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_u_c\Downloads\"/>
    </mc:Choice>
  </mc:AlternateContent>
  <xr:revisionPtr revIDLastSave="0" documentId="13_ncr:1_{5D99DE66-C085-4A3C-A8FB-BDAE0CEE4810}" xr6:coauthVersionLast="47" xr6:coauthVersionMax="47" xr10:uidLastSave="{00000000-0000-0000-0000-000000000000}"/>
  <bookViews>
    <workbookView xWindow="-108" yWindow="-108" windowWidth="23256" windowHeight="12456" firstSheet="2" activeTab="9" xr2:uid="{00000000-000D-0000-FFFF-FFFF00000000}"/>
  </bookViews>
  <sheets>
    <sheet name="Detalhes do Projeto" sheetId="1" r:id="rId1"/>
    <sheet name="Casos de Uso" sheetId="2" r:id="rId2"/>
    <sheet name="Reuso" sheetId="3" r:id="rId3"/>
    <sheet name="Funções Dados" sheetId="4" r:id="rId4"/>
    <sheet name="Funções Transações" sheetId="5" r:id="rId5"/>
    <sheet name="Indices PF" sheetId="6" r:id="rId6"/>
    <sheet name="Cálculo PF" sheetId="7" r:id="rId7"/>
    <sheet name="Relatórios" sheetId="8" r:id="rId8"/>
    <sheet name="Helper" sheetId="9" state="hidden" r:id="rId9"/>
    <sheet name="Relatórios Editáveis" sheetId="10" r:id="rId10"/>
  </sheets>
  <definedNames>
    <definedName name="Conditional_Clause">Helper!$F$4:$F$5</definedName>
    <definedName name="Data_Types">Helper!$B$4:$B$5</definedName>
    <definedName name="List_Country">Helper!$I$3:$I$212</definedName>
    <definedName name="List_Currency">Helper!$B$9:$B$14</definedName>
    <definedName name="Task_Reference" localSheetId="2">Reuso!$B$4:$B$107</definedName>
    <definedName name="Task_Reference">'Casos de Uso'!$B$3:$B$108</definedName>
    <definedName name="Transaction_Types">Helper!$D$4:$D$6</definedName>
    <definedName name="UC_Ref">'Casos de Uso'!$B$3:$B$108</definedName>
    <definedName name="World_Currencies">Helper!$K$3:$K$212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71" i="8" l="1"/>
  <c r="C546" i="10" s="1"/>
  <c r="A571" i="8"/>
  <c r="A546" i="10" s="1"/>
  <c r="C570" i="8"/>
  <c r="C545" i="10" s="1"/>
  <c r="A570" i="8"/>
  <c r="A545" i="10" s="1"/>
  <c r="C569" i="8"/>
  <c r="C544" i="10" s="1"/>
  <c r="A569" i="8"/>
  <c r="C568" i="8"/>
  <c r="C543" i="10" s="1"/>
  <c r="B568" i="8"/>
  <c r="B543" i="10" s="1"/>
  <c r="A568" i="8"/>
  <c r="A543" i="10" s="1"/>
  <c r="C567" i="8"/>
  <c r="C542" i="10" s="1"/>
  <c r="B567" i="8"/>
  <c r="B542" i="10" s="1"/>
  <c r="A567" i="8"/>
  <c r="A542" i="10" s="1"/>
  <c r="C566" i="8"/>
  <c r="C541" i="10" s="1"/>
  <c r="B566" i="8"/>
  <c r="B541" i="10" s="1"/>
  <c r="A566" i="8"/>
  <c r="A541" i="10" s="1"/>
  <c r="C565" i="8"/>
  <c r="C540" i="10" s="1"/>
  <c r="A565" i="8"/>
  <c r="A540" i="10" s="1"/>
  <c r="C564" i="8"/>
  <c r="C539" i="10" s="1"/>
  <c r="A564" i="8"/>
  <c r="A539" i="10" s="1"/>
  <c r="C563" i="8"/>
  <c r="C538" i="10" s="1"/>
  <c r="B563" i="8"/>
  <c r="B538" i="10" s="1"/>
  <c r="A563" i="8"/>
  <c r="A538" i="10" s="1"/>
  <c r="C562" i="8"/>
  <c r="C537" i="10" s="1"/>
  <c r="A562" i="8"/>
  <c r="A537" i="10" s="1"/>
  <c r="C561" i="8"/>
  <c r="C536" i="10" s="1"/>
  <c r="B561" i="8"/>
  <c r="B536" i="10" s="1"/>
  <c r="A561" i="8"/>
  <c r="A536" i="10" s="1"/>
  <c r="C560" i="8"/>
  <c r="C535" i="10" s="1"/>
  <c r="A560" i="8"/>
  <c r="A535" i="10" s="1"/>
  <c r="C559" i="8"/>
  <c r="C534" i="10" s="1"/>
  <c r="B559" i="8"/>
  <c r="B534" i="10" s="1"/>
  <c r="A559" i="8"/>
  <c r="A534" i="10" s="1"/>
  <c r="C558" i="8"/>
  <c r="C533" i="10" s="1"/>
  <c r="A558" i="8"/>
  <c r="A533" i="10" s="1"/>
  <c r="C557" i="8"/>
  <c r="C532" i="10" s="1"/>
  <c r="A557" i="8"/>
  <c r="A532" i="10" s="1"/>
  <c r="C556" i="8"/>
  <c r="C531" i="10" s="1"/>
  <c r="A556" i="8"/>
  <c r="A531" i="10" s="1"/>
  <c r="C555" i="8"/>
  <c r="C530" i="10" s="1"/>
  <c r="B555" i="8"/>
  <c r="B530" i="10" s="1"/>
  <c r="A555" i="8"/>
  <c r="A530" i="10" s="1"/>
  <c r="C554" i="8"/>
  <c r="C529" i="10" s="1"/>
  <c r="A554" i="8"/>
  <c r="A529" i="10" s="1"/>
  <c r="C553" i="8"/>
  <c r="C528" i="10" s="1"/>
  <c r="B553" i="8"/>
  <c r="B528" i="10" s="1"/>
  <c r="A553" i="8"/>
  <c r="A528" i="10" s="1"/>
  <c r="C552" i="8"/>
  <c r="C527" i="10" s="1"/>
  <c r="A552" i="8"/>
  <c r="A527" i="10" s="1"/>
  <c r="C551" i="8"/>
  <c r="C526" i="10" s="1"/>
  <c r="B551" i="8"/>
  <c r="B526" i="10" s="1"/>
  <c r="A551" i="8"/>
  <c r="A526" i="10" s="1"/>
  <c r="C550" i="8"/>
  <c r="C525" i="10" s="1"/>
  <c r="A550" i="8"/>
  <c r="A525" i="10" s="1"/>
  <c r="C549" i="8"/>
  <c r="C524" i="10" s="1"/>
  <c r="A549" i="8"/>
  <c r="A524" i="10" s="1"/>
  <c r="C548" i="8"/>
  <c r="C523" i="10" s="1"/>
  <c r="A548" i="8"/>
  <c r="A523" i="10" s="1"/>
  <c r="C547" i="8"/>
  <c r="C522" i="10" s="1"/>
  <c r="B547" i="8"/>
  <c r="B522" i="10" s="1"/>
  <c r="A547" i="8"/>
  <c r="A522" i="10" s="1"/>
  <c r="C546" i="8"/>
  <c r="C521" i="10" s="1"/>
  <c r="A546" i="8"/>
  <c r="A521" i="10" s="1"/>
  <c r="C545" i="8"/>
  <c r="C520" i="10" s="1"/>
  <c r="B545" i="8"/>
  <c r="B520" i="10" s="1"/>
  <c r="A545" i="8"/>
  <c r="A520" i="10" s="1"/>
  <c r="C544" i="8"/>
  <c r="C519" i="10" s="1"/>
  <c r="A544" i="8"/>
  <c r="A519" i="10" s="1"/>
  <c r="C543" i="8"/>
  <c r="C518" i="10" s="1"/>
  <c r="B543" i="8"/>
  <c r="B518" i="10" s="1"/>
  <c r="A543" i="8"/>
  <c r="A518" i="10" s="1"/>
  <c r="C542" i="8"/>
  <c r="C517" i="10" s="1"/>
  <c r="A542" i="8"/>
  <c r="A517" i="10" s="1"/>
  <c r="C541" i="8"/>
  <c r="C516" i="10" s="1"/>
  <c r="A541" i="8"/>
  <c r="A516" i="10" s="1"/>
  <c r="C540" i="8"/>
  <c r="C515" i="10" s="1"/>
  <c r="A540" i="8"/>
  <c r="A515" i="10" s="1"/>
  <c r="C539" i="8"/>
  <c r="C514" i="10" s="1"/>
  <c r="B539" i="8"/>
  <c r="B514" i="10" s="1"/>
  <c r="A539" i="8"/>
  <c r="A514" i="10" s="1"/>
  <c r="C538" i="8"/>
  <c r="C513" i="10" s="1"/>
  <c r="A538" i="8"/>
  <c r="A513" i="10" s="1"/>
  <c r="C537" i="8"/>
  <c r="C512" i="10" s="1"/>
  <c r="B537" i="8"/>
  <c r="B512" i="10" s="1"/>
  <c r="A537" i="8"/>
  <c r="A512" i="10" s="1"/>
  <c r="C536" i="8"/>
  <c r="C511" i="10" s="1"/>
  <c r="A536" i="8"/>
  <c r="A511" i="10" s="1"/>
  <c r="C535" i="8"/>
  <c r="C510" i="10" s="1"/>
  <c r="B535" i="8"/>
  <c r="B510" i="10" s="1"/>
  <c r="A535" i="8"/>
  <c r="A510" i="10" s="1"/>
  <c r="C534" i="8"/>
  <c r="C509" i="10" s="1"/>
  <c r="A534" i="8"/>
  <c r="A509" i="10" s="1"/>
  <c r="C533" i="8"/>
  <c r="C508" i="10" s="1"/>
  <c r="A533" i="8"/>
  <c r="A508" i="10" s="1"/>
  <c r="C532" i="8"/>
  <c r="C507" i="10" s="1"/>
  <c r="A532" i="8"/>
  <c r="A507" i="10" s="1"/>
  <c r="C531" i="8"/>
  <c r="C506" i="10" s="1"/>
  <c r="B531" i="8"/>
  <c r="B506" i="10" s="1"/>
  <c r="A531" i="8"/>
  <c r="A506" i="10" s="1"/>
  <c r="C530" i="8"/>
  <c r="C505" i="10" s="1"/>
  <c r="A530" i="8"/>
  <c r="A505" i="10" s="1"/>
  <c r="C529" i="8"/>
  <c r="C504" i="10" s="1"/>
  <c r="B529" i="8"/>
  <c r="B504" i="10" s="1"/>
  <c r="A529" i="8"/>
  <c r="A504" i="10" s="1"/>
  <c r="C528" i="8"/>
  <c r="C503" i="10" s="1"/>
  <c r="A528" i="8"/>
  <c r="A503" i="10" s="1"/>
  <c r="C527" i="8"/>
  <c r="C502" i="10" s="1"/>
  <c r="B527" i="8"/>
  <c r="B502" i="10" s="1"/>
  <c r="A527" i="8"/>
  <c r="A502" i="10" s="1"/>
  <c r="C526" i="8"/>
  <c r="C501" i="10" s="1"/>
  <c r="A526" i="8"/>
  <c r="A501" i="10" s="1"/>
  <c r="C525" i="8"/>
  <c r="C500" i="10" s="1"/>
  <c r="A525" i="8"/>
  <c r="A500" i="10" s="1"/>
  <c r="C524" i="8"/>
  <c r="C499" i="10" s="1"/>
  <c r="A524" i="8"/>
  <c r="A499" i="10" s="1"/>
  <c r="C523" i="8"/>
  <c r="C498" i="10" s="1"/>
  <c r="B523" i="8"/>
  <c r="B498" i="10" s="1"/>
  <c r="A523" i="8"/>
  <c r="A498" i="10" s="1"/>
  <c r="C522" i="8"/>
  <c r="C497" i="10" s="1"/>
  <c r="A522" i="8"/>
  <c r="A497" i="10" s="1"/>
  <c r="C521" i="8"/>
  <c r="C496" i="10" s="1"/>
  <c r="B521" i="8"/>
  <c r="B496" i="10" s="1"/>
  <c r="A521" i="8"/>
  <c r="A496" i="10" s="1"/>
  <c r="C520" i="8"/>
  <c r="C495" i="10" s="1"/>
  <c r="A520" i="8"/>
  <c r="A495" i="10" s="1"/>
  <c r="C519" i="8"/>
  <c r="C494" i="10" s="1"/>
  <c r="B519" i="8"/>
  <c r="B494" i="10" s="1"/>
  <c r="A519" i="8"/>
  <c r="A494" i="10" s="1"/>
  <c r="C518" i="8"/>
  <c r="C493" i="10" s="1"/>
  <c r="A518" i="8"/>
  <c r="A493" i="10" s="1"/>
  <c r="C517" i="8"/>
  <c r="C492" i="10" s="1"/>
  <c r="A517" i="8"/>
  <c r="A492" i="10" s="1"/>
  <c r="C516" i="8"/>
  <c r="C491" i="10" s="1"/>
  <c r="A516" i="8"/>
  <c r="A491" i="10" s="1"/>
  <c r="C515" i="8"/>
  <c r="C490" i="10" s="1"/>
  <c r="B515" i="8"/>
  <c r="B490" i="10" s="1"/>
  <c r="A515" i="8"/>
  <c r="A490" i="10" s="1"/>
  <c r="C514" i="8"/>
  <c r="C489" i="10" s="1"/>
  <c r="A514" i="8"/>
  <c r="A489" i="10" s="1"/>
  <c r="C513" i="8"/>
  <c r="C488" i="10" s="1"/>
  <c r="B513" i="8"/>
  <c r="B488" i="10" s="1"/>
  <c r="A513" i="8"/>
  <c r="A488" i="10" s="1"/>
  <c r="C512" i="8"/>
  <c r="C487" i="10" s="1"/>
  <c r="A512" i="8"/>
  <c r="A487" i="10" s="1"/>
  <c r="C511" i="8"/>
  <c r="C486" i="10" s="1"/>
  <c r="B511" i="8"/>
  <c r="B486" i="10" s="1"/>
  <c r="A511" i="8"/>
  <c r="A486" i="10" s="1"/>
  <c r="C510" i="8"/>
  <c r="C485" i="10" s="1"/>
  <c r="A510" i="8"/>
  <c r="A485" i="10" s="1"/>
  <c r="C509" i="8"/>
  <c r="C484" i="10" s="1"/>
  <c r="A509" i="8"/>
  <c r="A484" i="10" s="1"/>
  <c r="C508" i="8"/>
  <c r="C483" i="10" s="1"/>
  <c r="A508" i="8"/>
  <c r="A483" i="10" s="1"/>
  <c r="C507" i="8"/>
  <c r="C482" i="10" s="1"/>
  <c r="B507" i="8"/>
  <c r="B482" i="10" s="1"/>
  <c r="A507" i="8"/>
  <c r="A482" i="10" s="1"/>
  <c r="C506" i="8"/>
  <c r="C481" i="10" s="1"/>
  <c r="A506" i="8"/>
  <c r="A481" i="10" s="1"/>
  <c r="C505" i="8"/>
  <c r="C480" i="10" s="1"/>
  <c r="B505" i="8"/>
  <c r="B480" i="10" s="1"/>
  <c r="A505" i="8"/>
  <c r="A480" i="10" s="1"/>
  <c r="C504" i="8"/>
  <c r="C479" i="10" s="1"/>
  <c r="A504" i="8"/>
  <c r="A479" i="10" s="1"/>
  <c r="C503" i="8"/>
  <c r="C478" i="10" s="1"/>
  <c r="B503" i="8"/>
  <c r="B478" i="10" s="1"/>
  <c r="A503" i="8"/>
  <c r="A478" i="10" s="1"/>
  <c r="C502" i="8"/>
  <c r="C477" i="10" s="1"/>
  <c r="A502" i="8"/>
  <c r="A477" i="10" s="1"/>
  <c r="C501" i="8"/>
  <c r="C476" i="10" s="1"/>
  <c r="A501" i="8"/>
  <c r="A476" i="10" s="1"/>
  <c r="C500" i="8"/>
  <c r="C475" i="10" s="1"/>
  <c r="A500" i="8"/>
  <c r="A475" i="10" s="1"/>
  <c r="C499" i="8"/>
  <c r="C474" i="10" s="1"/>
  <c r="B499" i="8"/>
  <c r="B474" i="10" s="1"/>
  <c r="A499" i="8"/>
  <c r="A474" i="10" s="1"/>
  <c r="C498" i="8"/>
  <c r="C473" i="10" s="1"/>
  <c r="A498" i="8"/>
  <c r="A473" i="10" s="1"/>
  <c r="C497" i="8"/>
  <c r="C472" i="10" s="1"/>
  <c r="B497" i="8"/>
  <c r="B472" i="10" s="1"/>
  <c r="A497" i="8"/>
  <c r="A472" i="10" s="1"/>
  <c r="C496" i="8"/>
  <c r="C471" i="10" s="1"/>
  <c r="A496" i="8"/>
  <c r="A471" i="10" s="1"/>
  <c r="C495" i="8"/>
  <c r="C470" i="10" s="1"/>
  <c r="B495" i="8"/>
  <c r="B470" i="10" s="1"/>
  <c r="A495" i="8"/>
  <c r="A470" i="10" s="1"/>
  <c r="C494" i="8"/>
  <c r="C469" i="10" s="1"/>
  <c r="A494" i="8"/>
  <c r="A469" i="10" s="1"/>
  <c r="C493" i="8"/>
  <c r="C468" i="10" s="1"/>
  <c r="A493" i="8"/>
  <c r="A468" i="10" s="1"/>
  <c r="C492" i="8"/>
  <c r="C467" i="10" s="1"/>
  <c r="A492" i="8"/>
  <c r="A467" i="10" s="1"/>
  <c r="C491" i="8"/>
  <c r="C466" i="10" s="1"/>
  <c r="B491" i="8"/>
  <c r="B466" i="10" s="1"/>
  <c r="A491" i="8"/>
  <c r="A466" i="10" s="1"/>
  <c r="C490" i="8"/>
  <c r="C465" i="10" s="1"/>
  <c r="A490" i="8"/>
  <c r="A465" i="10" s="1"/>
  <c r="C489" i="8"/>
  <c r="C464" i="10" s="1"/>
  <c r="B489" i="8"/>
  <c r="B464" i="10" s="1"/>
  <c r="A489" i="8"/>
  <c r="A464" i="10" s="1"/>
  <c r="C488" i="8"/>
  <c r="C463" i="10" s="1"/>
  <c r="A488" i="8"/>
  <c r="A463" i="10" s="1"/>
  <c r="C487" i="8"/>
  <c r="C462" i="10" s="1"/>
  <c r="B487" i="8"/>
  <c r="B462" i="10" s="1"/>
  <c r="A487" i="8"/>
  <c r="A462" i="10" s="1"/>
  <c r="C486" i="8"/>
  <c r="C461" i="10" s="1"/>
  <c r="A486" i="8"/>
  <c r="A461" i="10" s="1"/>
  <c r="C485" i="8"/>
  <c r="C460" i="10" s="1"/>
  <c r="A485" i="8"/>
  <c r="A460" i="10" s="1"/>
  <c r="C484" i="8"/>
  <c r="C459" i="10" s="1"/>
  <c r="A484" i="8"/>
  <c r="A459" i="10" s="1"/>
  <c r="C483" i="8"/>
  <c r="C458" i="10" s="1"/>
  <c r="B483" i="8"/>
  <c r="B458" i="10" s="1"/>
  <c r="A483" i="8"/>
  <c r="A458" i="10" s="1"/>
  <c r="C482" i="8"/>
  <c r="C457" i="10" s="1"/>
  <c r="A482" i="8"/>
  <c r="A457" i="10" s="1"/>
  <c r="C481" i="8"/>
  <c r="C456" i="10" s="1"/>
  <c r="B481" i="8"/>
  <c r="B456" i="10" s="1"/>
  <c r="A481" i="8"/>
  <c r="A456" i="10" s="1"/>
  <c r="C480" i="8"/>
  <c r="C455" i="10" s="1"/>
  <c r="A480" i="8"/>
  <c r="A455" i="10" s="1"/>
  <c r="C479" i="8"/>
  <c r="C454" i="10" s="1"/>
  <c r="B479" i="8"/>
  <c r="B454" i="10" s="1"/>
  <c r="A479" i="8"/>
  <c r="A454" i="10" s="1"/>
  <c r="C478" i="8"/>
  <c r="C453" i="10" s="1"/>
  <c r="A478" i="8"/>
  <c r="A453" i="10" s="1"/>
  <c r="C477" i="8"/>
  <c r="C452" i="10" s="1"/>
  <c r="A477" i="8"/>
  <c r="A452" i="10" s="1"/>
  <c r="C476" i="8"/>
  <c r="C451" i="10" s="1"/>
  <c r="A476" i="8"/>
  <c r="A451" i="10" s="1"/>
  <c r="C475" i="8"/>
  <c r="C450" i="10" s="1"/>
  <c r="B475" i="8"/>
  <c r="B450" i="10" s="1"/>
  <c r="A475" i="8"/>
  <c r="A450" i="10" s="1"/>
  <c r="C474" i="8"/>
  <c r="C449" i="10" s="1"/>
  <c r="A474" i="8"/>
  <c r="A449" i="10" s="1"/>
  <c r="C473" i="8"/>
  <c r="C448" i="10" s="1"/>
  <c r="B473" i="8"/>
  <c r="B448" i="10" s="1"/>
  <c r="A473" i="8"/>
  <c r="A448" i="10" s="1"/>
  <c r="C472" i="8"/>
  <c r="C447" i="10" s="1"/>
  <c r="A472" i="8"/>
  <c r="A447" i="10" s="1"/>
  <c r="C471" i="8"/>
  <c r="C446" i="10" s="1"/>
  <c r="B471" i="8"/>
  <c r="B446" i="10" s="1"/>
  <c r="A471" i="8"/>
  <c r="A446" i="10" s="1"/>
  <c r="M468" i="8"/>
  <c r="R467" i="8"/>
  <c r="R445" i="10" s="1"/>
  <c r="Q467" i="8"/>
  <c r="Q445" i="10" s="1"/>
  <c r="P467" i="8"/>
  <c r="P445" i="10" s="1"/>
  <c r="O467" i="8"/>
  <c r="O445" i="10" s="1"/>
  <c r="H467" i="8"/>
  <c r="H445" i="10" s="1"/>
  <c r="G467" i="8"/>
  <c r="G445" i="10" s="1"/>
  <c r="F467" i="8"/>
  <c r="F445" i="10" s="1"/>
  <c r="E467" i="8"/>
  <c r="E445" i="10" s="1"/>
  <c r="D467" i="8"/>
  <c r="D445" i="10" s="1"/>
  <c r="C467" i="8"/>
  <c r="C445" i="10" s="1"/>
  <c r="A467" i="8"/>
  <c r="A445" i="10" s="1"/>
  <c r="R466" i="8"/>
  <c r="R444" i="10" s="1"/>
  <c r="Q466" i="8"/>
  <c r="Q444" i="10" s="1"/>
  <c r="P466" i="8"/>
  <c r="P444" i="10" s="1"/>
  <c r="O466" i="8"/>
  <c r="O444" i="10" s="1"/>
  <c r="H466" i="8"/>
  <c r="H444" i="10" s="1"/>
  <c r="G466" i="8"/>
  <c r="G444" i="10" s="1"/>
  <c r="F466" i="8"/>
  <c r="F444" i="10" s="1"/>
  <c r="E466" i="8"/>
  <c r="E444" i="10" s="1"/>
  <c r="D466" i="8"/>
  <c r="D444" i="10" s="1"/>
  <c r="C466" i="8"/>
  <c r="C444" i="10" s="1"/>
  <c r="A466" i="8"/>
  <c r="A444" i="10" s="1"/>
  <c r="R465" i="8"/>
  <c r="R443" i="10" s="1"/>
  <c r="Q465" i="8"/>
  <c r="Q443" i="10" s="1"/>
  <c r="P465" i="8"/>
  <c r="P443" i="10" s="1"/>
  <c r="O465" i="8"/>
  <c r="O443" i="10" s="1"/>
  <c r="H465" i="8"/>
  <c r="H443" i="10" s="1"/>
  <c r="G465" i="8"/>
  <c r="G443" i="10" s="1"/>
  <c r="F465" i="8"/>
  <c r="F443" i="10" s="1"/>
  <c r="E465" i="8"/>
  <c r="E443" i="10" s="1"/>
  <c r="D465" i="8"/>
  <c r="D443" i="10" s="1"/>
  <c r="C465" i="8"/>
  <c r="C443" i="10" s="1"/>
  <c r="A465" i="8"/>
  <c r="A443" i="10" s="1"/>
  <c r="R464" i="8"/>
  <c r="R442" i="10" s="1"/>
  <c r="Q464" i="8"/>
  <c r="Q442" i="10" s="1"/>
  <c r="P464" i="8"/>
  <c r="P442" i="10" s="1"/>
  <c r="O464" i="8"/>
  <c r="O442" i="10" s="1"/>
  <c r="H464" i="8"/>
  <c r="H442" i="10" s="1"/>
  <c r="G464" i="8"/>
  <c r="G442" i="10" s="1"/>
  <c r="F464" i="8"/>
  <c r="F442" i="10" s="1"/>
  <c r="E464" i="8"/>
  <c r="E442" i="10" s="1"/>
  <c r="D464" i="8"/>
  <c r="D442" i="10" s="1"/>
  <c r="C464" i="8"/>
  <c r="C442" i="10" s="1"/>
  <c r="A464" i="8"/>
  <c r="A442" i="10" s="1"/>
  <c r="R463" i="8"/>
  <c r="R441" i="10" s="1"/>
  <c r="Q463" i="8"/>
  <c r="Q441" i="10" s="1"/>
  <c r="P463" i="8"/>
  <c r="P441" i="10" s="1"/>
  <c r="O463" i="8"/>
  <c r="O441" i="10" s="1"/>
  <c r="H463" i="8"/>
  <c r="H441" i="10" s="1"/>
  <c r="G463" i="8"/>
  <c r="G441" i="10" s="1"/>
  <c r="F463" i="8"/>
  <c r="F441" i="10" s="1"/>
  <c r="E463" i="8"/>
  <c r="E441" i="10" s="1"/>
  <c r="D463" i="8"/>
  <c r="D441" i="10" s="1"/>
  <c r="C463" i="8"/>
  <c r="C441" i="10" s="1"/>
  <c r="A463" i="8"/>
  <c r="A441" i="10" s="1"/>
  <c r="R462" i="8"/>
  <c r="R440" i="10" s="1"/>
  <c r="Q462" i="8"/>
  <c r="Q440" i="10" s="1"/>
  <c r="P462" i="8"/>
  <c r="P440" i="10" s="1"/>
  <c r="O462" i="8"/>
  <c r="O440" i="10" s="1"/>
  <c r="H462" i="8"/>
  <c r="H440" i="10" s="1"/>
  <c r="G462" i="8"/>
  <c r="G440" i="10" s="1"/>
  <c r="F462" i="8"/>
  <c r="F440" i="10" s="1"/>
  <c r="E462" i="8"/>
  <c r="E440" i="10" s="1"/>
  <c r="D462" i="8"/>
  <c r="D440" i="10" s="1"/>
  <c r="C462" i="8"/>
  <c r="C440" i="10" s="1"/>
  <c r="A462" i="8"/>
  <c r="A440" i="10" s="1"/>
  <c r="R461" i="8"/>
  <c r="R439" i="10" s="1"/>
  <c r="Q461" i="8"/>
  <c r="Q439" i="10" s="1"/>
  <c r="P461" i="8"/>
  <c r="P439" i="10" s="1"/>
  <c r="O461" i="8"/>
  <c r="O439" i="10" s="1"/>
  <c r="H461" i="8"/>
  <c r="H439" i="10" s="1"/>
  <c r="G461" i="8"/>
  <c r="G439" i="10" s="1"/>
  <c r="F461" i="8"/>
  <c r="F439" i="10" s="1"/>
  <c r="E461" i="8"/>
  <c r="E439" i="10" s="1"/>
  <c r="D461" i="8"/>
  <c r="D439" i="10" s="1"/>
  <c r="C461" i="8"/>
  <c r="C439" i="10" s="1"/>
  <c r="A461" i="8"/>
  <c r="A439" i="10" s="1"/>
  <c r="R460" i="8"/>
  <c r="R438" i="10" s="1"/>
  <c r="Q460" i="8"/>
  <c r="Q438" i="10" s="1"/>
  <c r="P460" i="8"/>
  <c r="P438" i="10" s="1"/>
  <c r="O460" i="8"/>
  <c r="O438" i="10" s="1"/>
  <c r="H460" i="8"/>
  <c r="H438" i="10" s="1"/>
  <c r="G460" i="8"/>
  <c r="G438" i="10" s="1"/>
  <c r="F460" i="8"/>
  <c r="F438" i="10" s="1"/>
  <c r="E460" i="8"/>
  <c r="E438" i="10" s="1"/>
  <c r="D460" i="8"/>
  <c r="D438" i="10" s="1"/>
  <c r="C460" i="8"/>
  <c r="C438" i="10" s="1"/>
  <c r="A460" i="8"/>
  <c r="A438" i="10" s="1"/>
  <c r="R459" i="8"/>
  <c r="R437" i="10" s="1"/>
  <c r="Q459" i="8"/>
  <c r="Q437" i="10" s="1"/>
  <c r="P459" i="8"/>
  <c r="P437" i="10" s="1"/>
  <c r="O459" i="8"/>
  <c r="O437" i="10" s="1"/>
  <c r="H459" i="8"/>
  <c r="H437" i="10" s="1"/>
  <c r="G459" i="8"/>
  <c r="G437" i="10" s="1"/>
  <c r="F459" i="8"/>
  <c r="F437" i="10" s="1"/>
  <c r="E459" i="8"/>
  <c r="E437" i="10" s="1"/>
  <c r="D459" i="8"/>
  <c r="D437" i="10" s="1"/>
  <c r="C459" i="8"/>
  <c r="C437" i="10" s="1"/>
  <c r="A459" i="8"/>
  <c r="A437" i="10" s="1"/>
  <c r="R458" i="8"/>
  <c r="R436" i="10" s="1"/>
  <c r="Q458" i="8"/>
  <c r="Q436" i="10" s="1"/>
  <c r="P458" i="8"/>
  <c r="P436" i="10" s="1"/>
  <c r="O458" i="8"/>
  <c r="O436" i="10" s="1"/>
  <c r="H458" i="8"/>
  <c r="H436" i="10" s="1"/>
  <c r="G458" i="8"/>
  <c r="G436" i="10" s="1"/>
  <c r="F458" i="8"/>
  <c r="F436" i="10" s="1"/>
  <c r="E458" i="8"/>
  <c r="E436" i="10" s="1"/>
  <c r="D458" i="8"/>
  <c r="D436" i="10" s="1"/>
  <c r="C458" i="8"/>
  <c r="C436" i="10" s="1"/>
  <c r="A458" i="8"/>
  <c r="A436" i="10" s="1"/>
  <c r="R457" i="8"/>
  <c r="R435" i="10" s="1"/>
  <c r="Q457" i="8"/>
  <c r="Q435" i="10" s="1"/>
  <c r="P457" i="8"/>
  <c r="P435" i="10" s="1"/>
  <c r="O457" i="8"/>
  <c r="O435" i="10" s="1"/>
  <c r="H457" i="8"/>
  <c r="H435" i="10" s="1"/>
  <c r="G457" i="8"/>
  <c r="G435" i="10" s="1"/>
  <c r="F457" i="8"/>
  <c r="F435" i="10" s="1"/>
  <c r="E457" i="8"/>
  <c r="E435" i="10" s="1"/>
  <c r="D457" i="8"/>
  <c r="D435" i="10" s="1"/>
  <c r="C457" i="8"/>
  <c r="C435" i="10" s="1"/>
  <c r="A457" i="8"/>
  <c r="A435" i="10" s="1"/>
  <c r="R456" i="8"/>
  <c r="R434" i="10" s="1"/>
  <c r="Q456" i="8"/>
  <c r="Q434" i="10" s="1"/>
  <c r="P456" i="8"/>
  <c r="P434" i="10" s="1"/>
  <c r="O456" i="8"/>
  <c r="O434" i="10" s="1"/>
  <c r="H456" i="8"/>
  <c r="H434" i="10" s="1"/>
  <c r="G456" i="8"/>
  <c r="G434" i="10" s="1"/>
  <c r="F456" i="8"/>
  <c r="F434" i="10" s="1"/>
  <c r="E456" i="8"/>
  <c r="E434" i="10" s="1"/>
  <c r="D456" i="8"/>
  <c r="D434" i="10" s="1"/>
  <c r="C456" i="8"/>
  <c r="C434" i="10" s="1"/>
  <c r="A456" i="8"/>
  <c r="A434" i="10" s="1"/>
  <c r="R455" i="8"/>
  <c r="R433" i="10" s="1"/>
  <c r="Q455" i="8"/>
  <c r="Q433" i="10" s="1"/>
  <c r="P455" i="8"/>
  <c r="P433" i="10" s="1"/>
  <c r="O455" i="8"/>
  <c r="O433" i="10" s="1"/>
  <c r="H455" i="8"/>
  <c r="H433" i="10" s="1"/>
  <c r="G455" i="8"/>
  <c r="G433" i="10" s="1"/>
  <c r="F455" i="8"/>
  <c r="F433" i="10" s="1"/>
  <c r="E455" i="8"/>
  <c r="E433" i="10" s="1"/>
  <c r="D455" i="8"/>
  <c r="D433" i="10" s="1"/>
  <c r="C455" i="8"/>
  <c r="C433" i="10" s="1"/>
  <c r="A455" i="8"/>
  <c r="A433" i="10" s="1"/>
  <c r="R454" i="8"/>
  <c r="R432" i="10" s="1"/>
  <c r="Q454" i="8"/>
  <c r="Q432" i="10" s="1"/>
  <c r="P454" i="8"/>
  <c r="P432" i="10" s="1"/>
  <c r="O454" i="8"/>
  <c r="O432" i="10" s="1"/>
  <c r="H454" i="8"/>
  <c r="H432" i="10" s="1"/>
  <c r="G454" i="8"/>
  <c r="G432" i="10" s="1"/>
  <c r="F454" i="8"/>
  <c r="F432" i="10" s="1"/>
  <c r="E454" i="8"/>
  <c r="E432" i="10" s="1"/>
  <c r="D454" i="8"/>
  <c r="D432" i="10" s="1"/>
  <c r="C454" i="8"/>
  <c r="C432" i="10" s="1"/>
  <c r="A454" i="8"/>
  <c r="A432" i="10" s="1"/>
  <c r="R453" i="8"/>
  <c r="R431" i="10" s="1"/>
  <c r="Q453" i="8"/>
  <c r="Q431" i="10" s="1"/>
  <c r="P453" i="8"/>
  <c r="P431" i="10" s="1"/>
  <c r="O453" i="8"/>
  <c r="O431" i="10" s="1"/>
  <c r="H453" i="8"/>
  <c r="H431" i="10" s="1"/>
  <c r="G453" i="8"/>
  <c r="G431" i="10" s="1"/>
  <c r="F453" i="8"/>
  <c r="F431" i="10" s="1"/>
  <c r="E453" i="8"/>
  <c r="E431" i="10" s="1"/>
  <c r="D453" i="8"/>
  <c r="D431" i="10" s="1"/>
  <c r="C453" i="8"/>
  <c r="C431" i="10" s="1"/>
  <c r="A453" i="8"/>
  <c r="A431" i="10" s="1"/>
  <c r="R452" i="8"/>
  <c r="R430" i="10" s="1"/>
  <c r="Q452" i="8"/>
  <c r="Q430" i="10" s="1"/>
  <c r="P452" i="8"/>
  <c r="P430" i="10" s="1"/>
  <c r="O452" i="8"/>
  <c r="O430" i="10" s="1"/>
  <c r="H452" i="8"/>
  <c r="H430" i="10" s="1"/>
  <c r="G452" i="8"/>
  <c r="G430" i="10" s="1"/>
  <c r="F452" i="8"/>
  <c r="F430" i="10" s="1"/>
  <c r="E452" i="8"/>
  <c r="E430" i="10" s="1"/>
  <c r="D452" i="8"/>
  <c r="D430" i="10" s="1"/>
  <c r="C452" i="8"/>
  <c r="C430" i="10" s="1"/>
  <c r="A452" i="8"/>
  <c r="A430" i="10" s="1"/>
  <c r="R451" i="8"/>
  <c r="R429" i="10" s="1"/>
  <c r="Q451" i="8"/>
  <c r="Q429" i="10" s="1"/>
  <c r="P451" i="8"/>
  <c r="P429" i="10" s="1"/>
  <c r="O451" i="8"/>
  <c r="O429" i="10" s="1"/>
  <c r="H451" i="8"/>
  <c r="H429" i="10" s="1"/>
  <c r="G451" i="8"/>
  <c r="G429" i="10" s="1"/>
  <c r="F451" i="8"/>
  <c r="F429" i="10" s="1"/>
  <c r="E451" i="8"/>
  <c r="E429" i="10" s="1"/>
  <c r="D451" i="8"/>
  <c r="D429" i="10" s="1"/>
  <c r="C451" i="8"/>
  <c r="C429" i="10" s="1"/>
  <c r="A451" i="8"/>
  <c r="A429" i="10" s="1"/>
  <c r="R450" i="8"/>
  <c r="R428" i="10" s="1"/>
  <c r="Q450" i="8"/>
  <c r="Q428" i="10" s="1"/>
  <c r="P450" i="8"/>
  <c r="P428" i="10" s="1"/>
  <c r="O450" i="8"/>
  <c r="O428" i="10" s="1"/>
  <c r="H450" i="8"/>
  <c r="H428" i="10" s="1"/>
  <c r="G450" i="8"/>
  <c r="G428" i="10" s="1"/>
  <c r="F450" i="8"/>
  <c r="F428" i="10" s="1"/>
  <c r="E450" i="8"/>
  <c r="E428" i="10" s="1"/>
  <c r="D450" i="8"/>
  <c r="D428" i="10" s="1"/>
  <c r="C450" i="8"/>
  <c r="C428" i="10" s="1"/>
  <c r="A450" i="8"/>
  <c r="A428" i="10" s="1"/>
  <c r="R449" i="8"/>
  <c r="R427" i="10" s="1"/>
  <c r="Q449" i="8"/>
  <c r="Q427" i="10" s="1"/>
  <c r="P449" i="8"/>
  <c r="P427" i="10" s="1"/>
  <c r="O449" i="8"/>
  <c r="O427" i="10" s="1"/>
  <c r="H449" i="8"/>
  <c r="H427" i="10" s="1"/>
  <c r="G449" i="8"/>
  <c r="G427" i="10" s="1"/>
  <c r="F449" i="8"/>
  <c r="F427" i="10" s="1"/>
  <c r="E449" i="8"/>
  <c r="E427" i="10" s="1"/>
  <c r="D449" i="8"/>
  <c r="D427" i="10" s="1"/>
  <c r="C449" i="8"/>
  <c r="C427" i="10" s="1"/>
  <c r="A449" i="8"/>
  <c r="A427" i="10" s="1"/>
  <c r="R448" i="8"/>
  <c r="R426" i="10" s="1"/>
  <c r="Q448" i="8"/>
  <c r="Q426" i="10" s="1"/>
  <c r="P448" i="8"/>
  <c r="P426" i="10" s="1"/>
  <c r="O448" i="8"/>
  <c r="O426" i="10" s="1"/>
  <c r="H448" i="8"/>
  <c r="H426" i="10" s="1"/>
  <c r="G448" i="8"/>
  <c r="G426" i="10" s="1"/>
  <c r="F448" i="8"/>
  <c r="F426" i="10" s="1"/>
  <c r="E448" i="8"/>
  <c r="E426" i="10" s="1"/>
  <c r="D448" i="8"/>
  <c r="D426" i="10" s="1"/>
  <c r="C448" i="8"/>
  <c r="C426" i="10" s="1"/>
  <c r="A448" i="8"/>
  <c r="A426" i="10" s="1"/>
  <c r="R447" i="8"/>
  <c r="R425" i="10" s="1"/>
  <c r="Q447" i="8"/>
  <c r="Q425" i="10" s="1"/>
  <c r="P447" i="8"/>
  <c r="P425" i="10" s="1"/>
  <c r="O447" i="8"/>
  <c r="O425" i="10" s="1"/>
  <c r="H447" i="8"/>
  <c r="H425" i="10" s="1"/>
  <c r="G447" i="8"/>
  <c r="G425" i="10" s="1"/>
  <c r="F447" i="8"/>
  <c r="F425" i="10" s="1"/>
  <c r="E447" i="8"/>
  <c r="E425" i="10" s="1"/>
  <c r="D447" i="8"/>
  <c r="D425" i="10" s="1"/>
  <c r="C447" i="8"/>
  <c r="C425" i="10" s="1"/>
  <c r="A447" i="8"/>
  <c r="A425" i="10" s="1"/>
  <c r="R446" i="8"/>
  <c r="R424" i="10" s="1"/>
  <c r="Q446" i="8"/>
  <c r="Q424" i="10" s="1"/>
  <c r="P446" i="8"/>
  <c r="P424" i="10" s="1"/>
  <c r="O446" i="8"/>
  <c r="O424" i="10" s="1"/>
  <c r="H446" i="8"/>
  <c r="H424" i="10" s="1"/>
  <c r="G446" i="8"/>
  <c r="G424" i="10" s="1"/>
  <c r="F446" i="8"/>
  <c r="F424" i="10" s="1"/>
  <c r="E446" i="8"/>
  <c r="E424" i="10" s="1"/>
  <c r="D446" i="8"/>
  <c r="D424" i="10" s="1"/>
  <c r="C446" i="8"/>
  <c r="C424" i="10" s="1"/>
  <c r="A446" i="8"/>
  <c r="A424" i="10" s="1"/>
  <c r="R445" i="8"/>
  <c r="R423" i="10" s="1"/>
  <c r="Q445" i="8"/>
  <c r="Q423" i="10" s="1"/>
  <c r="P445" i="8"/>
  <c r="P423" i="10" s="1"/>
  <c r="O445" i="8"/>
  <c r="O423" i="10" s="1"/>
  <c r="H445" i="8"/>
  <c r="H423" i="10" s="1"/>
  <c r="G445" i="8"/>
  <c r="G423" i="10" s="1"/>
  <c r="F445" i="8"/>
  <c r="F423" i="10" s="1"/>
  <c r="E445" i="8"/>
  <c r="E423" i="10" s="1"/>
  <c r="D445" i="8"/>
  <c r="D423" i="10" s="1"/>
  <c r="C445" i="8"/>
  <c r="C423" i="10" s="1"/>
  <c r="A445" i="8"/>
  <c r="A423" i="10" s="1"/>
  <c r="R444" i="8"/>
  <c r="R422" i="10" s="1"/>
  <c r="Q444" i="8"/>
  <c r="Q422" i="10" s="1"/>
  <c r="P444" i="8"/>
  <c r="P422" i="10" s="1"/>
  <c r="O444" i="8"/>
  <c r="O422" i="10" s="1"/>
  <c r="H444" i="8"/>
  <c r="H422" i="10" s="1"/>
  <c r="G444" i="8"/>
  <c r="G422" i="10" s="1"/>
  <c r="F444" i="8"/>
  <c r="F422" i="10" s="1"/>
  <c r="E444" i="8"/>
  <c r="E422" i="10" s="1"/>
  <c r="D444" i="8"/>
  <c r="D422" i="10" s="1"/>
  <c r="C444" i="8"/>
  <c r="C422" i="10" s="1"/>
  <c r="A444" i="8"/>
  <c r="A422" i="10" s="1"/>
  <c r="R443" i="8"/>
  <c r="R421" i="10" s="1"/>
  <c r="Q443" i="8"/>
  <c r="Q421" i="10" s="1"/>
  <c r="P443" i="8"/>
  <c r="P421" i="10" s="1"/>
  <c r="O443" i="8"/>
  <c r="O421" i="10" s="1"/>
  <c r="H443" i="8"/>
  <c r="H421" i="10" s="1"/>
  <c r="G443" i="8"/>
  <c r="G421" i="10" s="1"/>
  <c r="F443" i="8"/>
  <c r="F421" i="10" s="1"/>
  <c r="E443" i="8"/>
  <c r="E421" i="10" s="1"/>
  <c r="D443" i="8"/>
  <c r="D421" i="10" s="1"/>
  <c r="C443" i="8"/>
  <c r="C421" i="10" s="1"/>
  <c r="A443" i="8"/>
  <c r="A421" i="10" s="1"/>
  <c r="R442" i="8"/>
  <c r="R420" i="10" s="1"/>
  <c r="Q442" i="8"/>
  <c r="Q420" i="10" s="1"/>
  <c r="P442" i="8"/>
  <c r="P420" i="10" s="1"/>
  <c r="O442" i="8"/>
  <c r="O420" i="10" s="1"/>
  <c r="H442" i="8"/>
  <c r="H420" i="10" s="1"/>
  <c r="G442" i="8"/>
  <c r="G420" i="10" s="1"/>
  <c r="F442" i="8"/>
  <c r="F420" i="10" s="1"/>
  <c r="E442" i="8"/>
  <c r="E420" i="10" s="1"/>
  <c r="D442" i="8"/>
  <c r="D420" i="10" s="1"/>
  <c r="C442" i="8"/>
  <c r="C420" i="10" s="1"/>
  <c r="A442" i="8"/>
  <c r="A420" i="10" s="1"/>
  <c r="R441" i="8"/>
  <c r="R419" i="10" s="1"/>
  <c r="Q441" i="8"/>
  <c r="Q419" i="10" s="1"/>
  <c r="P441" i="8"/>
  <c r="P419" i="10" s="1"/>
  <c r="O441" i="8"/>
  <c r="O419" i="10" s="1"/>
  <c r="H441" i="8"/>
  <c r="H419" i="10" s="1"/>
  <c r="G441" i="8"/>
  <c r="G419" i="10" s="1"/>
  <c r="F441" i="8"/>
  <c r="F419" i="10" s="1"/>
  <c r="E441" i="8"/>
  <c r="E419" i="10" s="1"/>
  <c r="D441" i="8"/>
  <c r="D419" i="10" s="1"/>
  <c r="C441" i="8"/>
  <c r="C419" i="10" s="1"/>
  <c r="A441" i="8"/>
  <c r="A419" i="10" s="1"/>
  <c r="R440" i="8"/>
  <c r="R418" i="10" s="1"/>
  <c r="Q440" i="8"/>
  <c r="Q418" i="10" s="1"/>
  <c r="P440" i="8"/>
  <c r="P418" i="10" s="1"/>
  <c r="O440" i="8"/>
  <c r="O418" i="10" s="1"/>
  <c r="H440" i="8"/>
  <c r="H418" i="10" s="1"/>
  <c r="G440" i="8"/>
  <c r="G418" i="10" s="1"/>
  <c r="F440" i="8"/>
  <c r="F418" i="10" s="1"/>
  <c r="E440" i="8"/>
  <c r="E418" i="10" s="1"/>
  <c r="D440" i="8"/>
  <c r="D418" i="10" s="1"/>
  <c r="C440" i="8"/>
  <c r="C418" i="10" s="1"/>
  <c r="A440" i="8"/>
  <c r="A418" i="10" s="1"/>
  <c r="R439" i="8"/>
  <c r="R417" i="10" s="1"/>
  <c r="Q439" i="8"/>
  <c r="Q417" i="10" s="1"/>
  <c r="P439" i="8"/>
  <c r="P417" i="10" s="1"/>
  <c r="O439" i="8"/>
  <c r="O417" i="10" s="1"/>
  <c r="H439" i="8"/>
  <c r="H417" i="10" s="1"/>
  <c r="G439" i="8"/>
  <c r="G417" i="10" s="1"/>
  <c r="F439" i="8"/>
  <c r="F417" i="10" s="1"/>
  <c r="E439" i="8"/>
  <c r="E417" i="10" s="1"/>
  <c r="D439" i="8"/>
  <c r="D417" i="10" s="1"/>
  <c r="C439" i="8"/>
  <c r="C417" i="10" s="1"/>
  <c r="A439" i="8"/>
  <c r="A417" i="10" s="1"/>
  <c r="R438" i="8"/>
  <c r="R416" i="10" s="1"/>
  <c r="Q438" i="8"/>
  <c r="Q416" i="10" s="1"/>
  <c r="P438" i="8"/>
  <c r="P416" i="10" s="1"/>
  <c r="O438" i="8"/>
  <c r="O416" i="10" s="1"/>
  <c r="H438" i="8"/>
  <c r="H416" i="10" s="1"/>
  <c r="G438" i="8"/>
  <c r="G416" i="10" s="1"/>
  <c r="F438" i="8"/>
  <c r="F416" i="10" s="1"/>
  <c r="E438" i="8"/>
  <c r="E416" i="10" s="1"/>
  <c r="D438" i="8"/>
  <c r="D416" i="10" s="1"/>
  <c r="C438" i="8"/>
  <c r="C416" i="10" s="1"/>
  <c r="A438" i="8"/>
  <c r="A416" i="10" s="1"/>
  <c r="R437" i="8"/>
  <c r="R415" i="10" s="1"/>
  <c r="Q437" i="8"/>
  <c r="Q415" i="10" s="1"/>
  <c r="P437" i="8"/>
  <c r="P415" i="10" s="1"/>
  <c r="O437" i="8"/>
  <c r="O415" i="10" s="1"/>
  <c r="H437" i="8"/>
  <c r="H415" i="10" s="1"/>
  <c r="G437" i="8"/>
  <c r="G415" i="10" s="1"/>
  <c r="F437" i="8"/>
  <c r="F415" i="10" s="1"/>
  <c r="E437" i="8"/>
  <c r="E415" i="10" s="1"/>
  <c r="D437" i="8"/>
  <c r="D415" i="10" s="1"/>
  <c r="C437" i="8"/>
  <c r="C415" i="10" s="1"/>
  <c r="A437" i="8"/>
  <c r="A415" i="10" s="1"/>
  <c r="R436" i="8"/>
  <c r="R414" i="10" s="1"/>
  <c r="Q436" i="8"/>
  <c r="Q414" i="10" s="1"/>
  <c r="P436" i="8"/>
  <c r="P414" i="10" s="1"/>
  <c r="O436" i="8"/>
  <c r="O414" i="10" s="1"/>
  <c r="H436" i="8"/>
  <c r="H414" i="10" s="1"/>
  <c r="G436" i="8"/>
  <c r="G414" i="10" s="1"/>
  <c r="F436" i="8"/>
  <c r="F414" i="10" s="1"/>
  <c r="E436" i="8"/>
  <c r="E414" i="10" s="1"/>
  <c r="D436" i="8"/>
  <c r="D414" i="10" s="1"/>
  <c r="C436" i="8"/>
  <c r="C414" i="10" s="1"/>
  <c r="A436" i="8"/>
  <c r="A414" i="10" s="1"/>
  <c r="R435" i="8"/>
  <c r="R413" i="10" s="1"/>
  <c r="Q435" i="8"/>
  <c r="Q413" i="10" s="1"/>
  <c r="P435" i="8"/>
  <c r="P413" i="10" s="1"/>
  <c r="O435" i="8"/>
  <c r="O413" i="10" s="1"/>
  <c r="H435" i="8"/>
  <c r="H413" i="10" s="1"/>
  <c r="G435" i="8"/>
  <c r="G413" i="10" s="1"/>
  <c r="F435" i="8"/>
  <c r="F413" i="10" s="1"/>
  <c r="E435" i="8"/>
  <c r="E413" i="10" s="1"/>
  <c r="D435" i="8"/>
  <c r="D413" i="10" s="1"/>
  <c r="C435" i="8"/>
  <c r="C413" i="10" s="1"/>
  <c r="A435" i="8"/>
  <c r="A413" i="10" s="1"/>
  <c r="R434" i="8"/>
  <c r="R412" i="10" s="1"/>
  <c r="Q434" i="8"/>
  <c r="Q412" i="10" s="1"/>
  <c r="P434" i="8"/>
  <c r="P412" i="10" s="1"/>
  <c r="O434" i="8"/>
  <c r="O412" i="10" s="1"/>
  <c r="H434" i="8"/>
  <c r="H412" i="10" s="1"/>
  <c r="G434" i="8"/>
  <c r="G412" i="10" s="1"/>
  <c r="F434" i="8"/>
  <c r="F412" i="10" s="1"/>
  <c r="E434" i="8"/>
  <c r="E412" i="10" s="1"/>
  <c r="D434" i="8"/>
  <c r="D412" i="10" s="1"/>
  <c r="C434" i="8"/>
  <c r="C412" i="10" s="1"/>
  <c r="A434" i="8"/>
  <c r="A412" i="10" s="1"/>
  <c r="R433" i="8"/>
  <c r="R411" i="10" s="1"/>
  <c r="Q433" i="8"/>
  <c r="Q411" i="10" s="1"/>
  <c r="P433" i="8"/>
  <c r="P411" i="10" s="1"/>
  <c r="O433" i="8"/>
  <c r="O411" i="10" s="1"/>
  <c r="H433" i="8"/>
  <c r="H411" i="10" s="1"/>
  <c r="G433" i="8"/>
  <c r="G411" i="10" s="1"/>
  <c r="F433" i="8"/>
  <c r="F411" i="10" s="1"/>
  <c r="E433" i="8"/>
  <c r="E411" i="10" s="1"/>
  <c r="D433" i="8"/>
  <c r="D411" i="10" s="1"/>
  <c r="C433" i="8"/>
  <c r="C411" i="10" s="1"/>
  <c r="A433" i="8"/>
  <c r="A411" i="10" s="1"/>
  <c r="R432" i="8"/>
  <c r="R410" i="10" s="1"/>
  <c r="Q432" i="8"/>
  <c r="Q410" i="10" s="1"/>
  <c r="P432" i="8"/>
  <c r="P410" i="10" s="1"/>
  <c r="O432" i="8"/>
  <c r="O410" i="10" s="1"/>
  <c r="H432" i="8"/>
  <c r="H410" i="10" s="1"/>
  <c r="G432" i="8"/>
  <c r="G410" i="10" s="1"/>
  <c r="F432" i="8"/>
  <c r="F410" i="10" s="1"/>
  <c r="E432" i="8"/>
  <c r="E410" i="10" s="1"/>
  <c r="D432" i="8"/>
  <c r="D410" i="10" s="1"/>
  <c r="C432" i="8"/>
  <c r="C410" i="10" s="1"/>
  <c r="A432" i="8"/>
  <c r="A410" i="10" s="1"/>
  <c r="R431" i="8"/>
  <c r="R409" i="10" s="1"/>
  <c r="Q431" i="8"/>
  <c r="Q409" i="10" s="1"/>
  <c r="P431" i="8"/>
  <c r="P409" i="10" s="1"/>
  <c r="O431" i="8"/>
  <c r="O409" i="10" s="1"/>
  <c r="H431" i="8"/>
  <c r="H409" i="10" s="1"/>
  <c r="G431" i="8"/>
  <c r="G409" i="10" s="1"/>
  <c r="F431" i="8"/>
  <c r="F409" i="10" s="1"/>
  <c r="E431" i="8"/>
  <c r="E409" i="10" s="1"/>
  <c r="D431" i="8"/>
  <c r="D409" i="10" s="1"/>
  <c r="C431" i="8"/>
  <c r="C409" i="10" s="1"/>
  <c r="A431" i="8"/>
  <c r="A409" i="10" s="1"/>
  <c r="R430" i="8"/>
  <c r="R408" i="10" s="1"/>
  <c r="Q430" i="8"/>
  <c r="Q408" i="10" s="1"/>
  <c r="P430" i="8"/>
  <c r="P408" i="10" s="1"/>
  <c r="O430" i="8"/>
  <c r="O408" i="10" s="1"/>
  <c r="H430" i="8"/>
  <c r="H408" i="10" s="1"/>
  <c r="G430" i="8"/>
  <c r="G408" i="10" s="1"/>
  <c r="F430" i="8"/>
  <c r="F408" i="10" s="1"/>
  <c r="E430" i="8"/>
  <c r="E408" i="10" s="1"/>
  <c r="D430" i="8"/>
  <c r="D408" i="10" s="1"/>
  <c r="C430" i="8"/>
  <c r="C408" i="10" s="1"/>
  <c r="A430" i="8"/>
  <c r="A408" i="10" s="1"/>
  <c r="R429" i="8"/>
  <c r="R407" i="10" s="1"/>
  <c r="Q429" i="8"/>
  <c r="Q407" i="10" s="1"/>
  <c r="P429" i="8"/>
  <c r="P407" i="10" s="1"/>
  <c r="O429" i="8"/>
  <c r="O407" i="10" s="1"/>
  <c r="H429" i="8"/>
  <c r="H407" i="10" s="1"/>
  <c r="G429" i="8"/>
  <c r="G407" i="10" s="1"/>
  <c r="F429" i="8"/>
  <c r="F407" i="10" s="1"/>
  <c r="E429" i="8"/>
  <c r="E407" i="10" s="1"/>
  <c r="D429" i="8"/>
  <c r="D407" i="10" s="1"/>
  <c r="C429" i="8"/>
  <c r="C407" i="10" s="1"/>
  <c r="A429" i="8"/>
  <c r="A407" i="10" s="1"/>
  <c r="R428" i="8"/>
  <c r="R406" i="10" s="1"/>
  <c r="Q428" i="8"/>
  <c r="Q406" i="10" s="1"/>
  <c r="P428" i="8"/>
  <c r="P406" i="10" s="1"/>
  <c r="O428" i="8"/>
  <c r="O406" i="10" s="1"/>
  <c r="H428" i="8"/>
  <c r="H406" i="10" s="1"/>
  <c r="G428" i="8"/>
  <c r="G406" i="10" s="1"/>
  <c r="F428" i="8"/>
  <c r="F406" i="10" s="1"/>
  <c r="E428" i="8"/>
  <c r="E406" i="10" s="1"/>
  <c r="D428" i="8"/>
  <c r="D406" i="10" s="1"/>
  <c r="C428" i="8"/>
  <c r="C406" i="10" s="1"/>
  <c r="A428" i="8"/>
  <c r="A406" i="10" s="1"/>
  <c r="R427" i="8"/>
  <c r="R405" i="10" s="1"/>
  <c r="Q427" i="8"/>
  <c r="Q405" i="10" s="1"/>
  <c r="P427" i="8"/>
  <c r="P405" i="10" s="1"/>
  <c r="O427" i="8"/>
  <c r="O405" i="10" s="1"/>
  <c r="H427" i="8"/>
  <c r="H405" i="10" s="1"/>
  <c r="G427" i="8"/>
  <c r="G405" i="10" s="1"/>
  <c r="F427" i="8"/>
  <c r="F405" i="10" s="1"/>
  <c r="E427" i="8"/>
  <c r="E405" i="10" s="1"/>
  <c r="D427" i="8"/>
  <c r="D405" i="10" s="1"/>
  <c r="C427" i="8"/>
  <c r="C405" i="10" s="1"/>
  <c r="A427" i="8"/>
  <c r="A405" i="10" s="1"/>
  <c r="R426" i="8"/>
  <c r="R404" i="10" s="1"/>
  <c r="Q426" i="8"/>
  <c r="Q404" i="10" s="1"/>
  <c r="P426" i="8"/>
  <c r="P404" i="10" s="1"/>
  <c r="O426" i="8"/>
  <c r="O404" i="10" s="1"/>
  <c r="H426" i="8"/>
  <c r="H404" i="10" s="1"/>
  <c r="G426" i="8"/>
  <c r="G404" i="10" s="1"/>
  <c r="F426" i="8"/>
  <c r="F404" i="10" s="1"/>
  <c r="E426" i="8"/>
  <c r="E404" i="10" s="1"/>
  <c r="D426" i="8"/>
  <c r="D404" i="10" s="1"/>
  <c r="C426" i="8"/>
  <c r="C404" i="10" s="1"/>
  <c r="A426" i="8"/>
  <c r="A404" i="10" s="1"/>
  <c r="R425" i="8"/>
  <c r="R403" i="10" s="1"/>
  <c r="Q425" i="8"/>
  <c r="Q403" i="10" s="1"/>
  <c r="P425" i="8"/>
  <c r="P403" i="10" s="1"/>
  <c r="O425" i="8"/>
  <c r="O403" i="10" s="1"/>
  <c r="H425" i="8"/>
  <c r="H403" i="10" s="1"/>
  <c r="G425" i="8"/>
  <c r="G403" i="10" s="1"/>
  <c r="F425" i="8"/>
  <c r="F403" i="10" s="1"/>
  <c r="E425" i="8"/>
  <c r="E403" i="10" s="1"/>
  <c r="D425" i="8"/>
  <c r="D403" i="10" s="1"/>
  <c r="C425" i="8"/>
  <c r="C403" i="10" s="1"/>
  <c r="A425" i="8"/>
  <c r="A403" i="10" s="1"/>
  <c r="R424" i="8"/>
  <c r="R402" i="10" s="1"/>
  <c r="Q424" i="8"/>
  <c r="Q402" i="10" s="1"/>
  <c r="P424" i="8"/>
  <c r="P402" i="10" s="1"/>
  <c r="O424" i="8"/>
  <c r="O402" i="10" s="1"/>
  <c r="H424" i="8"/>
  <c r="H402" i="10" s="1"/>
  <c r="G424" i="8"/>
  <c r="G402" i="10" s="1"/>
  <c r="F424" i="8"/>
  <c r="F402" i="10" s="1"/>
  <c r="E424" i="8"/>
  <c r="E402" i="10" s="1"/>
  <c r="D424" i="8"/>
  <c r="D402" i="10" s="1"/>
  <c r="C424" i="8"/>
  <c r="C402" i="10" s="1"/>
  <c r="A424" i="8"/>
  <c r="A402" i="10" s="1"/>
  <c r="R423" i="8"/>
  <c r="R401" i="10" s="1"/>
  <c r="Q423" i="8"/>
  <c r="Q401" i="10" s="1"/>
  <c r="P423" i="8"/>
  <c r="P401" i="10" s="1"/>
  <c r="O423" i="8"/>
  <c r="O401" i="10" s="1"/>
  <c r="H423" i="8"/>
  <c r="H401" i="10" s="1"/>
  <c r="G423" i="8"/>
  <c r="G401" i="10" s="1"/>
  <c r="F423" i="8"/>
  <c r="F401" i="10" s="1"/>
  <c r="E423" i="8"/>
  <c r="E401" i="10" s="1"/>
  <c r="D423" i="8"/>
  <c r="D401" i="10" s="1"/>
  <c r="C423" i="8"/>
  <c r="C401" i="10" s="1"/>
  <c r="A423" i="8"/>
  <c r="A401" i="10" s="1"/>
  <c r="R422" i="8"/>
  <c r="R400" i="10" s="1"/>
  <c r="Q422" i="8"/>
  <c r="Q400" i="10" s="1"/>
  <c r="P422" i="8"/>
  <c r="P400" i="10" s="1"/>
  <c r="O422" i="8"/>
  <c r="O400" i="10" s="1"/>
  <c r="H422" i="8"/>
  <c r="H400" i="10" s="1"/>
  <c r="G422" i="8"/>
  <c r="G400" i="10" s="1"/>
  <c r="F422" i="8"/>
  <c r="F400" i="10" s="1"/>
  <c r="E422" i="8"/>
  <c r="E400" i="10" s="1"/>
  <c r="D422" i="8"/>
  <c r="D400" i="10" s="1"/>
  <c r="C422" i="8"/>
  <c r="C400" i="10" s="1"/>
  <c r="A422" i="8"/>
  <c r="A400" i="10" s="1"/>
  <c r="R421" i="8"/>
  <c r="R399" i="10" s="1"/>
  <c r="Q421" i="8"/>
  <c r="Q399" i="10" s="1"/>
  <c r="P421" i="8"/>
  <c r="P399" i="10" s="1"/>
  <c r="O421" i="8"/>
  <c r="O399" i="10" s="1"/>
  <c r="H421" i="8"/>
  <c r="H399" i="10" s="1"/>
  <c r="G421" i="8"/>
  <c r="G399" i="10" s="1"/>
  <c r="F421" i="8"/>
  <c r="F399" i="10" s="1"/>
  <c r="E421" i="8"/>
  <c r="E399" i="10" s="1"/>
  <c r="D421" i="8"/>
  <c r="D399" i="10" s="1"/>
  <c r="C421" i="8"/>
  <c r="C399" i="10" s="1"/>
  <c r="A421" i="8"/>
  <c r="A399" i="10" s="1"/>
  <c r="R420" i="8"/>
  <c r="R398" i="10" s="1"/>
  <c r="Q420" i="8"/>
  <c r="Q398" i="10" s="1"/>
  <c r="P420" i="8"/>
  <c r="P398" i="10" s="1"/>
  <c r="O420" i="8"/>
  <c r="O398" i="10" s="1"/>
  <c r="H420" i="8"/>
  <c r="H398" i="10" s="1"/>
  <c r="G420" i="8"/>
  <c r="G398" i="10" s="1"/>
  <c r="F420" i="8"/>
  <c r="F398" i="10" s="1"/>
  <c r="E420" i="8"/>
  <c r="E398" i="10" s="1"/>
  <c r="D420" i="8"/>
  <c r="D398" i="10" s="1"/>
  <c r="C420" i="8"/>
  <c r="C398" i="10" s="1"/>
  <c r="A420" i="8"/>
  <c r="A398" i="10" s="1"/>
  <c r="R419" i="8"/>
  <c r="R397" i="10" s="1"/>
  <c r="Q419" i="8"/>
  <c r="Q397" i="10" s="1"/>
  <c r="P419" i="8"/>
  <c r="P397" i="10" s="1"/>
  <c r="O419" i="8"/>
  <c r="O397" i="10" s="1"/>
  <c r="H419" i="8"/>
  <c r="H397" i="10" s="1"/>
  <c r="G419" i="8"/>
  <c r="G397" i="10" s="1"/>
  <c r="F419" i="8"/>
  <c r="F397" i="10" s="1"/>
  <c r="E419" i="8"/>
  <c r="E397" i="10" s="1"/>
  <c r="D419" i="8"/>
  <c r="D397" i="10" s="1"/>
  <c r="C419" i="8"/>
  <c r="C397" i="10" s="1"/>
  <c r="A419" i="8"/>
  <c r="A397" i="10" s="1"/>
  <c r="R418" i="8"/>
  <c r="R396" i="10" s="1"/>
  <c r="Q418" i="8"/>
  <c r="Q396" i="10" s="1"/>
  <c r="P418" i="8"/>
  <c r="P396" i="10" s="1"/>
  <c r="O418" i="8"/>
  <c r="O396" i="10" s="1"/>
  <c r="H418" i="8"/>
  <c r="H396" i="10" s="1"/>
  <c r="G418" i="8"/>
  <c r="G396" i="10" s="1"/>
  <c r="F418" i="8"/>
  <c r="F396" i="10" s="1"/>
  <c r="E418" i="8"/>
  <c r="E396" i="10" s="1"/>
  <c r="D418" i="8"/>
  <c r="D396" i="10" s="1"/>
  <c r="C418" i="8"/>
  <c r="C396" i="10" s="1"/>
  <c r="A418" i="8"/>
  <c r="A396" i="10" s="1"/>
  <c r="R417" i="8"/>
  <c r="R395" i="10" s="1"/>
  <c r="Q417" i="8"/>
  <c r="Q395" i="10" s="1"/>
  <c r="P417" i="8"/>
  <c r="P395" i="10" s="1"/>
  <c r="O417" i="8"/>
  <c r="O395" i="10" s="1"/>
  <c r="H417" i="8"/>
  <c r="H395" i="10" s="1"/>
  <c r="G417" i="8"/>
  <c r="G395" i="10" s="1"/>
  <c r="F417" i="8"/>
  <c r="F395" i="10" s="1"/>
  <c r="E417" i="8"/>
  <c r="E395" i="10" s="1"/>
  <c r="D417" i="8"/>
  <c r="D395" i="10" s="1"/>
  <c r="C417" i="8"/>
  <c r="C395" i="10" s="1"/>
  <c r="A417" i="8"/>
  <c r="A395" i="10" s="1"/>
  <c r="R416" i="8"/>
  <c r="R394" i="10" s="1"/>
  <c r="Q416" i="8"/>
  <c r="Q394" i="10" s="1"/>
  <c r="P416" i="8"/>
  <c r="P394" i="10" s="1"/>
  <c r="O416" i="8"/>
  <c r="O394" i="10" s="1"/>
  <c r="H416" i="8"/>
  <c r="H394" i="10" s="1"/>
  <c r="G416" i="8"/>
  <c r="G394" i="10" s="1"/>
  <c r="F416" i="8"/>
  <c r="F394" i="10" s="1"/>
  <c r="E416" i="8"/>
  <c r="E394" i="10" s="1"/>
  <c r="D416" i="8"/>
  <c r="D394" i="10" s="1"/>
  <c r="C416" i="8"/>
  <c r="C394" i="10" s="1"/>
  <c r="A416" i="8"/>
  <c r="A394" i="10" s="1"/>
  <c r="R415" i="8"/>
  <c r="R393" i="10" s="1"/>
  <c r="Q415" i="8"/>
  <c r="Q393" i="10" s="1"/>
  <c r="P415" i="8"/>
  <c r="P393" i="10" s="1"/>
  <c r="O415" i="8"/>
  <c r="O393" i="10" s="1"/>
  <c r="H415" i="8"/>
  <c r="H393" i="10" s="1"/>
  <c r="G415" i="8"/>
  <c r="G393" i="10" s="1"/>
  <c r="F415" i="8"/>
  <c r="F393" i="10" s="1"/>
  <c r="E415" i="8"/>
  <c r="E393" i="10" s="1"/>
  <c r="D415" i="8"/>
  <c r="D393" i="10" s="1"/>
  <c r="C415" i="8"/>
  <c r="C393" i="10" s="1"/>
  <c r="A415" i="8"/>
  <c r="A393" i="10" s="1"/>
  <c r="R414" i="8"/>
  <c r="R392" i="10" s="1"/>
  <c r="Q414" i="8"/>
  <c r="Q392" i="10" s="1"/>
  <c r="P414" i="8"/>
  <c r="P392" i="10" s="1"/>
  <c r="O414" i="8"/>
  <c r="O392" i="10" s="1"/>
  <c r="H414" i="8"/>
  <c r="H392" i="10" s="1"/>
  <c r="G414" i="8"/>
  <c r="G392" i="10" s="1"/>
  <c r="F414" i="8"/>
  <c r="F392" i="10" s="1"/>
  <c r="E414" i="8"/>
  <c r="E392" i="10" s="1"/>
  <c r="D414" i="8"/>
  <c r="D392" i="10" s="1"/>
  <c r="C414" i="8"/>
  <c r="C392" i="10" s="1"/>
  <c r="A414" i="8"/>
  <c r="A392" i="10" s="1"/>
  <c r="R413" i="8"/>
  <c r="R391" i="10" s="1"/>
  <c r="Q413" i="8"/>
  <c r="Q391" i="10" s="1"/>
  <c r="P413" i="8"/>
  <c r="P391" i="10" s="1"/>
  <c r="O413" i="8"/>
  <c r="O391" i="10" s="1"/>
  <c r="H413" i="8"/>
  <c r="H391" i="10" s="1"/>
  <c r="G413" i="8"/>
  <c r="G391" i="10" s="1"/>
  <c r="F413" i="8"/>
  <c r="F391" i="10" s="1"/>
  <c r="E413" i="8"/>
  <c r="E391" i="10" s="1"/>
  <c r="D413" i="8"/>
  <c r="D391" i="10" s="1"/>
  <c r="C413" i="8"/>
  <c r="C391" i="10" s="1"/>
  <c r="A413" i="8"/>
  <c r="A391" i="10" s="1"/>
  <c r="R412" i="8"/>
  <c r="R390" i="10" s="1"/>
  <c r="Q412" i="8"/>
  <c r="Q390" i="10" s="1"/>
  <c r="P412" i="8"/>
  <c r="P390" i="10" s="1"/>
  <c r="O412" i="8"/>
  <c r="O390" i="10" s="1"/>
  <c r="H412" i="8"/>
  <c r="H390" i="10" s="1"/>
  <c r="G412" i="8"/>
  <c r="G390" i="10" s="1"/>
  <c r="F412" i="8"/>
  <c r="F390" i="10" s="1"/>
  <c r="E412" i="8"/>
  <c r="E390" i="10" s="1"/>
  <c r="D412" i="8"/>
  <c r="D390" i="10" s="1"/>
  <c r="C412" i="8"/>
  <c r="C390" i="10" s="1"/>
  <c r="A412" i="8"/>
  <c r="A390" i="10" s="1"/>
  <c r="R411" i="8"/>
  <c r="R389" i="10" s="1"/>
  <c r="Q411" i="8"/>
  <c r="Q389" i="10" s="1"/>
  <c r="P411" i="8"/>
  <c r="P389" i="10" s="1"/>
  <c r="O411" i="8"/>
  <c r="O389" i="10" s="1"/>
  <c r="H411" i="8"/>
  <c r="H389" i="10" s="1"/>
  <c r="G411" i="8"/>
  <c r="G389" i="10" s="1"/>
  <c r="F411" i="8"/>
  <c r="F389" i="10" s="1"/>
  <c r="E411" i="8"/>
  <c r="E389" i="10" s="1"/>
  <c r="D411" i="8"/>
  <c r="D389" i="10" s="1"/>
  <c r="C411" i="8"/>
  <c r="C389" i="10" s="1"/>
  <c r="A411" i="8"/>
  <c r="A389" i="10" s="1"/>
  <c r="R410" i="8"/>
  <c r="R388" i="10" s="1"/>
  <c r="Q410" i="8"/>
  <c r="Q388" i="10" s="1"/>
  <c r="P410" i="8"/>
  <c r="P388" i="10" s="1"/>
  <c r="O410" i="8"/>
  <c r="O388" i="10" s="1"/>
  <c r="H410" i="8"/>
  <c r="H388" i="10" s="1"/>
  <c r="G410" i="8"/>
  <c r="G388" i="10" s="1"/>
  <c r="F410" i="8"/>
  <c r="F388" i="10" s="1"/>
  <c r="E410" i="8"/>
  <c r="E388" i="10" s="1"/>
  <c r="D410" i="8"/>
  <c r="D388" i="10" s="1"/>
  <c r="C410" i="8"/>
  <c r="C388" i="10" s="1"/>
  <c r="A410" i="8"/>
  <c r="A388" i="10" s="1"/>
  <c r="R409" i="8"/>
  <c r="R387" i="10" s="1"/>
  <c r="Q409" i="8"/>
  <c r="Q387" i="10" s="1"/>
  <c r="P409" i="8"/>
  <c r="P387" i="10" s="1"/>
  <c r="O409" i="8"/>
  <c r="O387" i="10" s="1"/>
  <c r="H409" i="8"/>
  <c r="H387" i="10" s="1"/>
  <c r="G409" i="8"/>
  <c r="G387" i="10" s="1"/>
  <c r="F409" i="8"/>
  <c r="F387" i="10" s="1"/>
  <c r="E409" i="8"/>
  <c r="E387" i="10" s="1"/>
  <c r="D409" i="8"/>
  <c r="D387" i="10" s="1"/>
  <c r="C409" i="8"/>
  <c r="C387" i="10" s="1"/>
  <c r="A409" i="8"/>
  <c r="A387" i="10" s="1"/>
  <c r="R408" i="8"/>
  <c r="R386" i="10" s="1"/>
  <c r="Q408" i="8"/>
  <c r="Q386" i="10" s="1"/>
  <c r="P408" i="8"/>
  <c r="P386" i="10" s="1"/>
  <c r="O408" i="8"/>
  <c r="O386" i="10" s="1"/>
  <c r="H408" i="8"/>
  <c r="H386" i="10" s="1"/>
  <c r="G408" i="8"/>
  <c r="G386" i="10" s="1"/>
  <c r="F408" i="8"/>
  <c r="F386" i="10" s="1"/>
  <c r="E408" i="8"/>
  <c r="E386" i="10" s="1"/>
  <c r="D408" i="8"/>
  <c r="D386" i="10" s="1"/>
  <c r="C408" i="8"/>
  <c r="C386" i="10" s="1"/>
  <c r="A408" i="8"/>
  <c r="A386" i="10" s="1"/>
  <c r="R407" i="8"/>
  <c r="R385" i="10" s="1"/>
  <c r="Q407" i="8"/>
  <c r="Q385" i="10" s="1"/>
  <c r="P407" i="8"/>
  <c r="P385" i="10" s="1"/>
  <c r="O407" i="8"/>
  <c r="O385" i="10" s="1"/>
  <c r="H407" i="8"/>
  <c r="H385" i="10" s="1"/>
  <c r="G407" i="8"/>
  <c r="G385" i="10" s="1"/>
  <c r="F407" i="8"/>
  <c r="F385" i="10" s="1"/>
  <c r="E407" i="8"/>
  <c r="E385" i="10" s="1"/>
  <c r="D407" i="8"/>
  <c r="D385" i="10" s="1"/>
  <c r="C407" i="8"/>
  <c r="C385" i="10" s="1"/>
  <c r="A407" i="8"/>
  <c r="A385" i="10" s="1"/>
  <c r="R406" i="8"/>
  <c r="R384" i="10" s="1"/>
  <c r="Q406" i="8"/>
  <c r="Q384" i="10" s="1"/>
  <c r="P406" i="8"/>
  <c r="P384" i="10" s="1"/>
  <c r="O406" i="8"/>
  <c r="O384" i="10" s="1"/>
  <c r="H406" i="8"/>
  <c r="H384" i="10" s="1"/>
  <c r="G406" i="8"/>
  <c r="G384" i="10" s="1"/>
  <c r="F406" i="8"/>
  <c r="F384" i="10" s="1"/>
  <c r="E406" i="8"/>
  <c r="E384" i="10" s="1"/>
  <c r="D406" i="8"/>
  <c r="D384" i="10" s="1"/>
  <c r="C406" i="8"/>
  <c r="C384" i="10" s="1"/>
  <c r="A406" i="8"/>
  <c r="A384" i="10" s="1"/>
  <c r="R405" i="8"/>
  <c r="R383" i="10" s="1"/>
  <c r="Q405" i="8"/>
  <c r="Q383" i="10" s="1"/>
  <c r="P405" i="8"/>
  <c r="P383" i="10" s="1"/>
  <c r="O405" i="8"/>
  <c r="O383" i="10" s="1"/>
  <c r="H405" i="8"/>
  <c r="H383" i="10" s="1"/>
  <c r="G405" i="8"/>
  <c r="G383" i="10" s="1"/>
  <c r="F405" i="8"/>
  <c r="F383" i="10" s="1"/>
  <c r="E405" i="8"/>
  <c r="E383" i="10" s="1"/>
  <c r="D405" i="8"/>
  <c r="D383" i="10" s="1"/>
  <c r="C405" i="8"/>
  <c r="C383" i="10" s="1"/>
  <c r="A405" i="8"/>
  <c r="A383" i="10" s="1"/>
  <c r="R404" i="8"/>
  <c r="R382" i="10" s="1"/>
  <c r="Q404" i="8"/>
  <c r="Q382" i="10" s="1"/>
  <c r="P404" i="8"/>
  <c r="P382" i="10" s="1"/>
  <c r="O404" i="8"/>
  <c r="O382" i="10" s="1"/>
  <c r="H404" i="8"/>
  <c r="H382" i="10" s="1"/>
  <c r="G404" i="8"/>
  <c r="G382" i="10" s="1"/>
  <c r="F404" i="8"/>
  <c r="F382" i="10" s="1"/>
  <c r="E404" i="8"/>
  <c r="E382" i="10" s="1"/>
  <c r="D404" i="8"/>
  <c r="D382" i="10" s="1"/>
  <c r="C404" i="8"/>
  <c r="C382" i="10" s="1"/>
  <c r="A404" i="8"/>
  <c r="A382" i="10" s="1"/>
  <c r="R403" i="8"/>
  <c r="R381" i="10" s="1"/>
  <c r="Q403" i="8"/>
  <c r="Q381" i="10" s="1"/>
  <c r="P403" i="8"/>
  <c r="P381" i="10" s="1"/>
  <c r="O403" i="8"/>
  <c r="O381" i="10" s="1"/>
  <c r="H403" i="8"/>
  <c r="H381" i="10" s="1"/>
  <c r="G403" i="8"/>
  <c r="G381" i="10" s="1"/>
  <c r="F403" i="8"/>
  <c r="F381" i="10" s="1"/>
  <c r="E403" i="8"/>
  <c r="E381" i="10" s="1"/>
  <c r="D403" i="8"/>
  <c r="D381" i="10" s="1"/>
  <c r="C403" i="8"/>
  <c r="C381" i="10" s="1"/>
  <c r="A403" i="8"/>
  <c r="A381" i="10" s="1"/>
  <c r="R402" i="8"/>
  <c r="R380" i="10" s="1"/>
  <c r="Q402" i="8"/>
  <c r="Q380" i="10" s="1"/>
  <c r="P402" i="8"/>
  <c r="P380" i="10" s="1"/>
  <c r="O402" i="8"/>
  <c r="O380" i="10" s="1"/>
  <c r="H402" i="8"/>
  <c r="H380" i="10" s="1"/>
  <c r="G402" i="8"/>
  <c r="G380" i="10" s="1"/>
  <c r="F402" i="8"/>
  <c r="F380" i="10" s="1"/>
  <c r="E402" i="8"/>
  <c r="E380" i="10" s="1"/>
  <c r="D402" i="8"/>
  <c r="D380" i="10" s="1"/>
  <c r="C402" i="8"/>
  <c r="C380" i="10" s="1"/>
  <c r="A402" i="8"/>
  <c r="A380" i="10" s="1"/>
  <c r="R401" i="8"/>
  <c r="R379" i="10" s="1"/>
  <c r="Q401" i="8"/>
  <c r="Q379" i="10" s="1"/>
  <c r="P401" i="8"/>
  <c r="P379" i="10" s="1"/>
  <c r="O401" i="8"/>
  <c r="O379" i="10" s="1"/>
  <c r="H401" i="8"/>
  <c r="H379" i="10" s="1"/>
  <c r="G401" i="8"/>
  <c r="G379" i="10" s="1"/>
  <c r="F401" i="8"/>
  <c r="F379" i="10" s="1"/>
  <c r="E401" i="8"/>
  <c r="E379" i="10" s="1"/>
  <c r="D401" i="8"/>
  <c r="D379" i="10" s="1"/>
  <c r="C401" i="8"/>
  <c r="C379" i="10" s="1"/>
  <c r="A401" i="8"/>
  <c r="A379" i="10" s="1"/>
  <c r="R400" i="8"/>
  <c r="R378" i="10" s="1"/>
  <c r="Q400" i="8"/>
  <c r="Q378" i="10" s="1"/>
  <c r="P400" i="8"/>
  <c r="P378" i="10" s="1"/>
  <c r="O400" i="8"/>
  <c r="O378" i="10" s="1"/>
  <c r="H400" i="8"/>
  <c r="H378" i="10" s="1"/>
  <c r="G400" i="8"/>
  <c r="G378" i="10" s="1"/>
  <c r="F400" i="8"/>
  <c r="F378" i="10" s="1"/>
  <c r="E400" i="8"/>
  <c r="E378" i="10" s="1"/>
  <c r="D400" i="8"/>
  <c r="D378" i="10" s="1"/>
  <c r="C400" i="8"/>
  <c r="C378" i="10" s="1"/>
  <c r="A400" i="8"/>
  <c r="A378" i="10" s="1"/>
  <c r="R399" i="8"/>
  <c r="R377" i="10" s="1"/>
  <c r="Q399" i="8"/>
  <c r="Q377" i="10" s="1"/>
  <c r="P399" i="8"/>
  <c r="P377" i="10" s="1"/>
  <c r="O399" i="8"/>
  <c r="O377" i="10" s="1"/>
  <c r="H399" i="8"/>
  <c r="H377" i="10" s="1"/>
  <c r="G399" i="8"/>
  <c r="G377" i="10" s="1"/>
  <c r="F399" i="8"/>
  <c r="F377" i="10" s="1"/>
  <c r="E399" i="8"/>
  <c r="E377" i="10" s="1"/>
  <c r="D399" i="8"/>
  <c r="D377" i="10" s="1"/>
  <c r="C399" i="8"/>
  <c r="C377" i="10" s="1"/>
  <c r="A399" i="8"/>
  <c r="A377" i="10" s="1"/>
  <c r="R398" i="8"/>
  <c r="R376" i="10" s="1"/>
  <c r="Q398" i="8"/>
  <c r="Q376" i="10" s="1"/>
  <c r="P398" i="8"/>
  <c r="P376" i="10" s="1"/>
  <c r="O398" i="8"/>
  <c r="O376" i="10" s="1"/>
  <c r="H398" i="8"/>
  <c r="H376" i="10" s="1"/>
  <c r="G398" i="8"/>
  <c r="G376" i="10" s="1"/>
  <c r="F398" i="8"/>
  <c r="F376" i="10" s="1"/>
  <c r="E398" i="8"/>
  <c r="E376" i="10" s="1"/>
  <c r="D398" i="8"/>
  <c r="D376" i="10" s="1"/>
  <c r="C398" i="8"/>
  <c r="C376" i="10" s="1"/>
  <c r="A398" i="8"/>
  <c r="A376" i="10" s="1"/>
  <c r="R397" i="8"/>
  <c r="R375" i="10" s="1"/>
  <c r="Q397" i="8"/>
  <c r="Q375" i="10" s="1"/>
  <c r="P397" i="8"/>
  <c r="P375" i="10" s="1"/>
  <c r="O397" i="8"/>
  <c r="O375" i="10" s="1"/>
  <c r="H397" i="8"/>
  <c r="H375" i="10" s="1"/>
  <c r="G397" i="8"/>
  <c r="G375" i="10" s="1"/>
  <c r="F397" i="8"/>
  <c r="F375" i="10" s="1"/>
  <c r="E397" i="8"/>
  <c r="E375" i="10" s="1"/>
  <c r="D397" i="8"/>
  <c r="D375" i="10" s="1"/>
  <c r="C397" i="8"/>
  <c r="C375" i="10" s="1"/>
  <c r="A397" i="8"/>
  <c r="A375" i="10" s="1"/>
  <c r="R396" i="8"/>
  <c r="R374" i="10" s="1"/>
  <c r="Q396" i="8"/>
  <c r="Q374" i="10" s="1"/>
  <c r="P396" i="8"/>
  <c r="P374" i="10" s="1"/>
  <c r="O396" i="8"/>
  <c r="O374" i="10" s="1"/>
  <c r="H396" i="8"/>
  <c r="H374" i="10" s="1"/>
  <c r="G396" i="8"/>
  <c r="G374" i="10" s="1"/>
  <c r="F396" i="8"/>
  <c r="F374" i="10" s="1"/>
  <c r="E396" i="8"/>
  <c r="E374" i="10" s="1"/>
  <c r="D396" i="8"/>
  <c r="D374" i="10" s="1"/>
  <c r="C396" i="8"/>
  <c r="C374" i="10" s="1"/>
  <c r="A396" i="8"/>
  <c r="A374" i="10" s="1"/>
  <c r="R395" i="8"/>
  <c r="R373" i="10" s="1"/>
  <c r="Q395" i="8"/>
  <c r="Q373" i="10" s="1"/>
  <c r="P395" i="8"/>
  <c r="P373" i="10" s="1"/>
  <c r="O395" i="8"/>
  <c r="O373" i="10" s="1"/>
  <c r="H395" i="8"/>
  <c r="H373" i="10" s="1"/>
  <c r="G395" i="8"/>
  <c r="G373" i="10" s="1"/>
  <c r="F395" i="8"/>
  <c r="F373" i="10" s="1"/>
  <c r="E395" i="8"/>
  <c r="E373" i="10" s="1"/>
  <c r="D395" i="8"/>
  <c r="D373" i="10" s="1"/>
  <c r="C395" i="8"/>
  <c r="C373" i="10" s="1"/>
  <c r="A395" i="8"/>
  <c r="A373" i="10" s="1"/>
  <c r="R394" i="8"/>
  <c r="R372" i="10" s="1"/>
  <c r="Q394" i="8"/>
  <c r="Q372" i="10" s="1"/>
  <c r="P394" i="8"/>
  <c r="P372" i="10" s="1"/>
  <c r="O394" i="8"/>
  <c r="O372" i="10" s="1"/>
  <c r="H394" i="8"/>
  <c r="H372" i="10" s="1"/>
  <c r="G394" i="8"/>
  <c r="G372" i="10" s="1"/>
  <c r="F394" i="8"/>
  <c r="F372" i="10" s="1"/>
  <c r="E394" i="8"/>
  <c r="E372" i="10" s="1"/>
  <c r="D394" i="8"/>
  <c r="D372" i="10" s="1"/>
  <c r="C394" i="8"/>
  <c r="C372" i="10" s="1"/>
  <c r="A394" i="8"/>
  <c r="A372" i="10" s="1"/>
  <c r="R393" i="8"/>
  <c r="R371" i="10" s="1"/>
  <c r="Q393" i="8"/>
  <c r="Q371" i="10" s="1"/>
  <c r="P393" i="8"/>
  <c r="P371" i="10" s="1"/>
  <c r="O393" i="8"/>
  <c r="O371" i="10" s="1"/>
  <c r="H393" i="8"/>
  <c r="H371" i="10" s="1"/>
  <c r="G393" i="8"/>
  <c r="G371" i="10" s="1"/>
  <c r="F393" i="8"/>
  <c r="F371" i="10" s="1"/>
  <c r="E393" i="8"/>
  <c r="E371" i="10" s="1"/>
  <c r="D393" i="8"/>
  <c r="D371" i="10" s="1"/>
  <c r="C393" i="8"/>
  <c r="C371" i="10" s="1"/>
  <c r="A393" i="8"/>
  <c r="A371" i="10" s="1"/>
  <c r="R392" i="8"/>
  <c r="R370" i="10" s="1"/>
  <c r="Q392" i="8"/>
  <c r="Q370" i="10" s="1"/>
  <c r="P392" i="8"/>
  <c r="P370" i="10" s="1"/>
  <c r="O392" i="8"/>
  <c r="O370" i="10" s="1"/>
  <c r="H392" i="8"/>
  <c r="H370" i="10" s="1"/>
  <c r="G392" i="8"/>
  <c r="G370" i="10" s="1"/>
  <c r="F392" i="8"/>
  <c r="F370" i="10" s="1"/>
  <c r="E392" i="8"/>
  <c r="E370" i="10" s="1"/>
  <c r="D392" i="8"/>
  <c r="D370" i="10" s="1"/>
  <c r="C392" i="8"/>
  <c r="C370" i="10" s="1"/>
  <c r="A392" i="8"/>
  <c r="A370" i="10" s="1"/>
  <c r="R391" i="8"/>
  <c r="R369" i="10" s="1"/>
  <c r="Q391" i="8"/>
  <c r="Q369" i="10" s="1"/>
  <c r="P391" i="8"/>
  <c r="P369" i="10" s="1"/>
  <c r="O391" i="8"/>
  <c r="O369" i="10" s="1"/>
  <c r="H391" i="8"/>
  <c r="H369" i="10" s="1"/>
  <c r="G391" i="8"/>
  <c r="G369" i="10" s="1"/>
  <c r="F391" i="8"/>
  <c r="F369" i="10" s="1"/>
  <c r="E391" i="8"/>
  <c r="E369" i="10" s="1"/>
  <c r="D391" i="8"/>
  <c r="D369" i="10" s="1"/>
  <c r="C391" i="8"/>
  <c r="C369" i="10" s="1"/>
  <c r="A391" i="8"/>
  <c r="A369" i="10" s="1"/>
  <c r="R390" i="8"/>
  <c r="R368" i="10" s="1"/>
  <c r="Q390" i="8"/>
  <c r="Q368" i="10" s="1"/>
  <c r="P390" i="8"/>
  <c r="P368" i="10" s="1"/>
  <c r="O390" i="8"/>
  <c r="O368" i="10" s="1"/>
  <c r="H390" i="8"/>
  <c r="H368" i="10" s="1"/>
  <c r="G390" i="8"/>
  <c r="G368" i="10" s="1"/>
  <c r="F390" i="8"/>
  <c r="F368" i="10" s="1"/>
  <c r="E390" i="8"/>
  <c r="E368" i="10" s="1"/>
  <c r="D390" i="8"/>
  <c r="D368" i="10" s="1"/>
  <c r="C390" i="8"/>
  <c r="C368" i="10" s="1"/>
  <c r="A390" i="8"/>
  <c r="A368" i="10" s="1"/>
  <c r="R389" i="8"/>
  <c r="R367" i="10" s="1"/>
  <c r="Q389" i="8"/>
  <c r="Q367" i="10" s="1"/>
  <c r="P389" i="8"/>
  <c r="P367" i="10" s="1"/>
  <c r="O389" i="8"/>
  <c r="O367" i="10" s="1"/>
  <c r="H389" i="8"/>
  <c r="H367" i="10" s="1"/>
  <c r="G389" i="8"/>
  <c r="G367" i="10" s="1"/>
  <c r="F389" i="8"/>
  <c r="F367" i="10" s="1"/>
  <c r="E389" i="8"/>
  <c r="E367" i="10" s="1"/>
  <c r="D389" i="8"/>
  <c r="D367" i="10" s="1"/>
  <c r="C389" i="8"/>
  <c r="C367" i="10" s="1"/>
  <c r="A389" i="8"/>
  <c r="A367" i="10" s="1"/>
  <c r="R388" i="8"/>
  <c r="R366" i="10" s="1"/>
  <c r="Q388" i="8"/>
  <c r="Q366" i="10" s="1"/>
  <c r="P388" i="8"/>
  <c r="P366" i="10" s="1"/>
  <c r="O388" i="8"/>
  <c r="O366" i="10" s="1"/>
  <c r="H388" i="8"/>
  <c r="H366" i="10" s="1"/>
  <c r="G388" i="8"/>
  <c r="G366" i="10" s="1"/>
  <c r="F388" i="8"/>
  <c r="F366" i="10" s="1"/>
  <c r="E388" i="8"/>
  <c r="E366" i="10" s="1"/>
  <c r="D388" i="8"/>
  <c r="D366" i="10" s="1"/>
  <c r="C388" i="8"/>
  <c r="C366" i="10" s="1"/>
  <c r="A388" i="8"/>
  <c r="A366" i="10" s="1"/>
  <c r="R387" i="8"/>
  <c r="R365" i="10" s="1"/>
  <c r="Q387" i="8"/>
  <c r="Q365" i="10" s="1"/>
  <c r="P387" i="8"/>
  <c r="P365" i="10" s="1"/>
  <c r="O387" i="8"/>
  <c r="O365" i="10" s="1"/>
  <c r="H387" i="8"/>
  <c r="H365" i="10" s="1"/>
  <c r="G387" i="8"/>
  <c r="G365" i="10" s="1"/>
  <c r="F387" i="8"/>
  <c r="F365" i="10" s="1"/>
  <c r="E387" i="8"/>
  <c r="E365" i="10" s="1"/>
  <c r="D387" i="8"/>
  <c r="D365" i="10" s="1"/>
  <c r="C387" i="8"/>
  <c r="C365" i="10" s="1"/>
  <c r="A387" i="8"/>
  <c r="A365" i="10" s="1"/>
  <c r="R386" i="8"/>
  <c r="R364" i="10" s="1"/>
  <c r="Q386" i="8"/>
  <c r="Q364" i="10" s="1"/>
  <c r="P386" i="8"/>
  <c r="P364" i="10" s="1"/>
  <c r="O386" i="8"/>
  <c r="O364" i="10" s="1"/>
  <c r="H386" i="8"/>
  <c r="H364" i="10" s="1"/>
  <c r="G386" i="8"/>
  <c r="G364" i="10" s="1"/>
  <c r="F386" i="8"/>
  <c r="F364" i="10" s="1"/>
  <c r="E386" i="8"/>
  <c r="E364" i="10" s="1"/>
  <c r="D386" i="8"/>
  <c r="D364" i="10" s="1"/>
  <c r="C386" i="8"/>
  <c r="C364" i="10" s="1"/>
  <c r="A386" i="8"/>
  <c r="A364" i="10" s="1"/>
  <c r="R385" i="8"/>
  <c r="R363" i="10" s="1"/>
  <c r="Q385" i="8"/>
  <c r="Q363" i="10" s="1"/>
  <c r="P385" i="8"/>
  <c r="P363" i="10" s="1"/>
  <c r="O385" i="8"/>
  <c r="O363" i="10" s="1"/>
  <c r="H385" i="8"/>
  <c r="H363" i="10" s="1"/>
  <c r="G385" i="8"/>
  <c r="G363" i="10" s="1"/>
  <c r="F385" i="8"/>
  <c r="F363" i="10" s="1"/>
  <c r="E385" i="8"/>
  <c r="E363" i="10" s="1"/>
  <c r="D385" i="8"/>
  <c r="D363" i="10" s="1"/>
  <c r="C385" i="8"/>
  <c r="C363" i="10" s="1"/>
  <c r="A385" i="8"/>
  <c r="A363" i="10" s="1"/>
  <c r="R384" i="8"/>
  <c r="R362" i="10" s="1"/>
  <c r="Q384" i="8"/>
  <c r="Q362" i="10" s="1"/>
  <c r="P384" i="8"/>
  <c r="P362" i="10" s="1"/>
  <c r="O384" i="8"/>
  <c r="O362" i="10" s="1"/>
  <c r="H384" i="8"/>
  <c r="H362" i="10" s="1"/>
  <c r="G384" i="8"/>
  <c r="G362" i="10" s="1"/>
  <c r="F384" i="8"/>
  <c r="F362" i="10" s="1"/>
  <c r="E384" i="8"/>
  <c r="E362" i="10" s="1"/>
  <c r="D384" i="8"/>
  <c r="D362" i="10" s="1"/>
  <c r="C384" i="8"/>
  <c r="C362" i="10" s="1"/>
  <c r="A384" i="8"/>
  <c r="A362" i="10" s="1"/>
  <c r="R383" i="8"/>
  <c r="R361" i="10" s="1"/>
  <c r="Q383" i="8"/>
  <c r="Q361" i="10" s="1"/>
  <c r="P383" i="8"/>
  <c r="P361" i="10" s="1"/>
  <c r="O383" i="8"/>
  <c r="O361" i="10" s="1"/>
  <c r="H383" i="8"/>
  <c r="H361" i="10" s="1"/>
  <c r="G383" i="8"/>
  <c r="G361" i="10" s="1"/>
  <c r="F383" i="8"/>
  <c r="F361" i="10" s="1"/>
  <c r="E383" i="8"/>
  <c r="E361" i="10" s="1"/>
  <c r="D383" i="8"/>
  <c r="D361" i="10" s="1"/>
  <c r="C383" i="8"/>
  <c r="C361" i="10" s="1"/>
  <c r="A383" i="8"/>
  <c r="A361" i="10" s="1"/>
  <c r="R382" i="8"/>
  <c r="R360" i="10" s="1"/>
  <c r="Q382" i="8"/>
  <c r="Q360" i="10" s="1"/>
  <c r="P382" i="8"/>
  <c r="P360" i="10" s="1"/>
  <c r="O382" i="8"/>
  <c r="O360" i="10" s="1"/>
  <c r="H382" i="8"/>
  <c r="H360" i="10" s="1"/>
  <c r="G382" i="8"/>
  <c r="G360" i="10" s="1"/>
  <c r="F382" i="8"/>
  <c r="F360" i="10" s="1"/>
  <c r="E382" i="8"/>
  <c r="E360" i="10" s="1"/>
  <c r="D382" i="8"/>
  <c r="D360" i="10" s="1"/>
  <c r="C382" i="8"/>
  <c r="C360" i="10" s="1"/>
  <c r="A382" i="8"/>
  <c r="A360" i="10" s="1"/>
  <c r="R381" i="8"/>
  <c r="R359" i="10" s="1"/>
  <c r="Q381" i="8"/>
  <c r="Q359" i="10" s="1"/>
  <c r="P381" i="8"/>
  <c r="P359" i="10" s="1"/>
  <c r="O381" i="8"/>
  <c r="O359" i="10" s="1"/>
  <c r="H381" i="8"/>
  <c r="H359" i="10" s="1"/>
  <c r="G381" i="8"/>
  <c r="G359" i="10" s="1"/>
  <c r="F381" i="8"/>
  <c r="F359" i="10" s="1"/>
  <c r="E381" i="8"/>
  <c r="E359" i="10" s="1"/>
  <c r="D381" i="8"/>
  <c r="D359" i="10" s="1"/>
  <c r="C381" i="8"/>
  <c r="C359" i="10" s="1"/>
  <c r="A381" i="8"/>
  <c r="A359" i="10" s="1"/>
  <c r="R380" i="8"/>
  <c r="R358" i="10" s="1"/>
  <c r="Q380" i="8"/>
  <c r="Q358" i="10" s="1"/>
  <c r="P380" i="8"/>
  <c r="P358" i="10" s="1"/>
  <c r="O380" i="8"/>
  <c r="O358" i="10" s="1"/>
  <c r="H380" i="8"/>
  <c r="H358" i="10" s="1"/>
  <c r="G380" i="8"/>
  <c r="G358" i="10" s="1"/>
  <c r="F380" i="8"/>
  <c r="F358" i="10" s="1"/>
  <c r="E380" i="8"/>
  <c r="E358" i="10" s="1"/>
  <c r="D380" i="8"/>
  <c r="D358" i="10" s="1"/>
  <c r="C380" i="8"/>
  <c r="C358" i="10" s="1"/>
  <c r="A380" i="8"/>
  <c r="A358" i="10" s="1"/>
  <c r="R379" i="8"/>
  <c r="R357" i="10" s="1"/>
  <c r="Q379" i="8"/>
  <c r="Q357" i="10" s="1"/>
  <c r="P379" i="8"/>
  <c r="P357" i="10" s="1"/>
  <c r="O379" i="8"/>
  <c r="O357" i="10" s="1"/>
  <c r="H379" i="8"/>
  <c r="H357" i="10" s="1"/>
  <c r="G379" i="8"/>
  <c r="G357" i="10" s="1"/>
  <c r="F379" i="8"/>
  <c r="F357" i="10" s="1"/>
  <c r="E379" i="8"/>
  <c r="E357" i="10" s="1"/>
  <c r="D379" i="8"/>
  <c r="D357" i="10" s="1"/>
  <c r="C379" i="8"/>
  <c r="C357" i="10" s="1"/>
  <c r="A379" i="8"/>
  <c r="A357" i="10" s="1"/>
  <c r="R378" i="8"/>
  <c r="R356" i="10" s="1"/>
  <c r="Q378" i="8"/>
  <c r="Q356" i="10" s="1"/>
  <c r="P378" i="8"/>
  <c r="P356" i="10" s="1"/>
  <c r="O378" i="8"/>
  <c r="O356" i="10" s="1"/>
  <c r="H378" i="8"/>
  <c r="H356" i="10" s="1"/>
  <c r="G378" i="8"/>
  <c r="G356" i="10" s="1"/>
  <c r="F378" i="8"/>
  <c r="F356" i="10" s="1"/>
  <c r="E378" i="8"/>
  <c r="E356" i="10" s="1"/>
  <c r="D378" i="8"/>
  <c r="D356" i="10" s="1"/>
  <c r="C378" i="8"/>
  <c r="C356" i="10" s="1"/>
  <c r="A378" i="8"/>
  <c r="A356" i="10" s="1"/>
  <c r="R377" i="8"/>
  <c r="R355" i="10" s="1"/>
  <c r="Q377" i="8"/>
  <c r="Q355" i="10" s="1"/>
  <c r="P377" i="8"/>
  <c r="P355" i="10" s="1"/>
  <c r="O377" i="8"/>
  <c r="O355" i="10" s="1"/>
  <c r="H377" i="8"/>
  <c r="H355" i="10" s="1"/>
  <c r="G377" i="8"/>
  <c r="G355" i="10" s="1"/>
  <c r="F377" i="8"/>
  <c r="F355" i="10" s="1"/>
  <c r="E377" i="8"/>
  <c r="E355" i="10" s="1"/>
  <c r="D377" i="8"/>
  <c r="D355" i="10" s="1"/>
  <c r="C377" i="8"/>
  <c r="C355" i="10" s="1"/>
  <c r="A377" i="8"/>
  <c r="A355" i="10" s="1"/>
  <c r="R376" i="8"/>
  <c r="R354" i="10" s="1"/>
  <c r="Q376" i="8"/>
  <c r="Q354" i="10" s="1"/>
  <c r="P376" i="8"/>
  <c r="P354" i="10" s="1"/>
  <c r="O376" i="8"/>
  <c r="O354" i="10" s="1"/>
  <c r="H376" i="8"/>
  <c r="H354" i="10" s="1"/>
  <c r="G376" i="8"/>
  <c r="G354" i="10" s="1"/>
  <c r="F376" i="8"/>
  <c r="F354" i="10" s="1"/>
  <c r="E376" i="8"/>
  <c r="E354" i="10" s="1"/>
  <c r="D376" i="8"/>
  <c r="D354" i="10" s="1"/>
  <c r="C376" i="8"/>
  <c r="C354" i="10" s="1"/>
  <c r="A376" i="8"/>
  <c r="A354" i="10" s="1"/>
  <c r="R375" i="8"/>
  <c r="R353" i="10" s="1"/>
  <c r="Q375" i="8"/>
  <c r="Q353" i="10" s="1"/>
  <c r="P375" i="8"/>
  <c r="P353" i="10" s="1"/>
  <c r="O375" i="8"/>
  <c r="O353" i="10" s="1"/>
  <c r="H375" i="8"/>
  <c r="H353" i="10" s="1"/>
  <c r="G375" i="8"/>
  <c r="G353" i="10" s="1"/>
  <c r="F375" i="8"/>
  <c r="F353" i="10" s="1"/>
  <c r="E375" i="8"/>
  <c r="E353" i="10" s="1"/>
  <c r="D375" i="8"/>
  <c r="D353" i="10" s="1"/>
  <c r="C375" i="8"/>
  <c r="C353" i="10" s="1"/>
  <c r="A375" i="8"/>
  <c r="A353" i="10" s="1"/>
  <c r="R374" i="8"/>
  <c r="R352" i="10" s="1"/>
  <c r="Q374" i="8"/>
  <c r="Q352" i="10" s="1"/>
  <c r="P374" i="8"/>
  <c r="P352" i="10" s="1"/>
  <c r="O374" i="8"/>
  <c r="O352" i="10" s="1"/>
  <c r="H374" i="8"/>
  <c r="H352" i="10" s="1"/>
  <c r="G374" i="8"/>
  <c r="G352" i="10" s="1"/>
  <c r="F374" i="8"/>
  <c r="F352" i="10" s="1"/>
  <c r="E374" i="8"/>
  <c r="E352" i="10" s="1"/>
  <c r="D374" i="8"/>
  <c r="D352" i="10" s="1"/>
  <c r="C374" i="8"/>
  <c r="C352" i="10" s="1"/>
  <c r="A374" i="8"/>
  <c r="A352" i="10" s="1"/>
  <c r="R373" i="8"/>
  <c r="R351" i="10" s="1"/>
  <c r="Q373" i="8"/>
  <c r="Q351" i="10" s="1"/>
  <c r="P373" i="8"/>
  <c r="P351" i="10" s="1"/>
  <c r="O373" i="8"/>
  <c r="O351" i="10" s="1"/>
  <c r="H373" i="8"/>
  <c r="H351" i="10" s="1"/>
  <c r="G373" i="8"/>
  <c r="G351" i="10" s="1"/>
  <c r="F373" i="8"/>
  <c r="F351" i="10" s="1"/>
  <c r="E373" i="8"/>
  <c r="E351" i="10" s="1"/>
  <c r="D373" i="8"/>
  <c r="D351" i="10" s="1"/>
  <c r="C373" i="8"/>
  <c r="C351" i="10" s="1"/>
  <c r="A373" i="8"/>
  <c r="A351" i="10" s="1"/>
  <c r="R372" i="8"/>
  <c r="R350" i="10" s="1"/>
  <c r="Q372" i="8"/>
  <c r="Q350" i="10" s="1"/>
  <c r="P372" i="8"/>
  <c r="P350" i="10" s="1"/>
  <c r="O372" i="8"/>
  <c r="O350" i="10" s="1"/>
  <c r="H372" i="8"/>
  <c r="H350" i="10" s="1"/>
  <c r="G372" i="8"/>
  <c r="G350" i="10" s="1"/>
  <c r="F372" i="8"/>
  <c r="F350" i="10" s="1"/>
  <c r="E372" i="8"/>
  <c r="E350" i="10" s="1"/>
  <c r="D372" i="8"/>
  <c r="D350" i="10" s="1"/>
  <c r="C372" i="8"/>
  <c r="C350" i="10" s="1"/>
  <c r="A372" i="8"/>
  <c r="A350" i="10" s="1"/>
  <c r="R371" i="8"/>
  <c r="R349" i="10" s="1"/>
  <c r="Q371" i="8"/>
  <c r="Q349" i="10" s="1"/>
  <c r="P371" i="8"/>
  <c r="P349" i="10" s="1"/>
  <c r="O371" i="8"/>
  <c r="O349" i="10" s="1"/>
  <c r="H371" i="8"/>
  <c r="H349" i="10" s="1"/>
  <c r="G371" i="8"/>
  <c r="G349" i="10" s="1"/>
  <c r="F371" i="8"/>
  <c r="F349" i="10" s="1"/>
  <c r="E371" i="8"/>
  <c r="E349" i="10" s="1"/>
  <c r="D371" i="8"/>
  <c r="D349" i="10" s="1"/>
  <c r="C371" i="8"/>
  <c r="C349" i="10" s="1"/>
  <c r="A371" i="8"/>
  <c r="A349" i="10" s="1"/>
  <c r="R370" i="8"/>
  <c r="R348" i="10" s="1"/>
  <c r="Q370" i="8"/>
  <c r="Q348" i="10" s="1"/>
  <c r="P370" i="8"/>
  <c r="P348" i="10" s="1"/>
  <c r="O370" i="8"/>
  <c r="O348" i="10" s="1"/>
  <c r="H370" i="8"/>
  <c r="H348" i="10" s="1"/>
  <c r="G370" i="8"/>
  <c r="G348" i="10" s="1"/>
  <c r="F370" i="8"/>
  <c r="F348" i="10" s="1"/>
  <c r="E370" i="8"/>
  <c r="E348" i="10" s="1"/>
  <c r="D370" i="8"/>
  <c r="D348" i="10" s="1"/>
  <c r="C370" i="8"/>
  <c r="C348" i="10" s="1"/>
  <c r="A370" i="8"/>
  <c r="A348" i="10" s="1"/>
  <c r="R369" i="8"/>
  <c r="R347" i="10" s="1"/>
  <c r="Q369" i="8"/>
  <c r="Q347" i="10" s="1"/>
  <c r="P369" i="8"/>
  <c r="P347" i="10" s="1"/>
  <c r="O369" i="8"/>
  <c r="O347" i="10" s="1"/>
  <c r="H369" i="8"/>
  <c r="H347" i="10" s="1"/>
  <c r="G369" i="8"/>
  <c r="G347" i="10" s="1"/>
  <c r="F369" i="8"/>
  <c r="F347" i="10" s="1"/>
  <c r="E369" i="8"/>
  <c r="E347" i="10" s="1"/>
  <c r="D369" i="8"/>
  <c r="D347" i="10" s="1"/>
  <c r="C369" i="8"/>
  <c r="C347" i="10" s="1"/>
  <c r="A369" i="8"/>
  <c r="A347" i="10" s="1"/>
  <c r="R368" i="8"/>
  <c r="R169" i="10" s="1"/>
  <c r="Q368" i="8"/>
  <c r="Q169" i="10" s="1"/>
  <c r="P368" i="8"/>
  <c r="P169" i="10" s="1"/>
  <c r="O368" i="8"/>
  <c r="O169" i="10" s="1"/>
  <c r="H368" i="8"/>
  <c r="H169" i="10" s="1"/>
  <c r="G368" i="8"/>
  <c r="F368" i="8"/>
  <c r="F169" i="10" s="1"/>
  <c r="E368" i="8"/>
  <c r="E169" i="10" s="1"/>
  <c r="D368" i="8"/>
  <c r="D169" i="10" s="1"/>
  <c r="C368" i="8"/>
  <c r="C169" i="10" s="1"/>
  <c r="A368" i="8"/>
  <c r="A169" i="10" s="1"/>
  <c r="S364" i="8"/>
  <c r="S345" i="10" s="1"/>
  <c r="R364" i="8"/>
  <c r="R345" i="10" s="1"/>
  <c r="Q364" i="8"/>
  <c r="Q345" i="10" s="1"/>
  <c r="P364" i="8"/>
  <c r="P345" i="10" s="1"/>
  <c r="O364" i="8"/>
  <c r="O345" i="10" s="1"/>
  <c r="L364" i="8"/>
  <c r="L345" i="10" s="1"/>
  <c r="H364" i="8"/>
  <c r="H345" i="10" s="1"/>
  <c r="G364" i="8"/>
  <c r="G345" i="10" s="1"/>
  <c r="F364" i="8"/>
  <c r="F345" i="10" s="1"/>
  <c r="E364" i="8"/>
  <c r="E345" i="10" s="1"/>
  <c r="D364" i="8"/>
  <c r="D345" i="10" s="1"/>
  <c r="C364" i="8"/>
  <c r="C345" i="10" s="1"/>
  <c r="A364" i="8"/>
  <c r="A345" i="10" s="1"/>
  <c r="S363" i="8"/>
  <c r="S344" i="10" s="1"/>
  <c r="R363" i="8"/>
  <c r="R344" i="10" s="1"/>
  <c r="Q363" i="8"/>
  <c r="Q344" i="10" s="1"/>
  <c r="P363" i="8"/>
  <c r="P344" i="10" s="1"/>
  <c r="O363" i="8"/>
  <c r="O344" i="10" s="1"/>
  <c r="L363" i="8"/>
  <c r="L344" i="10" s="1"/>
  <c r="H363" i="8"/>
  <c r="H344" i="10" s="1"/>
  <c r="G363" i="8"/>
  <c r="G344" i="10" s="1"/>
  <c r="F363" i="8"/>
  <c r="F344" i="10" s="1"/>
  <c r="E363" i="8"/>
  <c r="E344" i="10" s="1"/>
  <c r="D363" i="8"/>
  <c r="D344" i="10" s="1"/>
  <c r="C363" i="8"/>
  <c r="C344" i="10" s="1"/>
  <c r="B363" i="8"/>
  <c r="B344" i="10" s="1"/>
  <c r="A363" i="8"/>
  <c r="A344" i="10" s="1"/>
  <c r="S362" i="8"/>
  <c r="S343" i="10" s="1"/>
  <c r="R362" i="8"/>
  <c r="R343" i="10" s="1"/>
  <c r="Q362" i="8"/>
  <c r="Q343" i="10" s="1"/>
  <c r="P362" i="8"/>
  <c r="P343" i="10" s="1"/>
  <c r="O362" i="8"/>
  <c r="O343" i="10" s="1"/>
  <c r="L362" i="8"/>
  <c r="L343" i="10" s="1"/>
  <c r="H362" i="8"/>
  <c r="H343" i="10" s="1"/>
  <c r="G362" i="8"/>
  <c r="G343" i="10" s="1"/>
  <c r="F362" i="8"/>
  <c r="F343" i="10" s="1"/>
  <c r="E362" i="8"/>
  <c r="E343" i="10" s="1"/>
  <c r="D362" i="8"/>
  <c r="D343" i="10" s="1"/>
  <c r="C362" i="8"/>
  <c r="C343" i="10" s="1"/>
  <c r="A362" i="8"/>
  <c r="S361" i="8"/>
  <c r="S342" i="10" s="1"/>
  <c r="R361" i="8"/>
  <c r="R342" i="10" s="1"/>
  <c r="Q361" i="8"/>
  <c r="Q342" i="10" s="1"/>
  <c r="P361" i="8"/>
  <c r="P342" i="10" s="1"/>
  <c r="O361" i="8"/>
  <c r="O342" i="10" s="1"/>
  <c r="L361" i="8"/>
  <c r="L342" i="10" s="1"/>
  <c r="H361" i="8"/>
  <c r="H342" i="10" s="1"/>
  <c r="G361" i="8"/>
  <c r="G342" i="10" s="1"/>
  <c r="F361" i="8"/>
  <c r="F342" i="10" s="1"/>
  <c r="E361" i="8"/>
  <c r="E342" i="10" s="1"/>
  <c r="D361" i="8"/>
  <c r="D342" i="10" s="1"/>
  <c r="C361" i="8"/>
  <c r="C342" i="10" s="1"/>
  <c r="B361" i="8"/>
  <c r="B342" i="10" s="1"/>
  <c r="A361" i="8"/>
  <c r="A342" i="10" s="1"/>
  <c r="S360" i="8"/>
  <c r="S341" i="10" s="1"/>
  <c r="R360" i="8"/>
  <c r="R341" i="10" s="1"/>
  <c r="Q360" i="8"/>
  <c r="Q341" i="10" s="1"/>
  <c r="P360" i="8"/>
  <c r="P341" i="10" s="1"/>
  <c r="O360" i="8"/>
  <c r="O341" i="10" s="1"/>
  <c r="L360" i="8"/>
  <c r="L341" i="10" s="1"/>
  <c r="H360" i="8"/>
  <c r="H341" i="10" s="1"/>
  <c r="G360" i="8"/>
  <c r="G341" i="10" s="1"/>
  <c r="F360" i="8"/>
  <c r="F341" i="10" s="1"/>
  <c r="E360" i="8"/>
  <c r="E341" i="10" s="1"/>
  <c r="D360" i="8"/>
  <c r="D341" i="10" s="1"/>
  <c r="C360" i="8"/>
  <c r="C341" i="10" s="1"/>
  <c r="A360" i="8"/>
  <c r="A341" i="10" s="1"/>
  <c r="S359" i="8"/>
  <c r="S340" i="10" s="1"/>
  <c r="R359" i="8"/>
  <c r="R340" i="10" s="1"/>
  <c r="Q359" i="8"/>
  <c r="Q340" i="10" s="1"/>
  <c r="P359" i="8"/>
  <c r="P340" i="10" s="1"/>
  <c r="O359" i="8"/>
  <c r="O340" i="10" s="1"/>
  <c r="L359" i="8"/>
  <c r="L340" i="10" s="1"/>
  <c r="H359" i="8"/>
  <c r="H340" i="10" s="1"/>
  <c r="G359" i="8"/>
  <c r="G340" i="10" s="1"/>
  <c r="F359" i="8"/>
  <c r="F340" i="10" s="1"/>
  <c r="E359" i="8"/>
  <c r="E340" i="10" s="1"/>
  <c r="D359" i="8"/>
  <c r="D340" i="10" s="1"/>
  <c r="C359" i="8"/>
  <c r="C340" i="10" s="1"/>
  <c r="B359" i="8"/>
  <c r="B340" i="10" s="1"/>
  <c r="A359" i="8"/>
  <c r="A340" i="10" s="1"/>
  <c r="S358" i="8"/>
  <c r="S339" i="10" s="1"/>
  <c r="R358" i="8"/>
  <c r="R339" i="10" s="1"/>
  <c r="Q358" i="8"/>
  <c r="Q339" i="10" s="1"/>
  <c r="P358" i="8"/>
  <c r="P339" i="10" s="1"/>
  <c r="O358" i="8"/>
  <c r="O339" i="10" s="1"/>
  <c r="L358" i="8"/>
  <c r="L339" i="10" s="1"/>
  <c r="H358" i="8"/>
  <c r="H339" i="10" s="1"/>
  <c r="G358" i="8"/>
  <c r="G339" i="10" s="1"/>
  <c r="F358" i="8"/>
  <c r="F339" i="10" s="1"/>
  <c r="E358" i="8"/>
  <c r="E339" i="10" s="1"/>
  <c r="D358" i="8"/>
  <c r="D339" i="10" s="1"/>
  <c r="C358" i="8"/>
  <c r="C339" i="10" s="1"/>
  <c r="A358" i="8"/>
  <c r="A339" i="10" s="1"/>
  <c r="S357" i="8"/>
  <c r="S338" i="10" s="1"/>
  <c r="R357" i="8"/>
  <c r="R338" i="10" s="1"/>
  <c r="Q357" i="8"/>
  <c r="Q338" i="10" s="1"/>
  <c r="P357" i="8"/>
  <c r="P338" i="10" s="1"/>
  <c r="O357" i="8"/>
  <c r="O338" i="10" s="1"/>
  <c r="L357" i="8"/>
  <c r="L338" i="10" s="1"/>
  <c r="H357" i="8"/>
  <c r="H338" i="10" s="1"/>
  <c r="G357" i="8"/>
  <c r="G338" i="10" s="1"/>
  <c r="F357" i="8"/>
  <c r="F338" i="10" s="1"/>
  <c r="E357" i="8"/>
  <c r="E338" i="10" s="1"/>
  <c r="D357" i="8"/>
  <c r="D338" i="10" s="1"/>
  <c r="C357" i="8"/>
  <c r="C338" i="10" s="1"/>
  <c r="A357" i="8"/>
  <c r="A338" i="10" s="1"/>
  <c r="S356" i="8"/>
  <c r="S337" i="10" s="1"/>
  <c r="R356" i="8"/>
  <c r="R337" i="10" s="1"/>
  <c r="Q356" i="8"/>
  <c r="Q337" i="10" s="1"/>
  <c r="P356" i="8"/>
  <c r="P337" i="10" s="1"/>
  <c r="O356" i="8"/>
  <c r="O337" i="10" s="1"/>
  <c r="L356" i="8"/>
  <c r="L337" i="10" s="1"/>
  <c r="H356" i="8"/>
  <c r="H337" i="10" s="1"/>
  <c r="G356" i="8"/>
  <c r="G337" i="10" s="1"/>
  <c r="F356" i="8"/>
  <c r="F337" i="10" s="1"/>
  <c r="E356" i="8"/>
  <c r="E337" i="10" s="1"/>
  <c r="D356" i="8"/>
  <c r="D337" i="10" s="1"/>
  <c r="C356" i="8"/>
  <c r="C337" i="10" s="1"/>
  <c r="A356" i="8"/>
  <c r="A337" i="10" s="1"/>
  <c r="S355" i="8"/>
  <c r="S336" i="10" s="1"/>
  <c r="R355" i="8"/>
  <c r="R336" i="10" s="1"/>
  <c r="Q355" i="8"/>
  <c r="Q336" i="10" s="1"/>
  <c r="P355" i="8"/>
  <c r="P336" i="10" s="1"/>
  <c r="O355" i="8"/>
  <c r="O336" i="10" s="1"/>
  <c r="L355" i="8"/>
  <c r="L336" i="10" s="1"/>
  <c r="H355" i="8"/>
  <c r="H336" i="10" s="1"/>
  <c r="G355" i="8"/>
  <c r="G336" i="10" s="1"/>
  <c r="F355" i="8"/>
  <c r="F336" i="10" s="1"/>
  <c r="E355" i="8"/>
  <c r="E336" i="10" s="1"/>
  <c r="D355" i="8"/>
  <c r="D336" i="10" s="1"/>
  <c r="C355" i="8"/>
  <c r="C336" i="10" s="1"/>
  <c r="B355" i="8"/>
  <c r="B336" i="10" s="1"/>
  <c r="A355" i="8"/>
  <c r="A336" i="10" s="1"/>
  <c r="S354" i="8"/>
  <c r="S335" i="10" s="1"/>
  <c r="R354" i="8"/>
  <c r="R335" i="10" s="1"/>
  <c r="Q354" i="8"/>
  <c r="Q335" i="10" s="1"/>
  <c r="P354" i="8"/>
  <c r="P335" i="10" s="1"/>
  <c r="O354" i="8"/>
  <c r="O335" i="10" s="1"/>
  <c r="L354" i="8"/>
  <c r="L335" i="10" s="1"/>
  <c r="H354" i="8"/>
  <c r="H335" i="10" s="1"/>
  <c r="G354" i="8"/>
  <c r="G335" i="10" s="1"/>
  <c r="F354" i="8"/>
  <c r="F335" i="10" s="1"/>
  <c r="E354" i="8"/>
  <c r="E335" i="10" s="1"/>
  <c r="D354" i="8"/>
  <c r="D335" i="10" s="1"/>
  <c r="C354" i="8"/>
  <c r="C335" i="10" s="1"/>
  <c r="A354" i="8"/>
  <c r="S353" i="8"/>
  <c r="S334" i="10" s="1"/>
  <c r="R353" i="8"/>
  <c r="R334" i="10" s="1"/>
  <c r="Q353" i="8"/>
  <c r="Q334" i="10" s="1"/>
  <c r="P353" i="8"/>
  <c r="P334" i="10" s="1"/>
  <c r="O353" i="8"/>
  <c r="O334" i="10" s="1"/>
  <c r="L353" i="8"/>
  <c r="L334" i="10" s="1"/>
  <c r="H353" i="8"/>
  <c r="H334" i="10" s="1"/>
  <c r="G353" i="8"/>
  <c r="G334" i="10" s="1"/>
  <c r="F353" i="8"/>
  <c r="F334" i="10" s="1"/>
  <c r="E353" i="8"/>
  <c r="E334" i="10" s="1"/>
  <c r="D353" i="8"/>
  <c r="D334" i="10" s="1"/>
  <c r="C353" i="8"/>
  <c r="C334" i="10" s="1"/>
  <c r="B353" i="8"/>
  <c r="B334" i="10" s="1"/>
  <c r="A353" i="8"/>
  <c r="A334" i="10" s="1"/>
  <c r="S352" i="8"/>
  <c r="S333" i="10" s="1"/>
  <c r="R352" i="8"/>
  <c r="R333" i="10" s="1"/>
  <c r="Q352" i="8"/>
  <c r="Q333" i="10" s="1"/>
  <c r="P352" i="8"/>
  <c r="P333" i="10" s="1"/>
  <c r="O352" i="8"/>
  <c r="O333" i="10" s="1"/>
  <c r="L352" i="8"/>
  <c r="L333" i="10" s="1"/>
  <c r="H352" i="8"/>
  <c r="H333" i="10" s="1"/>
  <c r="G352" i="8"/>
  <c r="G333" i="10" s="1"/>
  <c r="F352" i="8"/>
  <c r="F333" i="10" s="1"/>
  <c r="E352" i="8"/>
  <c r="E333" i="10" s="1"/>
  <c r="D352" i="8"/>
  <c r="D333" i="10" s="1"/>
  <c r="C352" i="8"/>
  <c r="C333" i="10" s="1"/>
  <c r="A352" i="8"/>
  <c r="A333" i="10" s="1"/>
  <c r="S351" i="8"/>
  <c r="S332" i="10" s="1"/>
  <c r="R351" i="8"/>
  <c r="R332" i="10" s="1"/>
  <c r="Q351" i="8"/>
  <c r="Q332" i="10" s="1"/>
  <c r="P351" i="8"/>
  <c r="P332" i="10" s="1"/>
  <c r="O351" i="8"/>
  <c r="O332" i="10" s="1"/>
  <c r="L351" i="8"/>
  <c r="L332" i="10" s="1"/>
  <c r="H351" i="8"/>
  <c r="H332" i="10" s="1"/>
  <c r="G351" i="8"/>
  <c r="G332" i="10" s="1"/>
  <c r="F351" i="8"/>
  <c r="F332" i="10" s="1"/>
  <c r="E351" i="8"/>
  <c r="E332" i="10" s="1"/>
  <c r="D351" i="8"/>
  <c r="D332" i="10" s="1"/>
  <c r="C351" i="8"/>
  <c r="C332" i="10" s="1"/>
  <c r="B351" i="8"/>
  <c r="B332" i="10" s="1"/>
  <c r="A351" i="8"/>
  <c r="A332" i="10" s="1"/>
  <c r="S350" i="8"/>
  <c r="S331" i="10" s="1"/>
  <c r="R350" i="8"/>
  <c r="R331" i="10" s="1"/>
  <c r="Q350" i="8"/>
  <c r="Q331" i="10" s="1"/>
  <c r="P350" i="8"/>
  <c r="P331" i="10" s="1"/>
  <c r="O350" i="8"/>
  <c r="O331" i="10" s="1"/>
  <c r="L350" i="8"/>
  <c r="L331" i="10" s="1"/>
  <c r="H350" i="8"/>
  <c r="H331" i="10" s="1"/>
  <c r="G350" i="8"/>
  <c r="G331" i="10" s="1"/>
  <c r="F350" i="8"/>
  <c r="F331" i="10" s="1"/>
  <c r="E350" i="8"/>
  <c r="E331" i="10" s="1"/>
  <c r="D350" i="8"/>
  <c r="D331" i="10" s="1"/>
  <c r="C350" i="8"/>
  <c r="C331" i="10" s="1"/>
  <c r="A350" i="8"/>
  <c r="A331" i="10" s="1"/>
  <c r="S349" i="8"/>
  <c r="S330" i="10" s="1"/>
  <c r="R349" i="8"/>
  <c r="R330" i="10" s="1"/>
  <c r="Q349" i="8"/>
  <c r="Q330" i="10" s="1"/>
  <c r="P349" i="8"/>
  <c r="P330" i="10" s="1"/>
  <c r="O349" i="8"/>
  <c r="O330" i="10" s="1"/>
  <c r="L349" i="8"/>
  <c r="L330" i="10" s="1"/>
  <c r="H349" i="8"/>
  <c r="H330" i="10" s="1"/>
  <c r="G349" i="8"/>
  <c r="G330" i="10" s="1"/>
  <c r="F349" i="8"/>
  <c r="F330" i="10" s="1"/>
  <c r="E349" i="8"/>
  <c r="E330" i="10" s="1"/>
  <c r="D349" i="8"/>
  <c r="D330" i="10" s="1"/>
  <c r="C349" i="8"/>
  <c r="C330" i="10" s="1"/>
  <c r="A349" i="8"/>
  <c r="A330" i="10" s="1"/>
  <c r="S348" i="8"/>
  <c r="S329" i="10" s="1"/>
  <c r="R348" i="8"/>
  <c r="R329" i="10" s="1"/>
  <c r="Q348" i="8"/>
  <c r="Q329" i="10" s="1"/>
  <c r="P348" i="8"/>
  <c r="P329" i="10" s="1"/>
  <c r="O348" i="8"/>
  <c r="O329" i="10" s="1"/>
  <c r="L348" i="8"/>
  <c r="L329" i="10" s="1"/>
  <c r="H348" i="8"/>
  <c r="H329" i="10" s="1"/>
  <c r="G348" i="8"/>
  <c r="G329" i="10" s="1"/>
  <c r="F348" i="8"/>
  <c r="F329" i="10" s="1"/>
  <c r="E348" i="8"/>
  <c r="E329" i="10" s="1"/>
  <c r="D348" i="8"/>
  <c r="D329" i="10" s="1"/>
  <c r="C348" i="8"/>
  <c r="C329" i="10" s="1"/>
  <c r="A348" i="8"/>
  <c r="A329" i="10" s="1"/>
  <c r="S347" i="8"/>
  <c r="S328" i="10" s="1"/>
  <c r="R347" i="8"/>
  <c r="R328" i="10" s="1"/>
  <c r="Q347" i="8"/>
  <c r="Q328" i="10" s="1"/>
  <c r="P347" i="8"/>
  <c r="P328" i="10" s="1"/>
  <c r="O347" i="8"/>
  <c r="O328" i="10" s="1"/>
  <c r="L347" i="8"/>
  <c r="L328" i="10" s="1"/>
  <c r="H347" i="8"/>
  <c r="H328" i="10" s="1"/>
  <c r="G347" i="8"/>
  <c r="G328" i="10" s="1"/>
  <c r="F347" i="8"/>
  <c r="F328" i="10" s="1"/>
  <c r="E347" i="8"/>
  <c r="E328" i="10" s="1"/>
  <c r="D347" i="8"/>
  <c r="D328" i="10" s="1"/>
  <c r="C347" i="8"/>
  <c r="C328" i="10" s="1"/>
  <c r="B347" i="8"/>
  <c r="B328" i="10" s="1"/>
  <c r="A347" i="8"/>
  <c r="A328" i="10" s="1"/>
  <c r="S346" i="8"/>
  <c r="S327" i="10" s="1"/>
  <c r="R346" i="8"/>
  <c r="R327" i="10" s="1"/>
  <c r="Q346" i="8"/>
  <c r="Q327" i="10" s="1"/>
  <c r="P346" i="8"/>
  <c r="P327" i="10" s="1"/>
  <c r="O346" i="8"/>
  <c r="O327" i="10" s="1"/>
  <c r="L346" i="8"/>
  <c r="L327" i="10" s="1"/>
  <c r="H346" i="8"/>
  <c r="H327" i="10" s="1"/>
  <c r="G346" i="8"/>
  <c r="G327" i="10" s="1"/>
  <c r="F346" i="8"/>
  <c r="F327" i="10" s="1"/>
  <c r="E346" i="8"/>
  <c r="E327" i="10" s="1"/>
  <c r="D346" i="8"/>
  <c r="D327" i="10" s="1"/>
  <c r="C346" i="8"/>
  <c r="C327" i="10" s="1"/>
  <c r="A346" i="8"/>
  <c r="S345" i="8"/>
  <c r="S326" i="10" s="1"/>
  <c r="R345" i="8"/>
  <c r="R326" i="10" s="1"/>
  <c r="Q345" i="8"/>
  <c r="Q326" i="10" s="1"/>
  <c r="P345" i="8"/>
  <c r="P326" i="10" s="1"/>
  <c r="O345" i="8"/>
  <c r="O326" i="10" s="1"/>
  <c r="L345" i="8"/>
  <c r="L326" i="10" s="1"/>
  <c r="H345" i="8"/>
  <c r="H326" i="10" s="1"/>
  <c r="G345" i="8"/>
  <c r="G326" i="10" s="1"/>
  <c r="F345" i="8"/>
  <c r="F326" i="10" s="1"/>
  <c r="E345" i="8"/>
  <c r="E326" i="10" s="1"/>
  <c r="D345" i="8"/>
  <c r="D326" i="10" s="1"/>
  <c r="C345" i="8"/>
  <c r="C326" i="10" s="1"/>
  <c r="B345" i="8"/>
  <c r="B326" i="10" s="1"/>
  <c r="A345" i="8"/>
  <c r="A326" i="10" s="1"/>
  <c r="S344" i="8"/>
  <c r="S325" i="10" s="1"/>
  <c r="R344" i="8"/>
  <c r="R325" i="10" s="1"/>
  <c r="Q344" i="8"/>
  <c r="Q325" i="10" s="1"/>
  <c r="P344" i="8"/>
  <c r="P325" i="10" s="1"/>
  <c r="O344" i="8"/>
  <c r="O325" i="10" s="1"/>
  <c r="L344" i="8"/>
  <c r="L325" i="10" s="1"/>
  <c r="H344" i="8"/>
  <c r="H325" i="10" s="1"/>
  <c r="G344" i="8"/>
  <c r="G325" i="10" s="1"/>
  <c r="F344" i="8"/>
  <c r="F325" i="10" s="1"/>
  <c r="E344" i="8"/>
  <c r="E325" i="10" s="1"/>
  <c r="D344" i="8"/>
  <c r="D325" i="10" s="1"/>
  <c r="C344" i="8"/>
  <c r="C325" i="10" s="1"/>
  <c r="A344" i="8"/>
  <c r="A325" i="10" s="1"/>
  <c r="S343" i="8"/>
  <c r="S324" i="10" s="1"/>
  <c r="R343" i="8"/>
  <c r="R324" i="10" s="1"/>
  <c r="Q343" i="8"/>
  <c r="Q324" i="10" s="1"/>
  <c r="P343" i="8"/>
  <c r="P324" i="10" s="1"/>
  <c r="O343" i="8"/>
  <c r="O324" i="10" s="1"/>
  <c r="L343" i="8"/>
  <c r="L324" i="10" s="1"/>
  <c r="H343" i="8"/>
  <c r="H324" i="10" s="1"/>
  <c r="G343" i="8"/>
  <c r="G324" i="10" s="1"/>
  <c r="F343" i="8"/>
  <c r="F324" i="10" s="1"/>
  <c r="E343" i="8"/>
  <c r="E324" i="10" s="1"/>
  <c r="D343" i="8"/>
  <c r="D324" i="10" s="1"/>
  <c r="C343" i="8"/>
  <c r="C324" i="10" s="1"/>
  <c r="B343" i="8"/>
  <c r="B324" i="10" s="1"/>
  <c r="A343" i="8"/>
  <c r="A324" i="10" s="1"/>
  <c r="S342" i="8"/>
  <c r="S323" i="10" s="1"/>
  <c r="R342" i="8"/>
  <c r="R323" i="10" s="1"/>
  <c r="Q342" i="8"/>
  <c r="Q323" i="10" s="1"/>
  <c r="P342" i="8"/>
  <c r="P323" i="10" s="1"/>
  <c r="O342" i="8"/>
  <c r="O323" i="10" s="1"/>
  <c r="L342" i="8"/>
  <c r="L323" i="10" s="1"/>
  <c r="H342" i="8"/>
  <c r="H323" i="10" s="1"/>
  <c r="G342" i="8"/>
  <c r="G323" i="10" s="1"/>
  <c r="F342" i="8"/>
  <c r="F323" i="10" s="1"/>
  <c r="E342" i="8"/>
  <c r="E323" i="10" s="1"/>
  <c r="D342" i="8"/>
  <c r="D323" i="10" s="1"/>
  <c r="C342" i="8"/>
  <c r="C323" i="10" s="1"/>
  <c r="A342" i="8"/>
  <c r="A323" i="10" s="1"/>
  <c r="S341" i="8"/>
  <c r="S322" i="10" s="1"/>
  <c r="R341" i="8"/>
  <c r="R322" i="10" s="1"/>
  <c r="Q341" i="8"/>
  <c r="Q322" i="10" s="1"/>
  <c r="P341" i="8"/>
  <c r="P322" i="10" s="1"/>
  <c r="O341" i="8"/>
  <c r="O322" i="10" s="1"/>
  <c r="L341" i="8"/>
  <c r="L322" i="10" s="1"/>
  <c r="H341" i="8"/>
  <c r="H322" i="10" s="1"/>
  <c r="G341" i="8"/>
  <c r="G322" i="10" s="1"/>
  <c r="F341" i="8"/>
  <c r="F322" i="10" s="1"/>
  <c r="E341" i="8"/>
  <c r="E322" i="10" s="1"/>
  <c r="D341" i="8"/>
  <c r="D322" i="10" s="1"/>
  <c r="C341" i="8"/>
  <c r="C322" i="10" s="1"/>
  <c r="A341" i="8"/>
  <c r="A322" i="10" s="1"/>
  <c r="S340" i="8"/>
  <c r="S321" i="10" s="1"/>
  <c r="R340" i="8"/>
  <c r="R321" i="10" s="1"/>
  <c r="Q340" i="8"/>
  <c r="Q321" i="10" s="1"/>
  <c r="P340" i="8"/>
  <c r="P321" i="10" s="1"/>
  <c r="O340" i="8"/>
  <c r="O321" i="10" s="1"/>
  <c r="L340" i="8"/>
  <c r="L321" i="10" s="1"/>
  <c r="H340" i="8"/>
  <c r="H321" i="10" s="1"/>
  <c r="G340" i="8"/>
  <c r="G321" i="10" s="1"/>
  <c r="F340" i="8"/>
  <c r="F321" i="10" s="1"/>
  <c r="E340" i="8"/>
  <c r="E321" i="10" s="1"/>
  <c r="D340" i="8"/>
  <c r="D321" i="10" s="1"/>
  <c r="C340" i="8"/>
  <c r="C321" i="10" s="1"/>
  <c r="A340" i="8"/>
  <c r="S339" i="8"/>
  <c r="S320" i="10" s="1"/>
  <c r="R339" i="8"/>
  <c r="R320" i="10" s="1"/>
  <c r="Q339" i="8"/>
  <c r="Q320" i="10" s="1"/>
  <c r="P339" i="8"/>
  <c r="P320" i="10" s="1"/>
  <c r="O339" i="8"/>
  <c r="O320" i="10" s="1"/>
  <c r="L339" i="8"/>
  <c r="L320" i="10" s="1"/>
  <c r="H339" i="8"/>
  <c r="H320" i="10" s="1"/>
  <c r="G339" i="8"/>
  <c r="G320" i="10" s="1"/>
  <c r="F339" i="8"/>
  <c r="F320" i="10" s="1"/>
  <c r="E339" i="8"/>
  <c r="E320" i="10" s="1"/>
  <c r="D339" i="8"/>
  <c r="D320" i="10" s="1"/>
  <c r="C339" i="8"/>
  <c r="C320" i="10" s="1"/>
  <c r="B339" i="8"/>
  <c r="B320" i="10" s="1"/>
  <c r="A339" i="8"/>
  <c r="A320" i="10" s="1"/>
  <c r="S338" i="8"/>
  <c r="S319" i="10" s="1"/>
  <c r="R338" i="8"/>
  <c r="R319" i="10" s="1"/>
  <c r="Q338" i="8"/>
  <c r="Q319" i="10" s="1"/>
  <c r="P338" i="8"/>
  <c r="P319" i="10" s="1"/>
  <c r="O338" i="8"/>
  <c r="O319" i="10" s="1"/>
  <c r="L338" i="8"/>
  <c r="L319" i="10" s="1"/>
  <c r="H338" i="8"/>
  <c r="H319" i="10" s="1"/>
  <c r="G338" i="8"/>
  <c r="G319" i="10" s="1"/>
  <c r="F338" i="8"/>
  <c r="F319" i="10" s="1"/>
  <c r="E338" i="8"/>
  <c r="E319" i="10" s="1"/>
  <c r="D338" i="8"/>
  <c r="D319" i="10" s="1"/>
  <c r="C338" i="8"/>
  <c r="C319" i="10" s="1"/>
  <c r="A338" i="8"/>
  <c r="S337" i="8"/>
  <c r="S318" i="10" s="1"/>
  <c r="R337" i="8"/>
  <c r="R318" i="10" s="1"/>
  <c r="Q337" i="8"/>
  <c r="Q318" i="10" s="1"/>
  <c r="P337" i="8"/>
  <c r="P318" i="10" s="1"/>
  <c r="O337" i="8"/>
  <c r="O318" i="10" s="1"/>
  <c r="L337" i="8"/>
  <c r="L318" i="10" s="1"/>
  <c r="H337" i="8"/>
  <c r="H318" i="10" s="1"/>
  <c r="G337" i="8"/>
  <c r="G318" i="10" s="1"/>
  <c r="F337" i="8"/>
  <c r="F318" i="10" s="1"/>
  <c r="E337" i="8"/>
  <c r="E318" i="10" s="1"/>
  <c r="D337" i="8"/>
  <c r="D318" i="10" s="1"/>
  <c r="C337" i="8"/>
  <c r="C318" i="10" s="1"/>
  <c r="B337" i="8"/>
  <c r="B318" i="10" s="1"/>
  <c r="A337" i="8"/>
  <c r="A318" i="10" s="1"/>
  <c r="S336" i="8"/>
  <c r="S317" i="10" s="1"/>
  <c r="R336" i="8"/>
  <c r="R317" i="10" s="1"/>
  <c r="Q336" i="8"/>
  <c r="Q317" i="10" s="1"/>
  <c r="P336" i="8"/>
  <c r="P317" i="10" s="1"/>
  <c r="O336" i="8"/>
  <c r="O317" i="10" s="1"/>
  <c r="L336" i="8"/>
  <c r="L317" i="10" s="1"/>
  <c r="H336" i="8"/>
  <c r="H317" i="10" s="1"/>
  <c r="G336" i="8"/>
  <c r="G317" i="10" s="1"/>
  <c r="F336" i="8"/>
  <c r="F317" i="10" s="1"/>
  <c r="E336" i="8"/>
  <c r="E317" i="10" s="1"/>
  <c r="D336" i="8"/>
  <c r="D317" i="10" s="1"/>
  <c r="C336" i="8"/>
  <c r="C317" i="10" s="1"/>
  <c r="A336" i="8"/>
  <c r="A317" i="10" s="1"/>
  <c r="S335" i="8"/>
  <c r="S316" i="10" s="1"/>
  <c r="R335" i="8"/>
  <c r="R316" i="10" s="1"/>
  <c r="Q335" i="8"/>
  <c r="Q316" i="10" s="1"/>
  <c r="P335" i="8"/>
  <c r="P316" i="10" s="1"/>
  <c r="O335" i="8"/>
  <c r="O316" i="10" s="1"/>
  <c r="L335" i="8"/>
  <c r="L316" i="10" s="1"/>
  <c r="H335" i="8"/>
  <c r="H316" i="10" s="1"/>
  <c r="G335" i="8"/>
  <c r="G316" i="10" s="1"/>
  <c r="F335" i="8"/>
  <c r="F316" i="10" s="1"/>
  <c r="E335" i="8"/>
  <c r="E316" i="10" s="1"/>
  <c r="D335" i="8"/>
  <c r="D316" i="10" s="1"/>
  <c r="C335" i="8"/>
  <c r="C316" i="10" s="1"/>
  <c r="B335" i="8"/>
  <c r="B316" i="10" s="1"/>
  <c r="A335" i="8"/>
  <c r="A316" i="10" s="1"/>
  <c r="S334" i="8"/>
  <c r="S315" i="10" s="1"/>
  <c r="R334" i="8"/>
  <c r="R315" i="10" s="1"/>
  <c r="Q334" i="8"/>
  <c r="Q315" i="10" s="1"/>
  <c r="P334" i="8"/>
  <c r="P315" i="10" s="1"/>
  <c r="O334" i="8"/>
  <c r="O315" i="10" s="1"/>
  <c r="L334" i="8"/>
  <c r="L315" i="10" s="1"/>
  <c r="H334" i="8"/>
  <c r="H315" i="10" s="1"/>
  <c r="G334" i="8"/>
  <c r="G315" i="10" s="1"/>
  <c r="F334" i="8"/>
  <c r="F315" i="10" s="1"/>
  <c r="E334" i="8"/>
  <c r="E315" i="10" s="1"/>
  <c r="D334" i="8"/>
  <c r="D315" i="10" s="1"/>
  <c r="C334" i="8"/>
  <c r="C315" i="10" s="1"/>
  <c r="A334" i="8"/>
  <c r="A315" i="10" s="1"/>
  <c r="S333" i="8"/>
  <c r="S314" i="10" s="1"/>
  <c r="R333" i="8"/>
  <c r="R314" i="10" s="1"/>
  <c r="Q333" i="8"/>
  <c r="Q314" i="10" s="1"/>
  <c r="P333" i="8"/>
  <c r="P314" i="10" s="1"/>
  <c r="O333" i="8"/>
  <c r="O314" i="10" s="1"/>
  <c r="L333" i="8"/>
  <c r="L314" i="10" s="1"/>
  <c r="H333" i="8"/>
  <c r="H314" i="10" s="1"/>
  <c r="G333" i="8"/>
  <c r="G314" i="10" s="1"/>
  <c r="F333" i="8"/>
  <c r="F314" i="10" s="1"/>
  <c r="E333" i="8"/>
  <c r="E314" i="10" s="1"/>
  <c r="D333" i="8"/>
  <c r="D314" i="10" s="1"/>
  <c r="C333" i="8"/>
  <c r="C314" i="10" s="1"/>
  <c r="A333" i="8"/>
  <c r="A314" i="10" s="1"/>
  <c r="S332" i="8"/>
  <c r="S313" i="10" s="1"/>
  <c r="R332" i="8"/>
  <c r="R313" i="10" s="1"/>
  <c r="Q332" i="8"/>
  <c r="Q313" i="10" s="1"/>
  <c r="P332" i="8"/>
  <c r="P313" i="10" s="1"/>
  <c r="O332" i="8"/>
  <c r="O313" i="10" s="1"/>
  <c r="L332" i="8"/>
  <c r="L313" i="10" s="1"/>
  <c r="H332" i="8"/>
  <c r="H313" i="10" s="1"/>
  <c r="G332" i="8"/>
  <c r="G313" i="10" s="1"/>
  <c r="F332" i="8"/>
  <c r="F313" i="10" s="1"/>
  <c r="E332" i="8"/>
  <c r="E313" i="10" s="1"/>
  <c r="D332" i="8"/>
  <c r="D313" i="10" s="1"/>
  <c r="C332" i="8"/>
  <c r="C313" i="10" s="1"/>
  <c r="B332" i="8"/>
  <c r="B313" i="10" s="1"/>
  <c r="A332" i="8"/>
  <c r="A313" i="10" s="1"/>
  <c r="S331" i="8"/>
  <c r="S312" i="10" s="1"/>
  <c r="R331" i="8"/>
  <c r="R312" i="10" s="1"/>
  <c r="Q331" i="8"/>
  <c r="Q312" i="10" s="1"/>
  <c r="P331" i="8"/>
  <c r="P312" i="10" s="1"/>
  <c r="O331" i="8"/>
  <c r="O312" i="10" s="1"/>
  <c r="L331" i="8"/>
  <c r="L312" i="10" s="1"/>
  <c r="H331" i="8"/>
  <c r="H312" i="10" s="1"/>
  <c r="G331" i="8"/>
  <c r="G312" i="10" s="1"/>
  <c r="F331" i="8"/>
  <c r="F312" i="10" s="1"/>
  <c r="E331" i="8"/>
  <c r="E312" i="10" s="1"/>
  <c r="D331" i="8"/>
  <c r="D312" i="10" s="1"/>
  <c r="C331" i="8"/>
  <c r="C312" i="10" s="1"/>
  <c r="B331" i="8"/>
  <c r="B312" i="10" s="1"/>
  <c r="A331" i="8"/>
  <c r="A312" i="10" s="1"/>
  <c r="S330" i="8"/>
  <c r="S311" i="10" s="1"/>
  <c r="R330" i="8"/>
  <c r="R311" i="10" s="1"/>
  <c r="Q330" i="8"/>
  <c r="Q311" i="10" s="1"/>
  <c r="P330" i="8"/>
  <c r="P311" i="10" s="1"/>
  <c r="O330" i="8"/>
  <c r="O311" i="10" s="1"/>
  <c r="L330" i="8"/>
  <c r="L311" i="10" s="1"/>
  <c r="H330" i="8"/>
  <c r="H311" i="10" s="1"/>
  <c r="G330" i="8"/>
  <c r="G311" i="10" s="1"/>
  <c r="F330" i="8"/>
  <c r="F311" i="10" s="1"/>
  <c r="E330" i="8"/>
  <c r="E311" i="10" s="1"/>
  <c r="D330" i="8"/>
  <c r="D311" i="10" s="1"/>
  <c r="C330" i="8"/>
  <c r="C311" i="10" s="1"/>
  <c r="A330" i="8"/>
  <c r="S329" i="8"/>
  <c r="S310" i="10" s="1"/>
  <c r="R329" i="8"/>
  <c r="R310" i="10" s="1"/>
  <c r="Q329" i="8"/>
  <c r="Q310" i="10" s="1"/>
  <c r="P329" i="8"/>
  <c r="P310" i="10" s="1"/>
  <c r="O329" i="8"/>
  <c r="O310" i="10" s="1"/>
  <c r="L329" i="8"/>
  <c r="L310" i="10" s="1"/>
  <c r="H329" i="8"/>
  <c r="H310" i="10" s="1"/>
  <c r="G329" i="8"/>
  <c r="G310" i="10" s="1"/>
  <c r="F329" i="8"/>
  <c r="F310" i="10" s="1"/>
  <c r="E329" i="8"/>
  <c r="E310" i="10" s="1"/>
  <c r="D329" i="8"/>
  <c r="D310" i="10" s="1"/>
  <c r="C329" i="8"/>
  <c r="C310" i="10" s="1"/>
  <c r="B329" i="8"/>
  <c r="B310" i="10" s="1"/>
  <c r="A329" i="8"/>
  <c r="A310" i="10" s="1"/>
  <c r="S328" i="8"/>
  <c r="S309" i="10" s="1"/>
  <c r="R328" i="8"/>
  <c r="R309" i="10" s="1"/>
  <c r="Q328" i="8"/>
  <c r="Q309" i="10" s="1"/>
  <c r="P328" i="8"/>
  <c r="P309" i="10" s="1"/>
  <c r="O328" i="8"/>
  <c r="O309" i="10" s="1"/>
  <c r="L328" i="8"/>
  <c r="L309" i="10" s="1"/>
  <c r="H328" i="8"/>
  <c r="H309" i="10" s="1"/>
  <c r="G328" i="8"/>
  <c r="G309" i="10" s="1"/>
  <c r="F328" i="8"/>
  <c r="F309" i="10" s="1"/>
  <c r="E328" i="8"/>
  <c r="E309" i="10" s="1"/>
  <c r="D328" i="8"/>
  <c r="D309" i="10" s="1"/>
  <c r="C328" i="8"/>
  <c r="C309" i="10" s="1"/>
  <c r="A328" i="8"/>
  <c r="A309" i="10" s="1"/>
  <c r="S327" i="8"/>
  <c r="S308" i="10" s="1"/>
  <c r="R327" i="8"/>
  <c r="R308" i="10" s="1"/>
  <c r="Q327" i="8"/>
  <c r="Q308" i="10" s="1"/>
  <c r="P327" i="8"/>
  <c r="P308" i="10" s="1"/>
  <c r="O327" i="8"/>
  <c r="O308" i="10" s="1"/>
  <c r="L327" i="8"/>
  <c r="L308" i="10" s="1"/>
  <c r="H327" i="8"/>
  <c r="H308" i="10" s="1"/>
  <c r="G327" i="8"/>
  <c r="G308" i="10" s="1"/>
  <c r="F327" i="8"/>
  <c r="F308" i="10" s="1"/>
  <c r="E327" i="8"/>
  <c r="E308" i="10" s="1"/>
  <c r="D327" i="8"/>
  <c r="D308" i="10" s="1"/>
  <c r="C327" i="8"/>
  <c r="C308" i="10" s="1"/>
  <c r="A327" i="8"/>
  <c r="A308" i="10" s="1"/>
  <c r="S326" i="8"/>
  <c r="S307" i="10" s="1"/>
  <c r="R326" i="8"/>
  <c r="R307" i="10" s="1"/>
  <c r="Q326" i="8"/>
  <c r="Q307" i="10" s="1"/>
  <c r="P326" i="8"/>
  <c r="P307" i="10" s="1"/>
  <c r="O326" i="8"/>
  <c r="O307" i="10" s="1"/>
  <c r="L326" i="8"/>
  <c r="L307" i="10" s="1"/>
  <c r="H326" i="8"/>
  <c r="H307" i="10" s="1"/>
  <c r="G326" i="8"/>
  <c r="G307" i="10" s="1"/>
  <c r="F326" i="8"/>
  <c r="F307" i="10" s="1"/>
  <c r="E326" i="8"/>
  <c r="E307" i="10" s="1"/>
  <c r="D326" i="8"/>
  <c r="D307" i="10" s="1"/>
  <c r="C326" i="8"/>
  <c r="C307" i="10" s="1"/>
  <c r="A326" i="8"/>
  <c r="A307" i="10" s="1"/>
  <c r="S325" i="8"/>
  <c r="S306" i="10" s="1"/>
  <c r="R325" i="8"/>
  <c r="R306" i="10" s="1"/>
  <c r="Q325" i="8"/>
  <c r="Q306" i="10" s="1"/>
  <c r="P325" i="8"/>
  <c r="P306" i="10" s="1"/>
  <c r="O325" i="8"/>
  <c r="O306" i="10" s="1"/>
  <c r="L325" i="8"/>
  <c r="L306" i="10" s="1"/>
  <c r="H325" i="8"/>
  <c r="H306" i="10" s="1"/>
  <c r="G325" i="8"/>
  <c r="G306" i="10" s="1"/>
  <c r="F325" i="8"/>
  <c r="F306" i="10" s="1"/>
  <c r="E325" i="8"/>
  <c r="E306" i="10" s="1"/>
  <c r="D325" i="8"/>
  <c r="D306" i="10" s="1"/>
  <c r="C325" i="8"/>
  <c r="C306" i="10" s="1"/>
  <c r="A325" i="8"/>
  <c r="S324" i="8"/>
  <c r="S305" i="10" s="1"/>
  <c r="R324" i="8"/>
  <c r="R305" i="10" s="1"/>
  <c r="Q324" i="8"/>
  <c r="Q305" i="10" s="1"/>
  <c r="P324" i="8"/>
  <c r="P305" i="10" s="1"/>
  <c r="O324" i="8"/>
  <c r="O305" i="10" s="1"/>
  <c r="L324" i="8"/>
  <c r="L305" i="10" s="1"/>
  <c r="H324" i="8"/>
  <c r="H305" i="10" s="1"/>
  <c r="G324" i="8"/>
  <c r="G305" i="10" s="1"/>
  <c r="F324" i="8"/>
  <c r="F305" i="10" s="1"/>
  <c r="E324" i="8"/>
  <c r="E305" i="10" s="1"/>
  <c r="D324" i="8"/>
  <c r="D305" i="10" s="1"/>
  <c r="C324" i="8"/>
  <c r="C305" i="10" s="1"/>
  <c r="A324" i="8"/>
  <c r="A305" i="10" s="1"/>
  <c r="S323" i="8"/>
  <c r="S304" i="10" s="1"/>
  <c r="R323" i="8"/>
  <c r="R304" i="10" s="1"/>
  <c r="Q323" i="8"/>
  <c r="Q304" i="10" s="1"/>
  <c r="P323" i="8"/>
  <c r="P304" i="10" s="1"/>
  <c r="O323" i="8"/>
  <c r="O304" i="10" s="1"/>
  <c r="L323" i="8"/>
  <c r="L304" i="10" s="1"/>
  <c r="H323" i="8"/>
  <c r="H304" i="10" s="1"/>
  <c r="G323" i="8"/>
  <c r="G304" i="10" s="1"/>
  <c r="F323" i="8"/>
  <c r="F304" i="10" s="1"/>
  <c r="E323" i="8"/>
  <c r="E304" i="10" s="1"/>
  <c r="D323" i="8"/>
  <c r="D304" i="10" s="1"/>
  <c r="C323" i="8"/>
  <c r="C304" i="10" s="1"/>
  <c r="B323" i="8"/>
  <c r="B304" i="10" s="1"/>
  <c r="A323" i="8"/>
  <c r="A304" i="10" s="1"/>
  <c r="S322" i="8"/>
  <c r="S303" i="10" s="1"/>
  <c r="R322" i="8"/>
  <c r="R303" i="10" s="1"/>
  <c r="Q322" i="8"/>
  <c r="Q303" i="10" s="1"/>
  <c r="P322" i="8"/>
  <c r="P303" i="10" s="1"/>
  <c r="O322" i="8"/>
  <c r="O303" i="10" s="1"/>
  <c r="L322" i="8"/>
  <c r="L303" i="10" s="1"/>
  <c r="H322" i="8"/>
  <c r="H303" i="10" s="1"/>
  <c r="G322" i="8"/>
  <c r="G303" i="10" s="1"/>
  <c r="F322" i="8"/>
  <c r="F303" i="10" s="1"/>
  <c r="E322" i="8"/>
  <c r="E303" i="10" s="1"/>
  <c r="D322" i="8"/>
  <c r="D303" i="10" s="1"/>
  <c r="C322" i="8"/>
  <c r="C303" i="10" s="1"/>
  <c r="A322" i="8"/>
  <c r="A303" i="10" s="1"/>
  <c r="S321" i="8"/>
  <c r="S302" i="10" s="1"/>
  <c r="R321" i="8"/>
  <c r="R302" i="10" s="1"/>
  <c r="Q321" i="8"/>
  <c r="Q302" i="10" s="1"/>
  <c r="P321" i="8"/>
  <c r="P302" i="10" s="1"/>
  <c r="O321" i="8"/>
  <c r="O302" i="10" s="1"/>
  <c r="L321" i="8"/>
  <c r="L302" i="10" s="1"/>
  <c r="H321" i="8"/>
  <c r="H302" i="10" s="1"/>
  <c r="G321" i="8"/>
  <c r="G302" i="10" s="1"/>
  <c r="F321" i="8"/>
  <c r="F302" i="10" s="1"/>
  <c r="E321" i="8"/>
  <c r="E302" i="10" s="1"/>
  <c r="D321" i="8"/>
  <c r="D302" i="10" s="1"/>
  <c r="C321" i="8"/>
  <c r="C302" i="10" s="1"/>
  <c r="B321" i="8"/>
  <c r="B302" i="10" s="1"/>
  <c r="A321" i="8"/>
  <c r="A302" i="10" s="1"/>
  <c r="S320" i="8"/>
  <c r="S301" i="10" s="1"/>
  <c r="R320" i="8"/>
  <c r="R301" i="10" s="1"/>
  <c r="Q320" i="8"/>
  <c r="Q301" i="10" s="1"/>
  <c r="P320" i="8"/>
  <c r="P301" i="10" s="1"/>
  <c r="O320" i="8"/>
  <c r="O301" i="10" s="1"/>
  <c r="L320" i="8"/>
  <c r="L301" i="10" s="1"/>
  <c r="H320" i="8"/>
  <c r="H301" i="10" s="1"/>
  <c r="G320" i="8"/>
  <c r="G301" i="10" s="1"/>
  <c r="F320" i="8"/>
  <c r="F301" i="10" s="1"/>
  <c r="E320" i="8"/>
  <c r="E301" i="10" s="1"/>
  <c r="D320" i="8"/>
  <c r="D301" i="10" s="1"/>
  <c r="C320" i="8"/>
  <c r="C301" i="10" s="1"/>
  <c r="A320" i="8"/>
  <c r="A301" i="10" s="1"/>
  <c r="S319" i="8"/>
  <c r="S300" i="10" s="1"/>
  <c r="R319" i="8"/>
  <c r="R300" i="10" s="1"/>
  <c r="Q319" i="8"/>
  <c r="Q300" i="10" s="1"/>
  <c r="P319" i="8"/>
  <c r="P300" i="10" s="1"/>
  <c r="O319" i="8"/>
  <c r="O300" i="10" s="1"/>
  <c r="L319" i="8"/>
  <c r="L300" i="10" s="1"/>
  <c r="H319" i="8"/>
  <c r="H300" i="10" s="1"/>
  <c r="G319" i="8"/>
  <c r="G300" i="10" s="1"/>
  <c r="F319" i="8"/>
  <c r="F300" i="10" s="1"/>
  <c r="E319" i="8"/>
  <c r="E300" i="10" s="1"/>
  <c r="D319" i="8"/>
  <c r="D300" i="10" s="1"/>
  <c r="C319" i="8"/>
  <c r="C300" i="10" s="1"/>
  <c r="B319" i="8"/>
  <c r="B300" i="10" s="1"/>
  <c r="A319" i="8"/>
  <c r="A300" i="10" s="1"/>
  <c r="S318" i="8"/>
  <c r="S299" i="10" s="1"/>
  <c r="R318" i="8"/>
  <c r="R299" i="10" s="1"/>
  <c r="Q318" i="8"/>
  <c r="Q299" i="10" s="1"/>
  <c r="P318" i="8"/>
  <c r="P299" i="10" s="1"/>
  <c r="O318" i="8"/>
  <c r="O299" i="10" s="1"/>
  <c r="L318" i="8"/>
  <c r="L299" i="10" s="1"/>
  <c r="H318" i="8"/>
  <c r="H299" i="10" s="1"/>
  <c r="G318" i="8"/>
  <c r="G299" i="10" s="1"/>
  <c r="F318" i="8"/>
  <c r="F299" i="10" s="1"/>
  <c r="E318" i="8"/>
  <c r="E299" i="10" s="1"/>
  <c r="D318" i="8"/>
  <c r="D299" i="10" s="1"/>
  <c r="C318" i="8"/>
  <c r="C299" i="10" s="1"/>
  <c r="A318" i="8"/>
  <c r="A299" i="10" s="1"/>
  <c r="S317" i="8"/>
  <c r="S298" i="10" s="1"/>
  <c r="R317" i="8"/>
  <c r="R298" i="10" s="1"/>
  <c r="Q317" i="8"/>
  <c r="Q298" i="10" s="1"/>
  <c r="P317" i="8"/>
  <c r="P298" i="10" s="1"/>
  <c r="O317" i="8"/>
  <c r="O298" i="10" s="1"/>
  <c r="L317" i="8"/>
  <c r="L298" i="10" s="1"/>
  <c r="H317" i="8"/>
  <c r="H298" i="10" s="1"/>
  <c r="G317" i="8"/>
  <c r="G298" i="10" s="1"/>
  <c r="F317" i="8"/>
  <c r="F298" i="10" s="1"/>
  <c r="E317" i="8"/>
  <c r="E298" i="10" s="1"/>
  <c r="D317" i="8"/>
  <c r="D298" i="10" s="1"/>
  <c r="C317" i="8"/>
  <c r="C298" i="10" s="1"/>
  <c r="A317" i="8"/>
  <c r="S316" i="8"/>
  <c r="S297" i="10" s="1"/>
  <c r="R316" i="8"/>
  <c r="R297" i="10" s="1"/>
  <c r="Q316" i="8"/>
  <c r="Q297" i="10" s="1"/>
  <c r="P316" i="8"/>
  <c r="P297" i="10" s="1"/>
  <c r="O316" i="8"/>
  <c r="O297" i="10" s="1"/>
  <c r="L316" i="8"/>
  <c r="L297" i="10" s="1"/>
  <c r="H316" i="8"/>
  <c r="H297" i="10" s="1"/>
  <c r="G316" i="8"/>
  <c r="G297" i="10" s="1"/>
  <c r="F316" i="8"/>
  <c r="F297" i="10" s="1"/>
  <c r="E316" i="8"/>
  <c r="E297" i="10" s="1"/>
  <c r="D316" i="8"/>
  <c r="D297" i="10" s="1"/>
  <c r="C316" i="8"/>
  <c r="C297" i="10" s="1"/>
  <c r="B316" i="8"/>
  <c r="B297" i="10" s="1"/>
  <c r="A316" i="8"/>
  <c r="A297" i="10" s="1"/>
  <c r="S315" i="8"/>
  <c r="S296" i="10" s="1"/>
  <c r="R315" i="8"/>
  <c r="R296" i="10" s="1"/>
  <c r="Q315" i="8"/>
  <c r="Q296" i="10" s="1"/>
  <c r="P315" i="8"/>
  <c r="P296" i="10" s="1"/>
  <c r="O315" i="8"/>
  <c r="O296" i="10" s="1"/>
  <c r="L315" i="8"/>
  <c r="L296" i="10" s="1"/>
  <c r="H315" i="8"/>
  <c r="H296" i="10" s="1"/>
  <c r="G315" i="8"/>
  <c r="G296" i="10" s="1"/>
  <c r="F315" i="8"/>
  <c r="F296" i="10" s="1"/>
  <c r="E315" i="8"/>
  <c r="E296" i="10" s="1"/>
  <c r="D315" i="8"/>
  <c r="D296" i="10" s="1"/>
  <c r="C315" i="8"/>
  <c r="C296" i="10" s="1"/>
  <c r="B315" i="8"/>
  <c r="B296" i="10" s="1"/>
  <c r="A315" i="8"/>
  <c r="A296" i="10" s="1"/>
  <c r="S314" i="8"/>
  <c r="S295" i="10" s="1"/>
  <c r="R314" i="8"/>
  <c r="R295" i="10" s="1"/>
  <c r="Q314" i="8"/>
  <c r="Q295" i="10" s="1"/>
  <c r="P314" i="8"/>
  <c r="P295" i="10" s="1"/>
  <c r="O314" i="8"/>
  <c r="O295" i="10" s="1"/>
  <c r="L314" i="8"/>
  <c r="L295" i="10" s="1"/>
  <c r="H314" i="8"/>
  <c r="H295" i="10" s="1"/>
  <c r="G314" i="8"/>
  <c r="G295" i="10" s="1"/>
  <c r="F314" i="8"/>
  <c r="F295" i="10" s="1"/>
  <c r="E314" i="8"/>
  <c r="E295" i="10" s="1"/>
  <c r="D314" i="8"/>
  <c r="D295" i="10" s="1"/>
  <c r="C314" i="8"/>
  <c r="C295" i="10" s="1"/>
  <c r="B314" i="8"/>
  <c r="B295" i="10" s="1"/>
  <c r="A314" i="8"/>
  <c r="A295" i="10" s="1"/>
  <c r="S313" i="8"/>
  <c r="S294" i="10" s="1"/>
  <c r="R313" i="8"/>
  <c r="R294" i="10" s="1"/>
  <c r="Q313" i="8"/>
  <c r="Q294" i="10" s="1"/>
  <c r="P313" i="8"/>
  <c r="P294" i="10" s="1"/>
  <c r="O313" i="8"/>
  <c r="O294" i="10" s="1"/>
  <c r="L313" i="8"/>
  <c r="L294" i="10" s="1"/>
  <c r="H313" i="8"/>
  <c r="H294" i="10" s="1"/>
  <c r="G313" i="8"/>
  <c r="G294" i="10" s="1"/>
  <c r="F313" i="8"/>
  <c r="F294" i="10" s="1"/>
  <c r="E313" i="8"/>
  <c r="E294" i="10" s="1"/>
  <c r="D313" i="8"/>
  <c r="D294" i="10" s="1"/>
  <c r="C313" i="8"/>
  <c r="C294" i="10" s="1"/>
  <c r="B313" i="8"/>
  <c r="B294" i="10" s="1"/>
  <c r="A313" i="8"/>
  <c r="A294" i="10" s="1"/>
  <c r="S312" i="8"/>
  <c r="S293" i="10" s="1"/>
  <c r="R312" i="8"/>
  <c r="R293" i="10" s="1"/>
  <c r="Q312" i="8"/>
  <c r="Q293" i="10" s="1"/>
  <c r="P312" i="8"/>
  <c r="P293" i="10" s="1"/>
  <c r="O312" i="8"/>
  <c r="O293" i="10" s="1"/>
  <c r="L312" i="8"/>
  <c r="L293" i="10" s="1"/>
  <c r="H312" i="8"/>
  <c r="H293" i="10" s="1"/>
  <c r="G312" i="8"/>
  <c r="G293" i="10" s="1"/>
  <c r="F312" i="8"/>
  <c r="F293" i="10" s="1"/>
  <c r="E312" i="8"/>
  <c r="E293" i="10" s="1"/>
  <c r="D312" i="8"/>
  <c r="D293" i="10" s="1"/>
  <c r="C312" i="8"/>
  <c r="C293" i="10" s="1"/>
  <c r="A312" i="8"/>
  <c r="A293" i="10" s="1"/>
  <c r="S311" i="8"/>
  <c r="S292" i="10" s="1"/>
  <c r="R311" i="8"/>
  <c r="R292" i="10" s="1"/>
  <c r="Q311" i="8"/>
  <c r="Q292" i="10" s="1"/>
  <c r="P311" i="8"/>
  <c r="P292" i="10" s="1"/>
  <c r="O311" i="8"/>
  <c r="O292" i="10" s="1"/>
  <c r="L311" i="8"/>
  <c r="L292" i="10" s="1"/>
  <c r="H311" i="8"/>
  <c r="H292" i="10" s="1"/>
  <c r="G311" i="8"/>
  <c r="G292" i="10" s="1"/>
  <c r="F311" i="8"/>
  <c r="F292" i="10" s="1"/>
  <c r="E311" i="8"/>
  <c r="E292" i="10" s="1"/>
  <c r="D311" i="8"/>
  <c r="D292" i="10" s="1"/>
  <c r="C311" i="8"/>
  <c r="C292" i="10" s="1"/>
  <c r="B311" i="8"/>
  <c r="B292" i="10" s="1"/>
  <c r="A311" i="8"/>
  <c r="A292" i="10" s="1"/>
  <c r="S310" i="8"/>
  <c r="S291" i="10" s="1"/>
  <c r="R310" i="8"/>
  <c r="R291" i="10" s="1"/>
  <c r="Q310" i="8"/>
  <c r="Q291" i="10" s="1"/>
  <c r="P310" i="8"/>
  <c r="P291" i="10" s="1"/>
  <c r="O310" i="8"/>
  <c r="O291" i="10" s="1"/>
  <c r="L310" i="8"/>
  <c r="L291" i="10" s="1"/>
  <c r="H310" i="8"/>
  <c r="H291" i="10" s="1"/>
  <c r="G310" i="8"/>
  <c r="G291" i="10" s="1"/>
  <c r="F310" i="8"/>
  <c r="F291" i="10" s="1"/>
  <c r="E310" i="8"/>
  <c r="E291" i="10" s="1"/>
  <c r="D310" i="8"/>
  <c r="D291" i="10" s="1"/>
  <c r="C310" i="8"/>
  <c r="C291" i="10" s="1"/>
  <c r="A310" i="8"/>
  <c r="S309" i="8"/>
  <c r="S290" i="10" s="1"/>
  <c r="R309" i="8"/>
  <c r="R290" i="10" s="1"/>
  <c r="Q309" i="8"/>
  <c r="Q290" i="10" s="1"/>
  <c r="P309" i="8"/>
  <c r="P290" i="10" s="1"/>
  <c r="O309" i="8"/>
  <c r="O290" i="10" s="1"/>
  <c r="L309" i="8"/>
  <c r="L290" i="10" s="1"/>
  <c r="H309" i="8"/>
  <c r="H290" i="10" s="1"/>
  <c r="G309" i="8"/>
  <c r="G290" i="10" s="1"/>
  <c r="F309" i="8"/>
  <c r="F290" i="10" s="1"/>
  <c r="E309" i="8"/>
  <c r="E290" i="10" s="1"/>
  <c r="D309" i="8"/>
  <c r="D290" i="10" s="1"/>
  <c r="C309" i="8"/>
  <c r="C290" i="10" s="1"/>
  <c r="A309" i="8"/>
  <c r="S308" i="8"/>
  <c r="S289" i="10" s="1"/>
  <c r="R308" i="8"/>
  <c r="R289" i="10" s="1"/>
  <c r="Q308" i="8"/>
  <c r="Q289" i="10" s="1"/>
  <c r="P308" i="8"/>
  <c r="P289" i="10" s="1"/>
  <c r="O308" i="8"/>
  <c r="O289" i="10" s="1"/>
  <c r="L308" i="8"/>
  <c r="L289" i="10" s="1"/>
  <c r="H308" i="8"/>
  <c r="H289" i="10" s="1"/>
  <c r="G308" i="8"/>
  <c r="G289" i="10" s="1"/>
  <c r="F308" i="8"/>
  <c r="F289" i="10" s="1"/>
  <c r="E308" i="8"/>
  <c r="E289" i="10" s="1"/>
  <c r="D308" i="8"/>
  <c r="D289" i="10" s="1"/>
  <c r="C308" i="8"/>
  <c r="C289" i="10" s="1"/>
  <c r="A308" i="8"/>
  <c r="A289" i="10" s="1"/>
  <c r="S307" i="8"/>
  <c r="S288" i="10" s="1"/>
  <c r="R307" i="8"/>
  <c r="R288" i="10" s="1"/>
  <c r="Q307" i="8"/>
  <c r="Q288" i="10" s="1"/>
  <c r="P307" i="8"/>
  <c r="P288" i="10" s="1"/>
  <c r="O307" i="8"/>
  <c r="O288" i="10" s="1"/>
  <c r="L307" i="8"/>
  <c r="L288" i="10" s="1"/>
  <c r="H307" i="8"/>
  <c r="H288" i="10" s="1"/>
  <c r="G307" i="8"/>
  <c r="G288" i="10" s="1"/>
  <c r="F307" i="8"/>
  <c r="F288" i="10" s="1"/>
  <c r="E307" i="8"/>
  <c r="E288" i="10" s="1"/>
  <c r="D307" i="8"/>
  <c r="D288" i="10" s="1"/>
  <c r="C307" i="8"/>
  <c r="C288" i="10" s="1"/>
  <c r="B307" i="8"/>
  <c r="B288" i="10" s="1"/>
  <c r="A307" i="8"/>
  <c r="A288" i="10" s="1"/>
  <c r="S306" i="8"/>
  <c r="S287" i="10" s="1"/>
  <c r="R306" i="8"/>
  <c r="R287" i="10" s="1"/>
  <c r="Q306" i="8"/>
  <c r="Q287" i="10" s="1"/>
  <c r="P306" i="8"/>
  <c r="P287" i="10" s="1"/>
  <c r="O306" i="8"/>
  <c r="O287" i="10" s="1"/>
  <c r="L306" i="8"/>
  <c r="L287" i="10" s="1"/>
  <c r="H306" i="8"/>
  <c r="H287" i="10" s="1"/>
  <c r="G306" i="8"/>
  <c r="G287" i="10" s="1"/>
  <c r="F306" i="8"/>
  <c r="F287" i="10" s="1"/>
  <c r="E306" i="8"/>
  <c r="E287" i="10" s="1"/>
  <c r="D306" i="8"/>
  <c r="D287" i="10" s="1"/>
  <c r="C306" i="8"/>
  <c r="C287" i="10" s="1"/>
  <c r="B306" i="8"/>
  <c r="B287" i="10" s="1"/>
  <c r="A306" i="8"/>
  <c r="A287" i="10" s="1"/>
  <c r="S305" i="8"/>
  <c r="S286" i="10" s="1"/>
  <c r="R305" i="8"/>
  <c r="R286" i="10" s="1"/>
  <c r="Q305" i="8"/>
  <c r="Q286" i="10" s="1"/>
  <c r="P305" i="8"/>
  <c r="P286" i="10" s="1"/>
  <c r="O305" i="8"/>
  <c r="O286" i="10" s="1"/>
  <c r="L305" i="8"/>
  <c r="L286" i="10" s="1"/>
  <c r="H305" i="8"/>
  <c r="H286" i="10" s="1"/>
  <c r="G305" i="8"/>
  <c r="G286" i="10" s="1"/>
  <c r="F305" i="8"/>
  <c r="F286" i="10" s="1"/>
  <c r="E305" i="8"/>
  <c r="E286" i="10" s="1"/>
  <c r="D305" i="8"/>
  <c r="D286" i="10" s="1"/>
  <c r="C305" i="8"/>
  <c r="C286" i="10" s="1"/>
  <c r="B305" i="8"/>
  <c r="B286" i="10" s="1"/>
  <c r="A305" i="8"/>
  <c r="A286" i="10" s="1"/>
  <c r="S304" i="8"/>
  <c r="S285" i="10" s="1"/>
  <c r="R304" i="8"/>
  <c r="R285" i="10" s="1"/>
  <c r="Q304" i="8"/>
  <c r="Q285" i="10" s="1"/>
  <c r="P304" i="8"/>
  <c r="P285" i="10" s="1"/>
  <c r="O304" i="8"/>
  <c r="O285" i="10" s="1"/>
  <c r="L304" i="8"/>
  <c r="L285" i="10" s="1"/>
  <c r="H304" i="8"/>
  <c r="H285" i="10" s="1"/>
  <c r="G304" i="8"/>
  <c r="G285" i="10" s="1"/>
  <c r="F304" i="8"/>
  <c r="F285" i="10" s="1"/>
  <c r="E304" i="8"/>
  <c r="E285" i="10" s="1"/>
  <c r="D304" i="8"/>
  <c r="D285" i="10" s="1"/>
  <c r="C304" i="8"/>
  <c r="C285" i="10" s="1"/>
  <c r="A304" i="8"/>
  <c r="A285" i="10" s="1"/>
  <c r="S303" i="8"/>
  <c r="S284" i="10" s="1"/>
  <c r="R303" i="8"/>
  <c r="R284" i="10" s="1"/>
  <c r="Q303" i="8"/>
  <c r="Q284" i="10" s="1"/>
  <c r="P303" i="8"/>
  <c r="P284" i="10" s="1"/>
  <c r="O303" i="8"/>
  <c r="O284" i="10" s="1"/>
  <c r="L303" i="8"/>
  <c r="L284" i="10" s="1"/>
  <c r="H303" i="8"/>
  <c r="H284" i="10" s="1"/>
  <c r="G303" i="8"/>
  <c r="G284" i="10" s="1"/>
  <c r="F303" i="8"/>
  <c r="F284" i="10" s="1"/>
  <c r="E303" i="8"/>
  <c r="E284" i="10" s="1"/>
  <c r="D303" i="8"/>
  <c r="D284" i="10" s="1"/>
  <c r="C303" i="8"/>
  <c r="C284" i="10" s="1"/>
  <c r="B303" i="8"/>
  <c r="B284" i="10" s="1"/>
  <c r="A303" i="8"/>
  <c r="A284" i="10" s="1"/>
  <c r="S302" i="8"/>
  <c r="S283" i="10" s="1"/>
  <c r="R302" i="8"/>
  <c r="R283" i="10" s="1"/>
  <c r="Q302" i="8"/>
  <c r="Q283" i="10" s="1"/>
  <c r="P302" i="8"/>
  <c r="P283" i="10" s="1"/>
  <c r="O302" i="8"/>
  <c r="O283" i="10" s="1"/>
  <c r="L302" i="8"/>
  <c r="L283" i="10" s="1"/>
  <c r="H302" i="8"/>
  <c r="H283" i="10" s="1"/>
  <c r="G302" i="8"/>
  <c r="G283" i="10" s="1"/>
  <c r="F302" i="8"/>
  <c r="F283" i="10" s="1"/>
  <c r="E302" i="8"/>
  <c r="E283" i="10" s="1"/>
  <c r="D302" i="8"/>
  <c r="D283" i="10" s="1"/>
  <c r="C302" i="8"/>
  <c r="C283" i="10" s="1"/>
  <c r="A302" i="8"/>
  <c r="S301" i="8"/>
  <c r="S282" i="10" s="1"/>
  <c r="R301" i="8"/>
  <c r="R282" i="10" s="1"/>
  <c r="Q301" i="8"/>
  <c r="Q282" i="10" s="1"/>
  <c r="P301" i="8"/>
  <c r="P282" i="10" s="1"/>
  <c r="O301" i="8"/>
  <c r="O282" i="10" s="1"/>
  <c r="L301" i="8"/>
  <c r="L282" i="10" s="1"/>
  <c r="H301" i="8"/>
  <c r="H282" i="10" s="1"/>
  <c r="G301" i="8"/>
  <c r="G282" i="10" s="1"/>
  <c r="F301" i="8"/>
  <c r="F282" i="10" s="1"/>
  <c r="E301" i="8"/>
  <c r="E282" i="10" s="1"/>
  <c r="D301" i="8"/>
  <c r="D282" i="10" s="1"/>
  <c r="C301" i="8"/>
  <c r="C282" i="10" s="1"/>
  <c r="A301" i="8"/>
  <c r="S300" i="8"/>
  <c r="S281" i="10" s="1"/>
  <c r="R300" i="8"/>
  <c r="R281" i="10" s="1"/>
  <c r="Q300" i="8"/>
  <c r="Q281" i="10" s="1"/>
  <c r="P300" i="8"/>
  <c r="P281" i="10" s="1"/>
  <c r="O300" i="8"/>
  <c r="O281" i="10" s="1"/>
  <c r="L300" i="8"/>
  <c r="L281" i="10" s="1"/>
  <c r="H300" i="8"/>
  <c r="H281" i="10" s="1"/>
  <c r="G300" i="8"/>
  <c r="G281" i="10" s="1"/>
  <c r="F300" i="8"/>
  <c r="F281" i="10" s="1"/>
  <c r="E300" i="8"/>
  <c r="E281" i="10" s="1"/>
  <c r="D300" i="8"/>
  <c r="D281" i="10" s="1"/>
  <c r="C300" i="8"/>
  <c r="C281" i="10" s="1"/>
  <c r="B300" i="8"/>
  <c r="B281" i="10" s="1"/>
  <c r="A300" i="8"/>
  <c r="A281" i="10" s="1"/>
  <c r="S299" i="8"/>
  <c r="S280" i="10" s="1"/>
  <c r="R299" i="8"/>
  <c r="R280" i="10" s="1"/>
  <c r="Q299" i="8"/>
  <c r="Q280" i="10" s="1"/>
  <c r="P299" i="8"/>
  <c r="P280" i="10" s="1"/>
  <c r="O299" i="8"/>
  <c r="O280" i="10" s="1"/>
  <c r="L299" i="8"/>
  <c r="L280" i="10" s="1"/>
  <c r="H299" i="8"/>
  <c r="H280" i="10" s="1"/>
  <c r="G299" i="8"/>
  <c r="G280" i="10" s="1"/>
  <c r="F299" i="8"/>
  <c r="F280" i="10" s="1"/>
  <c r="E299" i="8"/>
  <c r="E280" i="10" s="1"/>
  <c r="D299" i="8"/>
  <c r="D280" i="10" s="1"/>
  <c r="C299" i="8"/>
  <c r="C280" i="10" s="1"/>
  <c r="B299" i="8"/>
  <c r="B280" i="10" s="1"/>
  <c r="A299" i="8"/>
  <c r="A280" i="10" s="1"/>
  <c r="S298" i="8"/>
  <c r="S279" i="10" s="1"/>
  <c r="R298" i="8"/>
  <c r="R279" i="10" s="1"/>
  <c r="Q298" i="8"/>
  <c r="Q279" i="10" s="1"/>
  <c r="P298" i="8"/>
  <c r="P279" i="10" s="1"/>
  <c r="O298" i="8"/>
  <c r="O279" i="10" s="1"/>
  <c r="L298" i="8"/>
  <c r="L279" i="10" s="1"/>
  <c r="H298" i="8"/>
  <c r="H279" i="10" s="1"/>
  <c r="G298" i="8"/>
  <c r="G279" i="10" s="1"/>
  <c r="F298" i="8"/>
  <c r="F279" i="10" s="1"/>
  <c r="E298" i="8"/>
  <c r="E279" i="10" s="1"/>
  <c r="D298" i="8"/>
  <c r="D279" i="10" s="1"/>
  <c r="C298" i="8"/>
  <c r="C279" i="10" s="1"/>
  <c r="A298" i="8"/>
  <c r="A279" i="10" s="1"/>
  <c r="S297" i="8"/>
  <c r="S278" i="10" s="1"/>
  <c r="R297" i="8"/>
  <c r="R278" i="10" s="1"/>
  <c r="Q297" i="8"/>
  <c r="Q278" i="10" s="1"/>
  <c r="P297" i="8"/>
  <c r="P278" i="10" s="1"/>
  <c r="O297" i="8"/>
  <c r="O278" i="10" s="1"/>
  <c r="L297" i="8"/>
  <c r="L278" i="10" s="1"/>
  <c r="H297" i="8"/>
  <c r="H278" i="10" s="1"/>
  <c r="G297" i="8"/>
  <c r="G278" i="10" s="1"/>
  <c r="F297" i="8"/>
  <c r="F278" i="10" s="1"/>
  <c r="E297" i="8"/>
  <c r="E278" i="10" s="1"/>
  <c r="D297" i="8"/>
  <c r="D278" i="10" s="1"/>
  <c r="C297" i="8"/>
  <c r="C278" i="10" s="1"/>
  <c r="B297" i="8"/>
  <c r="B278" i="10" s="1"/>
  <c r="A297" i="8"/>
  <c r="A278" i="10" s="1"/>
  <c r="S296" i="8"/>
  <c r="S277" i="10" s="1"/>
  <c r="R296" i="8"/>
  <c r="R277" i="10" s="1"/>
  <c r="Q296" i="8"/>
  <c r="Q277" i="10" s="1"/>
  <c r="P296" i="8"/>
  <c r="P277" i="10" s="1"/>
  <c r="O296" i="8"/>
  <c r="O277" i="10" s="1"/>
  <c r="L296" i="8"/>
  <c r="L277" i="10" s="1"/>
  <c r="H296" i="8"/>
  <c r="H277" i="10" s="1"/>
  <c r="G296" i="8"/>
  <c r="G277" i="10" s="1"/>
  <c r="F296" i="8"/>
  <c r="F277" i="10" s="1"/>
  <c r="E296" i="8"/>
  <c r="E277" i="10" s="1"/>
  <c r="D296" i="8"/>
  <c r="D277" i="10" s="1"/>
  <c r="C296" i="8"/>
  <c r="C277" i="10" s="1"/>
  <c r="A296" i="8"/>
  <c r="A277" i="10" s="1"/>
  <c r="S295" i="8"/>
  <c r="S276" i="10" s="1"/>
  <c r="R295" i="8"/>
  <c r="R276" i="10" s="1"/>
  <c r="Q295" i="8"/>
  <c r="Q276" i="10" s="1"/>
  <c r="P295" i="8"/>
  <c r="P276" i="10" s="1"/>
  <c r="O295" i="8"/>
  <c r="O276" i="10" s="1"/>
  <c r="L295" i="8"/>
  <c r="L276" i="10" s="1"/>
  <c r="H295" i="8"/>
  <c r="H276" i="10" s="1"/>
  <c r="G295" i="8"/>
  <c r="G276" i="10" s="1"/>
  <c r="F295" i="8"/>
  <c r="F276" i="10" s="1"/>
  <c r="E295" i="8"/>
  <c r="E276" i="10" s="1"/>
  <c r="D295" i="8"/>
  <c r="D276" i="10" s="1"/>
  <c r="C295" i="8"/>
  <c r="C276" i="10" s="1"/>
  <c r="A295" i="8"/>
  <c r="A276" i="10" s="1"/>
  <c r="S294" i="8"/>
  <c r="S275" i="10" s="1"/>
  <c r="R294" i="8"/>
  <c r="R275" i="10" s="1"/>
  <c r="Q294" i="8"/>
  <c r="Q275" i="10" s="1"/>
  <c r="P294" i="8"/>
  <c r="P275" i="10" s="1"/>
  <c r="O294" i="8"/>
  <c r="O275" i="10" s="1"/>
  <c r="L294" i="8"/>
  <c r="L275" i="10" s="1"/>
  <c r="H294" i="8"/>
  <c r="H275" i="10" s="1"/>
  <c r="G294" i="8"/>
  <c r="G275" i="10" s="1"/>
  <c r="F294" i="8"/>
  <c r="F275" i="10" s="1"/>
  <c r="E294" i="8"/>
  <c r="E275" i="10" s="1"/>
  <c r="D294" i="8"/>
  <c r="D275" i="10" s="1"/>
  <c r="C294" i="8"/>
  <c r="C275" i="10" s="1"/>
  <c r="A294" i="8"/>
  <c r="S293" i="8"/>
  <c r="S274" i="10" s="1"/>
  <c r="R293" i="8"/>
  <c r="R274" i="10" s="1"/>
  <c r="Q293" i="8"/>
  <c r="Q274" i="10" s="1"/>
  <c r="P293" i="8"/>
  <c r="P274" i="10" s="1"/>
  <c r="O293" i="8"/>
  <c r="O274" i="10" s="1"/>
  <c r="L293" i="8"/>
  <c r="L274" i="10" s="1"/>
  <c r="H293" i="8"/>
  <c r="H274" i="10" s="1"/>
  <c r="G293" i="8"/>
  <c r="G274" i="10" s="1"/>
  <c r="F293" i="8"/>
  <c r="F274" i="10" s="1"/>
  <c r="E293" i="8"/>
  <c r="E274" i="10" s="1"/>
  <c r="D293" i="8"/>
  <c r="D274" i="10" s="1"/>
  <c r="C293" i="8"/>
  <c r="C274" i="10" s="1"/>
  <c r="B293" i="8"/>
  <c r="B274" i="10" s="1"/>
  <c r="A293" i="8"/>
  <c r="A274" i="10" s="1"/>
  <c r="S292" i="8"/>
  <c r="S273" i="10" s="1"/>
  <c r="R292" i="8"/>
  <c r="R273" i="10" s="1"/>
  <c r="Q292" i="8"/>
  <c r="Q273" i="10" s="1"/>
  <c r="P292" i="8"/>
  <c r="P273" i="10" s="1"/>
  <c r="O292" i="8"/>
  <c r="O273" i="10" s="1"/>
  <c r="L292" i="8"/>
  <c r="L273" i="10" s="1"/>
  <c r="H292" i="8"/>
  <c r="H273" i="10" s="1"/>
  <c r="G292" i="8"/>
  <c r="G273" i="10" s="1"/>
  <c r="F292" i="8"/>
  <c r="F273" i="10" s="1"/>
  <c r="E292" i="8"/>
  <c r="E273" i="10" s="1"/>
  <c r="D292" i="8"/>
  <c r="D273" i="10" s="1"/>
  <c r="C292" i="8"/>
  <c r="C273" i="10" s="1"/>
  <c r="B292" i="8"/>
  <c r="B273" i="10" s="1"/>
  <c r="A292" i="8"/>
  <c r="A273" i="10" s="1"/>
  <c r="S291" i="8"/>
  <c r="S272" i="10" s="1"/>
  <c r="R291" i="8"/>
  <c r="R272" i="10" s="1"/>
  <c r="Q291" i="8"/>
  <c r="Q272" i="10" s="1"/>
  <c r="P291" i="8"/>
  <c r="P272" i="10" s="1"/>
  <c r="O291" i="8"/>
  <c r="O272" i="10" s="1"/>
  <c r="L291" i="8"/>
  <c r="L272" i="10" s="1"/>
  <c r="H291" i="8"/>
  <c r="H272" i="10" s="1"/>
  <c r="G291" i="8"/>
  <c r="G272" i="10" s="1"/>
  <c r="F291" i="8"/>
  <c r="F272" i="10" s="1"/>
  <c r="E291" i="8"/>
  <c r="E272" i="10" s="1"/>
  <c r="D291" i="8"/>
  <c r="D272" i="10" s="1"/>
  <c r="C291" i="8"/>
  <c r="C272" i="10" s="1"/>
  <c r="B291" i="8"/>
  <c r="B272" i="10" s="1"/>
  <c r="A291" i="8"/>
  <c r="A272" i="10" s="1"/>
  <c r="S290" i="8"/>
  <c r="S271" i="10" s="1"/>
  <c r="R290" i="8"/>
  <c r="R271" i="10" s="1"/>
  <c r="Q290" i="8"/>
  <c r="Q271" i="10" s="1"/>
  <c r="P290" i="8"/>
  <c r="P271" i="10" s="1"/>
  <c r="O290" i="8"/>
  <c r="O271" i="10" s="1"/>
  <c r="L290" i="8"/>
  <c r="L271" i="10" s="1"/>
  <c r="H290" i="8"/>
  <c r="H271" i="10" s="1"/>
  <c r="G290" i="8"/>
  <c r="G271" i="10" s="1"/>
  <c r="F290" i="8"/>
  <c r="F271" i="10" s="1"/>
  <c r="E290" i="8"/>
  <c r="E271" i="10" s="1"/>
  <c r="D290" i="8"/>
  <c r="D271" i="10" s="1"/>
  <c r="C290" i="8"/>
  <c r="C271" i="10" s="1"/>
  <c r="B290" i="8"/>
  <c r="B271" i="10" s="1"/>
  <c r="A290" i="8"/>
  <c r="A271" i="10" s="1"/>
  <c r="S289" i="8"/>
  <c r="S270" i="10" s="1"/>
  <c r="R289" i="8"/>
  <c r="R270" i="10" s="1"/>
  <c r="Q289" i="8"/>
  <c r="Q270" i="10" s="1"/>
  <c r="P289" i="8"/>
  <c r="P270" i="10" s="1"/>
  <c r="O289" i="8"/>
  <c r="O270" i="10" s="1"/>
  <c r="L289" i="8"/>
  <c r="L270" i="10" s="1"/>
  <c r="H289" i="8"/>
  <c r="H270" i="10" s="1"/>
  <c r="G289" i="8"/>
  <c r="G270" i="10" s="1"/>
  <c r="F289" i="8"/>
  <c r="F270" i="10" s="1"/>
  <c r="E289" i="8"/>
  <c r="E270" i="10" s="1"/>
  <c r="D289" i="8"/>
  <c r="D270" i="10" s="1"/>
  <c r="C289" i="8"/>
  <c r="C270" i="10" s="1"/>
  <c r="B289" i="8"/>
  <c r="B270" i="10" s="1"/>
  <c r="A289" i="8"/>
  <c r="A270" i="10" s="1"/>
  <c r="S288" i="8"/>
  <c r="S269" i="10" s="1"/>
  <c r="R288" i="8"/>
  <c r="R269" i="10" s="1"/>
  <c r="Q288" i="8"/>
  <c r="Q269" i="10" s="1"/>
  <c r="P288" i="8"/>
  <c r="P269" i="10" s="1"/>
  <c r="O288" i="8"/>
  <c r="O269" i="10" s="1"/>
  <c r="L288" i="8"/>
  <c r="L269" i="10" s="1"/>
  <c r="H288" i="8"/>
  <c r="H269" i="10" s="1"/>
  <c r="G288" i="8"/>
  <c r="G269" i="10" s="1"/>
  <c r="F288" i="8"/>
  <c r="F269" i="10" s="1"/>
  <c r="E288" i="8"/>
  <c r="E269" i="10" s="1"/>
  <c r="D288" i="8"/>
  <c r="D269" i="10" s="1"/>
  <c r="C288" i="8"/>
  <c r="C269" i="10" s="1"/>
  <c r="A288" i="8"/>
  <c r="S287" i="8"/>
  <c r="S268" i="10" s="1"/>
  <c r="R287" i="8"/>
  <c r="R268" i="10" s="1"/>
  <c r="Q287" i="8"/>
  <c r="Q268" i="10" s="1"/>
  <c r="P287" i="8"/>
  <c r="P268" i="10" s="1"/>
  <c r="O287" i="8"/>
  <c r="O268" i="10" s="1"/>
  <c r="L287" i="8"/>
  <c r="L268" i="10" s="1"/>
  <c r="H287" i="8"/>
  <c r="H268" i="10" s="1"/>
  <c r="G287" i="8"/>
  <c r="G268" i="10" s="1"/>
  <c r="F287" i="8"/>
  <c r="F268" i="10" s="1"/>
  <c r="E287" i="8"/>
  <c r="E268" i="10" s="1"/>
  <c r="D287" i="8"/>
  <c r="D268" i="10" s="1"/>
  <c r="C287" i="8"/>
  <c r="C268" i="10" s="1"/>
  <c r="B287" i="8"/>
  <c r="B268" i="10" s="1"/>
  <c r="A287" i="8"/>
  <c r="A268" i="10" s="1"/>
  <c r="S286" i="8"/>
  <c r="S267" i="10" s="1"/>
  <c r="R286" i="8"/>
  <c r="R267" i="10" s="1"/>
  <c r="Q286" i="8"/>
  <c r="Q267" i="10" s="1"/>
  <c r="P286" i="8"/>
  <c r="P267" i="10" s="1"/>
  <c r="O286" i="8"/>
  <c r="O267" i="10" s="1"/>
  <c r="L286" i="8"/>
  <c r="L267" i="10" s="1"/>
  <c r="H286" i="8"/>
  <c r="H267" i="10" s="1"/>
  <c r="G286" i="8"/>
  <c r="G267" i="10" s="1"/>
  <c r="F286" i="8"/>
  <c r="F267" i="10" s="1"/>
  <c r="E286" i="8"/>
  <c r="E267" i="10" s="1"/>
  <c r="D286" i="8"/>
  <c r="D267" i="10" s="1"/>
  <c r="C286" i="8"/>
  <c r="C267" i="10" s="1"/>
  <c r="B286" i="8"/>
  <c r="B267" i="10" s="1"/>
  <c r="A286" i="8"/>
  <c r="A267" i="10" s="1"/>
  <c r="S285" i="8"/>
  <c r="S266" i="10" s="1"/>
  <c r="R285" i="8"/>
  <c r="R266" i="10" s="1"/>
  <c r="Q285" i="8"/>
  <c r="Q266" i="10" s="1"/>
  <c r="P285" i="8"/>
  <c r="P266" i="10" s="1"/>
  <c r="O285" i="8"/>
  <c r="O266" i="10" s="1"/>
  <c r="L285" i="8"/>
  <c r="L266" i="10" s="1"/>
  <c r="H285" i="8"/>
  <c r="H266" i="10" s="1"/>
  <c r="G285" i="8"/>
  <c r="G266" i="10" s="1"/>
  <c r="F285" i="8"/>
  <c r="F266" i="10" s="1"/>
  <c r="E285" i="8"/>
  <c r="E266" i="10" s="1"/>
  <c r="D285" i="8"/>
  <c r="D266" i="10" s="1"/>
  <c r="C285" i="8"/>
  <c r="C266" i="10" s="1"/>
  <c r="A285" i="8"/>
  <c r="A266" i="10" s="1"/>
  <c r="S284" i="8"/>
  <c r="S265" i="10" s="1"/>
  <c r="R284" i="8"/>
  <c r="R265" i="10" s="1"/>
  <c r="Q284" i="8"/>
  <c r="Q265" i="10" s="1"/>
  <c r="P284" i="8"/>
  <c r="P265" i="10" s="1"/>
  <c r="O284" i="8"/>
  <c r="O265" i="10" s="1"/>
  <c r="L284" i="8"/>
  <c r="L265" i="10" s="1"/>
  <c r="H284" i="8"/>
  <c r="H265" i="10" s="1"/>
  <c r="G284" i="8"/>
  <c r="G265" i="10" s="1"/>
  <c r="F284" i="8"/>
  <c r="F265" i="10" s="1"/>
  <c r="E284" i="8"/>
  <c r="E265" i="10" s="1"/>
  <c r="D284" i="8"/>
  <c r="D265" i="10" s="1"/>
  <c r="C284" i="8"/>
  <c r="C265" i="10" s="1"/>
  <c r="B284" i="8"/>
  <c r="B265" i="10" s="1"/>
  <c r="A284" i="8"/>
  <c r="A265" i="10" s="1"/>
  <c r="S283" i="8"/>
  <c r="S264" i="10" s="1"/>
  <c r="R283" i="8"/>
  <c r="R264" i="10" s="1"/>
  <c r="Q283" i="8"/>
  <c r="Q264" i="10" s="1"/>
  <c r="P283" i="8"/>
  <c r="P264" i="10" s="1"/>
  <c r="O283" i="8"/>
  <c r="O264" i="10" s="1"/>
  <c r="L283" i="8"/>
  <c r="L264" i="10" s="1"/>
  <c r="H283" i="8"/>
  <c r="H264" i="10" s="1"/>
  <c r="G283" i="8"/>
  <c r="G264" i="10" s="1"/>
  <c r="F283" i="8"/>
  <c r="F264" i="10" s="1"/>
  <c r="E283" i="8"/>
  <c r="E264" i="10" s="1"/>
  <c r="D283" i="8"/>
  <c r="D264" i="10" s="1"/>
  <c r="C283" i="8"/>
  <c r="C264" i="10" s="1"/>
  <c r="B283" i="8"/>
  <c r="B264" i="10" s="1"/>
  <c r="A283" i="8"/>
  <c r="A264" i="10" s="1"/>
  <c r="S282" i="8"/>
  <c r="S263" i="10" s="1"/>
  <c r="R282" i="8"/>
  <c r="R263" i="10" s="1"/>
  <c r="Q282" i="8"/>
  <c r="Q263" i="10" s="1"/>
  <c r="P282" i="8"/>
  <c r="P263" i="10" s="1"/>
  <c r="O282" i="8"/>
  <c r="O263" i="10" s="1"/>
  <c r="L282" i="8"/>
  <c r="L263" i="10" s="1"/>
  <c r="H282" i="8"/>
  <c r="H263" i="10" s="1"/>
  <c r="G282" i="8"/>
  <c r="G263" i="10" s="1"/>
  <c r="F282" i="8"/>
  <c r="F263" i="10" s="1"/>
  <c r="E282" i="8"/>
  <c r="E263" i="10" s="1"/>
  <c r="D282" i="8"/>
  <c r="D263" i="10" s="1"/>
  <c r="C282" i="8"/>
  <c r="C263" i="10" s="1"/>
  <c r="A282" i="8"/>
  <c r="A263" i="10" s="1"/>
  <c r="S281" i="8"/>
  <c r="S262" i="10" s="1"/>
  <c r="R281" i="8"/>
  <c r="R262" i="10" s="1"/>
  <c r="Q281" i="8"/>
  <c r="Q262" i="10" s="1"/>
  <c r="P281" i="8"/>
  <c r="P262" i="10" s="1"/>
  <c r="O281" i="8"/>
  <c r="O262" i="10" s="1"/>
  <c r="L281" i="8"/>
  <c r="L262" i="10" s="1"/>
  <c r="H281" i="8"/>
  <c r="H262" i="10" s="1"/>
  <c r="G281" i="8"/>
  <c r="G262" i="10" s="1"/>
  <c r="F281" i="8"/>
  <c r="F262" i="10" s="1"/>
  <c r="E281" i="8"/>
  <c r="E262" i="10" s="1"/>
  <c r="D281" i="8"/>
  <c r="D262" i="10" s="1"/>
  <c r="C281" i="8"/>
  <c r="C262" i="10" s="1"/>
  <c r="B281" i="8"/>
  <c r="B262" i="10" s="1"/>
  <c r="A281" i="8"/>
  <c r="A262" i="10" s="1"/>
  <c r="S280" i="8"/>
  <c r="S261" i="10" s="1"/>
  <c r="R280" i="8"/>
  <c r="R261" i="10" s="1"/>
  <c r="Q280" i="8"/>
  <c r="Q261" i="10" s="1"/>
  <c r="P280" i="8"/>
  <c r="P261" i="10" s="1"/>
  <c r="O280" i="8"/>
  <c r="O261" i="10" s="1"/>
  <c r="L280" i="8"/>
  <c r="L261" i="10" s="1"/>
  <c r="H280" i="8"/>
  <c r="H261" i="10" s="1"/>
  <c r="G280" i="8"/>
  <c r="G261" i="10" s="1"/>
  <c r="F280" i="8"/>
  <c r="F261" i="10" s="1"/>
  <c r="E280" i="8"/>
  <c r="E261" i="10" s="1"/>
  <c r="D280" i="8"/>
  <c r="D261" i="10" s="1"/>
  <c r="C280" i="8"/>
  <c r="C261" i="10" s="1"/>
  <c r="A280" i="8"/>
  <c r="S279" i="8"/>
  <c r="S260" i="10" s="1"/>
  <c r="R279" i="8"/>
  <c r="R260" i="10" s="1"/>
  <c r="Q279" i="8"/>
  <c r="Q260" i="10" s="1"/>
  <c r="P279" i="8"/>
  <c r="P260" i="10" s="1"/>
  <c r="O279" i="8"/>
  <c r="O260" i="10" s="1"/>
  <c r="L279" i="8"/>
  <c r="L260" i="10" s="1"/>
  <c r="H279" i="8"/>
  <c r="H260" i="10" s="1"/>
  <c r="G279" i="8"/>
  <c r="G260" i="10" s="1"/>
  <c r="F279" i="8"/>
  <c r="F260" i="10" s="1"/>
  <c r="E279" i="8"/>
  <c r="E260" i="10" s="1"/>
  <c r="D279" i="8"/>
  <c r="D260" i="10" s="1"/>
  <c r="C279" i="8"/>
  <c r="C260" i="10" s="1"/>
  <c r="B279" i="8"/>
  <c r="B260" i="10" s="1"/>
  <c r="A279" i="8"/>
  <c r="A260" i="10" s="1"/>
  <c r="S278" i="8"/>
  <c r="S259" i="10" s="1"/>
  <c r="R278" i="8"/>
  <c r="R259" i="10" s="1"/>
  <c r="Q278" i="8"/>
  <c r="Q259" i="10" s="1"/>
  <c r="P278" i="8"/>
  <c r="P259" i="10" s="1"/>
  <c r="O278" i="8"/>
  <c r="O259" i="10" s="1"/>
  <c r="L278" i="8"/>
  <c r="L259" i="10" s="1"/>
  <c r="H278" i="8"/>
  <c r="H259" i="10" s="1"/>
  <c r="G278" i="8"/>
  <c r="G259" i="10" s="1"/>
  <c r="F278" i="8"/>
  <c r="F259" i="10" s="1"/>
  <c r="E278" i="8"/>
  <c r="E259" i="10" s="1"/>
  <c r="D278" i="8"/>
  <c r="D259" i="10" s="1"/>
  <c r="C278" i="8"/>
  <c r="C259" i="10" s="1"/>
  <c r="A278" i="8"/>
  <c r="A259" i="10" s="1"/>
  <c r="S277" i="8"/>
  <c r="S258" i="10" s="1"/>
  <c r="R277" i="8"/>
  <c r="R258" i="10" s="1"/>
  <c r="Q277" i="8"/>
  <c r="Q258" i="10" s="1"/>
  <c r="P277" i="8"/>
  <c r="P258" i="10" s="1"/>
  <c r="O277" i="8"/>
  <c r="O258" i="10" s="1"/>
  <c r="L277" i="8"/>
  <c r="L258" i="10" s="1"/>
  <c r="H277" i="8"/>
  <c r="H258" i="10" s="1"/>
  <c r="G277" i="8"/>
  <c r="G258" i="10" s="1"/>
  <c r="F277" i="8"/>
  <c r="F258" i="10" s="1"/>
  <c r="E277" i="8"/>
  <c r="E258" i="10" s="1"/>
  <c r="D277" i="8"/>
  <c r="D258" i="10" s="1"/>
  <c r="C277" i="8"/>
  <c r="C258" i="10" s="1"/>
  <c r="B277" i="8"/>
  <c r="B258" i="10" s="1"/>
  <c r="A277" i="8"/>
  <c r="A258" i="10" s="1"/>
  <c r="S276" i="8"/>
  <c r="S257" i="10" s="1"/>
  <c r="R276" i="8"/>
  <c r="R257" i="10" s="1"/>
  <c r="Q276" i="8"/>
  <c r="Q257" i="10" s="1"/>
  <c r="P276" i="8"/>
  <c r="P257" i="10" s="1"/>
  <c r="O276" i="8"/>
  <c r="O257" i="10" s="1"/>
  <c r="L276" i="8"/>
  <c r="L257" i="10" s="1"/>
  <c r="H276" i="8"/>
  <c r="H257" i="10" s="1"/>
  <c r="G276" i="8"/>
  <c r="G257" i="10" s="1"/>
  <c r="F276" i="8"/>
  <c r="F257" i="10" s="1"/>
  <c r="E276" i="8"/>
  <c r="E257" i="10" s="1"/>
  <c r="D276" i="8"/>
  <c r="D257" i="10" s="1"/>
  <c r="C276" i="8"/>
  <c r="C257" i="10" s="1"/>
  <c r="A276" i="8"/>
  <c r="A257" i="10" s="1"/>
  <c r="S275" i="8"/>
  <c r="S256" i="10" s="1"/>
  <c r="R275" i="8"/>
  <c r="R256" i="10" s="1"/>
  <c r="Q275" i="8"/>
  <c r="Q256" i="10" s="1"/>
  <c r="P275" i="8"/>
  <c r="P256" i="10" s="1"/>
  <c r="O275" i="8"/>
  <c r="O256" i="10" s="1"/>
  <c r="L275" i="8"/>
  <c r="L256" i="10" s="1"/>
  <c r="H275" i="8"/>
  <c r="H256" i="10" s="1"/>
  <c r="G275" i="8"/>
  <c r="G256" i="10" s="1"/>
  <c r="F275" i="8"/>
  <c r="F256" i="10" s="1"/>
  <c r="E275" i="8"/>
  <c r="E256" i="10" s="1"/>
  <c r="D275" i="8"/>
  <c r="D256" i="10" s="1"/>
  <c r="C275" i="8"/>
  <c r="C256" i="10" s="1"/>
  <c r="B275" i="8"/>
  <c r="B256" i="10" s="1"/>
  <c r="A275" i="8"/>
  <c r="A256" i="10" s="1"/>
  <c r="S274" i="8"/>
  <c r="S255" i="10" s="1"/>
  <c r="R274" i="8"/>
  <c r="R255" i="10" s="1"/>
  <c r="Q274" i="8"/>
  <c r="Q255" i="10" s="1"/>
  <c r="P274" i="8"/>
  <c r="P255" i="10" s="1"/>
  <c r="O274" i="8"/>
  <c r="O255" i="10" s="1"/>
  <c r="L274" i="8"/>
  <c r="L255" i="10" s="1"/>
  <c r="H274" i="8"/>
  <c r="H255" i="10" s="1"/>
  <c r="G274" i="8"/>
  <c r="G255" i="10" s="1"/>
  <c r="F274" i="8"/>
  <c r="F255" i="10" s="1"/>
  <c r="E274" i="8"/>
  <c r="E255" i="10" s="1"/>
  <c r="D274" i="8"/>
  <c r="D255" i="10" s="1"/>
  <c r="C274" i="8"/>
  <c r="C255" i="10" s="1"/>
  <c r="B274" i="8"/>
  <c r="B255" i="10" s="1"/>
  <c r="A274" i="8"/>
  <c r="A255" i="10" s="1"/>
  <c r="S273" i="8"/>
  <c r="S254" i="10" s="1"/>
  <c r="R273" i="8"/>
  <c r="R254" i="10" s="1"/>
  <c r="Q273" i="8"/>
  <c r="Q254" i="10" s="1"/>
  <c r="P273" i="8"/>
  <c r="P254" i="10" s="1"/>
  <c r="O273" i="8"/>
  <c r="O254" i="10" s="1"/>
  <c r="L273" i="8"/>
  <c r="L254" i="10" s="1"/>
  <c r="H273" i="8"/>
  <c r="H254" i="10" s="1"/>
  <c r="G273" i="8"/>
  <c r="G254" i="10" s="1"/>
  <c r="F273" i="8"/>
  <c r="F254" i="10" s="1"/>
  <c r="E273" i="8"/>
  <c r="E254" i="10" s="1"/>
  <c r="D273" i="8"/>
  <c r="D254" i="10" s="1"/>
  <c r="C273" i="8"/>
  <c r="C254" i="10" s="1"/>
  <c r="A273" i="8"/>
  <c r="A254" i="10" s="1"/>
  <c r="S272" i="8"/>
  <c r="S253" i="10" s="1"/>
  <c r="R272" i="8"/>
  <c r="R253" i="10" s="1"/>
  <c r="Q272" i="8"/>
  <c r="Q253" i="10" s="1"/>
  <c r="P272" i="8"/>
  <c r="P253" i="10" s="1"/>
  <c r="O272" i="8"/>
  <c r="O253" i="10" s="1"/>
  <c r="L272" i="8"/>
  <c r="L253" i="10" s="1"/>
  <c r="H272" i="8"/>
  <c r="H253" i="10" s="1"/>
  <c r="G272" i="8"/>
  <c r="G253" i="10" s="1"/>
  <c r="F272" i="8"/>
  <c r="F253" i="10" s="1"/>
  <c r="E272" i="8"/>
  <c r="E253" i="10" s="1"/>
  <c r="D272" i="8"/>
  <c r="D253" i="10" s="1"/>
  <c r="C272" i="8"/>
  <c r="C253" i="10" s="1"/>
  <c r="A272" i="8"/>
  <c r="S271" i="8"/>
  <c r="S252" i="10" s="1"/>
  <c r="R271" i="8"/>
  <c r="R252" i="10" s="1"/>
  <c r="Q271" i="8"/>
  <c r="Q252" i="10" s="1"/>
  <c r="P271" i="8"/>
  <c r="P252" i="10" s="1"/>
  <c r="O271" i="8"/>
  <c r="O252" i="10" s="1"/>
  <c r="L271" i="8"/>
  <c r="L252" i="10" s="1"/>
  <c r="H271" i="8"/>
  <c r="H252" i="10" s="1"/>
  <c r="G271" i="8"/>
  <c r="G252" i="10" s="1"/>
  <c r="F271" i="8"/>
  <c r="F252" i="10" s="1"/>
  <c r="E271" i="8"/>
  <c r="E252" i="10" s="1"/>
  <c r="D271" i="8"/>
  <c r="D252" i="10" s="1"/>
  <c r="C271" i="8"/>
  <c r="C252" i="10" s="1"/>
  <c r="A271" i="8"/>
  <c r="A252" i="10" s="1"/>
  <c r="S270" i="8"/>
  <c r="S251" i="10" s="1"/>
  <c r="R270" i="8"/>
  <c r="R251" i="10" s="1"/>
  <c r="Q270" i="8"/>
  <c r="Q251" i="10" s="1"/>
  <c r="P270" i="8"/>
  <c r="P251" i="10" s="1"/>
  <c r="O270" i="8"/>
  <c r="O251" i="10" s="1"/>
  <c r="L270" i="8"/>
  <c r="L251" i="10" s="1"/>
  <c r="H270" i="8"/>
  <c r="H251" i="10" s="1"/>
  <c r="G270" i="8"/>
  <c r="G251" i="10" s="1"/>
  <c r="F270" i="8"/>
  <c r="F251" i="10" s="1"/>
  <c r="E270" i="8"/>
  <c r="E251" i="10" s="1"/>
  <c r="D270" i="8"/>
  <c r="D251" i="10" s="1"/>
  <c r="C270" i="8"/>
  <c r="C251" i="10" s="1"/>
  <c r="B270" i="8"/>
  <c r="B251" i="10" s="1"/>
  <c r="A270" i="8"/>
  <c r="A251" i="10" s="1"/>
  <c r="S269" i="8"/>
  <c r="S250" i="10" s="1"/>
  <c r="R269" i="8"/>
  <c r="R250" i="10" s="1"/>
  <c r="Q269" i="8"/>
  <c r="Q250" i="10" s="1"/>
  <c r="P269" i="8"/>
  <c r="P250" i="10" s="1"/>
  <c r="O269" i="8"/>
  <c r="O250" i="10" s="1"/>
  <c r="L269" i="8"/>
  <c r="L250" i="10" s="1"/>
  <c r="H269" i="8"/>
  <c r="H250" i="10" s="1"/>
  <c r="G269" i="8"/>
  <c r="G250" i="10" s="1"/>
  <c r="F269" i="8"/>
  <c r="F250" i="10" s="1"/>
  <c r="E269" i="8"/>
  <c r="E250" i="10" s="1"/>
  <c r="D269" i="8"/>
  <c r="D250" i="10" s="1"/>
  <c r="C269" i="8"/>
  <c r="C250" i="10" s="1"/>
  <c r="A269" i="8"/>
  <c r="A250" i="10" s="1"/>
  <c r="S268" i="8"/>
  <c r="S249" i="10" s="1"/>
  <c r="R268" i="8"/>
  <c r="R249" i="10" s="1"/>
  <c r="Q268" i="8"/>
  <c r="Q249" i="10" s="1"/>
  <c r="P268" i="8"/>
  <c r="P249" i="10" s="1"/>
  <c r="O268" i="8"/>
  <c r="O249" i="10" s="1"/>
  <c r="L268" i="8"/>
  <c r="L249" i="10" s="1"/>
  <c r="H268" i="8"/>
  <c r="H249" i="10" s="1"/>
  <c r="G268" i="8"/>
  <c r="G249" i="10" s="1"/>
  <c r="F268" i="8"/>
  <c r="F249" i="10" s="1"/>
  <c r="E268" i="8"/>
  <c r="E249" i="10" s="1"/>
  <c r="D268" i="8"/>
  <c r="D249" i="10" s="1"/>
  <c r="C268" i="8"/>
  <c r="C249" i="10" s="1"/>
  <c r="B268" i="8"/>
  <c r="B249" i="10" s="1"/>
  <c r="A268" i="8"/>
  <c r="A249" i="10" s="1"/>
  <c r="S267" i="8"/>
  <c r="S248" i="10" s="1"/>
  <c r="R267" i="8"/>
  <c r="R248" i="10" s="1"/>
  <c r="Q267" i="8"/>
  <c r="Q248" i="10" s="1"/>
  <c r="P267" i="8"/>
  <c r="P248" i="10" s="1"/>
  <c r="O267" i="8"/>
  <c r="O248" i="10" s="1"/>
  <c r="L267" i="8"/>
  <c r="L248" i="10" s="1"/>
  <c r="H267" i="8"/>
  <c r="H248" i="10" s="1"/>
  <c r="G267" i="8"/>
  <c r="G248" i="10" s="1"/>
  <c r="F267" i="8"/>
  <c r="F248" i="10" s="1"/>
  <c r="E267" i="8"/>
  <c r="E248" i="10" s="1"/>
  <c r="D267" i="8"/>
  <c r="D248" i="10" s="1"/>
  <c r="C267" i="8"/>
  <c r="C248" i="10" s="1"/>
  <c r="B267" i="8"/>
  <c r="B248" i="10" s="1"/>
  <c r="A267" i="8"/>
  <c r="A248" i="10" s="1"/>
  <c r="S266" i="8"/>
  <c r="S247" i="10" s="1"/>
  <c r="R266" i="8"/>
  <c r="R247" i="10" s="1"/>
  <c r="Q266" i="8"/>
  <c r="Q247" i="10" s="1"/>
  <c r="P266" i="8"/>
  <c r="P247" i="10" s="1"/>
  <c r="O266" i="8"/>
  <c r="O247" i="10" s="1"/>
  <c r="L266" i="8"/>
  <c r="L247" i="10" s="1"/>
  <c r="H266" i="8"/>
  <c r="H247" i="10" s="1"/>
  <c r="G266" i="8"/>
  <c r="G247" i="10" s="1"/>
  <c r="F266" i="8"/>
  <c r="F247" i="10" s="1"/>
  <c r="E266" i="8"/>
  <c r="E247" i="10" s="1"/>
  <c r="D266" i="8"/>
  <c r="D247" i="10" s="1"/>
  <c r="C266" i="8"/>
  <c r="C247" i="10" s="1"/>
  <c r="B266" i="8"/>
  <c r="B247" i="10" s="1"/>
  <c r="A266" i="8"/>
  <c r="A247" i="10" s="1"/>
  <c r="S265" i="8"/>
  <c r="S246" i="10" s="1"/>
  <c r="R265" i="8"/>
  <c r="R246" i="10" s="1"/>
  <c r="Q265" i="8"/>
  <c r="Q246" i="10" s="1"/>
  <c r="P265" i="8"/>
  <c r="P246" i="10" s="1"/>
  <c r="O265" i="8"/>
  <c r="O246" i="10" s="1"/>
  <c r="L265" i="8"/>
  <c r="L246" i="10" s="1"/>
  <c r="H265" i="8"/>
  <c r="G265" i="8"/>
  <c r="G246" i="10" s="1"/>
  <c r="F265" i="8"/>
  <c r="E265" i="8"/>
  <c r="D265" i="8"/>
  <c r="D246" i="10" s="1"/>
  <c r="C265" i="8"/>
  <c r="C246" i="10" s="1"/>
  <c r="B265" i="8"/>
  <c r="B246" i="10" s="1"/>
  <c r="A265" i="8"/>
  <c r="A246" i="10" s="1"/>
  <c r="S261" i="8"/>
  <c r="S245" i="10" s="1"/>
  <c r="R261" i="8"/>
  <c r="R245" i="10" s="1"/>
  <c r="Q261" i="8"/>
  <c r="Q245" i="10" s="1"/>
  <c r="P261" i="8"/>
  <c r="P245" i="10" s="1"/>
  <c r="O261" i="8"/>
  <c r="O245" i="10" s="1"/>
  <c r="L261" i="8"/>
  <c r="L245" i="10" s="1"/>
  <c r="H261" i="8"/>
  <c r="H245" i="10" s="1"/>
  <c r="G261" i="8"/>
  <c r="G245" i="10" s="1"/>
  <c r="F261" i="8"/>
  <c r="F245" i="10" s="1"/>
  <c r="E261" i="8"/>
  <c r="E245" i="10" s="1"/>
  <c r="D261" i="8"/>
  <c r="D245" i="10" s="1"/>
  <c r="C261" i="8"/>
  <c r="C245" i="10" s="1"/>
  <c r="A261" i="8"/>
  <c r="S260" i="8"/>
  <c r="S244" i="10" s="1"/>
  <c r="R260" i="8"/>
  <c r="R244" i="10" s="1"/>
  <c r="Q260" i="8"/>
  <c r="Q244" i="10" s="1"/>
  <c r="P260" i="8"/>
  <c r="P244" i="10" s="1"/>
  <c r="O260" i="8"/>
  <c r="O244" i="10" s="1"/>
  <c r="L260" i="8"/>
  <c r="L244" i="10" s="1"/>
  <c r="H260" i="8"/>
  <c r="H244" i="10" s="1"/>
  <c r="G260" i="8"/>
  <c r="G244" i="10" s="1"/>
  <c r="F260" i="8"/>
  <c r="F244" i="10" s="1"/>
  <c r="E260" i="8"/>
  <c r="E244" i="10" s="1"/>
  <c r="D260" i="8"/>
  <c r="D244" i="10" s="1"/>
  <c r="C260" i="8"/>
  <c r="C244" i="10" s="1"/>
  <c r="B260" i="8"/>
  <c r="B244" i="10" s="1"/>
  <c r="A260" i="8"/>
  <c r="A244" i="10" s="1"/>
  <c r="S259" i="8"/>
  <c r="S243" i="10" s="1"/>
  <c r="R259" i="8"/>
  <c r="R243" i="10" s="1"/>
  <c r="Q259" i="8"/>
  <c r="Q243" i="10" s="1"/>
  <c r="P259" i="8"/>
  <c r="P243" i="10" s="1"/>
  <c r="O259" i="8"/>
  <c r="O243" i="10" s="1"/>
  <c r="L259" i="8"/>
  <c r="L243" i="10" s="1"/>
  <c r="H259" i="8"/>
  <c r="H243" i="10" s="1"/>
  <c r="G259" i="8"/>
  <c r="G243" i="10" s="1"/>
  <c r="F259" i="8"/>
  <c r="F243" i="10" s="1"/>
  <c r="E259" i="8"/>
  <c r="E243" i="10" s="1"/>
  <c r="D259" i="8"/>
  <c r="D243" i="10" s="1"/>
  <c r="C259" i="8"/>
  <c r="C243" i="10" s="1"/>
  <c r="B259" i="8"/>
  <c r="B243" i="10" s="1"/>
  <c r="A259" i="8"/>
  <c r="A243" i="10" s="1"/>
  <c r="S258" i="8"/>
  <c r="S242" i="10" s="1"/>
  <c r="R258" i="8"/>
  <c r="R242" i="10" s="1"/>
  <c r="Q258" i="8"/>
  <c r="Q242" i="10" s="1"/>
  <c r="P258" i="8"/>
  <c r="P242" i="10" s="1"/>
  <c r="O258" i="8"/>
  <c r="O242" i="10" s="1"/>
  <c r="L258" i="8"/>
  <c r="L242" i="10" s="1"/>
  <c r="H258" i="8"/>
  <c r="H242" i="10" s="1"/>
  <c r="G258" i="8"/>
  <c r="G242" i="10" s="1"/>
  <c r="F258" i="8"/>
  <c r="F242" i="10" s="1"/>
  <c r="E258" i="8"/>
  <c r="E242" i="10" s="1"/>
  <c r="D258" i="8"/>
  <c r="D242" i="10" s="1"/>
  <c r="C258" i="8"/>
  <c r="C242" i="10" s="1"/>
  <c r="A258" i="8"/>
  <c r="A242" i="10" s="1"/>
  <c r="S257" i="8"/>
  <c r="S241" i="10" s="1"/>
  <c r="R257" i="8"/>
  <c r="R241" i="10" s="1"/>
  <c r="Q257" i="8"/>
  <c r="Q241" i="10" s="1"/>
  <c r="P257" i="8"/>
  <c r="P241" i="10" s="1"/>
  <c r="O257" i="8"/>
  <c r="O241" i="10" s="1"/>
  <c r="L257" i="8"/>
  <c r="L241" i="10" s="1"/>
  <c r="H257" i="8"/>
  <c r="H241" i="10" s="1"/>
  <c r="G257" i="8"/>
  <c r="G241" i="10" s="1"/>
  <c r="F257" i="8"/>
  <c r="F241" i="10" s="1"/>
  <c r="E257" i="8"/>
  <c r="E241" i="10" s="1"/>
  <c r="D257" i="8"/>
  <c r="D241" i="10" s="1"/>
  <c r="C257" i="8"/>
  <c r="C241" i="10" s="1"/>
  <c r="B257" i="8"/>
  <c r="B241" i="10" s="1"/>
  <c r="A257" i="8"/>
  <c r="A241" i="10" s="1"/>
  <c r="S256" i="8"/>
  <c r="S240" i="10" s="1"/>
  <c r="R256" i="8"/>
  <c r="R240" i="10" s="1"/>
  <c r="Q256" i="8"/>
  <c r="Q240" i="10" s="1"/>
  <c r="P256" i="8"/>
  <c r="P240" i="10" s="1"/>
  <c r="O256" i="8"/>
  <c r="O240" i="10" s="1"/>
  <c r="L256" i="8"/>
  <c r="L240" i="10" s="1"/>
  <c r="H256" i="8"/>
  <c r="H240" i="10" s="1"/>
  <c r="G256" i="8"/>
  <c r="G240" i="10" s="1"/>
  <c r="F256" i="8"/>
  <c r="F240" i="10" s="1"/>
  <c r="E256" i="8"/>
  <c r="E240" i="10" s="1"/>
  <c r="D256" i="8"/>
  <c r="D240" i="10" s="1"/>
  <c r="C256" i="8"/>
  <c r="C240" i="10" s="1"/>
  <c r="A256" i="8"/>
  <c r="S255" i="8"/>
  <c r="S239" i="10" s="1"/>
  <c r="R255" i="8"/>
  <c r="R239" i="10" s="1"/>
  <c r="Q255" i="8"/>
  <c r="Q239" i="10" s="1"/>
  <c r="P255" i="8"/>
  <c r="P239" i="10" s="1"/>
  <c r="O255" i="8"/>
  <c r="O239" i="10" s="1"/>
  <c r="L255" i="8"/>
  <c r="L239" i="10" s="1"/>
  <c r="H255" i="8"/>
  <c r="H239" i="10" s="1"/>
  <c r="G255" i="8"/>
  <c r="G239" i="10" s="1"/>
  <c r="F255" i="8"/>
  <c r="F239" i="10" s="1"/>
  <c r="E255" i="8"/>
  <c r="E239" i="10" s="1"/>
  <c r="D255" i="8"/>
  <c r="D239" i="10" s="1"/>
  <c r="C255" i="8"/>
  <c r="C239" i="10" s="1"/>
  <c r="B255" i="8"/>
  <c r="B239" i="10" s="1"/>
  <c r="A255" i="8"/>
  <c r="A239" i="10" s="1"/>
  <c r="S254" i="8"/>
  <c r="S238" i="10" s="1"/>
  <c r="R254" i="8"/>
  <c r="R238" i="10" s="1"/>
  <c r="Q254" i="8"/>
  <c r="Q238" i="10" s="1"/>
  <c r="P254" i="8"/>
  <c r="P238" i="10" s="1"/>
  <c r="O254" i="8"/>
  <c r="O238" i="10" s="1"/>
  <c r="L254" i="8"/>
  <c r="L238" i="10" s="1"/>
  <c r="H254" i="8"/>
  <c r="H238" i="10" s="1"/>
  <c r="G254" i="8"/>
  <c r="G238" i="10" s="1"/>
  <c r="F254" i="8"/>
  <c r="F238" i="10" s="1"/>
  <c r="E254" i="8"/>
  <c r="E238" i="10" s="1"/>
  <c r="D254" i="8"/>
  <c r="D238" i="10" s="1"/>
  <c r="C254" i="8"/>
  <c r="C238" i="10" s="1"/>
  <c r="A254" i="8"/>
  <c r="S253" i="8"/>
  <c r="S237" i="10" s="1"/>
  <c r="R253" i="8"/>
  <c r="R237" i="10" s="1"/>
  <c r="Q253" i="8"/>
  <c r="Q237" i="10" s="1"/>
  <c r="P253" i="8"/>
  <c r="P237" i="10" s="1"/>
  <c r="O253" i="8"/>
  <c r="O237" i="10" s="1"/>
  <c r="L253" i="8"/>
  <c r="L237" i="10" s="1"/>
  <c r="H253" i="8"/>
  <c r="H237" i="10" s="1"/>
  <c r="G253" i="8"/>
  <c r="G237" i="10" s="1"/>
  <c r="F253" i="8"/>
  <c r="F237" i="10" s="1"/>
  <c r="E253" i="8"/>
  <c r="E237" i="10" s="1"/>
  <c r="D253" i="8"/>
  <c r="D237" i="10" s="1"/>
  <c r="C253" i="8"/>
  <c r="C237" i="10" s="1"/>
  <c r="B253" i="8"/>
  <c r="B237" i="10" s="1"/>
  <c r="A253" i="8"/>
  <c r="A237" i="10" s="1"/>
  <c r="S252" i="8"/>
  <c r="S236" i="10" s="1"/>
  <c r="R252" i="8"/>
  <c r="R236" i="10" s="1"/>
  <c r="Q252" i="8"/>
  <c r="Q236" i="10" s="1"/>
  <c r="P252" i="8"/>
  <c r="P236" i="10" s="1"/>
  <c r="O252" i="8"/>
  <c r="O236" i="10" s="1"/>
  <c r="L252" i="8"/>
  <c r="L236" i="10" s="1"/>
  <c r="H252" i="8"/>
  <c r="H236" i="10" s="1"/>
  <c r="G252" i="8"/>
  <c r="G236" i="10" s="1"/>
  <c r="F252" i="8"/>
  <c r="F236" i="10" s="1"/>
  <c r="E252" i="8"/>
  <c r="E236" i="10" s="1"/>
  <c r="D252" i="8"/>
  <c r="D236" i="10" s="1"/>
  <c r="C252" i="8"/>
  <c r="C236" i="10" s="1"/>
  <c r="A252" i="8"/>
  <c r="A236" i="10" s="1"/>
  <c r="S251" i="8"/>
  <c r="S235" i="10" s="1"/>
  <c r="R251" i="8"/>
  <c r="R235" i="10" s="1"/>
  <c r="Q251" i="8"/>
  <c r="Q235" i="10" s="1"/>
  <c r="P251" i="8"/>
  <c r="P235" i="10" s="1"/>
  <c r="O251" i="8"/>
  <c r="O235" i="10" s="1"/>
  <c r="L251" i="8"/>
  <c r="L235" i="10" s="1"/>
  <c r="H251" i="8"/>
  <c r="H235" i="10" s="1"/>
  <c r="G251" i="8"/>
  <c r="G235" i="10" s="1"/>
  <c r="F251" i="8"/>
  <c r="F235" i="10" s="1"/>
  <c r="E251" i="8"/>
  <c r="E235" i="10" s="1"/>
  <c r="D251" i="8"/>
  <c r="D235" i="10" s="1"/>
  <c r="C251" i="8"/>
  <c r="C235" i="10" s="1"/>
  <c r="A251" i="8"/>
  <c r="A235" i="10" s="1"/>
  <c r="S250" i="8"/>
  <c r="S234" i="10" s="1"/>
  <c r="R250" i="8"/>
  <c r="R234" i="10" s="1"/>
  <c r="Q250" i="8"/>
  <c r="Q234" i="10" s="1"/>
  <c r="P250" i="8"/>
  <c r="P234" i="10" s="1"/>
  <c r="O250" i="8"/>
  <c r="O234" i="10" s="1"/>
  <c r="L250" i="8"/>
  <c r="L234" i="10" s="1"/>
  <c r="H250" i="8"/>
  <c r="H234" i="10" s="1"/>
  <c r="G250" i="8"/>
  <c r="G234" i="10" s="1"/>
  <c r="F250" i="8"/>
  <c r="F234" i="10" s="1"/>
  <c r="E250" i="8"/>
  <c r="E234" i="10" s="1"/>
  <c r="D250" i="8"/>
  <c r="D234" i="10" s="1"/>
  <c r="C250" i="8"/>
  <c r="C234" i="10" s="1"/>
  <c r="B250" i="8"/>
  <c r="B234" i="10" s="1"/>
  <c r="A250" i="8"/>
  <c r="A234" i="10" s="1"/>
  <c r="S249" i="8"/>
  <c r="S233" i="10" s="1"/>
  <c r="R249" i="8"/>
  <c r="R233" i="10" s="1"/>
  <c r="Q249" i="8"/>
  <c r="Q233" i="10" s="1"/>
  <c r="P249" i="8"/>
  <c r="P233" i="10" s="1"/>
  <c r="O249" i="8"/>
  <c r="O233" i="10" s="1"/>
  <c r="L249" i="8"/>
  <c r="L233" i="10" s="1"/>
  <c r="H249" i="8"/>
  <c r="H233" i="10" s="1"/>
  <c r="G249" i="8"/>
  <c r="G233" i="10" s="1"/>
  <c r="F249" i="8"/>
  <c r="F233" i="10" s="1"/>
  <c r="E249" i="8"/>
  <c r="E233" i="10" s="1"/>
  <c r="D249" i="8"/>
  <c r="D233" i="10" s="1"/>
  <c r="C249" i="8"/>
  <c r="C233" i="10" s="1"/>
  <c r="B249" i="8"/>
  <c r="B233" i="10" s="1"/>
  <c r="A249" i="8"/>
  <c r="A233" i="10" s="1"/>
  <c r="S248" i="8"/>
  <c r="S232" i="10" s="1"/>
  <c r="R248" i="8"/>
  <c r="R232" i="10" s="1"/>
  <c r="Q248" i="8"/>
  <c r="Q232" i="10" s="1"/>
  <c r="P248" i="8"/>
  <c r="P232" i="10" s="1"/>
  <c r="O248" i="8"/>
  <c r="O232" i="10" s="1"/>
  <c r="L248" i="8"/>
  <c r="L232" i="10" s="1"/>
  <c r="H248" i="8"/>
  <c r="H232" i="10" s="1"/>
  <c r="G248" i="8"/>
  <c r="G232" i="10" s="1"/>
  <c r="F248" i="8"/>
  <c r="F232" i="10" s="1"/>
  <c r="E248" i="8"/>
  <c r="E232" i="10" s="1"/>
  <c r="D248" i="8"/>
  <c r="D232" i="10" s="1"/>
  <c r="C248" i="8"/>
  <c r="C232" i="10" s="1"/>
  <c r="A248" i="8"/>
  <c r="S247" i="8"/>
  <c r="S231" i="10" s="1"/>
  <c r="R247" i="8"/>
  <c r="R231" i="10" s="1"/>
  <c r="Q247" i="8"/>
  <c r="Q231" i="10" s="1"/>
  <c r="P247" i="8"/>
  <c r="P231" i="10" s="1"/>
  <c r="O247" i="8"/>
  <c r="O231" i="10" s="1"/>
  <c r="L247" i="8"/>
  <c r="L231" i="10" s="1"/>
  <c r="H247" i="8"/>
  <c r="H231" i="10" s="1"/>
  <c r="G247" i="8"/>
  <c r="G231" i="10" s="1"/>
  <c r="F247" i="8"/>
  <c r="F231" i="10" s="1"/>
  <c r="E247" i="8"/>
  <c r="E231" i="10" s="1"/>
  <c r="D247" i="8"/>
  <c r="D231" i="10" s="1"/>
  <c r="C247" i="8"/>
  <c r="C231" i="10" s="1"/>
  <c r="B247" i="8"/>
  <c r="B231" i="10" s="1"/>
  <c r="A247" i="8"/>
  <c r="A231" i="10" s="1"/>
  <c r="S246" i="8"/>
  <c r="S230" i="10" s="1"/>
  <c r="R246" i="8"/>
  <c r="R230" i="10" s="1"/>
  <c r="Q246" i="8"/>
  <c r="Q230" i="10" s="1"/>
  <c r="P246" i="8"/>
  <c r="P230" i="10" s="1"/>
  <c r="O246" i="8"/>
  <c r="O230" i="10" s="1"/>
  <c r="L246" i="8"/>
  <c r="L230" i="10" s="1"/>
  <c r="H246" i="8"/>
  <c r="H230" i="10" s="1"/>
  <c r="G246" i="8"/>
  <c r="G230" i="10" s="1"/>
  <c r="F246" i="8"/>
  <c r="F230" i="10" s="1"/>
  <c r="E246" i="8"/>
  <c r="E230" i="10" s="1"/>
  <c r="D246" i="8"/>
  <c r="D230" i="10" s="1"/>
  <c r="C246" i="8"/>
  <c r="C230" i="10" s="1"/>
  <c r="B246" i="8"/>
  <c r="B230" i="10" s="1"/>
  <c r="A246" i="8"/>
  <c r="A230" i="10" s="1"/>
  <c r="S245" i="8"/>
  <c r="S229" i="10" s="1"/>
  <c r="R245" i="8"/>
  <c r="R229" i="10" s="1"/>
  <c r="Q245" i="8"/>
  <c r="Q229" i="10" s="1"/>
  <c r="P245" i="8"/>
  <c r="P229" i="10" s="1"/>
  <c r="O245" i="8"/>
  <c r="O229" i="10" s="1"/>
  <c r="L245" i="8"/>
  <c r="L229" i="10" s="1"/>
  <c r="H245" i="8"/>
  <c r="H229" i="10" s="1"/>
  <c r="G245" i="8"/>
  <c r="G229" i="10" s="1"/>
  <c r="F245" i="8"/>
  <c r="F229" i="10" s="1"/>
  <c r="E245" i="8"/>
  <c r="E229" i="10" s="1"/>
  <c r="D245" i="8"/>
  <c r="D229" i="10" s="1"/>
  <c r="C245" i="8"/>
  <c r="C229" i="10" s="1"/>
  <c r="B245" i="8"/>
  <c r="B229" i="10" s="1"/>
  <c r="A245" i="8"/>
  <c r="A229" i="10" s="1"/>
  <c r="S244" i="8"/>
  <c r="S228" i="10" s="1"/>
  <c r="R244" i="8"/>
  <c r="R228" i="10" s="1"/>
  <c r="Q244" i="8"/>
  <c r="Q228" i="10" s="1"/>
  <c r="P244" i="8"/>
  <c r="P228" i="10" s="1"/>
  <c r="O244" i="8"/>
  <c r="O228" i="10" s="1"/>
  <c r="L244" i="8"/>
  <c r="L228" i="10" s="1"/>
  <c r="H244" i="8"/>
  <c r="H228" i="10" s="1"/>
  <c r="G244" i="8"/>
  <c r="G228" i="10" s="1"/>
  <c r="F244" i="8"/>
  <c r="F228" i="10" s="1"/>
  <c r="E244" i="8"/>
  <c r="E228" i="10" s="1"/>
  <c r="D244" i="8"/>
  <c r="D228" i="10" s="1"/>
  <c r="C244" i="8"/>
  <c r="C228" i="10" s="1"/>
  <c r="A244" i="8"/>
  <c r="A228" i="10" s="1"/>
  <c r="S243" i="8"/>
  <c r="S227" i="10" s="1"/>
  <c r="R243" i="8"/>
  <c r="R227" i="10" s="1"/>
  <c r="Q243" i="8"/>
  <c r="Q227" i="10" s="1"/>
  <c r="P243" i="8"/>
  <c r="P227" i="10" s="1"/>
  <c r="O243" i="8"/>
  <c r="O227" i="10" s="1"/>
  <c r="L243" i="8"/>
  <c r="L227" i="10" s="1"/>
  <c r="H243" i="8"/>
  <c r="H227" i="10" s="1"/>
  <c r="G243" i="8"/>
  <c r="G227" i="10" s="1"/>
  <c r="F243" i="8"/>
  <c r="F227" i="10" s="1"/>
  <c r="E243" i="8"/>
  <c r="E227" i="10" s="1"/>
  <c r="D243" i="8"/>
  <c r="D227" i="10" s="1"/>
  <c r="C243" i="8"/>
  <c r="C227" i="10" s="1"/>
  <c r="A243" i="8"/>
  <c r="A227" i="10" s="1"/>
  <c r="S242" i="8"/>
  <c r="S226" i="10" s="1"/>
  <c r="R242" i="8"/>
  <c r="R226" i="10" s="1"/>
  <c r="Q242" i="8"/>
  <c r="Q226" i="10" s="1"/>
  <c r="P242" i="8"/>
  <c r="P226" i="10" s="1"/>
  <c r="O242" i="8"/>
  <c r="O226" i="10" s="1"/>
  <c r="L242" i="8"/>
  <c r="L226" i="10" s="1"/>
  <c r="H242" i="8"/>
  <c r="H226" i="10" s="1"/>
  <c r="G242" i="8"/>
  <c r="G226" i="10" s="1"/>
  <c r="F242" i="8"/>
  <c r="F226" i="10" s="1"/>
  <c r="E242" i="8"/>
  <c r="E226" i="10" s="1"/>
  <c r="D242" i="8"/>
  <c r="D226" i="10" s="1"/>
  <c r="C242" i="8"/>
  <c r="C226" i="10" s="1"/>
  <c r="B242" i="8"/>
  <c r="B226" i="10" s="1"/>
  <c r="A242" i="8"/>
  <c r="A226" i="10" s="1"/>
  <c r="S241" i="8"/>
  <c r="S225" i="10" s="1"/>
  <c r="R241" i="8"/>
  <c r="R225" i="10" s="1"/>
  <c r="Q241" i="8"/>
  <c r="Q225" i="10" s="1"/>
  <c r="P241" i="8"/>
  <c r="P225" i="10" s="1"/>
  <c r="O241" i="8"/>
  <c r="O225" i="10" s="1"/>
  <c r="L241" i="8"/>
  <c r="L225" i="10" s="1"/>
  <c r="H241" i="8"/>
  <c r="H225" i="10" s="1"/>
  <c r="G241" i="8"/>
  <c r="G225" i="10" s="1"/>
  <c r="F241" i="8"/>
  <c r="F225" i="10" s="1"/>
  <c r="E241" i="8"/>
  <c r="E225" i="10" s="1"/>
  <c r="D241" i="8"/>
  <c r="D225" i="10" s="1"/>
  <c r="C241" i="8"/>
  <c r="C225" i="10" s="1"/>
  <c r="B241" i="8"/>
  <c r="B225" i="10" s="1"/>
  <c r="A241" i="8"/>
  <c r="A225" i="10" s="1"/>
  <c r="S240" i="8"/>
  <c r="S224" i="10" s="1"/>
  <c r="R240" i="8"/>
  <c r="R224" i="10" s="1"/>
  <c r="Q240" i="8"/>
  <c r="Q224" i="10" s="1"/>
  <c r="P240" i="8"/>
  <c r="P224" i="10" s="1"/>
  <c r="O240" i="8"/>
  <c r="O224" i="10" s="1"/>
  <c r="L240" i="8"/>
  <c r="L224" i="10" s="1"/>
  <c r="H240" i="8"/>
  <c r="H224" i="10" s="1"/>
  <c r="G240" i="8"/>
  <c r="G224" i="10" s="1"/>
  <c r="F240" i="8"/>
  <c r="F224" i="10" s="1"/>
  <c r="E240" i="8"/>
  <c r="E224" i="10" s="1"/>
  <c r="D240" i="8"/>
  <c r="D224" i="10" s="1"/>
  <c r="C240" i="8"/>
  <c r="C224" i="10" s="1"/>
  <c r="A240" i="8"/>
  <c r="S239" i="8"/>
  <c r="S223" i="10" s="1"/>
  <c r="R239" i="8"/>
  <c r="R223" i="10" s="1"/>
  <c r="Q239" i="8"/>
  <c r="Q223" i="10" s="1"/>
  <c r="P239" i="8"/>
  <c r="P223" i="10" s="1"/>
  <c r="O239" i="8"/>
  <c r="O223" i="10" s="1"/>
  <c r="L239" i="8"/>
  <c r="L223" i="10" s="1"/>
  <c r="H239" i="8"/>
  <c r="H223" i="10" s="1"/>
  <c r="G239" i="8"/>
  <c r="G223" i="10" s="1"/>
  <c r="F239" i="8"/>
  <c r="F223" i="10" s="1"/>
  <c r="E239" i="8"/>
  <c r="E223" i="10" s="1"/>
  <c r="D239" i="8"/>
  <c r="D223" i="10" s="1"/>
  <c r="C239" i="8"/>
  <c r="C223" i="10" s="1"/>
  <c r="B239" i="8"/>
  <c r="B223" i="10" s="1"/>
  <c r="A239" i="8"/>
  <c r="A223" i="10" s="1"/>
  <c r="S238" i="8"/>
  <c r="S222" i="10" s="1"/>
  <c r="R238" i="8"/>
  <c r="R222" i="10" s="1"/>
  <c r="Q238" i="8"/>
  <c r="Q222" i="10" s="1"/>
  <c r="P238" i="8"/>
  <c r="P222" i="10" s="1"/>
  <c r="O238" i="8"/>
  <c r="O222" i="10" s="1"/>
  <c r="L238" i="8"/>
  <c r="L222" i="10" s="1"/>
  <c r="H238" i="8"/>
  <c r="H222" i="10" s="1"/>
  <c r="G238" i="8"/>
  <c r="G222" i="10" s="1"/>
  <c r="F238" i="8"/>
  <c r="F222" i="10" s="1"/>
  <c r="E238" i="8"/>
  <c r="E222" i="10" s="1"/>
  <c r="D238" i="8"/>
  <c r="D222" i="10" s="1"/>
  <c r="C238" i="8"/>
  <c r="C222" i="10" s="1"/>
  <c r="B238" i="8"/>
  <c r="B222" i="10" s="1"/>
  <c r="A238" i="8"/>
  <c r="A222" i="10" s="1"/>
  <c r="S237" i="8"/>
  <c r="S221" i="10" s="1"/>
  <c r="R237" i="8"/>
  <c r="R221" i="10" s="1"/>
  <c r="Q237" i="8"/>
  <c r="Q221" i="10" s="1"/>
  <c r="P237" i="8"/>
  <c r="P221" i="10" s="1"/>
  <c r="O237" i="8"/>
  <c r="O221" i="10" s="1"/>
  <c r="L237" i="8"/>
  <c r="L221" i="10" s="1"/>
  <c r="H237" i="8"/>
  <c r="H221" i="10" s="1"/>
  <c r="G237" i="8"/>
  <c r="G221" i="10" s="1"/>
  <c r="F237" i="8"/>
  <c r="F221" i="10" s="1"/>
  <c r="E237" i="8"/>
  <c r="E221" i="10" s="1"/>
  <c r="D237" i="8"/>
  <c r="D221" i="10" s="1"/>
  <c r="C237" i="8"/>
  <c r="C221" i="10" s="1"/>
  <c r="B237" i="8"/>
  <c r="B221" i="10" s="1"/>
  <c r="A237" i="8"/>
  <c r="A221" i="10" s="1"/>
  <c r="S236" i="8"/>
  <c r="S220" i="10" s="1"/>
  <c r="R236" i="8"/>
  <c r="R220" i="10" s="1"/>
  <c r="Q236" i="8"/>
  <c r="Q220" i="10" s="1"/>
  <c r="P236" i="8"/>
  <c r="P220" i="10" s="1"/>
  <c r="O236" i="8"/>
  <c r="O220" i="10" s="1"/>
  <c r="L236" i="8"/>
  <c r="L220" i="10" s="1"/>
  <c r="H236" i="8"/>
  <c r="H220" i="10" s="1"/>
  <c r="G236" i="8"/>
  <c r="G220" i="10" s="1"/>
  <c r="F236" i="8"/>
  <c r="F220" i="10" s="1"/>
  <c r="E236" i="8"/>
  <c r="E220" i="10" s="1"/>
  <c r="D236" i="8"/>
  <c r="D220" i="10" s="1"/>
  <c r="C236" i="8"/>
  <c r="C220" i="10" s="1"/>
  <c r="A236" i="8"/>
  <c r="A220" i="10" s="1"/>
  <c r="S235" i="8"/>
  <c r="S219" i="10" s="1"/>
  <c r="R235" i="8"/>
  <c r="R219" i="10" s="1"/>
  <c r="Q235" i="8"/>
  <c r="Q219" i="10" s="1"/>
  <c r="P235" i="8"/>
  <c r="P219" i="10" s="1"/>
  <c r="O235" i="8"/>
  <c r="O219" i="10" s="1"/>
  <c r="L235" i="8"/>
  <c r="L219" i="10" s="1"/>
  <c r="H235" i="8"/>
  <c r="H219" i="10" s="1"/>
  <c r="G235" i="8"/>
  <c r="G219" i="10" s="1"/>
  <c r="F235" i="8"/>
  <c r="F219" i="10" s="1"/>
  <c r="E235" i="8"/>
  <c r="E219" i="10" s="1"/>
  <c r="D235" i="8"/>
  <c r="D219" i="10" s="1"/>
  <c r="C235" i="8"/>
  <c r="C219" i="10" s="1"/>
  <c r="A235" i="8"/>
  <c r="A219" i="10" s="1"/>
  <c r="S234" i="8"/>
  <c r="S218" i="10" s="1"/>
  <c r="R234" i="8"/>
  <c r="R218" i="10" s="1"/>
  <c r="Q234" i="8"/>
  <c r="Q218" i="10" s="1"/>
  <c r="P234" i="8"/>
  <c r="P218" i="10" s="1"/>
  <c r="O234" i="8"/>
  <c r="O218" i="10" s="1"/>
  <c r="L234" i="8"/>
  <c r="L218" i="10" s="1"/>
  <c r="H234" i="8"/>
  <c r="H218" i="10" s="1"/>
  <c r="G234" i="8"/>
  <c r="G218" i="10" s="1"/>
  <c r="F234" i="8"/>
  <c r="F218" i="10" s="1"/>
  <c r="E234" i="8"/>
  <c r="E218" i="10" s="1"/>
  <c r="D234" i="8"/>
  <c r="D218" i="10" s="1"/>
  <c r="C234" i="8"/>
  <c r="C218" i="10" s="1"/>
  <c r="B234" i="8"/>
  <c r="B218" i="10" s="1"/>
  <c r="A234" i="8"/>
  <c r="A218" i="10" s="1"/>
  <c r="S233" i="8"/>
  <c r="S217" i="10" s="1"/>
  <c r="R233" i="8"/>
  <c r="R217" i="10" s="1"/>
  <c r="Q233" i="8"/>
  <c r="Q217" i="10" s="1"/>
  <c r="P233" i="8"/>
  <c r="P217" i="10" s="1"/>
  <c r="O233" i="8"/>
  <c r="O217" i="10" s="1"/>
  <c r="L233" i="8"/>
  <c r="L217" i="10" s="1"/>
  <c r="H233" i="8"/>
  <c r="H217" i="10" s="1"/>
  <c r="G233" i="8"/>
  <c r="G217" i="10" s="1"/>
  <c r="F233" i="8"/>
  <c r="F217" i="10" s="1"/>
  <c r="E233" i="8"/>
  <c r="E217" i="10" s="1"/>
  <c r="D233" i="8"/>
  <c r="D217" i="10" s="1"/>
  <c r="C233" i="8"/>
  <c r="C217" i="10" s="1"/>
  <c r="B233" i="8"/>
  <c r="B217" i="10" s="1"/>
  <c r="A233" i="8"/>
  <c r="A217" i="10" s="1"/>
  <c r="S232" i="8"/>
  <c r="S216" i="10" s="1"/>
  <c r="R232" i="8"/>
  <c r="R216" i="10" s="1"/>
  <c r="Q232" i="8"/>
  <c r="Q216" i="10" s="1"/>
  <c r="P232" i="8"/>
  <c r="P216" i="10" s="1"/>
  <c r="O232" i="8"/>
  <c r="O216" i="10" s="1"/>
  <c r="L232" i="8"/>
  <c r="L216" i="10" s="1"/>
  <c r="H232" i="8"/>
  <c r="H216" i="10" s="1"/>
  <c r="G232" i="8"/>
  <c r="G216" i="10" s="1"/>
  <c r="F232" i="8"/>
  <c r="F216" i="10" s="1"/>
  <c r="E232" i="8"/>
  <c r="E216" i="10" s="1"/>
  <c r="D232" i="8"/>
  <c r="D216" i="10" s="1"/>
  <c r="C232" i="8"/>
  <c r="C216" i="10" s="1"/>
  <c r="A232" i="8"/>
  <c r="S231" i="8"/>
  <c r="S215" i="10" s="1"/>
  <c r="R231" i="8"/>
  <c r="R215" i="10" s="1"/>
  <c r="Q231" i="8"/>
  <c r="Q215" i="10" s="1"/>
  <c r="P231" i="8"/>
  <c r="P215" i="10" s="1"/>
  <c r="O231" i="8"/>
  <c r="O215" i="10" s="1"/>
  <c r="L231" i="8"/>
  <c r="L215" i="10" s="1"/>
  <c r="H231" i="8"/>
  <c r="H215" i="10" s="1"/>
  <c r="G231" i="8"/>
  <c r="G215" i="10" s="1"/>
  <c r="F231" i="8"/>
  <c r="F215" i="10" s="1"/>
  <c r="E231" i="8"/>
  <c r="E215" i="10" s="1"/>
  <c r="D231" i="8"/>
  <c r="D215" i="10" s="1"/>
  <c r="C231" i="8"/>
  <c r="C215" i="10" s="1"/>
  <c r="B231" i="8"/>
  <c r="B215" i="10" s="1"/>
  <c r="A231" i="8"/>
  <c r="A215" i="10" s="1"/>
  <c r="S230" i="8"/>
  <c r="S214" i="10" s="1"/>
  <c r="R230" i="8"/>
  <c r="R214" i="10" s="1"/>
  <c r="Q230" i="8"/>
  <c r="Q214" i="10" s="1"/>
  <c r="P230" i="8"/>
  <c r="P214" i="10" s="1"/>
  <c r="O230" i="8"/>
  <c r="O214" i="10" s="1"/>
  <c r="L230" i="8"/>
  <c r="L214" i="10" s="1"/>
  <c r="H230" i="8"/>
  <c r="H214" i="10" s="1"/>
  <c r="G230" i="8"/>
  <c r="G214" i="10" s="1"/>
  <c r="F230" i="8"/>
  <c r="F214" i="10" s="1"/>
  <c r="E230" i="8"/>
  <c r="E214" i="10" s="1"/>
  <c r="D230" i="8"/>
  <c r="D214" i="10" s="1"/>
  <c r="C230" i="8"/>
  <c r="C214" i="10" s="1"/>
  <c r="B230" i="8"/>
  <c r="B214" i="10" s="1"/>
  <c r="A230" i="8"/>
  <c r="A214" i="10" s="1"/>
  <c r="S229" i="8"/>
  <c r="S213" i="10" s="1"/>
  <c r="R229" i="8"/>
  <c r="R213" i="10" s="1"/>
  <c r="Q229" i="8"/>
  <c r="Q213" i="10" s="1"/>
  <c r="P229" i="8"/>
  <c r="P213" i="10" s="1"/>
  <c r="O229" i="8"/>
  <c r="O213" i="10" s="1"/>
  <c r="L229" i="8"/>
  <c r="L213" i="10" s="1"/>
  <c r="H229" i="8"/>
  <c r="H213" i="10" s="1"/>
  <c r="G229" i="8"/>
  <c r="G213" i="10" s="1"/>
  <c r="F229" i="8"/>
  <c r="F213" i="10" s="1"/>
  <c r="E229" i="8"/>
  <c r="E213" i="10" s="1"/>
  <c r="D229" i="8"/>
  <c r="D213" i="10" s="1"/>
  <c r="C229" i="8"/>
  <c r="C213" i="10" s="1"/>
  <c r="B229" i="8"/>
  <c r="B213" i="10" s="1"/>
  <c r="A229" i="8"/>
  <c r="A213" i="10" s="1"/>
  <c r="S228" i="8"/>
  <c r="S212" i="10" s="1"/>
  <c r="R228" i="8"/>
  <c r="R212" i="10" s="1"/>
  <c r="Q228" i="8"/>
  <c r="Q212" i="10" s="1"/>
  <c r="P228" i="8"/>
  <c r="P212" i="10" s="1"/>
  <c r="O228" i="8"/>
  <c r="O212" i="10" s="1"/>
  <c r="L228" i="8"/>
  <c r="L212" i="10" s="1"/>
  <c r="H228" i="8"/>
  <c r="H212" i="10" s="1"/>
  <c r="G228" i="8"/>
  <c r="G212" i="10" s="1"/>
  <c r="F228" i="8"/>
  <c r="F212" i="10" s="1"/>
  <c r="E228" i="8"/>
  <c r="E212" i="10" s="1"/>
  <c r="D228" i="8"/>
  <c r="D212" i="10" s="1"/>
  <c r="C228" i="8"/>
  <c r="C212" i="10" s="1"/>
  <c r="A228" i="8"/>
  <c r="A212" i="10" s="1"/>
  <c r="S227" i="8"/>
  <c r="S211" i="10" s="1"/>
  <c r="R227" i="8"/>
  <c r="R211" i="10" s="1"/>
  <c r="Q227" i="8"/>
  <c r="Q211" i="10" s="1"/>
  <c r="P227" i="8"/>
  <c r="P211" i="10" s="1"/>
  <c r="O227" i="8"/>
  <c r="O211" i="10" s="1"/>
  <c r="L227" i="8"/>
  <c r="L211" i="10" s="1"/>
  <c r="H227" i="8"/>
  <c r="H211" i="10" s="1"/>
  <c r="G227" i="8"/>
  <c r="G211" i="10" s="1"/>
  <c r="F227" i="8"/>
  <c r="F211" i="10" s="1"/>
  <c r="E227" i="8"/>
  <c r="E211" i="10" s="1"/>
  <c r="D227" i="8"/>
  <c r="D211" i="10" s="1"/>
  <c r="C227" i="8"/>
  <c r="C211" i="10" s="1"/>
  <c r="A227" i="8"/>
  <c r="A211" i="10" s="1"/>
  <c r="S226" i="8"/>
  <c r="S210" i="10" s="1"/>
  <c r="R226" i="8"/>
  <c r="R210" i="10" s="1"/>
  <c r="Q226" i="8"/>
  <c r="Q210" i="10" s="1"/>
  <c r="P226" i="8"/>
  <c r="P210" i="10" s="1"/>
  <c r="O226" i="8"/>
  <c r="O210" i="10" s="1"/>
  <c r="L226" i="8"/>
  <c r="L210" i="10" s="1"/>
  <c r="H226" i="8"/>
  <c r="H210" i="10" s="1"/>
  <c r="G226" i="8"/>
  <c r="G210" i="10" s="1"/>
  <c r="F226" i="8"/>
  <c r="F210" i="10" s="1"/>
  <c r="E226" i="8"/>
  <c r="E210" i="10" s="1"/>
  <c r="D226" i="8"/>
  <c r="D210" i="10" s="1"/>
  <c r="C226" i="8"/>
  <c r="C210" i="10" s="1"/>
  <c r="B226" i="8"/>
  <c r="B210" i="10" s="1"/>
  <c r="A226" i="8"/>
  <c r="A210" i="10" s="1"/>
  <c r="S225" i="8"/>
  <c r="S209" i="10" s="1"/>
  <c r="R225" i="8"/>
  <c r="R209" i="10" s="1"/>
  <c r="Q225" i="8"/>
  <c r="Q209" i="10" s="1"/>
  <c r="P225" i="8"/>
  <c r="P209" i="10" s="1"/>
  <c r="O225" i="8"/>
  <c r="O209" i="10" s="1"/>
  <c r="L225" i="8"/>
  <c r="L209" i="10" s="1"/>
  <c r="H225" i="8"/>
  <c r="H209" i="10" s="1"/>
  <c r="G225" i="8"/>
  <c r="G209" i="10" s="1"/>
  <c r="F225" i="8"/>
  <c r="F209" i="10" s="1"/>
  <c r="E225" i="8"/>
  <c r="E209" i="10" s="1"/>
  <c r="D225" i="8"/>
  <c r="D209" i="10" s="1"/>
  <c r="C225" i="8"/>
  <c r="C209" i="10" s="1"/>
  <c r="B225" i="8"/>
  <c r="B209" i="10" s="1"/>
  <c r="A225" i="8"/>
  <c r="A209" i="10" s="1"/>
  <c r="S224" i="8"/>
  <c r="S208" i="10" s="1"/>
  <c r="R224" i="8"/>
  <c r="R208" i="10" s="1"/>
  <c r="Q224" i="8"/>
  <c r="Q208" i="10" s="1"/>
  <c r="P224" i="8"/>
  <c r="P208" i="10" s="1"/>
  <c r="O224" i="8"/>
  <c r="O208" i="10" s="1"/>
  <c r="L224" i="8"/>
  <c r="L208" i="10" s="1"/>
  <c r="H224" i="8"/>
  <c r="H208" i="10" s="1"/>
  <c r="G224" i="8"/>
  <c r="G208" i="10" s="1"/>
  <c r="F224" i="8"/>
  <c r="F208" i="10" s="1"/>
  <c r="E224" i="8"/>
  <c r="E208" i="10" s="1"/>
  <c r="D224" i="8"/>
  <c r="D208" i="10" s="1"/>
  <c r="C224" i="8"/>
  <c r="C208" i="10" s="1"/>
  <c r="A224" i="8"/>
  <c r="S223" i="8"/>
  <c r="S207" i="10" s="1"/>
  <c r="R223" i="8"/>
  <c r="R207" i="10" s="1"/>
  <c r="Q223" i="8"/>
  <c r="Q207" i="10" s="1"/>
  <c r="P223" i="8"/>
  <c r="P207" i="10" s="1"/>
  <c r="O223" i="8"/>
  <c r="O207" i="10" s="1"/>
  <c r="L223" i="8"/>
  <c r="L207" i="10" s="1"/>
  <c r="H223" i="8"/>
  <c r="H207" i="10" s="1"/>
  <c r="G223" i="8"/>
  <c r="G207" i="10" s="1"/>
  <c r="F223" i="8"/>
  <c r="F207" i="10" s="1"/>
  <c r="E223" i="8"/>
  <c r="E207" i="10" s="1"/>
  <c r="D223" i="8"/>
  <c r="D207" i="10" s="1"/>
  <c r="C223" i="8"/>
  <c r="C207" i="10" s="1"/>
  <c r="B223" i="8"/>
  <c r="B207" i="10" s="1"/>
  <c r="A223" i="8"/>
  <c r="A207" i="10" s="1"/>
  <c r="S222" i="8"/>
  <c r="S206" i="10" s="1"/>
  <c r="R222" i="8"/>
  <c r="R206" i="10" s="1"/>
  <c r="Q222" i="8"/>
  <c r="Q206" i="10" s="1"/>
  <c r="P222" i="8"/>
  <c r="P206" i="10" s="1"/>
  <c r="O222" i="8"/>
  <c r="O206" i="10" s="1"/>
  <c r="L222" i="8"/>
  <c r="L206" i="10" s="1"/>
  <c r="H222" i="8"/>
  <c r="H206" i="10" s="1"/>
  <c r="G222" i="8"/>
  <c r="G206" i="10" s="1"/>
  <c r="F222" i="8"/>
  <c r="F206" i="10" s="1"/>
  <c r="E222" i="8"/>
  <c r="E206" i="10" s="1"/>
  <c r="D222" i="8"/>
  <c r="D206" i="10" s="1"/>
  <c r="C222" i="8"/>
  <c r="C206" i="10" s="1"/>
  <c r="B222" i="8"/>
  <c r="B206" i="10" s="1"/>
  <c r="A222" i="8"/>
  <c r="A206" i="10" s="1"/>
  <c r="S221" i="8"/>
  <c r="S205" i="10" s="1"/>
  <c r="R221" i="8"/>
  <c r="R205" i="10" s="1"/>
  <c r="Q221" i="8"/>
  <c r="Q205" i="10" s="1"/>
  <c r="P221" i="8"/>
  <c r="P205" i="10" s="1"/>
  <c r="O221" i="8"/>
  <c r="O205" i="10" s="1"/>
  <c r="L221" i="8"/>
  <c r="L205" i="10" s="1"/>
  <c r="H221" i="8"/>
  <c r="H205" i="10" s="1"/>
  <c r="G221" i="8"/>
  <c r="G205" i="10" s="1"/>
  <c r="F221" i="8"/>
  <c r="F205" i="10" s="1"/>
  <c r="E221" i="8"/>
  <c r="E205" i="10" s="1"/>
  <c r="D221" i="8"/>
  <c r="D205" i="10" s="1"/>
  <c r="C221" i="8"/>
  <c r="C205" i="10" s="1"/>
  <c r="B221" i="8"/>
  <c r="B205" i="10" s="1"/>
  <c r="A221" i="8"/>
  <c r="A205" i="10" s="1"/>
  <c r="S220" i="8"/>
  <c r="S204" i="10" s="1"/>
  <c r="R220" i="8"/>
  <c r="R204" i="10" s="1"/>
  <c r="Q220" i="8"/>
  <c r="Q204" i="10" s="1"/>
  <c r="P220" i="8"/>
  <c r="P204" i="10" s="1"/>
  <c r="O220" i="8"/>
  <c r="O204" i="10" s="1"/>
  <c r="L220" i="8"/>
  <c r="L204" i="10" s="1"/>
  <c r="H220" i="8"/>
  <c r="H204" i="10" s="1"/>
  <c r="G220" i="8"/>
  <c r="G204" i="10" s="1"/>
  <c r="F220" i="8"/>
  <c r="F204" i="10" s="1"/>
  <c r="E220" i="8"/>
  <c r="E204" i="10" s="1"/>
  <c r="D220" i="8"/>
  <c r="D204" i="10" s="1"/>
  <c r="C220" i="8"/>
  <c r="C204" i="10" s="1"/>
  <c r="A220" i="8"/>
  <c r="A204" i="10" s="1"/>
  <c r="S219" i="8"/>
  <c r="S203" i="10" s="1"/>
  <c r="R219" i="8"/>
  <c r="R203" i="10" s="1"/>
  <c r="Q219" i="8"/>
  <c r="Q203" i="10" s="1"/>
  <c r="P219" i="8"/>
  <c r="P203" i="10" s="1"/>
  <c r="O219" i="8"/>
  <c r="O203" i="10" s="1"/>
  <c r="L219" i="8"/>
  <c r="L203" i="10" s="1"/>
  <c r="H219" i="8"/>
  <c r="H203" i="10" s="1"/>
  <c r="G219" i="8"/>
  <c r="G203" i="10" s="1"/>
  <c r="F219" i="8"/>
  <c r="F203" i="10" s="1"/>
  <c r="E219" i="8"/>
  <c r="E203" i="10" s="1"/>
  <c r="D219" i="8"/>
  <c r="D203" i="10" s="1"/>
  <c r="C219" i="8"/>
  <c r="C203" i="10" s="1"/>
  <c r="A219" i="8"/>
  <c r="A203" i="10" s="1"/>
  <c r="S218" i="8"/>
  <c r="S202" i="10" s="1"/>
  <c r="R218" i="8"/>
  <c r="R202" i="10" s="1"/>
  <c r="Q218" i="8"/>
  <c r="Q202" i="10" s="1"/>
  <c r="P218" i="8"/>
  <c r="P202" i="10" s="1"/>
  <c r="O218" i="8"/>
  <c r="O202" i="10" s="1"/>
  <c r="L218" i="8"/>
  <c r="L202" i="10" s="1"/>
  <c r="H218" i="8"/>
  <c r="H202" i="10" s="1"/>
  <c r="G218" i="8"/>
  <c r="G202" i="10" s="1"/>
  <c r="F218" i="8"/>
  <c r="F202" i="10" s="1"/>
  <c r="E218" i="8"/>
  <c r="E202" i="10" s="1"/>
  <c r="D218" i="8"/>
  <c r="D202" i="10" s="1"/>
  <c r="C218" i="8"/>
  <c r="C202" i="10" s="1"/>
  <c r="B218" i="8"/>
  <c r="B202" i="10" s="1"/>
  <c r="A218" i="8"/>
  <c r="A202" i="10" s="1"/>
  <c r="S217" i="8"/>
  <c r="S201" i="10" s="1"/>
  <c r="R217" i="8"/>
  <c r="R201" i="10" s="1"/>
  <c r="Q217" i="8"/>
  <c r="Q201" i="10" s="1"/>
  <c r="P217" i="8"/>
  <c r="P201" i="10" s="1"/>
  <c r="O217" i="8"/>
  <c r="O201" i="10" s="1"/>
  <c r="L217" i="8"/>
  <c r="L201" i="10" s="1"/>
  <c r="H217" i="8"/>
  <c r="H201" i="10" s="1"/>
  <c r="G217" i="8"/>
  <c r="G201" i="10" s="1"/>
  <c r="F217" i="8"/>
  <c r="F201" i="10" s="1"/>
  <c r="E217" i="8"/>
  <c r="E201" i="10" s="1"/>
  <c r="D217" i="8"/>
  <c r="D201" i="10" s="1"/>
  <c r="C217" i="8"/>
  <c r="C201" i="10" s="1"/>
  <c r="B217" i="8"/>
  <c r="B201" i="10" s="1"/>
  <c r="A217" i="8"/>
  <c r="A201" i="10" s="1"/>
  <c r="S216" i="8"/>
  <c r="S200" i="10" s="1"/>
  <c r="R216" i="8"/>
  <c r="R200" i="10" s="1"/>
  <c r="Q216" i="8"/>
  <c r="Q200" i="10" s="1"/>
  <c r="P216" i="8"/>
  <c r="P200" i="10" s="1"/>
  <c r="O216" i="8"/>
  <c r="O200" i="10" s="1"/>
  <c r="L216" i="8"/>
  <c r="L200" i="10" s="1"/>
  <c r="H216" i="8"/>
  <c r="H200" i="10" s="1"/>
  <c r="G216" i="8"/>
  <c r="G200" i="10" s="1"/>
  <c r="F216" i="8"/>
  <c r="F200" i="10" s="1"/>
  <c r="E216" i="8"/>
  <c r="E200" i="10" s="1"/>
  <c r="D216" i="8"/>
  <c r="D200" i="10" s="1"/>
  <c r="C216" i="8"/>
  <c r="C200" i="10" s="1"/>
  <c r="A216" i="8"/>
  <c r="S215" i="8"/>
  <c r="S199" i="10" s="1"/>
  <c r="R215" i="8"/>
  <c r="R199" i="10" s="1"/>
  <c r="Q215" i="8"/>
  <c r="Q199" i="10" s="1"/>
  <c r="P215" i="8"/>
  <c r="P199" i="10" s="1"/>
  <c r="O215" i="8"/>
  <c r="O199" i="10" s="1"/>
  <c r="L215" i="8"/>
  <c r="L199" i="10" s="1"/>
  <c r="H215" i="8"/>
  <c r="H199" i="10" s="1"/>
  <c r="G215" i="8"/>
  <c r="G199" i="10" s="1"/>
  <c r="F215" i="8"/>
  <c r="F199" i="10" s="1"/>
  <c r="E215" i="8"/>
  <c r="E199" i="10" s="1"/>
  <c r="D215" i="8"/>
  <c r="D199" i="10" s="1"/>
  <c r="C215" i="8"/>
  <c r="C199" i="10" s="1"/>
  <c r="B215" i="8"/>
  <c r="B199" i="10" s="1"/>
  <c r="A215" i="8"/>
  <c r="A199" i="10" s="1"/>
  <c r="S214" i="8"/>
  <c r="S198" i="10" s="1"/>
  <c r="R214" i="8"/>
  <c r="R198" i="10" s="1"/>
  <c r="Q214" i="8"/>
  <c r="Q198" i="10" s="1"/>
  <c r="P214" i="8"/>
  <c r="P198" i="10" s="1"/>
  <c r="O214" i="8"/>
  <c r="O198" i="10" s="1"/>
  <c r="L214" i="8"/>
  <c r="L198" i="10" s="1"/>
  <c r="H214" i="8"/>
  <c r="H198" i="10" s="1"/>
  <c r="G214" i="8"/>
  <c r="G198" i="10" s="1"/>
  <c r="F214" i="8"/>
  <c r="F198" i="10" s="1"/>
  <c r="E214" i="8"/>
  <c r="E198" i="10" s="1"/>
  <c r="D214" i="8"/>
  <c r="D198" i="10" s="1"/>
  <c r="C214" i="8"/>
  <c r="C198" i="10" s="1"/>
  <c r="B214" i="8"/>
  <c r="B198" i="10" s="1"/>
  <c r="A214" i="8"/>
  <c r="A198" i="10" s="1"/>
  <c r="S213" i="8"/>
  <c r="S197" i="10" s="1"/>
  <c r="R213" i="8"/>
  <c r="R197" i="10" s="1"/>
  <c r="Q213" i="8"/>
  <c r="Q197" i="10" s="1"/>
  <c r="P213" i="8"/>
  <c r="P197" i="10" s="1"/>
  <c r="O213" i="8"/>
  <c r="O197" i="10" s="1"/>
  <c r="L213" i="8"/>
  <c r="L197" i="10" s="1"/>
  <c r="H213" i="8"/>
  <c r="H197" i="10" s="1"/>
  <c r="G213" i="8"/>
  <c r="G197" i="10" s="1"/>
  <c r="F213" i="8"/>
  <c r="F197" i="10" s="1"/>
  <c r="E213" i="8"/>
  <c r="E197" i="10" s="1"/>
  <c r="D213" i="8"/>
  <c r="D197" i="10" s="1"/>
  <c r="C213" i="8"/>
  <c r="C197" i="10" s="1"/>
  <c r="B213" i="8"/>
  <c r="B197" i="10" s="1"/>
  <c r="A213" i="8"/>
  <c r="A197" i="10" s="1"/>
  <c r="S212" i="8"/>
  <c r="S196" i="10" s="1"/>
  <c r="R212" i="8"/>
  <c r="R196" i="10" s="1"/>
  <c r="Q212" i="8"/>
  <c r="Q196" i="10" s="1"/>
  <c r="P212" i="8"/>
  <c r="P196" i="10" s="1"/>
  <c r="O212" i="8"/>
  <c r="O196" i="10" s="1"/>
  <c r="L212" i="8"/>
  <c r="L196" i="10" s="1"/>
  <c r="H212" i="8"/>
  <c r="H196" i="10" s="1"/>
  <c r="G212" i="8"/>
  <c r="G196" i="10" s="1"/>
  <c r="F212" i="8"/>
  <c r="F196" i="10" s="1"/>
  <c r="E212" i="8"/>
  <c r="E196" i="10" s="1"/>
  <c r="D212" i="8"/>
  <c r="D196" i="10" s="1"/>
  <c r="C212" i="8"/>
  <c r="C196" i="10" s="1"/>
  <c r="A212" i="8"/>
  <c r="A196" i="10" s="1"/>
  <c r="S211" i="8"/>
  <c r="S195" i="10" s="1"/>
  <c r="R211" i="8"/>
  <c r="R195" i="10" s="1"/>
  <c r="Q211" i="8"/>
  <c r="Q195" i="10" s="1"/>
  <c r="P211" i="8"/>
  <c r="P195" i="10" s="1"/>
  <c r="O211" i="8"/>
  <c r="O195" i="10" s="1"/>
  <c r="L211" i="8"/>
  <c r="L195" i="10" s="1"/>
  <c r="H211" i="8"/>
  <c r="H195" i="10" s="1"/>
  <c r="G211" i="8"/>
  <c r="G195" i="10" s="1"/>
  <c r="F211" i="8"/>
  <c r="F195" i="10" s="1"/>
  <c r="E211" i="8"/>
  <c r="E195" i="10" s="1"/>
  <c r="D211" i="8"/>
  <c r="D195" i="10" s="1"/>
  <c r="C211" i="8"/>
  <c r="C195" i="10" s="1"/>
  <c r="A211" i="8"/>
  <c r="A195" i="10" s="1"/>
  <c r="S210" i="8"/>
  <c r="S194" i="10" s="1"/>
  <c r="R210" i="8"/>
  <c r="R194" i="10" s="1"/>
  <c r="Q210" i="8"/>
  <c r="Q194" i="10" s="1"/>
  <c r="P210" i="8"/>
  <c r="P194" i="10" s="1"/>
  <c r="O210" i="8"/>
  <c r="O194" i="10" s="1"/>
  <c r="L210" i="8"/>
  <c r="L194" i="10" s="1"/>
  <c r="H210" i="8"/>
  <c r="H194" i="10" s="1"/>
  <c r="G210" i="8"/>
  <c r="G194" i="10" s="1"/>
  <c r="F210" i="8"/>
  <c r="F194" i="10" s="1"/>
  <c r="E210" i="8"/>
  <c r="E194" i="10" s="1"/>
  <c r="D210" i="8"/>
  <c r="D194" i="10" s="1"/>
  <c r="C210" i="8"/>
  <c r="C194" i="10" s="1"/>
  <c r="B210" i="8"/>
  <c r="B194" i="10" s="1"/>
  <c r="A210" i="8"/>
  <c r="A194" i="10" s="1"/>
  <c r="S209" i="8"/>
  <c r="S193" i="10" s="1"/>
  <c r="R209" i="8"/>
  <c r="R193" i="10" s="1"/>
  <c r="Q209" i="8"/>
  <c r="Q193" i="10" s="1"/>
  <c r="P209" i="8"/>
  <c r="P193" i="10" s="1"/>
  <c r="O209" i="8"/>
  <c r="O193" i="10" s="1"/>
  <c r="L209" i="8"/>
  <c r="L193" i="10" s="1"/>
  <c r="H209" i="8"/>
  <c r="H193" i="10" s="1"/>
  <c r="G209" i="8"/>
  <c r="G193" i="10" s="1"/>
  <c r="F209" i="8"/>
  <c r="F193" i="10" s="1"/>
  <c r="E209" i="8"/>
  <c r="E193" i="10" s="1"/>
  <c r="D209" i="8"/>
  <c r="D193" i="10" s="1"/>
  <c r="C209" i="8"/>
  <c r="C193" i="10" s="1"/>
  <c r="B209" i="8"/>
  <c r="B193" i="10" s="1"/>
  <c r="A209" i="8"/>
  <c r="A193" i="10" s="1"/>
  <c r="S208" i="8"/>
  <c r="S192" i="10" s="1"/>
  <c r="R208" i="8"/>
  <c r="R192" i="10" s="1"/>
  <c r="Q208" i="8"/>
  <c r="Q192" i="10" s="1"/>
  <c r="P208" i="8"/>
  <c r="P192" i="10" s="1"/>
  <c r="O208" i="8"/>
  <c r="O192" i="10" s="1"/>
  <c r="L208" i="8"/>
  <c r="L192" i="10" s="1"/>
  <c r="H208" i="8"/>
  <c r="H192" i="10" s="1"/>
  <c r="G208" i="8"/>
  <c r="G192" i="10" s="1"/>
  <c r="F208" i="8"/>
  <c r="F192" i="10" s="1"/>
  <c r="E208" i="8"/>
  <c r="E192" i="10" s="1"/>
  <c r="D208" i="8"/>
  <c r="D192" i="10" s="1"/>
  <c r="C208" i="8"/>
  <c r="C192" i="10" s="1"/>
  <c r="A208" i="8"/>
  <c r="S207" i="8"/>
  <c r="S191" i="10" s="1"/>
  <c r="R207" i="8"/>
  <c r="R191" i="10" s="1"/>
  <c r="Q207" i="8"/>
  <c r="Q191" i="10" s="1"/>
  <c r="P207" i="8"/>
  <c r="P191" i="10" s="1"/>
  <c r="O207" i="8"/>
  <c r="O191" i="10" s="1"/>
  <c r="L207" i="8"/>
  <c r="L191" i="10" s="1"/>
  <c r="H207" i="8"/>
  <c r="H191" i="10" s="1"/>
  <c r="G207" i="8"/>
  <c r="G191" i="10" s="1"/>
  <c r="F207" i="8"/>
  <c r="F191" i="10" s="1"/>
  <c r="E207" i="8"/>
  <c r="E191" i="10" s="1"/>
  <c r="D207" i="8"/>
  <c r="D191" i="10" s="1"/>
  <c r="C207" i="8"/>
  <c r="C191" i="10" s="1"/>
  <c r="B207" i="8"/>
  <c r="B191" i="10" s="1"/>
  <c r="A207" i="8"/>
  <c r="A191" i="10" s="1"/>
  <c r="S206" i="8"/>
  <c r="S190" i="10" s="1"/>
  <c r="R206" i="8"/>
  <c r="R190" i="10" s="1"/>
  <c r="Q206" i="8"/>
  <c r="Q190" i="10" s="1"/>
  <c r="P206" i="8"/>
  <c r="P190" i="10" s="1"/>
  <c r="O206" i="8"/>
  <c r="O190" i="10" s="1"/>
  <c r="L206" i="8"/>
  <c r="L190" i="10" s="1"/>
  <c r="H206" i="8"/>
  <c r="H190" i="10" s="1"/>
  <c r="G206" i="8"/>
  <c r="G190" i="10" s="1"/>
  <c r="F206" i="8"/>
  <c r="F190" i="10" s="1"/>
  <c r="E206" i="8"/>
  <c r="E190" i="10" s="1"/>
  <c r="D206" i="8"/>
  <c r="D190" i="10" s="1"/>
  <c r="C206" i="8"/>
  <c r="C190" i="10" s="1"/>
  <c r="A206" i="8"/>
  <c r="A190" i="10" s="1"/>
  <c r="S205" i="8"/>
  <c r="S189" i="10" s="1"/>
  <c r="R205" i="8"/>
  <c r="R189" i="10" s="1"/>
  <c r="Q205" i="8"/>
  <c r="Q189" i="10" s="1"/>
  <c r="P205" i="8"/>
  <c r="P189" i="10" s="1"/>
  <c r="O205" i="8"/>
  <c r="O189" i="10" s="1"/>
  <c r="L205" i="8"/>
  <c r="L189" i="10" s="1"/>
  <c r="H205" i="8"/>
  <c r="H189" i="10" s="1"/>
  <c r="G205" i="8"/>
  <c r="G189" i="10" s="1"/>
  <c r="F205" i="8"/>
  <c r="F189" i="10" s="1"/>
  <c r="E205" i="8"/>
  <c r="E189" i="10" s="1"/>
  <c r="D205" i="8"/>
  <c r="D189" i="10" s="1"/>
  <c r="C205" i="8"/>
  <c r="C189" i="10" s="1"/>
  <c r="B205" i="8"/>
  <c r="B189" i="10" s="1"/>
  <c r="A205" i="8"/>
  <c r="A189" i="10" s="1"/>
  <c r="S204" i="8"/>
  <c r="S188" i="10" s="1"/>
  <c r="R204" i="8"/>
  <c r="R188" i="10" s="1"/>
  <c r="Q204" i="8"/>
  <c r="Q188" i="10" s="1"/>
  <c r="P204" i="8"/>
  <c r="P188" i="10" s="1"/>
  <c r="O204" i="8"/>
  <c r="O188" i="10" s="1"/>
  <c r="L204" i="8"/>
  <c r="L188" i="10" s="1"/>
  <c r="H204" i="8"/>
  <c r="H188" i="10" s="1"/>
  <c r="G204" i="8"/>
  <c r="G188" i="10" s="1"/>
  <c r="F204" i="8"/>
  <c r="F188" i="10" s="1"/>
  <c r="E204" i="8"/>
  <c r="E188" i="10" s="1"/>
  <c r="D204" i="8"/>
  <c r="D188" i="10" s="1"/>
  <c r="C204" i="8"/>
  <c r="C188" i="10" s="1"/>
  <c r="A204" i="8"/>
  <c r="A188" i="10" s="1"/>
  <c r="S203" i="8"/>
  <c r="S187" i="10" s="1"/>
  <c r="R203" i="8"/>
  <c r="R187" i="10" s="1"/>
  <c r="Q203" i="8"/>
  <c r="Q187" i="10" s="1"/>
  <c r="P203" i="8"/>
  <c r="P187" i="10" s="1"/>
  <c r="O203" i="8"/>
  <c r="O187" i="10" s="1"/>
  <c r="L203" i="8"/>
  <c r="L187" i="10" s="1"/>
  <c r="H203" i="8"/>
  <c r="H187" i="10" s="1"/>
  <c r="G203" i="8"/>
  <c r="G187" i="10" s="1"/>
  <c r="F203" i="8"/>
  <c r="F187" i="10" s="1"/>
  <c r="E203" i="8"/>
  <c r="E187" i="10" s="1"/>
  <c r="D203" i="8"/>
  <c r="D187" i="10" s="1"/>
  <c r="C203" i="8"/>
  <c r="C187" i="10" s="1"/>
  <c r="A203" i="8"/>
  <c r="A187" i="10" s="1"/>
  <c r="S202" i="8"/>
  <c r="S186" i="10" s="1"/>
  <c r="R202" i="8"/>
  <c r="R186" i="10" s="1"/>
  <c r="Q202" i="8"/>
  <c r="Q186" i="10" s="1"/>
  <c r="P202" i="8"/>
  <c r="P186" i="10" s="1"/>
  <c r="O202" i="8"/>
  <c r="O186" i="10" s="1"/>
  <c r="L202" i="8"/>
  <c r="L186" i="10" s="1"/>
  <c r="H202" i="8"/>
  <c r="H186" i="10" s="1"/>
  <c r="G202" i="8"/>
  <c r="G186" i="10" s="1"/>
  <c r="F202" i="8"/>
  <c r="F186" i="10" s="1"/>
  <c r="E202" i="8"/>
  <c r="E186" i="10" s="1"/>
  <c r="D202" i="8"/>
  <c r="D186" i="10" s="1"/>
  <c r="C202" i="8"/>
  <c r="C186" i="10" s="1"/>
  <c r="B202" i="8"/>
  <c r="B186" i="10" s="1"/>
  <c r="A202" i="8"/>
  <c r="A186" i="10" s="1"/>
  <c r="S201" i="8"/>
  <c r="S185" i="10" s="1"/>
  <c r="R201" i="8"/>
  <c r="R185" i="10" s="1"/>
  <c r="Q201" i="8"/>
  <c r="Q185" i="10" s="1"/>
  <c r="P201" i="8"/>
  <c r="P185" i="10" s="1"/>
  <c r="O201" i="8"/>
  <c r="O185" i="10" s="1"/>
  <c r="L201" i="8"/>
  <c r="L185" i="10" s="1"/>
  <c r="H201" i="8"/>
  <c r="H185" i="10" s="1"/>
  <c r="G201" i="8"/>
  <c r="G185" i="10" s="1"/>
  <c r="F201" i="8"/>
  <c r="F185" i="10" s="1"/>
  <c r="E201" i="8"/>
  <c r="E185" i="10" s="1"/>
  <c r="D201" i="8"/>
  <c r="D185" i="10" s="1"/>
  <c r="C201" i="8"/>
  <c r="C185" i="10" s="1"/>
  <c r="B201" i="8"/>
  <c r="B185" i="10" s="1"/>
  <c r="A201" i="8"/>
  <c r="A185" i="10" s="1"/>
  <c r="S200" i="8"/>
  <c r="S184" i="10" s="1"/>
  <c r="R200" i="8"/>
  <c r="R184" i="10" s="1"/>
  <c r="Q200" i="8"/>
  <c r="Q184" i="10" s="1"/>
  <c r="P200" i="8"/>
  <c r="P184" i="10" s="1"/>
  <c r="O200" i="8"/>
  <c r="O184" i="10" s="1"/>
  <c r="L200" i="8"/>
  <c r="L184" i="10" s="1"/>
  <c r="H200" i="8"/>
  <c r="H184" i="10" s="1"/>
  <c r="G200" i="8"/>
  <c r="G184" i="10" s="1"/>
  <c r="F200" i="8"/>
  <c r="F184" i="10" s="1"/>
  <c r="E200" i="8"/>
  <c r="E184" i="10" s="1"/>
  <c r="D200" i="8"/>
  <c r="D184" i="10" s="1"/>
  <c r="C200" i="8"/>
  <c r="C184" i="10" s="1"/>
  <c r="A200" i="8"/>
  <c r="S199" i="8"/>
  <c r="S183" i="10" s="1"/>
  <c r="R199" i="8"/>
  <c r="R183" i="10" s="1"/>
  <c r="Q199" i="8"/>
  <c r="Q183" i="10" s="1"/>
  <c r="P199" i="8"/>
  <c r="P183" i="10" s="1"/>
  <c r="O199" i="8"/>
  <c r="O183" i="10" s="1"/>
  <c r="L199" i="8"/>
  <c r="L183" i="10" s="1"/>
  <c r="H199" i="8"/>
  <c r="H183" i="10" s="1"/>
  <c r="G199" i="8"/>
  <c r="G183" i="10" s="1"/>
  <c r="F199" i="8"/>
  <c r="F183" i="10" s="1"/>
  <c r="E199" i="8"/>
  <c r="E183" i="10" s="1"/>
  <c r="D199" i="8"/>
  <c r="D183" i="10" s="1"/>
  <c r="C199" i="8"/>
  <c r="C183" i="10" s="1"/>
  <c r="A199" i="8"/>
  <c r="A183" i="10" s="1"/>
  <c r="S198" i="8"/>
  <c r="S182" i="10" s="1"/>
  <c r="R198" i="8"/>
  <c r="R182" i="10" s="1"/>
  <c r="Q198" i="8"/>
  <c r="Q182" i="10" s="1"/>
  <c r="P198" i="8"/>
  <c r="P182" i="10" s="1"/>
  <c r="O198" i="8"/>
  <c r="O182" i="10" s="1"/>
  <c r="L198" i="8"/>
  <c r="L182" i="10" s="1"/>
  <c r="H198" i="8"/>
  <c r="H182" i="10" s="1"/>
  <c r="G198" i="8"/>
  <c r="G182" i="10" s="1"/>
  <c r="F198" i="8"/>
  <c r="F182" i="10" s="1"/>
  <c r="E198" i="8"/>
  <c r="E182" i="10" s="1"/>
  <c r="D198" i="8"/>
  <c r="D182" i="10" s="1"/>
  <c r="C198" i="8"/>
  <c r="C182" i="10" s="1"/>
  <c r="A198" i="8"/>
  <c r="A182" i="10" s="1"/>
  <c r="S197" i="8"/>
  <c r="S181" i="10" s="1"/>
  <c r="R197" i="8"/>
  <c r="R181" i="10" s="1"/>
  <c r="Q197" i="8"/>
  <c r="Q181" i="10" s="1"/>
  <c r="P197" i="8"/>
  <c r="P181" i="10" s="1"/>
  <c r="O197" i="8"/>
  <c r="O181" i="10" s="1"/>
  <c r="L197" i="8"/>
  <c r="L181" i="10" s="1"/>
  <c r="H197" i="8"/>
  <c r="H181" i="10" s="1"/>
  <c r="G197" i="8"/>
  <c r="G181" i="10" s="1"/>
  <c r="F197" i="8"/>
  <c r="F181" i="10" s="1"/>
  <c r="E197" i="8"/>
  <c r="E181" i="10" s="1"/>
  <c r="D197" i="8"/>
  <c r="D181" i="10" s="1"/>
  <c r="C197" i="8"/>
  <c r="C181" i="10" s="1"/>
  <c r="B197" i="8"/>
  <c r="B181" i="10" s="1"/>
  <c r="A197" i="8"/>
  <c r="A181" i="10" s="1"/>
  <c r="S196" i="8"/>
  <c r="S180" i="10" s="1"/>
  <c r="R196" i="8"/>
  <c r="R180" i="10" s="1"/>
  <c r="Q196" i="8"/>
  <c r="Q180" i="10" s="1"/>
  <c r="P196" i="8"/>
  <c r="P180" i="10" s="1"/>
  <c r="O196" i="8"/>
  <c r="O180" i="10" s="1"/>
  <c r="L196" i="8"/>
  <c r="L180" i="10" s="1"/>
  <c r="H196" i="8"/>
  <c r="H180" i="10" s="1"/>
  <c r="G196" i="8"/>
  <c r="G180" i="10" s="1"/>
  <c r="F196" i="8"/>
  <c r="F180" i="10" s="1"/>
  <c r="E196" i="8"/>
  <c r="E180" i="10" s="1"/>
  <c r="D196" i="8"/>
  <c r="D180" i="10" s="1"/>
  <c r="C196" i="8"/>
  <c r="C180" i="10" s="1"/>
  <c r="A196" i="8"/>
  <c r="A180" i="10" s="1"/>
  <c r="S195" i="8"/>
  <c r="S179" i="10" s="1"/>
  <c r="R195" i="8"/>
  <c r="R179" i="10" s="1"/>
  <c r="Q195" i="8"/>
  <c r="Q179" i="10" s="1"/>
  <c r="P195" i="8"/>
  <c r="P179" i="10" s="1"/>
  <c r="O195" i="8"/>
  <c r="O179" i="10" s="1"/>
  <c r="L195" i="8"/>
  <c r="L179" i="10" s="1"/>
  <c r="H195" i="8"/>
  <c r="H179" i="10" s="1"/>
  <c r="G195" i="8"/>
  <c r="G179" i="10" s="1"/>
  <c r="F195" i="8"/>
  <c r="F179" i="10" s="1"/>
  <c r="E195" i="8"/>
  <c r="E179" i="10" s="1"/>
  <c r="D195" i="8"/>
  <c r="D179" i="10" s="1"/>
  <c r="C195" i="8"/>
  <c r="C179" i="10" s="1"/>
  <c r="A195" i="8"/>
  <c r="A179" i="10" s="1"/>
  <c r="S194" i="8"/>
  <c r="S178" i="10" s="1"/>
  <c r="R194" i="8"/>
  <c r="R178" i="10" s="1"/>
  <c r="Q194" i="8"/>
  <c r="Q178" i="10" s="1"/>
  <c r="P194" i="8"/>
  <c r="P178" i="10" s="1"/>
  <c r="O194" i="8"/>
  <c r="O178" i="10" s="1"/>
  <c r="L194" i="8"/>
  <c r="L178" i="10" s="1"/>
  <c r="H194" i="8"/>
  <c r="H178" i="10" s="1"/>
  <c r="G194" i="8"/>
  <c r="G178" i="10" s="1"/>
  <c r="F194" i="8"/>
  <c r="F178" i="10" s="1"/>
  <c r="E194" i="8"/>
  <c r="E178" i="10" s="1"/>
  <c r="D194" i="8"/>
  <c r="D178" i="10" s="1"/>
  <c r="C194" i="8"/>
  <c r="C178" i="10" s="1"/>
  <c r="B194" i="8"/>
  <c r="B178" i="10" s="1"/>
  <c r="A194" i="8"/>
  <c r="A178" i="10" s="1"/>
  <c r="S193" i="8"/>
  <c r="S177" i="10" s="1"/>
  <c r="R193" i="8"/>
  <c r="R177" i="10" s="1"/>
  <c r="Q193" i="8"/>
  <c r="Q177" i="10" s="1"/>
  <c r="P193" i="8"/>
  <c r="P177" i="10" s="1"/>
  <c r="O193" i="8"/>
  <c r="O177" i="10" s="1"/>
  <c r="L193" i="8"/>
  <c r="L177" i="10" s="1"/>
  <c r="H193" i="8"/>
  <c r="H177" i="10" s="1"/>
  <c r="G193" i="8"/>
  <c r="G177" i="10" s="1"/>
  <c r="F193" i="8"/>
  <c r="F177" i="10" s="1"/>
  <c r="E193" i="8"/>
  <c r="E177" i="10" s="1"/>
  <c r="D193" i="8"/>
  <c r="D177" i="10" s="1"/>
  <c r="C193" i="8"/>
  <c r="C177" i="10" s="1"/>
  <c r="B193" i="8"/>
  <c r="B177" i="10" s="1"/>
  <c r="A193" i="8"/>
  <c r="A177" i="10" s="1"/>
  <c r="S192" i="8"/>
  <c r="S176" i="10" s="1"/>
  <c r="R192" i="8"/>
  <c r="R176" i="10" s="1"/>
  <c r="Q192" i="8"/>
  <c r="Q176" i="10" s="1"/>
  <c r="P192" i="8"/>
  <c r="P176" i="10" s="1"/>
  <c r="O192" i="8"/>
  <c r="O176" i="10" s="1"/>
  <c r="L192" i="8"/>
  <c r="L176" i="10" s="1"/>
  <c r="H192" i="8"/>
  <c r="H176" i="10" s="1"/>
  <c r="G192" i="8"/>
  <c r="G176" i="10" s="1"/>
  <c r="F192" i="8"/>
  <c r="F176" i="10" s="1"/>
  <c r="E192" i="8"/>
  <c r="E176" i="10" s="1"/>
  <c r="D192" i="8"/>
  <c r="D176" i="10" s="1"/>
  <c r="C192" i="8"/>
  <c r="C176" i="10" s="1"/>
  <c r="A192" i="8"/>
  <c r="S191" i="8"/>
  <c r="S175" i="10" s="1"/>
  <c r="R191" i="8"/>
  <c r="R175" i="10" s="1"/>
  <c r="Q191" i="8"/>
  <c r="Q175" i="10" s="1"/>
  <c r="P191" i="8"/>
  <c r="P175" i="10" s="1"/>
  <c r="O191" i="8"/>
  <c r="O175" i="10" s="1"/>
  <c r="L191" i="8"/>
  <c r="L175" i="10" s="1"/>
  <c r="H191" i="8"/>
  <c r="H175" i="10" s="1"/>
  <c r="G191" i="8"/>
  <c r="G175" i="10" s="1"/>
  <c r="F191" i="8"/>
  <c r="F175" i="10" s="1"/>
  <c r="E191" i="8"/>
  <c r="E175" i="10" s="1"/>
  <c r="D191" i="8"/>
  <c r="D175" i="10" s="1"/>
  <c r="C191" i="8"/>
  <c r="C175" i="10" s="1"/>
  <c r="A191" i="8"/>
  <c r="A175" i="10" s="1"/>
  <c r="S190" i="8"/>
  <c r="S174" i="10" s="1"/>
  <c r="R190" i="8"/>
  <c r="R174" i="10" s="1"/>
  <c r="Q190" i="8"/>
  <c r="Q174" i="10" s="1"/>
  <c r="P190" i="8"/>
  <c r="P174" i="10" s="1"/>
  <c r="O190" i="8"/>
  <c r="O174" i="10" s="1"/>
  <c r="L190" i="8"/>
  <c r="L174" i="10" s="1"/>
  <c r="H190" i="8"/>
  <c r="H174" i="10" s="1"/>
  <c r="G190" i="8"/>
  <c r="G174" i="10" s="1"/>
  <c r="F190" i="8"/>
  <c r="F174" i="10" s="1"/>
  <c r="E190" i="8"/>
  <c r="E174" i="10" s="1"/>
  <c r="D190" i="8"/>
  <c r="D174" i="10" s="1"/>
  <c r="C190" i="8"/>
  <c r="C174" i="10" s="1"/>
  <c r="A190" i="8"/>
  <c r="A174" i="10" s="1"/>
  <c r="S189" i="8"/>
  <c r="S552" i="10" s="1"/>
  <c r="R189" i="8"/>
  <c r="R552" i="10" s="1"/>
  <c r="Q189" i="8"/>
  <c r="Q552" i="10" s="1"/>
  <c r="P189" i="8"/>
  <c r="P552" i="10" s="1"/>
  <c r="O189" i="8"/>
  <c r="O552" i="10" s="1"/>
  <c r="L189" i="8"/>
  <c r="L552" i="10" s="1"/>
  <c r="H189" i="8"/>
  <c r="H552" i="10" s="1"/>
  <c r="G189" i="8"/>
  <c r="G552" i="10" s="1"/>
  <c r="F189" i="8"/>
  <c r="F552" i="10" s="1"/>
  <c r="E189" i="8"/>
  <c r="E552" i="10" s="1"/>
  <c r="D189" i="8"/>
  <c r="D552" i="10" s="1"/>
  <c r="C189" i="8"/>
  <c r="C552" i="10" s="1"/>
  <c r="B189" i="8"/>
  <c r="B552" i="10" s="1"/>
  <c r="A189" i="8"/>
  <c r="A552" i="10" s="1"/>
  <c r="S188" i="8"/>
  <c r="S551" i="10" s="1"/>
  <c r="R188" i="8"/>
  <c r="R551" i="10" s="1"/>
  <c r="Q188" i="8"/>
  <c r="Q551" i="10" s="1"/>
  <c r="P188" i="8"/>
  <c r="P551" i="10" s="1"/>
  <c r="O188" i="8"/>
  <c r="O551" i="10" s="1"/>
  <c r="L188" i="8"/>
  <c r="L551" i="10" s="1"/>
  <c r="H188" i="8"/>
  <c r="H551" i="10" s="1"/>
  <c r="G188" i="8"/>
  <c r="G551" i="10" s="1"/>
  <c r="F188" i="8"/>
  <c r="F551" i="10" s="1"/>
  <c r="E188" i="8"/>
  <c r="E551" i="10" s="1"/>
  <c r="D188" i="8"/>
  <c r="D551" i="10" s="1"/>
  <c r="C188" i="8"/>
  <c r="C551" i="10" s="1"/>
  <c r="A188" i="8"/>
  <c r="A551" i="10" s="1"/>
  <c r="S187" i="8"/>
  <c r="S550" i="10" s="1"/>
  <c r="R187" i="8"/>
  <c r="R550" i="10" s="1"/>
  <c r="Q187" i="8"/>
  <c r="Q550" i="10" s="1"/>
  <c r="P187" i="8"/>
  <c r="P550" i="10" s="1"/>
  <c r="O187" i="8"/>
  <c r="O550" i="10" s="1"/>
  <c r="L187" i="8"/>
  <c r="L550" i="10" s="1"/>
  <c r="H187" i="8"/>
  <c r="H550" i="10" s="1"/>
  <c r="G187" i="8"/>
  <c r="G550" i="10" s="1"/>
  <c r="F187" i="8"/>
  <c r="F550" i="10" s="1"/>
  <c r="E187" i="8"/>
  <c r="E550" i="10" s="1"/>
  <c r="D187" i="8"/>
  <c r="D550" i="10" s="1"/>
  <c r="C187" i="8"/>
  <c r="C550" i="10" s="1"/>
  <c r="A187" i="8"/>
  <c r="A550" i="10" s="1"/>
  <c r="S186" i="8"/>
  <c r="S549" i="10" s="1"/>
  <c r="R186" i="8"/>
  <c r="R549" i="10" s="1"/>
  <c r="Q186" i="8"/>
  <c r="Q549" i="10" s="1"/>
  <c r="P186" i="8"/>
  <c r="P549" i="10" s="1"/>
  <c r="O186" i="8"/>
  <c r="O549" i="10" s="1"/>
  <c r="L186" i="8"/>
  <c r="L549" i="10" s="1"/>
  <c r="H186" i="8"/>
  <c r="H549" i="10" s="1"/>
  <c r="G186" i="8"/>
  <c r="G549" i="10" s="1"/>
  <c r="F186" i="8"/>
  <c r="F549" i="10" s="1"/>
  <c r="E186" i="8"/>
  <c r="E549" i="10" s="1"/>
  <c r="D186" i="8"/>
  <c r="D549" i="10" s="1"/>
  <c r="C186" i="8"/>
  <c r="C549" i="10" s="1"/>
  <c r="B186" i="8"/>
  <c r="B549" i="10" s="1"/>
  <c r="A186" i="8"/>
  <c r="A549" i="10" s="1"/>
  <c r="S185" i="8"/>
  <c r="S548" i="10" s="1"/>
  <c r="R185" i="8"/>
  <c r="R548" i="10" s="1"/>
  <c r="Q185" i="8"/>
  <c r="Q548" i="10" s="1"/>
  <c r="P185" i="8"/>
  <c r="P548" i="10" s="1"/>
  <c r="O185" i="8"/>
  <c r="O548" i="10" s="1"/>
  <c r="L185" i="8"/>
  <c r="L548" i="10" s="1"/>
  <c r="H185" i="8"/>
  <c r="H548" i="10" s="1"/>
  <c r="G185" i="8"/>
  <c r="G548" i="10" s="1"/>
  <c r="F185" i="8"/>
  <c r="F548" i="10" s="1"/>
  <c r="E185" i="8"/>
  <c r="E548" i="10" s="1"/>
  <c r="D185" i="8"/>
  <c r="D548" i="10" s="1"/>
  <c r="C185" i="8"/>
  <c r="C548" i="10" s="1"/>
  <c r="B185" i="8"/>
  <c r="B548" i="10" s="1"/>
  <c r="A185" i="8"/>
  <c r="A548" i="10" s="1"/>
  <c r="S184" i="8"/>
  <c r="S173" i="10" s="1"/>
  <c r="R184" i="8"/>
  <c r="R173" i="10" s="1"/>
  <c r="Q184" i="8"/>
  <c r="Q173" i="10" s="1"/>
  <c r="P184" i="8"/>
  <c r="P173" i="10" s="1"/>
  <c r="O184" i="8"/>
  <c r="O173" i="10" s="1"/>
  <c r="L184" i="8"/>
  <c r="L173" i="10" s="1"/>
  <c r="H184" i="8"/>
  <c r="H173" i="10" s="1"/>
  <c r="G184" i="8"/>
  <c r="G173" i="10" s="1"/>
  <c r="F184" i="8"/>
  <c r="F173" i="10" s="1"/>
  <c r="E184" i="8"/>
  <c r="E173" i="10" s="1"/>
  <c r="D184" i="8"/>
  <c r="D173" i="10" s="1"/>
  <c r="C184" i="8"/>
  <c r="C173" i="10" s="1"/>
  <c r="A184" i="8"/>
  <c r="S183" i="8"/>
  <c r="S171" i="10" s="1"/>
  <c r="R183" i="8"/>
  <c r="R171" i="10" s="1"/>
  <c r="Q183" i="8"/>
  <c r="Q171" i="10" s="1"/>
  <c r="P183" i="8"/>
  <c r="P171" i="10" s="1"/>
  <c r="O183" i="8"/>
  <c r="O171" i="10" s="1"/>
  <c r="L183" i="8"/>
  <c r="L171" i="10" s="1"/>
  <c r="H183" i="8"/>
  <c r="H171" i="10" s="1"/>
  <c r="G183" i="8"/>
  <c r="G171" i="10" s="1"/>
  <c r="F183" i="8"/>
  <c r="F171" i="10" s="1"/>
  <c r="E183" i="8"/>
  <c r="E171" i="10" s="1"/>
  <c r="D183" i="8"/>
  <c r="D171" i="10" s="1"/>
  <c r="C183" i="8"/>
  <c r="C171" i="10" s="1"/>
  <c r="B183" i="8"/>
  <c r="B171" i="10" s="1"/>
  <c r="A183" i="8"/>
  <c r="A171" i="10" s="1"/>
  <c r="S182" i="8"/>
  <c r="S170" i="10" s="1"/>
  <c r="R182" i="8"/>
  <c r="R170" i="10" s="1"/>
  <c r="Q182" i="8"/>
  <c r="Q170" i="10" s="1"/>
  <c r="P182" i="8"/>
  <c r="P170" i="10" s="1"/>
  <c r="O182" i="8"/>
  <c r="O170" i="10" s="1"/>
  <c r="L182" i="8"/>
  <c r="L170" i="10" s="1"/>
  <c r="H182" i="8"/>
  <c r="H170" i="10" s="1"/>
  <c r="G182" i="8"/>
  <c r="G170" i="10" s="1"/>
  <c r="F182" i="8"/>
  <c r="F170" i="10" s="1"/>
  <c r="E182" i="8"/>
  <c r="E170" i="10" s="1"/>
  <c r="D182" i="8"/>
  <c r="D170" i="10" s="1"/>
  <c r="C182" i="8"/>
  <c r="C170" i="10" s="1"/>
  <c r="A182" i="8"/>
  <c r="A170" i="10" s="1"/>
  <c r="S181" i="8"/>
  <c r="S168" i="10" s="1"/>
  <c r="R181" i="8"/>
  <c r="R168" i="10" s="1"/>
  <c r="Q181" i="8"/>
  <c r="Q168" i="10" s="1"/>
  <c r="P181" i="8"/>
  <c r="P168" i="10" s="1"/>
  <c r="O181" i="8"/>
  <c r="O168" i="10" s="1"/>
  <c r="L181" i="8"/>
  <c r="L168" i="10" s="1"/>
  <c r="H181" i="8"/>
  <c r="H168" i="10" s="1"/>
  <c r="G181" i="8"/>
  <c r="G168" i="10" s="1"/>
  <c r="F181" i="8"/>
  <c r="F168" i="10" s="1"/>
  <c r="E181" i="8"/>
  <c r="E168" i="10" s="1"/>
  <c r="D181" i="8"/>
  <c r="D168" i="10" s="1"/>
  <c r="C181" i="8"/>
  <c r="C168" i="10" s="1"/>
  <c r="B181" i="8"/>
  <c r="B168" i="10" s="1"/>
  <c r="A181" i="8"/>
  <c r="A168" i="10" s="1"/>
  <c r="S180" i="8"/>
  <c r="S167" i="10" s="1"/>
  <c r="R180" i="8"/>
  <c r="R167" i="10" s="1"/>
  <c r="Q180" i="8"/>
  <c r="Q167" i="10" s="1"/>
  <c r="P180" i="8"/>
  <c r="P167" i="10" s="1"/>
  <c r="O180" i="8"/>
  <c r="O167" i="10" s="1"/>
  <c r="L180" i="8"/>
  <c r="L167" i="10" s="1"/>
  <c r="H180" i="8"/>
  <c r="H167" i="10" s="1"/>
  <c r="G180" i="8"/>
  <c r="G167" i="10" s="1"/>
  <c r="F180" i="8"/>
  <c r="F167" i="10" s="1"/>
  <c r="E180" i="8"/>
  <c r="E167" i="10" s="1"/>
  <c r="D180" i="8"/>
  <c r="D167" i="10" s="1"/>
  <c r="C180" i="8"/>
  <c r="C167" i="10" s="1"/>
  <c r="A180" i="8"/>
  <c r="A167" i="10" s="1"/>
  <c r="S179" i="8"/>
  <c r="S166" i="10" s="1"/>
  <c r="R179" i="8"/>
  <c r="R166" i="10" s="1"/>
  <c r="Q179" i="8"/>
  <c r="Q166" i="10" s="1"/>
  <c r="P179" i="8"/>
  <c r="P166" i="10" s="1"/>
  <c r="O179" i="8"/>
  <c r="O166" i="10" s="1"/>
  <c r="L179" i="8"/>
  <c r="L166" i="10" s="1"/>
  <c r="H179" i="8"/>
  <c r="H166" i="10" s="1"/>
  <c r="G179" i="8"/>
  <c r="G166" i="10" s="1"/>
  <c r="F179" i="8"/>
  <c r="F166" i="10" s="1"/>
  <c r="E179" i="8"/>
  <c r="E166" i="10" s="1"/>
  <c r="D179" i="8"/>
  <c r="D166" i="10" s="1"/>
  <c r="C179" i="8"/>
  <c r="C166" i="10" s="1"/>
  <c r="A179" i="8"/>
  <c r="A166" i="10" s="1"/>
  <c r="S178" i="8"/>
  <c r="S165" i="10" s="1"/>
  <c r="R178" i="8"/>
  <c r="R165" i="10" s="1"/>
  <c r="Q178" i="8"/>
  <c r="Q165" i="10" s="1"/>
  <c r="P178" i="8"/>
  <c r="P165" i="10" s="1"/>
  <c r="O178" i="8"/>
  <c r="O165" i="10" s="1"/>
  <c r="L178" i="8"/>
  <c r="L165" i="10" s="1"/>
  <c r="H178" i="8"/>
  <c r="H165" i="10" s="1"/>
  <c r="G178" i="8"/>
  <c r="G165" i="10" s="1"/>
  <c r="F178" i="8"/>
  <c r="F165" i="10" s="1"/>
  <c r="E178" i="8"/>
  <c r="E165" i="10" s="1"/>
  <c r="D178" i="8"/>
  <c r="D165" i="10" s="1"/>
  <c r="C178" i="8"/>
  <c r="C165" i="10" s="1"/>
  <c r="B178" i="8"/>
  <c r="B165" i="10" s="1"/>
  <c r="A178" i="8"/>
  <c r="A165" i="10" s="1"/>
  <c r="S177" i="8"/>
  <c r="S164" i="10" s="1"/>
  <c r="R177" i="8"/>
  <c r="R164" i="10" s="1"/>
  <c r="Q177" i="8"/>
  <c r="Q164" i="10" s="1"/>
  <c r="P177" i="8"/>
  <c r="P164" i="10" s="1"/>
  <c r="O177" i="8"/>
  <c r="O164" i="10" s="1"/>
  <c r="L177" i="8"/>
  <c r="L164" i="10" s="1"/>
  <c r="H177" i="8"/>
  <c r="H164" i="10" s="1"/>
  <c r="G177" i="8"/>
  <c r="G164" i="10" s="1"/>
  <c r="F177" i="8"/>
  <c r="F164" i="10" s="1"/>
  <c r="E177" i="8"/>
  <c r="E164" i="10" s="1"/>
  <c r="D177" i="8"/>
  <c r="D164" i="10" s="1"/>
  <c r="C177" i="8"/>
  <c r="C164" i="10" s="1"/>
  <c r="B177" i="8"/>
  <c r="B164" i="10" s="1"/>
  <c r="A177" i="8"/>
  <c r="A164" i="10" s="1"/>
  <c r="S176" i="8"/>
  <c r="S163" i="10" s="1"/>
  <c r="R176" i="8"/>
  <c r="R163" i="10" s="1"/>
  <c r="Q176" i="8"/>
  <c r="Q163" i="10" s="1"/>
  <c r="P176" i="8"/>
  <c r="P163" i="10" s="1"/>
  <c r="O176" i="8"/>
  <c r="O163" i="10" s="1"/>
  <c r="L176" i="8"/>
  <c r="L163" i="10" s="1"/>
  <c r="H176" i="8"/>
  <c r="H163" i="10" s="1"/>
  <c r="G176" i="8"/>
  <c r="G163" i="10" s="1"/>
  <c r="F176" i="8"/>
  <c r="F163" i="10" s="1"/>
  <c r="E176" i="8"/>
  <c r="E163" i="10" s="1"/>
  <c r="D176" i="8"/>
  <c r="D163" i="10" s="1"/>
  <c r="C176" i="8"/>
  <c r="C163" i="10" s="1"/>
  <c r="A176" i="8"/>
  <c r="S175" i="8"/>
  <c r="S160" i="10" s="1"/>
  <c r="R175" i="8"/>
  <c r="R160" i="10" s="1"/>
  <c r="Q175" i="8"/>
  <c r="Q160" i="10" s="1"/>
  <c r="P175" i="8"/>
  <c r="P160" i="10" s="1"/>
  <c r="O175" i="8"/>
  <c r="O160" i="10" s="1"/>
  <c r="L175" i="8"/>
  <c r="L160" i="10" s="1"/>
  <c r="H175" i="8"/>
  <c r="H160" i="10" s="1"/>
  <c r="G175" i="8"/>
  <c r="G160" i="10" s="1"/>
  <c r="F175" i="8"/>
  <c r="F160" i="10" s="1"/>
  <c r="E175" i="8"/>
  <c r="E160" i="10" s="1"/>
  <c r="D175" i="8"/>
  <c r="D160" i="10" s="1"/>
  <c r="C175" i="8"/>
  <c r="C160" i="10" s="1"/>
  <c r="B175" i="8"/>
  <c r="B160" i="10" s="1"/>
  <c r="A175" i="8"/>
  <c r="A160" i="10" s="1"/>
  <c r="S174" i="8"/>
  <c r="S159" i="10" s="1"/>
  <c r="R174" i="8"/>
  <c r="R159" i="10" s="1"/>
  <c r="Q174" i="8"/>
  <c r="Q159" i="10" s="1"/>
  <c r="P174" i="8"/>
  <c r="P159" i="10" s="1"/>
  <c r="O174" i="8"/>
  <c r="O159" i="10" s="1"/>
  <c r="L174" i="8"/>
  <c r="L159" i="10" s="1"/>
  <c r="H174" i="8"/>
  <c r="H159" i="10" s="1"/>
  <c r="G174" i="8"/>
  <c r="G159" i="10" s="1"/>
  <c r="F174" i="8"/>
  <c r="F159" i="10" s="1"/>
  <c r="E174" i="8"/>
  <c r="E159" i="10" s="1"/>
  <c r="D174" i="8"/>
  <c r="D159" i="10" s="1"/>
  <c r="C174" i="8"/>
  <c r="C159" i="10" s="1"/>
  <c r="B174" i="8"/>
  <c r="B159" i="10" s="1"/>
  <c r="A174" i="8"/>
  <c r="A159" i="10" s="1"/>
  <c r="S173" i="8"/>
  <c r="S158" i="10" s="1"/>
  <c r="R173" i="8"/>
  <c r="R158" i="10" s="1"/>
  <c r="Q173" i="8"/>
  <c r="Q158" i="10" s="1"/>
  <c r="P173" i="8"/>
  <c r="P158" i="10" s="1"/>
  <c r="O173" i="8"/>
  <c r="O158" i="10" s="1"/>
  <c r="L173" i="8"/>
  <c r="L158" i="10" s="1"/>
  <c r="H173" i="8"/>
  <c r="H158" i="10" s="1"/>
  <c r="G173" i="8"/>
  <c r="G158" i="10" s="1"/>
  <c r="F173" i="8"/>
  <c r="F158" i="10" s="1"/>
  <c r="E173" i="8"/>
  <c r="E158" i="10" s="1"/>
  <c r="D173" i="8"/>
  <c r="D158" i="10" s="1"/>
  <c r="C173" i="8"/>
  <c r="C158" i="10" s="1"/>
  <c r="B173" i="8"/>
  <c r="B158" i="10" s="1"/>
  <c r="A173" i="8"/>
  <c r="A158" i="10" s="1"/>
  <c r="S172" i="8"/>
  <c r="S157" i="10" s="1"/>
  <c r="R172" i="8"/>
  <c r="R157" i="10" s="1"/>
  <c r="Q172" i="8"/>
  <c r="Q157" i="10" s="1"/>
  <c r="P172" i="8"/>
  <c r="P157" i="10" s="1"/>
  <c r="O172" i="8"/>
  <c r="O157" i="10" s="1"/>
  <c r="L172" i="8"/>
  <c r="L157" i="10" s="1"/>
  <c r="H172" i="8"/>
  <c r="H157" i="10" s="1"/>
  <c r="G172" i="8"/>
  <c r="G157" i="10" s="1"/>
  <c r="F172" i="8"/>
  <c r="F157" i="10" s="1"/>
  <c r="E172" i="8"/>
  <c r="E157" i="10" s="1"/>
  <c r="D172" i="8"/>
  <c r="D157" i="10" s="1"/>
  <c r="C172" i="8"/>
  <c r="C157" i="10" s="1"/>
  <c r="A172" i="8"/>
  <c r="A157" i="10" s="1"/>
  <c r="S171" i="8"/>
  <c r="S156" i="10" s="1"/>
  <c r="R171" i="8"/>
  <c r="R156" i="10" s="1"/>
  <c r="Q171" i="8"/>
  <c r="Q156" i="10" s="1"/>
  <c r="P171" i="8"/>
  <c r="P156" i="10" s="1"/>
  <c r="O171" i="8"/>
  <c r="O156" i="10" s="1"/>
  <c r="L171" i="8"/>
  <c r="L156" i="10" s="1"/>
  <c r="H171" i="8"/>
  <c r="H156" i="10" s="1"/>
  <c r="G171" i="8"/>
  <c r="G156" i="10" s="1"/>
  <c r="F171" i="8"/>
  <c r="F156" i="10" s="1"/>
  <c r="E171" i="8"/>
  <c r="E156" i="10" s="1"/>
  <c r="D171" i="8"/>
  <c r="D156" i="10" s="1"/>
  <c r="C171" i="8"/>
  <c r="C156" i="10" s="1"/>
  <c r="A171" i="8"/>
  <c r="A156" i="10" s="1"/>
  <c r="S170" i="8"/>
  <c r="S155" i="10" s="1"/>
  <c r="R170" i="8"/>
  <c r="R155" i="10" s="1"/>
  <c r="Q170" i="8"/>
  <c r="Q155" i="10" s="1"/>
  <c r="P170" i="8"/>
  <c r="P155" i="10" s="1"/>
  <c r="O170" i="8"/>
  <c r="O155" i="10" s="1"/>
  <c r="L170" i="8"/>
  <c r="L155" i="10" s="1"/>
  <c r="H170" i="8"/>
  <c r="H155" i="10" s="1"/>
  <c r="G170" i="8"/>
  <c r="G155" i="10" s="1"/>
  <c r="F170" i="8"/>
  <c r="F155" i="10" s="1"/>
  <c r="E170" i="8"/>
  <c r="E155" i="10" s="1"/>
  <c r="D170" i="8"/>
  <c r="D155" i="10" s="1"/>
  <c r="C170" i="8"/>
  <c r="C155" i="10" s="1"/>
  <c r="B170" i="8"/>
  <c r="B155" i="10" s="1"/>
  <c r="A170" i="8"/>
  <c r="A155" i="10" s="1"/>
  <c r="S169" i="8"/>
  <c r="S154" i="10" s="1"/>
  <c r="R169" i="8"/>
  <c r="R154" i="10" s="1"/>
  <c r="Q169" i="8"/>
  <c r="Q154" i="10" s="1"/>
  <c r="P169" i="8"/>
  <c r="P154" i="10" s="1"/>
  <c r="O169" i="8"/>
  <c r="O154" i="10" s="1"/>
  <c r="L169" i="8"/>
  <c r="L154" i="10" s="1"/>
  <c r="H169" i="8"/>
  <c r="H154" i="10" s="1"/>
  <c r="G169" i="8"/>
  <c r="G154" i="10" s="1"/>
  <c r="F169" i="8"/>
  <c r="F154" i="10" s="1"/>
  <c r="E169" i="8"/>
  <c r="E154" i="10" s="1"/>
  <c r="D169" i="8"/>
  <c r="D154" i="10" s="1"/>
  <c r="C169" i="8"/>
  <c r="C154" i="10" s="1"/>
  <c r="B169" i="8"/>
  <c r="B154" i="10" s="1"/>
  <c r="A169" i="8"/>
  <c r="A154" i="10" s="1"/>
  <c r="S168" i="8"/>
  <c r="S152" i="10" s="1"/>
  <c r="R168" i="8"/>
  <c r="R152" i="10" s="1"/>
  <c r="Q168" i="8"/>
  <c r="Q152" i="10" s="1"/>
  <c r="P168" i="8"/>
  <c r="P152" i="10" s="1"/>
  <c r="O168" i="8"/>
  <c r="O152" i="10" s="1"/>
  <c r="L168" i="8"/>
  <c r="L152" i="10" s="1"/>
  <c r="H168" i="8"/>
  <c r="H152" i="10" s="1"/>
  <c r="G168" i="8"/>
  <c r="G152" i="10" s="1"/>
  <c r="F168" i="8"/>
  <c r="F152" i="10" s="1"/>
  <c r="E168" i="8"/>
  <c r="E152" i="10" s="1"/>
  <c r="D168" i="8"/>
  <c r="D152" i="10" s="1"/>
  <c r="C168" i="8"/>
  <c r="C152" i="10" s="1"/>
  <c r="A168" i="8"/>
  <c r="S167" i="8"/>
  <c r="S151" i="10" s="1"/>
  <c r="R167" i="8"/>
  <c r="R151" i="10" s="1"/>
  <c r="Q167" i="8"/>
  <c r="Q151" i="10" s="1"/>
  <c r="P167" i="8"/>
  <c r="P151" i="10" s="1"/>
  <c r="O167" i="8"/>
  <c r="O151" i="10" s="1"/>
  <c r="L167" i="8"/>
  <c r="L151" i="10" s="1"/>
  <c r="H167" i="8"/>
  <c r="H151" i="10" s="1"/>
  <c r="G167" i="8"/>
  <c r="G151" i="10" s="1"/>
  <c r="F167" i="8"/>
  <c r="F151" i="10" s="1"/>
  <c r="E167" i="8"/>
  <c r="E151" i="10" s="1"/>
  <c r="D167" i="8"/>
  <c r="D151" i="10" s="1"/>
  <c r="C167" i="8"/>
  <c r="C151" i="10" s="1"/>
  <c r="B167" i="8"/>
  <c r="B151" i="10" s="1"/>
  <c r="A167" i="8"/>
  <c r="A151" i="10" s="1"/>
  <c r="S166" i="8"/>
  <c r="S7" i="10" s="1"/>
  <c r="R166" i="8"/>
  <c r="R7" i="10" s="1"/>
  <c r="Q166" i="8"/>
  <c r="Q7" i="10" s="1"/>
  <c r="P166" i="8"/>
  <c r="P7" i="10" s="1"/>
  <c r="O166" i="8"/>
  <c r="O7" i="10" s="1"/>
  <c r="L166" i="8"/>
  <c r="L7" i="10" s="1"/>
  <c r="H166" i="8"/>
  <c r="H7" i="10" s="1"/>
  <c r="G166" i="8"/>
  <c r="G7" i="10" s="1"/>
  <c r="F166" i="8"/>
  <c r="F7" i="10" s="1"/>
  <c r="E166" i="8"/>
  <c r="E7" i="10" s="1"/>
  <c r="D166" i="8"/>
  <c r="D7" i="10" s="1"/>
  <c r="C166" i="8"/>
  <c r="C7" i="10" s="1"/>
  <c r="B166" i="8"/>
  <c r="B7" i="10" s="1"/>
  <c r="A166" i="8"/>
  <c r="A7" i="10" s="1"/>
  <c r="S165" i="8"/>
  <c r="S6" i="10" s="1"/>
  <c r="R165" i="8"/>
  <c r="R6" i="10" s="1"/>
  <c r="Q165" i="8"/>
  <c r="Q6" i="10" s="1"/>
  <c r="P165" i="8"/>
  <c r="P6" i="10" s="1"/>
  <c r="O165" i="8"/>
  <c r="O6" i="10" s="1"/>
  <c r="L165" i="8"/>
  <c r="L6" i="10" s="1"/>
  <c r="H165" i="8"/>
  <c r="H6" i="10" s="1"/>
  <c r="G165" i="8"/>
  <c r="G6" i="10" s="1"/>
  <c r="F165" i="8"/>
  <c r="F6" i="10" s="1"/>
  <c r="E165" i="8"/>
  <c r="E6" i="10" s="1"/>
  <c r="D165" i="8"/>
  <c r="D6" i="10" s="1"/>
  <c r="C165" i="8"/>
  <c r="C6" i="10" s="1"/>
  <c r="A165" i="8"/>
  <c r="A6" i="10" s="1"/>
  <c r="S164" i="8"/>
  <c r="S5" i="10" s="1"/>
  <c r="R164" i="8"/>
  <c r="R5" i="10" s="1"/>
  <c r="Q164" i="8"/>
  <c r="Q5" i="10" s="1"/>
  <c r="P164" i="8"/>
  <c r="P5" i="10" s="1"/>
  <c r="O164" i="8"/>
  <c r="O5" i="10" s="1"/>
  <c r="L164" i="8"/>
  <c r="L5" i="10" s="1"/>
  <c r="H164" i="8"/>
  <c r="H5" i="10" s="1"/>
  <c r="G164" i="8"/>
  <c r="G5" i="10" s="1"/>
  <c r="F164" i="8"/>
  <c r="F5" i="10" s="1"/>
  <c r="E164" i="8"/>
  <c r="E5" i="10" s="1"/>
  <c r="D164" i="8"/>
  <c r="D5" i="10" s="1"/>
  <c r="C164" i="8"/>
  <c r="C5" i="10" s="1"/>
  <c r="A164" i="8"/>
  <c r="A5" i="10" s="1"/>
  <c r="S163" i="8"/>
  <c r="S4" i="10" s="1"/>
  <c r="R163" i="8"/>
  <c r="R4" i="10" s="1"/>
  <c r="Q163" i="8"/>
  <c r="Q4" i="10" s="1"/>
  <c r="P163" i="8"/>
  <c r="P4" i="10" s="1"/>
  <c r="O163" i="8"/>
  <c r="O4" i="10" s="1"/>
  <c r="L163" i="8"/>
  <c r="L4" i="10" s="1"/>
  <c r="H163" i="8"/>
  <c r="H4" i="10" s="1"/>
  <c r="G163" i="8"/>
  <c r="G4" i="10" s="1"/>
  <c r="F163" i="8"/>
  <c r="F4" i="10" s="1"/>
  <c r="E163" i="8"/>
  <c r="E4" i="10" s="1"/>
  <c r="D163" i="8"/>
  <c r="D4" i="10" s="1"/>
  <c r="C163" i="8"/>
  <c r="C4" i="10" s="1"/>
  <c r="A163" i="8"/>
  <c r="A4" i="10" s="1"/>
  <c r="S162" i="8"/>
  <c r="S3" i="10" s="1"/>
  <c r="R162" i="8"/>
  <c r="R3" i="10" s="1"/>
  <c r="Q162" i="8"/>
  <c r="Q3" i="10" s="1"/>
  <c r="P162" i="8"/>
  <c r="P3" i="10" s="1"/>
  <c r="O162" i="8"/>
  <c r="O3" i="10" s="1"/>
  <c r="L162" i="8"/>
  <c r="L3" i="10" s="1"/>
  <c r="H162" i="8"/>
  <c r="H3" i="10" s="1"/>
  <c r="G162" i="8"/>
  <c r="G3" i="10" s="1"/>
  <c r="F162" i="8"/>
  <c r="F3" i="10" s="1"/>
  <c r="E162" i="8"/>
  <c r="E3" i="10" s="1"/>
  <c r="D162" i="8"/>
  <c r="D3" i="10" s="1"/>
  <c r="C162" i="8"/>
  <c r="C3" i="10" s="1"/>
  <c r="A162" i="8"/>
  <c r="A3" i="10" s="1"/>
  <c r="F159" i="8"/>
  <c r="R158" i="8"/>
  <c r="R150" i="10" s="1"/>
  <c r="Q158" i="8"/>
  <c r="Q150" i="10" s="1"/>
  <c r="P158" i="8"/>
  <c r="P150" i="10" s="1"/>
  <c r="O158" i="8"/>
  <c r="O150" i="10" s="1"/>
  <c r="H158" i="8"/>
  <c r="H150" i="10" s="1"/>
  <c r="G158" i="8"/>
  <c r="G150" i="10" s="1"/>
  <c r="F158" i="8"/>
  <c r="F150" i="10" s="1"/>
  <c r="E158" i="8"/>
  <c r="E150" i="10" s="1"/>
  <c r="D158" i="8"/>
  <c r="D150" i="10" s="1"/>
  <c r="C158" i="8"/>
  <c r="C150" i="10" s="1"/>
  <c r="B158" i="8"/>
  <c r="B150" i="10" s="1"/>
  <c r="A158" i="8"/>
  <c r="A150" i="10" s="1"/>
  <c r="R157" i="8"/>
  <c r="R149" i="10" s="1"/>
  <c r="Q157" i="8"/>
  <c r="Q149" i="10" s="1"/>
  <c r="P157" i="8"/>
  <c r="P149" i="10" s="1"/>
  <c r="O157" i="8"/>
  <c r="O149" i="10" s="1"/>
  <c r="H157" i="8"/>
  <c r="H149" i="10" s="1"/>
  <c r="G157" i="8"/>
  <c r="G149" i="10" s="1"/>
  <c r="F157" i="8"/>
  <c r="F149" i="10" s="1"/>
  <c r="E157" i="8"/>
  <c r="E149" i="10" s="1"/>
  <c r="D157" i="8"/>
  <c r="D149" i="10" s="1"/>
  <c r="C157" i="8"/>
  <c r="C149" i="10" s="1"/>
  <c r="B157" i="8"/>
  <c r="B149" i="10" s="1"/>
  <c r="A157" i="8"/>
  <c r="A149" i="10" s="1"/>
  <c r="R156" i="8"/>
  <c r="R148" i="10" s="1"/>
  <c r="Q156" i="8"/>
  <c r="Q148" i="10" s="1"/>
  <c r="P156" i="8"/>
  <c r="P148" i="10" s="1"/>
  <c r="O156" i="8"/>
  <c r="O148" i="10" s="1"/>
  <c r="H156" i="8"/>
  <c r="H148" i="10" s="1"/>
  <c r="G156" i="8"/>
  <c r="G148" i="10" s="1"/>
  <c r="F156" i="8"/>
  <c r="F148" i="10" s="1"/>
  <c r="E156" i="8"/>
  <c r="E148" i="10" s="1"/>
  <c r="D156" i="8"/>
  <c r="D148" i="10" s="1"/>
  <c r="C156" i="8"/>
  <c r="C148" i="10" s="1"/>
  <c r="B156" i="8"/>
  <c r="B148" i="10" s="1"/>
  <c r="A156" i="8"/>
  <c r="A148" i="10" s="1"/>
  <c r="R155" i="8"/>
  <c r="R147" i="10" s="1"/>
  <c r="Q155" i="8"/>
  <c r="Q147" i="10" s="1"/>
  <c r="P155" i="8"/>
  <c r="P147" i="10" s="1"/>
  <c r="O155" i="8"/>
  <c r="O147" i="10" s="1"/>
  <c r="H155" i="8"/>
  <c r="H147" i="10" s="1"/>
  <c r="G155" i="8"/>
  <c r="G147" i="10" s="1"/>
  <c r="F155" i="8"/>
  <c r="F147" i="10" s="1"/>
  <c r="E155" i="8"/>
  <c r="E147" i="10" s="1"/>
  <c r="D155" i="8"/>
  <c r="D147" i="10" s="1"/>
  <c r="C155" i="8"/>
  <c r="C147" i="10" s="1"/>
  <c r="B155" i="8"/>
  <c r="B147" i="10" s="1"/>
  <c r="A155" i="8"/>
  <c r="A147" i="10" s="1"/>
  <c r="R154" i="8"/>
  <c r="R146" i="10" s="1"/>
  <c r="Q154" i="8"/>
  <c r="Q146" i="10" s="1"/>
  <c r="P154" i="8"/>
  <c r="P146" i="10" s="1"/>
  <c r="O154" i="8"/>
  <c r="O146" i="10" s="1"/>
  <c r="H154" i="8"/>
  <c r="H146" i="10" s="1"/>
  <c r="G154" i="8"/>
  <c r="G146" i="10" s="1"/>
  <c r="F154" i="8"/>
  <c r="F146" i="10" s="1"/>
  <c r="E154" i="8"/>
  <c r="E146" i="10" s="1"/>
  <c r="D154" i="8"/>
  <c r="D146" i="10" s="1"/>
  <c r="C154" i="8"/>
  <c r="C146" i="10" s="1"/>
  <c r="B154" i="8"/>
  <c r="B146" i="10" s="1"/>
  <c r="A154" i="8"/>
  <c r="A146" i="10" s="1"/>
  <c r="R153" i="8"/>
  <c r="R145" i="10" s="1"/>
  <c r="Q153" i="8"/>
  <c r="Q145" i="10" s="1"/>
  <c r="P153" i="8"/>
  <c r="P145" i="10" s="1"/>
  <c r="O153" i="8"/>
  <c r="O145" i="10" s="1"/>
  <c r="H153" i="8"/>
  <c r="H145" i="10" s="1"/>
  <c r="G153" i="8"/>
  <c r="G145" i="10" s="1"/>
  <c r="F153" i="8"/>
  <c r="F145" i="10" s="1"/>
  <c r="E153" i="8"/>
  <c r="E145" i="10" s="1"/>
  <c r="D153" i="8"/>
  <c r="D145" i="10" s="1"/>
  <c r="C153" i="8"/>
  <c r="C145" i="10" s="1"/>
  <c r="B153" i="8"/>
  <c r="B145" i="10" s="1"/>
  <c r="A153" i="8"/>
  <c r="A145" i="10" s="1"/>
  <c r="R152" i="8"/>
  <c r="R144" i="10" s="1"/>
  <c r="Q152" i="8"/>
  <c r="Q144" i="10" s="1"/>
  <c r="P152" i="8"/>
  <c r="P144" i="10" s="1"/>
  <c r="O152" i="8"/>
  <c r="O144" i="10" s="1"/>
  <c r="H152" i="8"/>
  <c r="H144" i="10" s="1"/>
  <c r="G152" i="8"/>
  <c r="G144" i="10" s="1"/>
  <c r="F152" i="8"/>
  <c r="F144" i="10" s="1"/>
  <c r="E152" i="8"/>
  <c r="E144" i="10" s="1"/>
  <c r="D152" i="8"/>
  <c r="D144" i="10" s="1"/>
  <c r="C152" i="8"/>
  <c r="C144" i="10" s="1"/>
  <c r="B152" i="8"/>
  <c r="B144" i="10" s="1"/>
  <c r="A152" i="8"/>
  <c r="A144" i="10" s="1"/>
  <c r="R151" i="8"/>
  <c r="R143" i="10" s="1"/>
  <c r="Q151" i="8"/>
  <c r="Q143" i="10" s="1"/>
  <c r="P151" i="8"/>
  <c r="P143" i="10" s="1"/>
  <c r="O151" i="8"/>
  <c r="O143" i="10" s="1"/>
  <c r="H151" i="8"/>
  <c r="H143" i="10" s="1"/>
  <c r="G151" i="8"/>
  <c r="G143" i="10" s="1"/>
  <c r="F151" i="8"/>
  <c r="F143" i="10" s="1"/>
  <c r="E151" i="8"/>
  <c r="E143" i="10" s="1"/>
  <c r="D151" i="8"/>
  <c r="D143" i="10" s="1"/>
  <c r="C151" i="8"/>
  <c r="C143" i="10" s="1"/>
  <c r="B151" i="8"/>
  <c r="B143" i="10" s="1"/>
  <c r="A151" i="8"/>
  <c r="A143" i="10" s="1"/>
  <c r="R150" i="8"/>
  <c r="R142" i="10" s="1"/>
  <c r="Q150" i="8"/>
  <c r="Q142" i="10" s="1"/>
  <c r="P150" i="8"/>
  <c r="P142" i="10" s="1"/>
  <c r="O150" i="8"/>
  <c r="O142" i="10" s="1"/>
  <c r="H150" i="8"/>
  <c r="H142" i="10" s="1"/>
  <c r="G150" i="8"/>
  <c r="G142" i="10" s="1"/>
  <c r="F150" i="8"/>
  <c r="F142" i="10" s="1"/>
  <c r="E150" i="8"/>
  <c r="E142" i="10" s="1"/>
  <c r="D150" i="8"/>
  <c r="D142" i="10" s="1"/>
  <c r="C150" i="8"/>
  <c r="C142" i="10" s="1"/>
  <c r="B150" i="8"/>
  <c r="B142" i="10" s="1"/>
  <c r="A150" i="8"/>
  <c r="A142" i="10" s="1"/>
  <c r="R149" i="8"/>
  <c r="R141" i="10" s="1"/>
  <c r="Q149" i="8"/>
  <c r="Q141" i="10" s="1"/>
  <c r="P149" i="8"/>
  <c r="P141" i="10" s="1"/>
  <c r="O149" i="8"/>
  <c r="O141" i="10" s="1"/>
  <c r="H149" i="8"/>
  <c r="H141" i="10" s="1"/>
  <c r="G149" i="8"/>
  <c r="G141" i="10" s="1"/>
  <c r="F149" i="8"/>
  <c r="F141" i="10" s="1"/>
  <c r="E149" i="8"/>
  <c r="E141" i="10" s="1"/>
  <c r="D149" i="8"/>
  <c r="D141" i="10" s="1"/>
  <c r="C149" i="8"/>
  <c r="C141" i="10" s="1"/>
  <c r="B149" i="8"/>
  <c r="B141" i="10" s="1"/>
  <c r="A149" i="8"/>
  <c r="A141" i="10" s="1"/>
  <c r="R148" i="8"/>
  <c r="R140" i="10" s="1"/>
  <c r="Q148" i="8"/>
  <c r="Q140" i="10" s="1"/>
  <c r="P148" i="8"/>
  <c r="P140" i="10" s="1"/>
  <c r="O148" i="8"/>
  <c r="O140" i="10" s="1"/>
  <c r="H148" i="8"/>
  <c r="H140" i="10" s="1"/>
  <c r="G148" i="8"/>
  <c r="G140" i="10" s="1"/>
  <c r="F148" i="8"/>
  <c r="F140" i="10" s="1"/>
  <c r="E148" i="8"/>
  <c r="E140" i="10" s="1"/>
  <c r="D148" i="8"/>
  <c r="D140" i="10" s="1"/>
  <c r="C148" i="8"/>
  <c r="C140" i="10" s="1"/>
  <c r="B148" i="8"/>
  <c r="B140" i="10" s="1"/>
  <c r="A148" i="8"/>
  <c r="A140" i="10" s="1"/>
  <c r="R147" i="8"/>
  <c r="R139" i="10" s="1"/>
  <c r="Q147" i="8"/>
  <c r="Q139" i="10" s="1"/>
  <c r="P147" i="8"/>
  <c r="P139" i="10" s="1"/>
  <c r="O147" i="8"/>
  <c r="O139" i="10" s="1"/>
  <c r="H147" i="8"/>
  <c r="H139" i="10" s="1"/>
  <c r="G147" i="8"/>
  <c r="G139" i="10" s="1"/>
  <c r="F147" i="8"/>
  <c r="F139" i="10" s="1"/>
  <c r="E147" i="8"/>
  <c r="E139" i="10" s="1"/>
  <c r="D147" i="8"/>
  <c r="D139" i="10" s="1"/>
  <c r="C147" i="8"/>
  <c r="C139" i="10" s="1"/>
  <c r="B147" i="8"/>
  <c r="B139" i="10" s="1"/>
  <c r="A147" i="8"/>
  <c r="A139" i="10" s="1"/>
  <c r="R146" i="8"/>
  <c r="R138" i="10" s="1"/>
  <c r="Q146" i="8"/>
  <c r="Q138" i="10" s="1"/>
  <c r="P146" i="8"/>
  <c r="P138" i="10" s="1"/>
  <c r="O146" i="8"/>
  <c r="O138" i="10" s="1"/>
  <c r="H146" i="8"/>
  <c r="H138" i="10" s="1"/>
  <c r="G146" i="8"/>
  <c r="G138" i="10" s="1"/>
  <c r="F146" i="8"/>
  <c r="F138" i="10" s="1"/>
  <c r="E146" i="8"/>
  <c r="E138" i="10" s="1"/>
  <c r="D146" i="8"/>
  <c r="D138" i="10" s="1"/>
  <c r="C146" i="8"/>
  <c r="C138" i="10" s="1"/>
  <c r="B146" i="8"/>
  <c r="B138" i="10" s="1"/>
  <c r="A146" i="8"/>
  <c r="A138" i="10" s="1"/>
  <c r="R145" i="8"/>
  <c r="R137" i="10" s="1"/>
  <c r="Q145" i="8"/>
  <c r="Q137" i="10" s="1"/>
  <c r="P145" i="8"/>
  <c r="P137" i="10" s="1"/>
  <c r="O145" i="8"/>
  <c r="O137" i="10" s="1"/>
  <c r="H145" i="8"/>
  <c r="H137" i="10" s="1"/>
  <c r="G145" i="8"/>
  <c r="G137" i="10" s="1"/>
  <c r="F145" i="8"/>
  <c r="F137" i="10" s="1"/>
  <c r="E145" i="8"/>
  <c r="E137" i="10" s="1"/>
  <c r="D145" i="8"/>
  <c r="D137" i="10" s="1"/>
  <c r="C145" i="8"/>
  <c r="C137" i="10" s="1"/>
  <c r="B145" i="8"/>
  <c r="B137" i="10" s="1"/>
  <c r="A145" i="8"/>
  <c r="A137" i="10" s="1"/>
  <c r="R144" i="8"/>
  <c r="R136" i="10" s="1"/>
  <c r="Q144" i="8"/>
  <c r="Q136" i="10" s="1"/>
  <c r="P144" i="8"/>
  <c r="P136" i="10" s="1"/>
  <c r="O144" i="8"/>
  <c r="O136" i="10" s="1"/>
  <c r="H144" i="8"/>
  <c r="H136" i="10" s="1"/>
  <c r="G144" i="8"/>
  <c r="G136" i="10" s="1"/>
  <c r="F144" i="8"/>
  <c r="F136" i="10" s="1"/>
  <c r="E144" i="8"/>
  <c r="E136" i="10" s="1"/>
  <c r="D144" i="8"/>
  <c r="D136" i="10" s="1"/>
  <c r="C144" i="8"/>
  <c r="C136" i="10" s="1"/>
  <c r="B144" i="8"/>
  <c r="B136" i="10" s="1"/>
  <c r="A144" i="8"/>
  <c r="A136" i="10" s="1"/>
  <c r="R143" i="8"/>
  <c r="R135" i="10" s="1"/>
  <c r="Q143" i="8"/>
  <c r="Q135" i="10" s="1"/>
  <c r="P143" i="8"/>
  <c r="P135" i="10" s="1"/>
  <c r="O143" i="8"/>
  <c r="O135" i="10" s="1"/>
  <c r="H143" i="8"/>
  <c r="H135" i="10" s="1"/>
  <c r="G143" i="8"/>
  <c r="G135" i="10" s="1"/>
  <c r="F143" i="8"/>
  <c r="F135" i="10" s="1"/>
  <c r="E143" i="8"/>
  <c r="E135" i="10" s="1"/>
  <c r="D143" i="8"/>
  <c r="D135" i="10" s="1"/>
  <c r="C143" i="8"/>
  <c r="C135" i="10" s="1"/>
  <c r="B143" i="8"/>
  <c r="B135" i="10" s="1"/>
  <c r="A143" i="8"/>
  <c r="A135" i="10" s="1"/>
  <c r="R142" i="8"/>
  <c r="R134" i="10" s="1"/>
  <c r="Q142" i="8"/>
  <c r="Q134" i="10" s="1"/>
  <c r="P142" i="8"/>
  <c r="P134" i="10" s="1"/>
  <c r="O142" i="8"/>
  <c r="O134" i="10" s="1"/>
  <c r="H142" i="8"/>
  <c r="H134" i="10" s="1"/>
  <c r="G142" i="8"/>
  <c r="G134" i="10" s="1"/>
  <c r="F142" i="8"/>
  <c r="F134" i="10" s="1"/>
  <c r="E142" i="8"/>
  <c r="E134" i="10" s="1"/>
  <c r="D142" i="8"/>
  <c r="D134" i="10" s="1"/>
  <c r="C142" i="8"/>
  <c r="C134" i="10" s="1"/>
  <c r="B142" i="8"/>
  <c r="B134" i="10" s="1"/>
  <c r="A142" i="8"/>
  <c r="A134" i="10" s="1"/>
  <c r="R141" i="8"/>
  <c r="R133" i="10" s="1"/>
  <c r="Q141" i="8"/>
  <c r="Q133" i="10" s="1"/>
  <c r="P141" i="8"/>
  <c r="P133" i="10" s="1"/>
  <c r="O141" i="8"/>
  <c r="O133" i="10" s="1"/>
  <c r="H141" i="8"/>
  <c r="H133" i="10" s="1"/>
  <c r="G141" i="8"/>
  <c r="G133" i="10" s="1"/>
  <c r="F141" i="8"/>
  <c r="F133" i="10" s="1"/>
  <c r="E141" i="8"/>
  <c r="E133" i="10" s="1"/>
  <c r="D141" i="8"/>
  <c r="D133" i="10" s="1"/>
  <c r="C141" i="8"/>
  <c r="C133" i="10" s="1"/>
  <c r="B141" i="8"/>
  <c r="B133" i="10" s="1"/>
  <c r="A141" i="8"/>
  <c r="A133" i="10" s="1"/>
  <c r="R140" i="8"/>
  <c r="R132" i="10" s="1"/>
  <c r="Q140" i="8"/>
  <c r="Q132" i="10" s="1"/>
  <c r="P140" i="8"/>
  <c r="P132" i="10" s="1"/>
  <c r="O140" i="8"/>
  <c r="O132" i="10" s="1"/>
  <c r="H140" i="8"/>
  <c r="H132" i="10" s="1"/>
  <c r="G140" i="8"/>
  <c r="G132" i="10" s="1"/>
  <c r="F140" i="8"/>
  <c r="F132" i="10" s="1"/>
  <c r="E140" i="8"/>
  <c r="E132" i="10" s="1"/>
  <c r="D140" i="8"/>
  <c r="D132" i="10" s="1"/>
  <c r="C140" i="8"/>
  <c r="C132" i="10" s="1"/>
  <c r="B140" i="8"/>
  <c r="B132" i="10" s="1"/>
  <c r="A140" i="8"/>
  <c r="A132" i="10" s="1"/>
  <c r="R139" i="8"/>
  <c r="R131" i="10" s="1"/>
  <c r="Q139" i="8"/>
  <c r="Q131" i="10" s="1"/>
  <c r="P139" i="8"/>
  <c r="P131" i="10" s="1"/>
  <c r="O139" i="8"/>
  <c r="O131" i="10" s="1"/>
  <c r="H139" i="8"/>
  <c r="H131" i="10" s="1"/>
  <c r="G139" i="8"/>
  <c r="G131" i="10" s="1"/>
  <c r="F139" i="8"/>
  <c r="F131" i="10" s="1"/>
  <c r="E139" i="8"/>
  <c r="E131" i="10" s="1"/>
  <c r="D139" i="8"/>
  <c r="D131" i="10" s="1"/>
  <c r="C139" i="8"/>
  <c r="C131" i="10" s="1"/>
  <c r="B139" i="8"/>
  <c r="B131" i="10" s="1"/>
  <c r="A139" i="8"/>
  <c r="A131" i="10" s="1"/>
  <c r="R138" i="8"/>
  <c r="R130" i="10" s="1"/>
  <c r="Q138" i="8"/>
  <c r="Q130" i="10" s="1"/>
  <c r="P138" i="8"/>
  <c r="P130" i="10" s="1"/>
  <c r="O138" i="8"/>
  <c r="O130" i="10" s="1"/>
  <c r="H138" i="8"/>
  <c r="H130" i="10" s="1"/>
  <c r="G138" i="8"/>
  <c r="G130" i="10" s="1"/>
  <c r="F138" i="8"/>
  <c r="F130" i="10" s="1"/>
  <c r="E138" i="8"/>
  <c r="E130" i="10" s="1"/>
  <c r="D138" i="8"/>
  <c r="D130" i="10" s="1"/>
  <c r="C138" i="8"/>
  <c r="C130" i="10" s="1"/>
  <c r="B138" i="8"/>
  <c r="B130" i="10" s="1"/>
  <c r="A138" i="8"/>
  <c r="A130" i="10" s="1"/>
  <c r="R137" i="8"/>
  <c r="R129" i="10" s="1"/>
  <c r="Q137" i="8"/>
  <c r="Q129" i="10" s="1"/>
  <c r="P137" i="8"/>
  <c r="P129" i="10" s="1"/>
  <c r="O137" i="8"/>
  <c r="O129" i="10" s="1"/>
  <c r="H137" i="8"/>
  <c r="H129" i="10" s="1"/>
  <c r="G137" i="8"/>
  <c r="G129" i="10" s="1"/>
  <c r="F137" i="8"/>
  <c r="F129" i="10" s="1"/>
  <c r="E137" i="8"/>
  <c r="E129" i="10" s="1"/>
  <c r="D137" i="8"/>
  <c r="D129" i="10" s="1"/>
  <c r="C137" i="8"/>
  <c r="C129" i="10" s="1"/>
  <c r="B137" i="8"/>
  <c r="B129" i="10" s="1"/>
  <c r="A137" i="8"/>
  <c r="A129" i="10" s="1"/>
  <c r="R136" i="8"/>
  <c r="R128" i="10" s="1"/>
  <c r="Q136" i="8"/>
  <c r="Q128" i="10" s="1"/>
  <c r="P136" i="8"/>
  <c r="P128" i="10" s="1"/>
  <c r="O136" i="8"/>
  <c r="O128" i="10" s="1"/>
  <c r="H136" i="8"/>
  <c r="H128" i="10" s="1"/>
  <c r="G136" i="8"/>
  <c r="G128" i="10" s="1"/>
  <c r="F136" i="8"/>
  <c r="F128" i="10" s="1"/>
  <c r="E136" i="8"/>
  <c r="E128" i="10" s="1"/>
  <c r="D136" i="8"/>
  <c r="D128" i="10" s="1"/>
  <c r="C136" i="8"/>
  <c r="C128" i="10" s="1"/>
  <c r="B136" i="8"/>
  <c r="B128" i="10" s="1"/>
  <c r="A136" i="8"/>
  <c r="A128" i="10" s="1"/>
  <c r="R135" i="8"/>
  <c r="R127" i="10" s="1"/>
  <c r="Q135" i="8"/>
  <c r="Q127" i="10" s="1"/>
  <c r="P135" i="8"/>
  <c r="P127" i="10" s="1"/>
  <c r="O135" i="8"/>
  <c r="O127" i="10" s="1"/>
  <c r="H135" i="8"/>
  <c r="H127" i="10" s="1"/>
  <c r="G135" i="8"/>
  <c r="G127" i="10" s="1"/>
  <c r="F135" i="8"/>
  <c r="F127" i="10" s="1"/>
  <c r="E135" i="8"/>
  <c r="E127" i="10" s="1"/>
  <c r="D135" i="8"/>
  <c r="D127" i="10" s="1"/>
  <c r="C135" i="8"/>
  <c r="C127" i="10" s="1"/>
  <c r="B135" i="8"/>
  <c r="B127" i="10" s="1"/>
  <c r="A135" i="8"/>
  <c r="A127" i="10" s="1"/>
  <c r="R134" i="8"/>
  <c r="R126" i="10" s="1"/>
  <c r="Q134" i="8"/>
  <c r="Q126" i="10" s="1"/>
  <c r="P134" i="8"/>
  <c r="P126" i="10" s="1"/>
  <c r="O134" i="8"/>
  <c r="O126" i="10" s="1"/>
  <c r="H134" i="8"/>
  <c r="H126" i="10" s="1"/>
  <c r="G134" i="8"/>
  <c r="G126" i="10" s="1"/>
  <c r="F134" i="8"/>
  <c r="F126" i="10" s="1"/>
  <c r="E134" i="8"/>
  <c r="E126" i="10" s="1"/>
  <c r="D134" i="8"/>
  <c r="D126" i="10" s="1"/>
  <c r="C134" i="8"/>
  <c r="C126" i="10" s="1"/>
  <c r="B134" i="8"/>
  <c r="B126" i="10" s="1"/>
  <c r="A134" i="8"/>
  <c r="A126" i="10" s="1"/>
  <c r="R133" i="8"/>
  <c r="R125" i="10" s="1"/>
  <c r="Q133" i="8"/>
  <c r="Q125" i="10" s="1"/>
  <c r="P133" i="8"/>
  <c r="P125" i="10" s="1"/>
  <c r="O133" i="8"/>
  <c r="O125" i="10" s="1"/>
  <c r="H133" i="8"/>
  <c r="H125" i="10" s="1"/>
  <c r="G133" i="8"/>
  <c r="G125" i="10" s="1"/>
  <c r="F133" i="8"/>
  <c r="F125" i="10" s="1"/>
  <c r="E133" i="8"/>
  <c r="E125" i="10" s="1"/>
  <c r="D133" i="8"/>
  <c r="D125" i="10" s="1"/>
  <c r="C133" i="8"/>
  <c r="C125" i="10" s="1"/>
  <c r="B133" i="8"/>
  <c r="B125" i="10" s="1"/>
  <c r="A133" i="8"/>
  <c r="A125" i="10" s="1"/>
  <c r="R132" i="8"/>
  <c r="R124" i="10" s="1"/>
  <c r="Q132" i="8"/>
  <c r="Q124" i="10" s="1"/>
  <c r="P132" i="8"/>
  <c r="P124" i="10" s="1"/>
  <c r="O132" i="8"/>
  <c r="O124" i="10" s="1"/>
  <c r="H132" i="8"/>
  <c r="H124" i="10" s="1"/>
  <c r="G132" i="8"/>
  <c r="G124" i="10" s="1"/>
  <c r="F132" i="8"/>
  <c r="F124" i="10" s="1"/>
  <c r="E132" i="8"/>
  <c r="E124" i="10" s="1"/>
  <c r="D132" i="8"/>
  <c r="D124" i="10" s="1"/>
  <c r="C132" i="8"/>
  <c r="C124" i="10" s="1"/>
  <c r="B132" i="8"/>
  <c r="B124" i="10" s="1"/>
  <c r="A132" i="8"/>
  <c r="A124" i="10" s="1"/>
  <c r="R131" i="8"/>
  <c r="R123" i="10" s="1"/>
  <c r="Q131" i="8"/>
  <c r="Q123" i="10" s="1"/>
  <c r="P131" i="8"/>
  <c r="P123" i="10" s="1"/>
  <c r="O131" i="8"/>
  <c r="O123" i="10" s="1"/>
  <c r="H131" i="8"/>
  <c r="H123" i="10" s="1"/>
  <c r="G131" i="8"/>
  <c r="G123" i="10" s="1"/>
  <c r="F131" i="8"/>
  <c r="F123" i="10" s="1"/>
  <c r="E131" i="8"/>
  <c r="E123" i="10" s="1"/>
  <c r="D131" i="8"/>
  <c r="D123" i="10" s="1"/>
  <c r="C131" i="8"/>
  <c r="C123" i="10" s="1"/>
  <c r="B131" i="8"/>
  <c r="B123" i="10" s="1"/>
  <c r="A131" i="8"/>
  <c r="A123" i="10" s="1"/>
  <c r="R130" i="8"/>
  <c r="R122" i="10" s="1"/>
  <c r="Q130" i="8"/>
  <c r="Q122" i="10" s="1"/>
  <c r="P130" i="8"/>
  <c r="P122" i="10" s="1"/>
  <c r="O130" i="8"/>
  <c r="O122" i="10" s="1"/>
  <c r="H130" i="8"/>
  <c r="H122" i="10" s="1"/>
  <c r="G130" i="8"/>
  <c r="G122" i="10" s="1"/>
  <c r="F130" i="8"/>
  <c r="F122" i="10" s="1"/>
  <c r="E130" i="8"/>
  <c r="E122" i="10" s="1"/>
  <c r="D130" i="8"/>
  <c r="D122" i="10" s="1"/>
  <c r="C130" i="8"/>
  <c r="C122" i="10" s="1"/>
  <c r="B130" i="8"/>
  <c r="B122" i="10" s="1"/>
  <c r="A130" i="8"/>
  <c r="A122" i="10" s="1"/>
  <c r="R129" i="8"/>
  <c r="R121" i="10" s="1"/>
  <c r="Q129" i="8"/>
  <c r="Q121" i="10" s="1"/>
  <c r="P129" i="8"/>
  <c r="P121" i="10" s="1"/>
  <c r="O129" i="8"/>
  <c r="O121" i="10" s="1"/>
  <c r="H129" i="8"/>
  <c r="H121" i="10" s="1"/>
  <c r="G129" i="8"/>
  <c r="G121" i="10" s="1"/>
  <c r="F129" i="8"/>
  <c r="F121" i="10" s="1"/>
  <c r="E129" i="8"/>
  <c r="E121" i="10" s="1"/>
  <c r="D129" i="8"/>
  <c r="D121" i="10" s="1"/>
  <c r="C129" i="8"/>
  <c r="C121" i="10" s="1"/>
  <c r="B129" i="8"/>
  <c r="B121" i="10" s="1"/>
  <c r="A129" i="8"/>
  <c r="A121" i="10" s="1"/>
  <c r="R128" i="8"/>
  <c r="R120" i="10" s="1"/>
  <c r="Q128" i="8"/>
  <c r="Q120" i="10" s="1"/>
  <c r="P128" i="8"/>
  <c r="P120" i="10" s="1"/>
  <c r="O128" i="8"/>
  <c r="O120" i="10" s="1"/>
  <c r="H128" i="8"/>
  <c r="H120" i="10" s="1"/>
  <c r="G128" i="8"/>
  <c r="G120" i="10" s="1"/>
  <c r="F128" i="8"/>
  <c r="F120" i="10" s="1"/>
  <c r="E128" i="8"/>
  <c r="E120" i="10" s="1"/>
  <c r="D128" i="8"/>
  <c r="D120" i="10" s="1"/>
  <c r="C128" i="8"/>
  <c r="C120" i="10" s="1"/>
  <c r="B128" i="8"/>
  <c r="B120" i="10" s="1"/>
  <c r="A128" i="8"/>
  <c r="A120" i="10" s="1"/>
  <c r="R127" i="8"/>
  <c r="R119" i="10" s="1"/>
  <c r="Q127" i="8"/>
  <c r="Q119" i="10" s="1"/>
  <c r="P127" i="8"/>
  <c r="P119" i="10" s="1"/>
  <c r="O127" i="8"/>
  <c r="O119" i="10" s="1"/>
  <c r="H127" i="8"/>
  <c r="H119" i="10" s="1"/>
  <c r="G127" i="8"/>
  <c r="G119" i="10" s="1"/>
  <c r="F127" i="8"/>
  <c r="F119" i="10" s="1"/>
  <c r="E127" i="8"/>
  <c r="E119" i="10" s="1"/>
  <c r="D127" i="8"/>
  <c r="D119" i="10" s="1"/>
  <c r="C127" i="8"/>
  <c r="C119" i="10" s="1"/>
  <c r="B127" i="8"/>
  <c r="B119" i="10" s="1"/>
  <c r="A127" i="8"/>
  <c r="A119" i="10" s="1"/>
  <c r="R126" i="8"/>
  <c r="R118" i="10" s="1"/>
  <c r="Q126" i="8"/>
  <c r="Q118" i="10" s="1"/>
  <c r="P126" i="8"/>
  <c r="P118" i="10" s="1"/>
  <c r="O126" i="8"/>
  <c r="O118" i="10" s="1"/>
  <c r="H126" i="8"/>
  <c r="H118" i="10" s="1"/>
  <c r="G126" i="8"/>
  <c r="G118" i="10" s="1"/>
  <c r="F126" i="8"/>
  <c r="F118" i="10" s="1"/>
  <c r="E126" i="8"/>
  <c r="E118" i="10" s="1"/>
  <c r="D126" i="8"/>
  <c r="D118" i="10" s="1"/>
  <c r="C126" i="8"/>
  <c r="C118" i="10" s="1"/>
  <c r="B126" i="8"/>
  <c r="B118" i="10" s="1"/>
  <c r="A126" i="8"/>
  <c r="A118" i="10" s="1"/>
  <c r="R125" i="8"/>
  <c r="R117" i="10" s="1"/>
  <c r="Q125" i="8"/>
  <c r="Q117" i="10" s="1"/>
  <c r="P125" i="8"/>
  <c r="P117" i="10" s="1"/>
  <c r="O125" i="8"/>
  <c r="O117" i="10" s="1"/>
  <c r="H125" i="8"/>
  <c r="H117" i="10" s="1"/>
  <c r="G125" i="8"/>
  <c r="G117" i="10" s="1"/>
  <c r="F125" i="8"/>
  <c r="F117" i="10" s="1"/>
  <c r="E125" i="8"/>
  <c r="E117" i="10" s="1"/>
  <c r="D125" i="8"/>
  <c r="D117" i="10" s="1"/>
  <c r="C125" i="8"/>
  <c r="C117" i="10" s="1"/>
  <c r="B125" i="8"/>
  <c r="B117" i="10" s="1"/>
  <c r="A125" i="8"/>
  <c r="A117" i="10" s="1"/>
  <c r="R124" i="8"/>
  <c r="R116" i="10" s="1"/>
  <c r="Q124" i="8"/>
  <c r="Q116" i="10" s="1"/>
  <c r="P124" i="8"/>
  <c r="P116" i="10" s="1"/>
  <c r="O124" i="8"/>
  <c r="O116" i="10" s="1"/>
  <c r="H124" i="8"/>
  <c r="H116" i="10" s="1"/>
  <c r="G124" i="8"/>
  <c r="G116" i="10" s="1"/>
  <c r="F124" i="8"/>
  <c r="F116" i="10" s="1"/>
  <c r="E124" i="8"/>
  <c r="E116" i="10" s="1"/>
  <c r="D124" i="8"/>
  <c r="D116" i="10" s="1"/>
  <c r="C124" i="8"/>
  <c r="C116" i="10" s="1"/>
  <c r="B124" i="8"/>
  <c r="B116" i="10" s="1"/>
  <c r="A124" i="8"/>
  <c r="A116" i="10" s="1"/>
  <c r="R123" i="8"/>
  <c r="R115" i="10" s="1"/>
  <c r="Q123" i="8"/>
  <c r="Q115" i="10" s="1"/>
  <c r="P123" i="8"/>
  <c r="P115" i="10" s="1"/>
  <c r="O123" i="8"/>
  <c r="O115" i="10" s="1"/>
  <c r="H123" i="8"/>
  <c r="H115" i="10" s="1"/>
  <c r="G123" i="8"/>
  <c r="G115" i="10" s="1"/>
  <c r="F123" i="8"/>
  <c r="F115" i="10" s="1"/>
  <c r="E123" i="8"/>
  <c r="E115" i="10" s="1"/>
  <c r="D123" i="8"/>
  <c r="D115" i="10" s="1"/>
  <c r="C123" i="8"/>
  <c r="C115" i="10" s="1"/>
  <c r="B123" i="8"/>
  <c r="B115" i="10" s="1"/>
  <c r="A123" i="8"/>
  <c r="A115" i="10" s="1"/>
  <c r="R122" i="8"/>
  <c r="R114" i="10" s="1"/>
  <c r="Q122" i="8"/>
  <c r="Q114" i="10" s="1"/>
  <c r="P122" i="8"/>
  <c r="P114" i="10" s="1"/>
  <c r="O122" i="8"/>
  <c r="O114" i="10" s="1"/>
  <c r="H122" i="8"/>
  <c r="H114" i="10" s="1"/>
  <c r="G122" i="8"/>
  <c r="G114" i="10" s="1"/>
  <c r="F122" i="8"/>
  <c r="F114" i="10" s="1"/>
  <c r="E122" i="8"/>
  <c r="E114" i="10" s="1"/>
  <c r="D122" i="8"/>
  <c r="D114" i="10" s="1"/>
  <c r="C122" i="8"/>
  <c r="C114" i="10" s="1"/>
  <c r="B122" i="8"/>
  <c r="B114" i="10" s="1"/>
  <c r="A122" i="8"/>
  <c r="A114" i="10" s="1"/>
  <c r="R121" i="8"/>
  <c r="R113" i="10" s="1"/>
  <c r="Q121" i="8"/>
  <c r="Q113" i="10" s="1"/>
  <c r="P121" i="8"/>
  <c r="P113" i="10" s="1"/>
  <c r="O121" i="8"/>
  <c r="O113" i="10" s="1"/>
  <c r="H121" i="8"/>
  <c r="H113" i="10" s="1"/>
  <c r="G121" i="8"/>
  <c r="G113" i="10" s="1"/>
  <c r="F121" i="8"/>
  <c r="F113" i="10" s="1"/>
  <c r="E121" i="8"/>
  <c r="E113" i="10" s="1"/>
  <c r="D121" i="8"/>
  <c r="D113" i="10" s="1"/>
  <c r="C121" i="8"/>
  <c r="C113" i="10" s="1"/>
  <c r="B121" i="8"/>
  <c r="B113" i="10" s="1"/>
  <c r="A121" i="8"/>
  <c r="A113" i="10" s="1"/>
  <c r="R120" i="8"/>
  <c r="R112" i="10" s="1"/>
  <c r="Q120" i="8"/>
  <c r="Q112" i="10" s="1"/>
  <c r="P120" i="8"/>
  <c r="P112" i="10" s="1"/>
  <c r="O120" i="8"/>
  <c r="O112" i="10" s="1"/>
  <c r="H120" i="8"/>
  <c r="H112" i="10" s="1"/>
  <c r="G120" i="8"/>
  <c r="G112" i="10" s="1"/>
  <c r="F120" i="8"/>
  <c r="F112" i="10" s="1"/>
  <c r="E120" i="8"/>
  <c r="E112" i="10" s="1"/>
  <c r="D120" i="8"/>
  <c r="D112" i="10" s="1"/>
  <c r="C120" i="8"/>
  <c r="C112" i="10" s="1"/>
  <c r="B120" i="8"/>
  <c r="B112" i="10" s="1"/>
  <c r="A120" i="8"/>
  <c r="A112" i="10" s="1"/>
  <c r="R119" i="8"/>
  <c r="R111" i="10" s="1"/>
  <c r="Q119" i="8"/>
  <c r="Q111" i="10" s="1"/>
  <c r="P119" i="8"/>
  <c r="P111" i="10" s="1"/>
  <c r="O119" i="8"/>
  <c r="O111" i="10" s="1"/>
  <c r="H119" i="8"/>
  <c r="H111" i="10" s="1"/>
  <c r="G119" i="8"/>
  <c r="G111" i="10" s="1"/>
  <c r="F119" i="8"/>
  <c r="F111" i="10" s="1"/>
  <c r="E119" i="8"/>
  <c r="E111" i="10" s="1"/>
  <c r="D119" i="8"/>
  <c r="D111" i="10" s="1"/>
  <c r="C119" i="8"/>
  <c r="C111" i="10" s="1"/>
  <c r="B119" i="8"/>
  <c r="B111" i="10" s="1"/>
  <c r="A119" i="8"/>
  <c r="A111" i="10" s="1"/>
  <c r="R118" i="8"/>
  <c r="R110" i="10" s="1"/>
  <c r="Q118" i="8"/>
  <c r="Q110" i="10" s="1"/>
  <c r="P118" i="8"/>
  <c r="P110" i="10" s="1"/>
  <c r="O118" i="8"/>
  <c r="O110" i="10" s="1"/>
  <c r="H118" i="8"/>
  <c r="H110" i="10" s="1"/>
  <c r="G118" i="8"/>
  <c r="G110" i="10" s="1"/>
  <c r="F118" i="8"/>
  <c r="F110" i="10" s="1"/>
  <c r="E118" i="8"/>
  <c r="E110" i="10" s="1"/>
  <c r="D118" i="8"/>
  <c r="D110" i="10" s="1"/>
  <c r="C118" i="8"/>
  <c r="C110" i="10" s="1"/>
  <c r="B118" i="8"/>
  <c r="B110" i="10" s="1"/>
  <c r="A118" i="8"/>
  <c r="A110" i="10" s="1"/>
  <c r="R117" i="8"/>
  <c r="R109" i="10" s="1"/>
  <c r="Q117" i="8"/>
  <c r="Q109" i="10" s="1"/>
  <c r="P117" i="8"/>
  <c r="P109" i="10" s="1"/>
  <c r="O117" i="8"/>
  <c r="O109" i="10" s="1"/>
  <c r="H117" i="8"/>
  <c r="H109" i="10" s="1"/>
  <c r="G117" i="8"/>
  <c r="G109" i="10" s="1"/>
  <c r="F117" i="8"/>
  <c r="F109" i="10" s="1"/>
  <c r="E117" i="8"/>
  <c r="E109" i="10" s="1"/>
  <c r="D117" i="8"/>
  <c r="D109" i="10" s="1"/>
  <c r="C117" i="8"/>
  <c r="C109" i="10" s="1"/>
  <c r="B117" i="8"/>
  <c r="B109" i="10" s="1"/>
  <c r="A117" i="8"/>
  <c r="A109" i="10" s="1"/>
  <c r="R116" i="8"/>
  <c r="R108" i="10" s="1"/>
  <c r="Q116" i="8"/>
  <c r="Q108" i="10" s="1"/>
  <c r="P116" i="8"/>
  <c r="P108" i="10" s="1"/>
  <c r="O116" i="8"/>
  <c r="O108" i="10" s="1"/>
  <c r="H116" i="8"/>
  <c r="H108" i="10" s="1"/>
  <c r="G116" i="8"/>
  <c r="G108" i="10" s="1"/>
  <c r="F116" i="8"/>
  <c r="F108" i="10" s="1"/>
  <c r="E116" i="8"/>
  <c r="E108" i="10" s="1"/>
  <c r="D116" i="8"/>
  <c r="D108" i="10" s="1"/>
  <c r="C116" i="8"/>
  <c r="C108" i="10" s="1"/>
  <c r="B116" i="8"/>
  <c r="B108" i="10" s="1"/>
  <c r="A116" i="8"/>
  <c r="A108" i="10" s="1"/>
  <c r="R115" i="8"/>
  <c r="R107" i="10" s="1"/>
  <c r="Q115" i="8"/>
  <c r="Q107" i="10" s="1"/>
  <c r="P115" i="8"/>
  <c r="P107" i="10" s="1"/>
  <c r="O115" i="8"/>
  <c r="O107" i="10" s="1"/>
  <c r="H115" i="8"/>
  <c r="H107" i="10" s="1"/>
  <c r="G115" i="8"/>
  <c r="G107" i="10" s="1"/>
  <c r="F115" i="8"/>
  <c r="F107" i="10" s="1"/>
  <c r="E115" i="8"/>
  <c r="E107" i="10" s="1"/>
  <c r="D115" i="8"/>
  <c r="D107" i="10" s="1"/>
  <c r="C115" i="8"/>
  <c r="C107" i="10" s="1"/>
  <c r="B115" i="8"/>
  <c r="B107" i="10" s="1"/>
  <c r="A115" i="8"/>
  <c r="A107" i="10" s="1"/>
  <c r="R114" i="8"/>
  <c r="R106" i="10" s="1"/>
  <c r="Q114" i="8"/>
  <c r="Q106" i="10" s="1"/>
  <c r="P114" i="8"/>
  <c r="P106" i="10" s="1"/>
  <c r="O114" i="8"/>
  <c r="O106" i="10" s="1"/>
  <c r="H114" i="8"/>
  <c r="H106" i="10" s="1"/>
  <c r="G114" i="8"/>
  <c r="G106" i="10" s="1"/>
  <c r="F114" i="8"/>
  <c r="F106" i="10" s="1"/>
  <c r="E114" i="8"/>
  <c r="E106" i="10" s="1"/>
  <c r="D114" i="8"/>
  <c r="D106" i="10" s="1"/>
  <c r="C114" i="8"/>
  <c r="C106" i="10" s="1"/>
  <c r="B114" i="8"/>
  <c r="B106" i="10" s="1"/>
  <c r="A114" i="8"/>
  <c r="A106" i="10" s="1"/>
  <c r="R113" i="8"/>
  <c r="R105" i="10" s="1"/>
  <c r="Q113" i="8"/>
  <c r="Q105" i="10" s="1"/>
  <c r="P113" i="8"/>
  <c r="P105" i="10" s="1"/>
  <c r="O113" i="8"/>
  <c r="O105" i="10" s="1"/>
  <c r="H113" i="8"/>
  <c r="H105" i="10" s="1"/>
  <c r="G113" i="8"/>
  <c r="G105" i="10" s="1"/>
  <c r="F113" i="8"/>
  <c r="F105" i="10" s="1"/>
  <c r="E113" i="8"/>
  <c r="E105" i="10" s="1"/>
  <c r="D113" i="8"/>
  <c r="D105" i="10" s="1"/>
  <c r="C113" i="8"/>
  <c r="C105" i="10" s="1"/>
  <c r="B113" i="8"/>
  <c r="B105" i="10" s="1"/>
  <c r="A113" i="8"/>
  <c r="A105" i="10" s="1"/>
  <c r="R112" i="8"/>
  <c r="R104" i="10" s="1"/>
  <c r="Q112" i="8"/>
  <c r="Q104" i="10" s="1"/>
  <c r="P112" i="8"/>
  <c r="P104" i="10" s="1"/>
  <c r="O112" i="8"/>
  <c r="O104" i="10" s="1"/>
  <c r="H112" i="8"/>
  <c r="H104" i="10" s="1"/>
  <c r="G112" i="8"/>
  <c r="G104" i="10" s="1"/>
  <c r="F112" i="8"/>
  <c r="F104" i="10" s="1"/>
  <c r="E112" i="8"/>
  <c r="E104" i="10" s="1"/>
  <c r="D112" i="8"/>
  <c r="D104" i="10" s="1"/>
  <c r="C112" i="8"/>
  <c r="C104" i="10" s="1"/>
  <c r="B112" i="8"/>
  <c r="B104" i="10" s="1"/>
  <c r="A112" i="8"/>
  <c r="A104" i="10" s="1"/>
  <c r="R111" i="8"/>
  <c r="R103" i="10" s="1"/>
  <c r="Q111" i="8"/>
  <c r="Q103" i="10" s="1"/>
  <c r="P111" i="8"/>
  <c r="P103" i="10" s="1"/>
  <c r="O111" i="8"/>
  <c r="O103" i="10" s="1"/>
  <c r="H111" i="8"/>
  <c r="H103" i="10" s="1"/>
  <c r="G111" i="8"/>
  <c r="G103" i="10" s="1"/>
  <c r="F111" i="8"/>
  <c r="F103" i="10" s="1"/>
  <c r="E111" i="8"/>
  <c r="E103" i="10" s="1"/>
  <c r="D111" i="8"/>
  <c r="D103" i="10" s="1"/>
  <c r="C111" i="8"/>
  <c r="C103" i="10" s="1"/>
  <c r="B111" i="8"/>
  <c r="B103" i="10" s="1"/>
  <c r="A111" i="8"/>
  <c r="A103" i="10" s="1"/>
  <c r="R110" i="8"/>
  <c r="R102" i="10" s="1"/>
  <c r="Q110" i="8"/>
  <c r="Q102" i="10" s="1"/>
  <c r="P110" i="8"/>
  <c r="P102" i="10" s="1"/>
  <c r="O110" i="8"/>
  <c r="O102" i="10" s="1"/>
  <c r="H110" i="8"/>
  <c r="H102" i="10" s="1"/>
  <c r="G110" i="8"/>
  <c r="G102" i="10" s="1"/>
  <c r="F110" i="8"/>
  <c r="F102" i="10" s="1"/>
  <c r="E110" i="8"/>
  <c r="E102" i="10" s="1"/>
  <c r="D110" i="8"/>
  <c r="D102" i="10" s="1"/>
  <c r="C110" i="8"/>
  <c r="C102" i="10" s="1"/>
  <c r="B110" i="8"/>
  <c r="B102" i="10" s="1"/>
  <c r="A110" i="8"/>
  <c r="A102" i="10" s="1"/>
  <c r="R109" i="8"/>
  <c r="R101" i="10" s="1"/>
  <c r="Q109" i="8"/>
  <c r="Q101" i="10" s="1"/>
  <c r="P109" i="8"/>
  <c r="P101" i="10" s="1"/>
  <c r="O109" i="8"/>
  <c r="O101" i="10" s="1"/>
  <c r="H109" i="8"/>
  <c r="H101" i="10" s="1"/>
  <c r="G109" i="8"/>
  <c r="G101" i="10" s="1"/>
  <c r="F109" i="8"/>
  <c r="F101" i="10" s="1"/>
  <c r="E109" i="8"/>
  <c r="E101" i="10" s="1"/>
  <c r="D109" i="8"/>
  <c r="D101" i="10" s="1"/>
  <c r="C109" i="8"/>
  <c r="C101" i="10" s="1"/>
  <c r="B109" i="8"/>
  <c r="B101" i="10" s="1"/>
  <c r="A109" i="8"/>
  <c r="A101" i="10" s="1"/>
  <c r="S105" i="8"/>
  <c r="S100" i="10" s="1"/>
  <c r="R105" i="8"/>
  <c r="R100" i="10" s="1"/>
  <c r="Q105" i="8"/>
  <c r="Q100" i="10" s="1"/>
  <c r="P105" i="8"/>
  <c r="P100" i="10" s="1"/>
  <c r="O105" i="8"/>
  <c r="O100" i="10" s="1"/>
  <c r="M105" i="8"/>
  <c r="M100" i="10" s="1"/>
  <c r="L105" i="8"/>
  <c r="L100" i="10" s="1"/>
  <c r="H105" i="8"/>
  <c r="H100" i="10" s="1"/>
  <c r="G105" i="8"/>
  <c r="G100" i="10" s="1"/>
  <c r="F105" i="8"/>
  <c r="F100" i="10" s="1"/>
  <c r="E105" i="8"/>
  <c r="E100" i="10" s="1"/>
  <c r="D105" i="8"/>
  <c r="D100" i="10" s="1"/>
  <c r="C105" i="8"/>
  <c r="C100" i="10" s="1"/>
  <c r="B105" i="8"/>
  <c r="B100" i="10" s="1"/>
  <c r="A105" i="8"/>
  <c r="A100" i="10" s="1"/>
  <c r="S104" i="8"/>
  <c r="S99" i="10" s="1"/>
  <c r="R104" i="8"/>
  <c r="R99" i="10" s="1"/>
  <c r="Q104" i="8"/>
  <c r="Q99" i="10" s="1"/>
  <c r="P104" i="8"/>
  <c r="P99" i="10" s="1"/>
  <c r="O104" i="8"/>
  <c r="O99" i="10" s="1"/>
  <c r="M104" i="8"/>
  <c r="M99" i="10" s="1"/>
  <c r="L104" i="8"/>
  <c r="L99" i="10" s="1"/>
  <c r="H104" i="8"/>
  <c r="H99" i="10" s="1"/>
  <c r="G104" i="8"/>
  <c r="G99" i="10" s="1"/>
  <c r="F104" i="8"/>
  <c r="F99" i="10" s="1"/>
  <c r="E104" i="8"/>
  <c r="E99" i="10" s="1"/>
  <c r="D104" i="8"/>
  <c r="D99" i="10" s="1"/>
  <c r="C104" i="8"/>
  <c r="C99" i="10" s="1"/>
  <c r="A104" i="8"/>
  <c r="S103" i="8"/>
  <c r="S98" i="10" s="1"/>
  <c r="R103" i="8"/>
  <c r="R98" i="10" s="1"/>
  <c r="Q103" i="8"/>
  <c r="Q98" i="10" s="1"/>
  <c r="P103" i="8"/>
  <c r="P98" i="10" s="1"/>
  <c r="O103" i="8"/>
  <c r="O98" i="10" s="1"/>
  <c r="M103" i="8"/>
  <c r="M98" i="10" s="1"/>
  <c r="L103" i="8"/>
  <c r="L98" i="10" s="1"/>
  <c r="H103" i="8"/>
  <c r="H98" i="10" s="1"/>
  <c r="G103" i="8"/>
  <c r="G98" i="10" s="1"/>
  <c r="F103" i="8"/>
  <c r="F98" i="10" s="1"/>
  <c r="E103" i="8"/>
  <c r="E98" i="10" s="1"/>
  <c r="D103" i="8"/>
  <c r="D98" i="10" s="1"/>
  <c r="C103" i="8"/>
  <c r="C98" i="10" s="1"/>
  <c r="B103" i="8"/>
  <c r="B98" i="10" s="1"/>
  <c r="A103" i="8"/>
  <c r="A98" i="10" s="1"/>
  <c r="S102" i="8"/>
  <c r="S97" i="10" s="1"/>
  <c r="R102" i="8"/>
  <c r="R97" i="10" s="1"/>
  <c r="Q102" i="8"/>
  <c r="Q97" i="10" s="1"/>
  <c r="P102" i="8"/>
  <c r="P97" i="10" s="1"/>
  <c r="O102" i="8"/>
  <c r="O97" i="10" s="1"/>
  <c r="M102" i="8"/>
  <c r="M97" i="10" s="1"/>
  <c r="L102" i="8"/>
  <c r="L97" i="10" s="1"/>
  <c r="H102" i="8"/>
  <c r="H97" i="10" s="1"/>
  <c r="G102" i="8"/>
  <c r="G97" i="10" s="1"/>
  <c r="F102" i="8"/>
  <c r="F97" i="10" s="1"/>
  <c r="E102" i="8"/>
  <c r="E97" i="10" s="1"/>
  <c r="D102" i="8"/>
  <c r="D97" i="10" s="1"/>
  <c r="C102" i="8"/>
  <c r="C97" i="10" s="1"/>
  <c r="B102" i="8"/>
  <c r="B97" i="10" s="1"/>
  <c r="A102" i="8"/>
  <c r="A97" i="10" s="1"/>
  <c r="S101" i="8"/>
  <c r="S96" i="10" s="1"/>
  <c r="R101" i="8"/>
  <c r="R96" i="10" s="1"/>
  <c r="Q101" i="8"/>
  <c r="Q96" i="10" s="1"/>
  <c r="P101" i="8"/>
  <c r="P96" i="10" s="1"/>
  <c r="O101" i="8"/>
  <c r="O96" i="10" s="1"/>
  <c r="M101" i="8"/>
  <c r="M96" i="10" s="1"/>
  <c r="L101" i="8"/>
  <c r="L96" i="10" s="1"/>
  <c r="H101" i="8"/>
  <c r="H96" i="10" s="1"/>
  <c r="G101" i="8"/>
  <c r="G96" i="10" s="1"/>
  <c r="F101" i="8"/>
  <c r="F96" i="10" s="1"/>
  <c r="E101" i="8"/>
  <c r="E96" i="10" s="1"/>
  <c r="D101" i="8"/>
  <c r="D96" i="10" s="1"/>
  <c r="C101" i="8"/>
  <c r="C96" i="10" s="1"/>
  <c r="B101" i="8"/>
  <c r="B96" i="10" s="1"/>
  <c r="A101" i="8"/>
  <c r="A96" i="10" s="1"/>
  <c r="S100" i="8"/>
  <c r="S95" i="10" s="1"/>
  <c r="R100" i="8"/>
  <c r="R95" i="10" s="1"/>
  <c r="Q100" i="8"/>
  <c r="Q95" i="10" s="1"/>
  <c r="P100" i="8"/>
  <c r="P95" i="10" s="1"/>
  <c r="O100" i="8"/>
  <c r="O95" i="10" s="1"/>
  <c r="M100" i="8"/>
  <c r="M95" i="10" s="1"/>
  <c r="L100" i="8"/>
  <c r="L95" i="10" s="1"/>
  <c r="H100" i="8"/>
  <c r="H95" i="10" s="1"/>
  <c r="G100" i="8"/>
  <c r="G95" i="10" s="1"/>
  <c r="F100" i="8"/>
  <c r="F95" i="10" s="1"/>
  <c r="E100" i="8"/>
  <c r="E95" i="10" s="1"/>
  <c r="D100" i="8"/>
  <c r="D95" i="10" s="1"/>
  <c r="C100" i="8"/>
  <c r="C95" i="10" s="1"/>
  <c r="A100" i="8"/>
  <c r="A95" i="10" s="1"/>
  <c r="S99" i="8"/>
  <c r="S94" i="10" s="1"/>
  <c r="R99" i="8"/>
  <c r="R94" i="10" s="1"/>
  <c r="Q99" i="8"/>
  <c r="Q94" i="10" s="1"/>
  <c r="P99" i="8"/>
  <c r="P94" i="10" s="1"/>
  <c r="O99" i="8"/>
  <c r="O94" i="10" s="1"/>
  <c r="M99" i="8"/>
  <c r="M94" i="10" s="1"/>
  <c r="L99" i="8"/>
  <c r="L94" i="10" s="1"/>
  <c r="H99" i="8"/>
  <c r="H94" i="10" s="1"/>
  <c r="G99" i="8"/>
  <c r="G94" i="10" s="1"/>
  <c r="F99" i="8"/>
  <c r="F94" i="10" s="1"/>
  <c r="E99" i="8"/>
  <c r="E94" i="10" s="1"/>
  <c r="D99" i="8"/>
  <c r="D94" i="10" s="1"/>
  <c r="C99" i="8"/>
  <c r="C94" i="10" s="1"/>
  <c r="A99" i="8"/>
  <c r="A94" i="10" s="1"/>
  <c r="S98" i="8"/>
  <c r="S93" i="10" s="1"/>
  <c r="R98" i="8"/>
  <c r="R93" i="10" s="1"/>
  <c r="Q98" i="8"/>
  <c r="Q93" i="10" s="1"/>
  <c r="P98" i="8"/>
  <c r="P93" i="10" s="1"/>
  <c r="O98" i="8"/>
  <c r="O93" i="10" s="1"/>
  <c r="M98" i="8"/>
  <c r="M93" i="10" s="1"/>
  <c r="L98" i="8"/>
  <c r="L93" i="10" s="1"/>
  <c r="H98" i="8"/>
  <c r="H93" i="10" s="1"/>
  <c r="G98" i="8"/>
  <c r="G93" i="10" s="1"/>
  <c r="F98" i="8"/>
  <c r="F93" i="10" s="1"/>
  <c r="E98" i="8"/>
  <c r="E93" i="10" s="1"/>
  <c r="D98" i="8"/>
  <c r="D93" i="10" s="1"/>
  <c r="C98" i="8"/>
  <c r="C93" i="10" s="1"/>
  <c r="A98" i="8"/>
  <c r="A93" i="10" s="1"/>
  <c r="S97" i="8"/>
  <c r="S92" i="10" s="1"/>
  <c r="R97" i="8"/>
  <c r="R92" i="10" s="1"/>
  <c r="Q97" i="8"/>
  <c r="Q92" i="10" s="1"/>
  <c r="P97" i="8"/>
  <c r="P92" i="10" s="1"/>
  <c r="O97" i="8"/>
  <c r="O92" i="10" s="1"/>
  <c r="M97" i="8"/>
  <c r="M92" i="10" s="1"/>
  <c r="L97" i="8"/>
  <c r="L92" i="10" s="1"/>
  <c r="H97" i="8"/>
  <c r="H92" i="10" s="1"/>
  <c r="G97" i="8"/>
  <c r="G92" i="10" s="1"/>
  <c r="F97" i="8"/>
  <c r="F92" i="10" s="1"/>
  <c r="E97" i="8"/>
  <c r="E92" i="10" s="1"/>
  <c r="D97" i="8"/>
  <c r="D92" i="10" s="1"/>
  <c r="C97" i="8"/>
  <c r="C92" i="10" s="1"/>
  <c r="B97" i="8"/>
  <c r="B92" i="10" s="1"/>
  <c r="A97" i="8"/>
  <c r="A92" i="10" s="1"/>
  <c r="S96" i="8"/>
  <c r="S91" i="10" s="1"/>
  <c r="R96" i="8"/>
  <c r="R91" i="10" s="1"/>
  <c r="Q96" i="8"/>
  <c r="Q91" i="10" s="1"/>
  <c r="P96" i="8"/>
  <c r="P91" i="10" s="1"/>
  <c r="O96" i="8"/>
  <c r="O91" i="10" s="1"/>
  <c r="M96" i="8"/>
  <c r="M91" i="10" s="1"/>
  <c r="L96" i="8"/>
  <c r="L91" i="10" s="1"/>
  <c r="H96" i="8"/>
  <c r="H91" i="10" s="1"/>
  <c r="G96" i="8"/>
  <c r="G91" i="10" s="1"/>
  <c r="F96" i="8"/>
  <c r="F91" i="10" s="1"/>
  <c r="E96" i="8"/>
  <c r="E91" i="10" s="1"/>
  <c r="D96" i="8"/>
  <c r="D91" i="10" s="1"/>
  <c r="C96" i="8"/>
  <c r="C91" i="10" s="1"/>
  <c r="A96" i="8"/>
  <c r="S95" i="8"/>
  <c r="S90" i="10" s="1"/>
  <c r="R95" i="8"/>
  <c r="R90" i="10" s="1"/>
  <c r="Q95" i="8"/>
  <c r="Q90" i="10" s="1"/>
  <c r="P95" i="8"/>
  <c r="P90" i="10" s="1"/>
  <c r="O95" i="8"/>
  <c r="O90" i="10" s="1"/>
  <c r="M95" i="8"/>
  <c r="M90" i="10" s="1"/>
  <c r="L95" i="8"/>
  <c r="L90" i="10" s="1"/>
  <c r="H95" i="8"/>
  <c r="H90" i="10" s="1"/>
  <c r="G95" i="8"/>
  <c r="G90" i="10" s="1"/>
  <c r="F95" i="8"/>
  <c r="F90" i="10" s="1"/>
  <c r="E95" i="8"/>
  <c r="E90" i="10" s="1"/>
  <c r="D95" i="8"/>
  <c r="D90" i="10" s="1"/>
  <c r="C95" i="8"/>
  <c r="C90" i="10" s="1"/>
  <c r="B95" i="8"/>
  <c r="B90" i="10" s="1"/>
  <c r="A95" i="8"/>
  <c r="A90" i="10" s="1"/>
  <c r="S94" i="8"/>
  <c r="S89" i="10" s="1"/>
  <c r="R94" i="8"/>
  <c r="R89" i="10" s="1"/>
  <c r="Q94" i="8"/>
  <c r="Q89" i="10" s="1"/>
  <c r="P94" i="8"/>
  <c r="P89" i="10" s="1"/>
  <c r="O94" i="8"/>
  <c r="O89" i="10" s="1"/>
  <c r="M94" i="8"/>
  <c r="M89" i="10" s="1"/>
  <c r="L94" i="8"/>
  <c r="L89" i="10" s="1"/>
  <c r="H94" i="8"/>
  <c r="H89" i="10" s="1"/>
  <c r="G94" i="8"/>
  <c r="G89" i="10" s="1"/>
  <c r="F94" i="8"/>
  <c r="F89" i="10" s="1"/>
  <c r="E94" i="8"/>
  <c r="E89" i="10" s="1"/>
  <c r="D94" i="8"/>
  <c r="D89" i="10" s="1"/>
  <c r="C94" i="8"/>
  <c r="C89" i="10" s="1"/>
  <c r="B94" i="8"/>
  <c r="B89" i="10" s="1"/>
  <c r="A94" i="8"/>
  <c r="A89" i="10" s="1"/>
  <c r="S93" i="8"/>
  <c r="S88" i="10" s="1"/>
  <c r="R93" i="8"/>
  <c r="R88" i="10" s="1"/>
  <c r="Q93" i="8"/>
  <c r="Q88" i="10" s="1"/>
  <c r="P93" i="8"/>
  <c r="P88" i="10" s="1"/>
  <c r="O93" i="8"/>
  <c r="O88" i="10" s="1"/>
  <c r="M93" i="8"/>
  <c r="M88" i="10" s="1"/>
  <c r="L93" i="8"/>
  <c r="L88" i="10" s="1"/>
  <c r="H93" i="8"/>
  <c r="H88" i="10" s="1"/>
  <c r="G93" i="8"/>
  <c r="G88" i="10" s="1"/>
  <c r="F93" i="8"/>
  <c r="F88" i="10" s="1"/>
  <c r="E93" i="8"/>
  <c r="E88" i="10" s="1"/>
  <c r="D93" i="8"/>
  <c r="D88" i="10" s="1"/>
  <c r="C93" i="8"/>
  <c r="C88" i="10" s="1"/>
  <c r="B93" i="8"/>
  <c r="B88" i="10" s="1"/>
  <c r="A93" i="8"/>
  <c r="A88" i="10" s="1"/>
  <c r="S92" i="8"/>
  <c r="S87" i="10" s="1"/>
  <c r="R92" i="8"/>
  <c r="R87" i="10" s="1"/>
  <c r="Q92" i="8"/>
  <c r="Q87" i="10" s="1"/>
  <c r="P92" i="8"/>
  <c r="P87" i="10" s="1"/>
  <c r="O92" i="8"/>
  <c r="O87" i="10" s="1"/>
  <c r="M92" i="8"/>
  <c r="M87" i="10" s="1"/>
  <c r="L92" i="8"/>
  <c r="L87" i="10" s="1"/>
  <c r="H92" i="8"/>
  <c r="H87" i="10" s="1"/>
  <c r="G92" i="8"/>
  <c r="G87" i="10" s="1"/>
  <c r="F92" i="8"/>
  <c r="F87" i="10" s="1"/>
  <c r="E92" i="8"/>
  <c r="E87" i="10" s="1"/>
  <c r="D92" i="8"/>
  <c r="D87" i="10" s="1"/>
  <c r="C92" i="8"/>
  <c r="C87" i="10" s="1"/>
  <c r="A92" i="8"/>
  <c r="A87" i="10" s="1"/>
  <c r="S91" i="8"/>
  <c r="S86" i="10" s="1"/>
  <c r="R91" i="8"/>
  <c r="R86" i="10" s="1"/>
  <c r="Q91" i="8"/>
  <c r="Q86" i="10" s="1"/>
  <c r="P91" i="8"/>
  <c r="P86" i="10" s="1"/>
  <c r="O91" i="8"/>
  <c r="O86" i="10" s="1"/>
  <c r="M91" i="8"/>
  <c r="M86" i="10" s="1"/>
  <c r="L91" i="8"/>
  <c r="L86" i="10" s="1"/>
  <c r="H91" i="8"/>
  <c r="H86" i="10" s="1"/>
  <c r="G91" i="8"/>
  <c r="G86" i="10" s="1"/>
  <c r="F91" i="8"/>
  <c r="F86" i="10" s="1"/>
  <c r="E91" i="8"/>
  <c r="E86" i="10" s="1"/>
  <c r="D91" i="8"/>
  <c r="D86" i="10" s="1"/>
  <c r="C91" i="8"/>
  <c r="C86" i="10" s="1"/>
  <c r="A91" i="8"/>
  <c r="A86" i="10" s="1"/>
  <c r="S90" i="8"/>
  <c r="S85" i="10" s="1"/>
  <c r="R90" i="8"/>
  <c r="R85" i="10" s="1"/>
  <c r="Q90" i="8"/>
  <c r="Q85" i="10" s="1"/>
  <c r="P90" i="8"/>
  <c r="P85" i="10" s="1"/>
  <c r="O90" i="8"/>
  <c r="O85" i="10" s="1"/>
  <c r="M90" i="8"/>
  <c r="M85" i="10" s="1"/>
  <c r="L90" i="8"/>
  <c r="L85" i="10" s="1"/>
  <c r="H90" i="8"/>
  <c r="H85" i="10" s="1"/>
  <c r="G90" i="8"/>
  <c r="G85" i="10" s="1"/>
  <c r="F90" i="8"/>
  <c r="F85" i="10" s="1"/>
  <c r="E90" i="8"/>
  <c r="E85" i="10" s="1"/>
  <c r="D90" i="8"/>
  <c r="D85" i="10" s="1"/>
  <c r="C90" i="8"/>
  <c r="C85" i="10" s="1"/>
  <c r="A90" i="8"/>
  <c r="A85" i="10" s="1"/>
  <c r="S89" i="8"/>
  <c r="S84" i="10" s="1"/>
  <c r="R89" i="8"/>
  <c r="R84" i="10" s="1"/>
  <c r="Q89" i="8"/>
  <c r="Q84" i="10" s="1"/>
  <c r="P89" i="8"/>
  <c r="P84" i="10" s="1"/>
  <c r="O89" i="8"/>
  <c r="O84" i="10" s="1"/>
  <c r="M89" i="8"/>
  <c r="M84" i="10" s="1"/>
  <c r="L89" i="8"/>
  <c r="L84" i="10" s="1"/>
  <c r="H89" i="8"/>
  <c r="H84" i="10" s="1"/>
  <c r="G89" i="8"/>
  <c r="G84" i="10" s="1"/>
  <c r="F89" i="8"/>
  <c r="F84" i="10" s="1"/>
  <c r="E89" i="8"/>
  <c r="E84" i="10" s="1"/>
  <c r="D89" i="8"/>
  <c r="D84" i="10" s="1"/>
  <c r="C89" i="8"/>
  <c r="C84" i="10" s="1"/>
  <c r="B89" i="8"/>
  <c r="B84" i="10" s="1"/>
  <c r="A89" i="8"/>
  <c r="A84" i="10" s="1"/>
  <c r="S88" i="8"/>
  <c r="S83" i="10" s="1"/>
  <c r="R88" i="8"/>
  <c r="R83" i="10" s="1"/>
  <c r="Q88" i="8"/>
  <c r="Q83" i="10" s="1"/>
  <c r="P88" i="8"/>
  <c r="P83" i="10" s="1"/>
  <c r="O88" i="8"/>
  <c r="O83" i="10" s="1"/>
  <c r="M88" i="8"/>
  <c r="M83" i="10" s="1"/>
  <c r="L88" i="8"/>
  <c r="L83" i="10" s="1"/>
  <c r="H88" i="8"/>
  <c r="H83" i="10" s="1"/>
  <c r="G88" i="8"/>
  <c r="G83" i="10" s="1"/>
  <c r="F88" i="8"/>
  <c r="F83" i="10" s="1"/>
  <c r="E88" i="8"/>
  <c r="E83" i="10" s="1"/>
  <c r="D88" i="8"/>
  <c r="D83" i="10" s="1"/>
  <c r="C88" i="8"/>
  <c r="C83" i="10" s="1"/>
  <c r="A88" i="8"/>
  <c r="S87" i="8"/>
  <c r="S82" i="10" s="1"/>
  <c r="R87" i="8"/>
  <c r="R82" i="10" s="1"/>
  <c r="Q87" i="8"/>
  <c r="Q82" i="10" s="1"/>
  <c r="P87" i="8"/>
  <c r="P82" i="10" s="1"/>
  <c r="O87" i="8"/>
  <c r="O82" i="10" s="1"/>
  <c r="M87" i="8"/>
  <c r="M82" i="10" s="1"/>
  <c r="L87" i="8"/>
  <c r="L82" i="10" s="1"/>
  <c r="H87" i="8"/>
  <c r="H82" i="10" s="1"/>
  <c r="G87" i="8"/>
  <c r="G82" i="10" s="1"/>
  <c r="F87" i="8"/>
  <c r="F82" i="10" s="1"/>
  <c r="E87" i="8"/>
  <c r="E82" i="10" s="1"/>
  <c r="D87" i="8"/>
  <c r="D82" i="10" s="1"/>
  <c r="C87" i="8"/>
  <c r="C82" i="10" s="1"/>
  <c r="B87" i="8"/>
  <c r="B82" i="10" s="1"/>
  <c r="A87" i="8"/>
  <c r="A82" i="10" s="1"/>
  <c r="S86" i="8"/>
  <c r="S81" i="10" s="1"/>
  <c r="R86" i="8"/>
  <c r="R81" i="10" s="1"/>
  <c r="Q86" i="8"/>
  <c r="Q81" i="10" s="1"/>
  <c r="P86" i="8"/>
  <c r="P81" i="10" s="1"/>
  <c r="O86" i="8"/>
  <c r="O81" i="10" s="1"/>
  <c r="M86" i="8"/>
  <c r="M81" i="10" s="1"/>
  <c r="L86" i="8"/>
  <c r="L81" i="10" s="1"/>
  <c r="H86" i="8"/>
  <c r="H81" i="10" s="1"/>
  <c r="G86" i="8"/>
  <c r="G81" i="10" s="1"/>
  <c r="F86" i="8"/>
  <c r="F81" i="10" s="1"/>
  <c r="E86" i="8"/>
  <c r="E81" i="10" s="1"/>
  <c r="D86" i="8"/>
  <c r="D81" i="10" s="1"/>
  <c r="C86" i="8"/>
  <c r="C81" i="10" s="1"/>
  <c r="B86" i="8"/>
  <c r="B81" i="10" s="1"/>
  <c r="A86" i="8"/>
  <c r="A81" i="10" s="1"/>
  <c r="S85" i="8"/>
  <c r="S80" i="10" s="1"/>
  <c r="R85" i="8"/>
  <c r="R80" i="10" s="1"/>
  <c r="Q85" i="8"/>
  <c r="Q80" i="10" s="1"/>
  <c r="P85" i="8"/>
  <c r="P80" i="10" s="1"/>
  <c r="O85" i="8"/>
  <c r="O80" i="10" s="1"/>
  <c r="M85" i="8"/>
  <c r="M80" i="10" s="1"/>
  <c r="L85" i="8"/>
  <c r="L80" i="10" s="1"/>
  <c r="H85" i="8"/>
  <c r="H80" i="10" s="1"/>
  <c r="G85" i="8"/>
  <c r="G80" i="10" s="1"/>
  <c r="F85" i="8"/>
  <c r="F80" i="10" s="1"/>
  <c r="E85" i="8"/>
  <c r="E80" i="10" s="1"/>
  <c r="D85" i="8"/>
  <c r="D80" i="10" s="1"/>
  <c r="C85" i="8"/>
  <c r="C80" i="10" s="1"/>
  <c r="B85" i="8"/>
  <c r="B80" i="10" s="1"/>
  <c r="A85" i="8"/>
  <c r="A80" i="10" s="1"/>
  <c r="S84" i="8"/>
  <c r="S79" i="10" s="1"/>
  <c r="R84" i="8"/>
  <c r="R79" i="10" s="1"/>
  <c r="Q84" i="8"/>
  <c r="Q79" i="10" s="1"/>
  <c r="P84" i="8"/>
  <c r="P79" i="10" s="1"/>
  <c r="O84" i="8"/>
  <c r="O79" i="10" s="1"/>
  <c r="M84" i="8"/>
  <c r="M79" i="10" s="1"/>
  <c r="L84" i="8"/>
  <c r="L79" i="10" s="1"/>
  <c r="H84" i="8"/>
  <c r="H79" i="10" s="1"/>
  <c r="G84" i="8"/>
  <c r="G79" i="10" s="1"/>
  <c r="F84" i="8"/>
  <c r="F79" i="10" s="1"/>
  <c r="E84" i="8"/>
  <c r="E79" i="10" s="1"/>
  <c r="D84" i="8"/>
  <c r="D79" i="10" s="1"/>
  <c r="C84" i="8"/>
  <c r="C79" i="10" s="1"/>
  <c r="A84" i="8"/>
  <c r="A79" i="10" s="1"/>
  <c r="S83" i="8"/>
  <c r="S78" i="10" s="1"/>
  <c r="R83" i="8"/>
  <c r="R78" i="10" s="1"/>
  <c r="Q83" i="8"/>
  <c r="Q78" i="10" s="1"/>
  <c r="P83" i="8"/>
  <c r="P78" i="10" s="1"/>
  <c r="O83" i="8"/>
  <c r="O78" i="10" s="1"/>
  <c r="M83" i="8"/>
  <c r="M78" i="10" s="1"/>
  <c r="L83" i="8"/>
  <c r="L78" i="10" s="1"/>
  <c r="H83" i="8"/>
  <c r="H78" i="10" s="1"/>
  <c r="G83" i="8"/>
  <c r="G78" i="10" s="1"/>
  <c r="F83" i="8"/>
  <c r="F78" i="10" s="1"/>
  <c r="E83" i="8"/>
  <c r="E78" i="10" s="1"/>
  <c r="D83" i="8"/>
  <c r="D78" i="10" s="1"/>
  <c r="C83" i="8"/>
  <c r="C78" i="10" s="1"/>
  <c r="A83" i="8"/>
  <c r="A78" i="10" s="1"/>
  <c r="S82" i="8"/>
  <c r="S77" i="10" s="1"/>
  <c r="R82" i="8"/>
  <c r="R77" i="10" s="1"/>
  <c r="Q82" i="8"/>
  <c r="Q77" i="10" s="1"/>
  <c r="P82" i="8"/>
  <c r="P77" i="10" s="1"/>
  <c r="O82" i="8"/>
  <c r="O77" i="10" s="1"/>
  <c r="M82" i="8"/>
  <c r="M77" i="10" s="1"/>
  <c r="L82" i="8"/>
  <c r="L77" i="10" s="1"/>
  <c r="H82" i="8"/>
  <c r="H77" i="10" s="1"/>
  <c r="G82" i="8"/>
  <c r="G77" i="10" s="1"/>
  <c r="F82" i="8"/>
  <c r="F77" i="10" s="1"/>
  <c r="E82" i="8"/>
  <c r="E77" i="10" s="1"/>
  <c r="D82" i="8"/>
  <c r="D77" i="10" s="1"/>
  <c r="C82" i="8"/>
  <c r="C77" i="10" s="1"/>
  <c r="A82" i="8"/>
  <c r="A77" i="10" s="1"/>
  <c r="S81" i="8"/>
  <c r="S76" i="10" s="1"/>
  <c r="R81" i="8"/>
  <c r="R76" i="10" s="1"/>
  <c r="Q81" i="8"/>
  <c r="Q76" i="10" s="1"/>
  <c r="P81" i="8"/>
  <c r="P76" i="10" s="1"/>
  <c r="O81" i="8"/>
  <c r="O76" i="10" s="1"/>
  <c r="M81" i="8"/>
  <c r="M76" i="10" s="1"/>
  <c r="L81" i="8"/>
  <c r="L76" i="10" s="1"/>
  <c r="H81" i="8"/>
  <c r="H76" i="10" s="1"/>
  <c r="G81" i="8"/>
  <c r="G76" i="10" s="1"/>
  <c r="F81" i="8"/>
  <c r="F76" i="10" s="1"/>
  <c r="E81" i="8"/>
  <c r="E76" i="10" s="1"/>
  <c r="D81" i="8"/>
  <c r="D76" i="10" s="1"/>
  <c r="C81" i="8"/>
  <c r="C76" i="10" s="1"/>
  <c r="B81" i="8"/>
  <c r="B76" i="10" s="1"/>
  <c r="A81" i="8"/>
  <c r="A76" i="10" s="1"/>
  <c r="S80" i="8"/>
  <c r="S75" i="10" s="1"/>
  <c r="R80" i="8"/>
  <c r="R75" i="10" s="1"/>
  <c r="Q80" i="8"/>
  <c r="Q75" i="10" s="1"/>
  <c r="P80" i="8"/>
  <c r="P75" i="10" s="1"/>
  <c r="O80" i="8"/>
  <c r="O75" i="10" s="1"/>
  <c r="M80" i="8"/>
  <c r="M75" i="10" s="1"/>
  <c r="L80" i="8"/>
  <c r="L75" i="10" s="1"/>
  <c r="H80" i="8"/>
  <c r="H75" i="10" s="1"/>
  <c r="G80" i="8"/>
  <c r="G75" i="10" s="1"/>
  <c r="F80" i="8"/>
  <c r="F75" i="10" s="1"/>
  <c r="E80" i="8"/>
  <c r="E75" i="10" s="1"/>
  <c r="D80" i="8"/>
  <c r="D75" i="10" s="1"/>
  <c r="C80" i="8"/>
  <c r="C75" i="10" s="1"/>
  <c r="A80" i="8"/>
  <c r="S79" i="8"/>
  <c r="S74" i="10" s="1"/>
  <c r="R79" i="8"/>
  <c r="R74" i="10" s="1"/>
  <c r="Q79" i="8"/>
  <c r="Q74" i="10" s="1"/>
  <c r="P79" i="8"/>
  <c r="P74" i="10" s="1"/>
  <c r="O79" i="8"/>
  <c r="O74" i="10" s="1"/>
  <c r="M79" i="8"/>
  <c r="M74" i="10" s="1"/>
  <c r="L79" i="8"/>
  <c r="L74" i="10" s="1"/>
  <c r="H79" i="8"/>
  <c r="H74" i="10" s="1"/>
  <c r="G79" i="8"/>
  <c r="G74" i="10" s="1"/>
  <c r="F79" i="8"/>
  <c r="F74" i="10" s="1"/>
  <c r="E79" i="8"/>
  <c r="E74" i="10" s="1"/>
  <c r="D79" i="8"/>
  <c r="D74" i="10" s="1"/>
  <c r="C79" i="8"/>
  <c r="C74" i="10" s="1"/>
  <c r="B79" i="8"/>
  <c r="B74" i="10" s="1"/>
  <c r="A79" i="8"/>
  <c r="A74" i="10" s="1"/>
  <c r="S78" i="8"/>
  <c r="S73" i="10" s="1"/>
  <c r="R78" i="8"/>
  <c r="R73" i="10" s="1"/>
  <c r="Q78" i="8"/>
  <c r="Q73" i="10" s="1"/>
  <c r="P78" i="8"/>
  <c r="P73" i="10" s="1"/>
  <c r="O78" i="8"/>
  <c r="O73" i="10" s="1"/>
  <c r="M78" i="8"/>
  <c r="M73" i="10" s="1"/>
  <c r="L78" i="8"/>
  <c r="L73" i="10" s="1"/>
  <c r="H78" i="8"/>
  <c r="H73" i="10" s="1"/>
  <c r="G78" i="8"/>
  <c r="G73" i="10" s="1"/>
  <c r="F78" i="8"/>
  <c r="F73" i="10" s="1"/>
  <c r="E78" i="8"/>
  <c r="E73" i="10" s="1"/>
  <c r="D78" i="8"/>
  <c r="D73" i="10" s="1"/>
  <c r="C78" i="8"/>
  <c r="C73" i="10" s="1"/>
  <c r="B78" i="8"/>
  <c r="B73" i="10" s="1"/>
  <c r="A78" i="8"/>
  <c r="A73" i="10" s="1"/>
  <c r="S77" i="8"/>
  <c r="S72" i="10" s="1"/>
  <c r="R77" i="8"/>
  <c r="R72" i="10" s="1"/>
  <c r="Q77" i="8"/>
  <c r="Q72" i="10" s="1"/>
  <c r="P77" i="8"/>
  <c r="P72" i="10" s="1"/>
  <c r="O77" i="8"/>
  <c r="O72" i="10" s="1"/>
  <c r="M77" i="8"/>
  <c r="M72" i="10" s="1"/>
  <c r="L77" i="8"/>
  <c r="L72" i="10" s="1"/>
  <c r="H77" i="8"/>
  <c r="H72" i="10" s="1"/>
  <c r="G77" i="8"/>
  <c r="G72" i="10" s="1"/>
  <c r="F77" i="8"/>
  <c r="F72" i="10" s="1"/>
  <c r="E77" i="8"/>
  <c r="E72" i="10" s="1"/>
  <c r="D77" i="8"/>
  <c r="D72" i="10" s="1"/>
  <c r="C77" i="8"/>
  <c r="C72" i="10" s="1"/>
  <c r="B77" i="8"/>
  <c r="B72" i="10" s="1"/>
  <c r="A77" i="8"/>
  <c r="A72" i="10" s="1"/>
  <c r="S76" i="8"/>
  <c r="S71" i="10" s="1"/>
  <c r="R76" i="8"/>
  <c r="R71" i="10" s="1"/>
  <c r="Q76" i="8"/>
  <c r="Q71" i="10" s="1"/>
  <c r="P76" i="8"/>
  <c r="P71" i="10" s="1"/>
  <c r="O76" i="8"/>
  <c r="O71" i="10" s="1"/>
  <c r="M76" i="8"/>
  <c r="M71" i="10" s="1"/>
  <c r="L76" i="8"/>
  <c r="L71" i="10" s="1"/>
  <c r="H76" i="8"/>
  <c r="H71" i="10" s="1"/>
  <c r="G76" i="8"/>
  <c r="G71" i="10" s="1"/>
  <c r="F76" i="8"/>
  <c r="F71" i="10" s="1"/>
  <c r="E76" i="8"/>
  <c r="E71" i="10" s="1"/>
  <c r="D76" i="8"/>
  <c r="D71" i="10" s="1"/>
  <c r="C76" i="8"/>
  <c r="C71" i="10" s="1"/>
  <c r="A76" i="8"/>
  <c r="A71" i="10" s="1"/>
  <c r="S75" i="8"/>
  <c r="S70" i="10" s="1"/>
  <c r="R75" i="8"/>
  <c r="R70" i="10" s="1"/>
  <c r="Q75" i="8"/>
  <c r="Q70" i="10" s="1"/>
  <c r="P75" i="8"/>
  <c r="P70" i="10" s="1"/>
  <c r="O75" i="8"/>
  <c r="O70" i="10" s="1"/>
  <c r="M75" i="8"/>
  <c r="M70" i="10" s="1"/>
  <c r="L75" i="8"/>
  <c r="L70" i="10" s="1"/>
  <c r="H75" i="8"/>
  <c r="H70" i="10" s="1"/>
  <c r="G75" i="8"/>
  <c r="G70" i="10" s="1"/>
  <c r="F75" i="8"/>
  <c r="F70" i="10" s="1"/>
  <c r="E75" i="8"/>
  <c r="E70" i="10" s="1"/>
  <c r="D75" i="8"/>
  <c r="D70" i="10" s="1"/>
  <c r="C75" i="8"/>
  <c r="C70" i="10" s="1"/>
  <c r="A75" i="8"/>
  <c r="A70" i="10" s="1"/>
  <c r="S74" i="8"/>
  <c r="S69" i="10" s="1"/>
  <c r="R74" i="8"/>
  <c r="R69" i="10" s="1"/>
  <c r="Q74" i="8"/>
  <c r="Q69" i="10" s="1"/>
  <c r="P74" i="8"/>
  <c r="P69" i="10" s="1"/>
  <c r="O74" i="8"/>
  <c r="O69" i="10" s="1"/>
  <c r="M74" i="8"/>
  <c r="M69" i="10" s="1"/>
  <c r="L74" i="8"/>
  <c r="L69" i="10" s="1"/>
  <c r="H74" i="8"/>
  <c r="H69" i="10" s="1"/>
  <c r="G74" i="8"/>
  <c r="G69" i="10" s="1"/>
  <c r="F74" i="8"/>
  <c r="F69" i="10" s="1"/>
  <c r="E74" i="8"/>
  <c r="E69" i="10" s="1"/>
  <c r="D74" i="8"/>
  <c r="D69" i="10" s="1"/>
  <c r="C74" i="8"/>
  <c r="C69" i="10" s="1"/>
  <c r="A74" i="8"/>
  <c r="A69" i="10" s="1"/>
  <c r="S73" i="8"/>
  <c r="S68" i="10" s="1"/>
  <c r="R73" i="8"/>
  <c r="R68" i="10" s="1"/>
  <c r="Q73" i="8"/>
  <c r="Q68" i="10" s="1"/>
  <c r="P73" i="8"/>
  <c r="P68" i="10" s="1"/>
  <c r="O73" i="8"/>
  <c r="O68" i="10" s="1"/>
  <c r="M73" i="8"/>
  <c r="M68" i="10" s="1"/>
  <c r="L73" i="8"/>
  <c r="L68" i="10" s="1"/>
  <c r="H73" i="8"/>
  <c r="H68" i="10" s="1"/>
  <c r="G73" i="8"/>
  <c r="G68" i="10" s="1"/>
  <c r="F73" i="8"/>
  <c r="F68" i="10" s="1"/>
  <c r="E73" i="8"/>
  <c r="E68" i="10" s="1"/>
  <c r="D73" i="8"/>
  <c r="D68" i="10" s="1"/>
  <c r="C73" i="8"/>
  <c r="C68" i="10" s="1"/>
  <c r="B73" i="8"/>
  <c r="B68" i="10" s="1"/>
  <c r="A73" i="8"/>
  <c r="A68" i="10" s="1"/>
  <c r="S72" i="8"/>
  <c r="S67" i="10" s="1"/>
  <c r="R72" i="8"/>
  <c r="R67" i="10" s="1"/>
  <c r="Q72" i="8"/>
  <c r="Q67" i="10" s="1"/>
  <c r="P72" i="8"/>
  <c r="P67" i="10" s="1"/>
  <c r="O72" i="8"/>
  <c r="O67" i="10" s="1"/>
  <c r="M72" i="8"/>
  <c r="M67" i="10" s="1"/>
  <c r="L72" i="8"/>
  <c r="L67" i="10" s="1"/>
  <c r="H72" i="8"/>
  <c r="H67" i="10" s="1"/>
  <c r="G72" i="8"/>
  <c r="G67" i="10" s="1"/>
  <c r="F72" i="8"/>
  <c r="F67" i="10" s="1"/>
  <c r="E72" i="8"/>
  <c r="E67" i="10" s="1"/>
  <c r="D72" i="8"/>
  <c r="D67" i="10" s="1"/>
  <c r="C72" i="8"/>
  <c r="C67" i="10" s="1"/>
  <c r="A72" i="8"/>
  <c r="S71" i="8"/>
  <c r="S66" i="10" s="1"/>
  <c r="R71" i="8"/>
  <c r="R66" i="10" s="1"/>
  <c r="Q71" i="8"/>
  <c r="Q66" i="10" s="1"/>
  <c r="P71" i="8"/>
  <c r="P66" i="10" s="1"/>
  <c r="O71" i="8"/>
  <c r="O66" i="10" s="1"/>
  <c r="M71" i="8"/>
  <c r="M66" i="10" s="1"/>
  <c r="L71" i="8"/>
  <c r="L66" i="10" s="1"/>
  <c r="H71" i="8"/>
  <c r="H66" i="10" s="1"/>
  <c r="G71" i="8"/>
  <c r="G66" i="10" s="1"/>
  <c r="F71" i="8"/>
  <c r="F66" i="10" s="1"/>
  <c r="E71" i="8"/>
  <c r="E66" i="10" s="1"/>
  <c r="D71" i="8"/>
  <c r="D66" i="10" s="1"/>
  <c r="C71" i="8"/>
  <c r="C66" i="10" s="1"/>
  <c r="B71" i="8"/>
  <c r="B66" i="10" s="1"/>
  <c r="A71" i="8"/>
  <c r="A66" i="10" s="1"/>
  <c r="S70" i="8"/>
  <c r="S65" i="10" s="1"/>
  <c r="R70" i="8"/>
  <c r="R65" i="10" s="1"/>
  <c r="Q70" i="8"/>
  <c r="Q65" i="10" s="1"/>
  <c r="P70" i="8"/>
  <c r="P65" i="10" s="1"/>
  <c r="O70" i="8"/>
  <c r="O65" i="10" s="1"/>
  <c r="M70" i="8"/>
  <c r="M65" i="10" s="1"/>
  <c r="L70" i="8"/>
  <c r="L65" i="10" s="1"/>
  <c r="H70" i="8"/>
  <c r="H65" i="10" s="1"/>
  <c r="G70" i="8"/>
  <c r="G65" i="10" s="1"/>
  <c r="F70" i="8"/>
  <c r="F65" i="10" s="1"/>
  <c r="E70" i="8"/>
  <c r="E65" i="10" s="1"/>
  <c r="D70" i="8"/>
  <c r="D65" i="10" s="1"/>
  <c r="C70" i="8"/>
  <c r="C65" i="10" s="1"/>
  <c r="B70" i="8"/>
  <c r="B65" i="10" s="1"/>
  <c r="A70" i="8"/>
  <c r="A65" i="10" s="1"/>
  <c r="S69" i="8"/>
  <c r="S64" i="10" s="1"/>
  <c r="R69" i="8"/>
  <c r="R64" i="10" s="1"/>
  <c r="Q69" i="8"/>
  <c r="Q64" i="10" s="1"/>
  <c r="P69" i="8"/>
  <c r="P64" i="10" s="1"/>
  <c r="O69" i="8"/>
  <c r="O64" i="10" s="1"/>
  <c r="M69" i="8"/>
  <c r="M64" i="10" s="1"/>
  <c r="L69" i="8"/>
  <c r="L64" i="10" s="1"/>
  <c r="H69" i="8"/>
  <c r="H64" i="10" s="1"/>
  <c r="G69" i="8"/>
  <c r="G64" i="10" s="1"/>
  <c r="F69" i="8"/>
  <c r="F64" i="10" s="1"/>
  <c r="E69" i="8"/>
  <c r="E64" i="10" s="1"/>
  <c r="D69" i="8"/>
  <c r="D64" i="10" s="1"/>
  <c r="C69" i="8"/>
  <c r="C64" i="10" s="1"/>
  <c r="B69" i="8"/>
  <c r="B64" i="10" s="1"/>
  <c r="A69" i="8"/>
  <c r="A64" i="10" s="1"/>
  <c r="S68" i="8"/>
  <c r="S63" i="10" s="1"/>
  <c r="R68" i="8"/>
  <c r="R63" i="10" s="1"/>
  <c r="Q68" i="8"/>
  <c r="Q63" i="10" s="1"/>
  <c r="P68" i="8"/>
  <c r="P63" i="10" s="1"/>
  <c r="O68" i="8"/>
  <c r="O63" i="10" s="1"/>
  <c r="M68" i="8"/>
  <c r="M63" i="10" s="1"/>
  <c r="L68" i="8"/>
  <c r="L63" i="10" s="1"/>
  <c r="H68" i="8"/>
  <c r="H63" i="10" s="1"/>
  <c r="G68" i="8"/>
  <c r="G63" i="10" s="1"/>
  <c r="F68" i="8"/>
  <c r="F63" i="10" s="1"/>
  <c r="E68" i="8"/>
  <c r="E63" i="10" s="1"/>
  <c r="D68" i="8"/>
  <c r="D63" i="10" s="1"/>
  <c r="C68" i="8"/>
  <c r="C63" i="10" s="1"/>
  <c r="A68" i="8"/>
  <c r="A63" i="10" s="1"/>
  <c r="S67" i="8"/>
  <c r="S62" i="10" s="1"/>
  <c r="R67" i="8"/>
  <c r="R62" i="10" s="1"/>
  <c r="Q67" i="8"/>
  <c r="Q62" i="10" s="1"/>
  <c r="P67" i="8"/>
  <c r="P62" i="10" s="1"/>
  <c r="O67" i="8"/>
  <c r="O62" i="10" s="1"/>
  <c r="M67" i="8"/>
  <c r="M62" i="10" s="1"/>
  <c r="L67" i="8"/>
  <c r="L62" i="10" s="1"/>
  <c r="H67" i="8"/>
  <c r="H62" i="10" s="1"/>
  <c r="G67" i="8"/>
  <c r="G62" i="10" s="1"/>
  <c r="F67" i="8"/>
  <c r="F62" i="10" s="1"/>
  <c r="E67" i="8"/>
  <c r="E62" i="10" s="1"/>
  <c r="D67" i="8"/>
  <c r="D62" i="10" s="1"/>
  <c r="C67" i="8"/>
  <c r="C62" i="10" s="1"/>
  <c r="A67" i="8"/>
  <c r="A62" i="10" s="1"/>
  <c r="S66" i="8"/>
  <c r="S61" i="10" s="1"/>
  <c r="R66" i="8"/>
  <c r="R61" i="10" s="1"/>
  <c r="Q66" i="8"/>
  <c r="Q61" i="10" s="1"/>
  <c r="P66" i="8"/>
  <c r="P61" i="10" s="1"/>
  <c r="O66" i="8"/>
  <c r="O61" i="10" s="1"/>
  <c r="M66" i="8"/>
  <c r="M61" i="10" s="1"/>
  <c r="L66" i="8"/>
  <c r="L61" i="10" s="1"/>
  <c r="H66" i="8"/>
  <c r="H61" i="10" s="1"/>
  <c r="G66" i="8"/>
  <c r="G61" i="10" s="1"/>
  <c r="F66" i="8"/>
  <c r="F61" i="10" s="1"/>
  <c r="E66" i="8"/>
  <c r="E61" i="10" s="1"/>
  <c r="D66" i="8"/>
  <c r="D61" i="10" s="1"/>
  <c r="C66" i="8"/>
  <c r="C61" i="10" s="1"/>
  <c r="A66" i="8"/>
  <c r="A61" i="10" s="1"/>
  <c r="S65" i="8"/>
  <c r="S60" i="10" s="1"/>
  <c r="R65" i="8"/>
  <c r="R60" i="10" s="1"/>
  <c r="Q65" i="8"/>
  <c r="Q60" i="10" s="1"/>
  <c r="P65" i="8"/>
  <c r="P60" i="10" s="1"/>
  <c r="O65" i="8"/>
  <c r="O60" i="10" s="1"/>
  <c r="M65" i="8"/>
  <c r="M60" i="10" s="1"/>
  <c r="L65" i="8"/>
  <c r="L60" i="10" s="1"/>
  <c r="H65" i="8"/>
  <c r="H60" i="10" s="1"/>
  <c r="G65" i="8"/>
  <c r="G60" i="10" s="1"/>
  <c r="F65" i="8"/>
  <c r="F60" i="10" s="1"/>
  <c r="E65" i="8"/>
  <c r="E60" i="10" s="1"/>
  <c r="D65" i="8"/>
  <c r="D60" i="10" s="1"/>
  <c r="C65" i="8"/>
  <c r="C60" i="10" s="1"/>
  <c r="B65" i="8"/>
  <c r="B60" i="10" s="1"/>
  <c r="A65" i="8"/>
  <c r="A60" i="10" s="1"/>
  <c r="S64" i="8"/>
  <c r="S59" i="10" s="1"/>
  <c r="R64" i="8"/>
  <c r="R59" i="10" s="1"/>
  <c r="Q64" i="8"/>
  <c r="Q59" i="10" s="1"/>
  <c r="P64" i="8"/>
  <c r="P59" i="10" s="1"/>
  <c r="O64" i="8"/>
  <c r="O59" i="10" s="1"/>
  <c r="M64" i="8"/>
  <c r="M59" i="10" s="1"/>
  <c r="L64" i="8"/>
  <c r="L59" i="10" s="1"/>
  <c r="H64" i="8"/>
  <c r="H59" i="10" s="1"/>
  <c r="G64" i="8"/>
  <c r="G59" i="10" s="1"/>
  <c r="F64" i="8"/>
  <c r="F59" i="10" s="1"/>
  <c r="E64" i="8"/>
  <c r="E59" i="10" s="1"/>
  <c r="D64" i="8"/>
  <c r="D59" i="10" s="1"/>
  <c r="C64" i="8"/>
  <c r="C59" i="10" s="1"/>
  <c r="A64" i="8"/>
  <c r="S63" i="8"/>
  <c r="S58" i="10" s="1"/>
  <c r="R63" i="8"/>
  <c r="R58" i="10" s="1"/>
  <c r="Q63" i="8"/>
  <c r="Q58" i="10" s="1"/>
  <c r="P63" i="8"/>
  <c r="P58" i="10" s="1"/>
  <c r="O63" i="8"/>
  <c r="O58" i="10" s="1"/>
  <c r="M63" i="8"/>
  <c r="M58" i="10" s="1"/>
  <c r="L63" i="8"/>
  <c r="L58" i="10" s="1"/>
  <c r="H63" i="8"/>
  <c r="H58" i="10" s="1"/>
  <c r="G63" i="8"/>
  <c r="G58" i="10" s="1"/>
  <c r="F63" i="8"/>
  <c r="F58" i="10" s="1"/>
  <c r="E63" i="8"/>
  <c r="E58" i="10" s="1"/>
  <c r="D63" i="8"/>
  <c r="D58" i="10" s="1"/>
  <c r="C63" i="8"/>
  <c r="C58" i="10" s="1"/>
  <c r="A63" i="8"/>
  <c r="A58" i="10" s="1"/>
  <c r="S62" i="8"/>
  <c r="S57" i="10" s="1"/>
  <c r="R62" i="8"/>
  <c r="R57" i="10" s="1"/>
  <c r="Q62" i="8"/>
  <c r="Q57" i="10" s="1"/>
  <c r="P62" i="8"/>
  <c r="P57" i="10" s="1"/>
  <c r="O62" i="8"/>
  <c r="O57" i="10" s="1"/>
  <c r="M62" i="8"/>
  <c r="M57" i="10" s="1"/>
  <c r="L62" i="8"/>
  <c r="L57" i="10" s="1"/>
  <c r="H62" i="8"/>
  <c r="H57" i="10" s="1"/>
  <c r="G62" i="8"/>
  <c r="G57" i="10" s="1"/>
  <c r="F62" i="8"/>
  <c r="F57" i="10" s="1"/>
  <c r="E62" i="8"/>
  <c r="E57" i="10" s="1"/>
  <c r="D62" i="8"/>
  <c r="D57" i="10" s="1"/>
  <c r="C62" i="8"/>
  <c r="C57" i="10" s="1"/>
  <c r="A62" i="8"/>
  <c r="A57" i="10" s="1"/>
  <c r="S61" i="8"/>
  <c r="S56" i="10" s="1"/>
  <c r="R61" i="8"/>
  <c r="R56" i="10" s="1"/>
  <c r="Q61" i="8"/>
  <c r="Q56" i="10" s="1"/>
  <c r="P61" i="8"/>
  <c r="P56" i="10" s="1"/>
  <c r="O61" i="8"/>
  <c r="O56" i="10" s="1"/>
  <c r="M61" i="8"/>
  <c r="M56" i="10" s="1"/>
  <c r="L61" i="8"/>
  <c r="L56" i="10" s="1"/>
  <c r="H61" i="8"/>
  <c r="H56" i="10" s="1"/>
  <c r="G61" i="8"/>
  <c r="G56" i="10" s="1"/>
  <c r="F61" i="8"/>
  <c r="F56" i="10" s="1"/>
  <c r="E61" i="8"/>
  <c r="E56" i="10" s="1"/>
  <c r="D61" i="8"/>
  <c r="D56" i="10" s="1"/>
  <c r="C61" i="8"/>
  <c r="C56" i="10" s="1"/>
  <c r="B61" i="8"/>
  <c r="B56" i="10" s="1"/>
  <c r="A61" i="8"/>
  <c r="A56" i="10" s="1"/>
  <c r="S60" i="8"/>
  <c r="S55" i="10" s="1"/>
  <c r="R60" i="8"/>
  <c r="R55" i="10" s="1"/>
  <c r="Q60" i="8"/>
  <c r="Q55" i="10" s="1"/>
  <c r="P60" i="8"/>
  <c r="P55" i="10" s="1"/>
  <c r="O60" i="8"/>
  <c r="O55" i="10" s="1"/>
  <c r="M60" i="8"/>
  <c r="M55" i="10" s="1"/>
  <c r="L60" i="8"/>
  <c r="L55" i="10" s="1"/>
  <c r="H60" i="8"/>
  <c r="H55" i="10" s="1"/>
  <c r="G60" i="8"/>
  <c r="G55" i="10" s="1"/>
  <c r="F60" i="8"/>
  <c r="F55" i="10" s="1"/>
  <c r="E60" i="8"/>
  <c r="E55" i="10" s="1"/>
  <c r="D60" i="8"/>
  <c r="D55" i="10" s="1"/>
  <c r="C60" i="8"/>
  <c r="C55" i="10" s="1"/>
  <c r="A60" i="8"/>
  <c r="A55" i="10" s="1"/>
  <c r="S59" i="8"/>
  <c r="S54" i="10" s="1"/>
  <c r="R59" i="8"/>
  <c r="R54" i="10" s="1"/>
  <c r="Q59" i="8"/>
  <c r="Q54" i="10" s="1"/>
  <c r="P59" i="8"/>
  <c r="P54" i="10" s="1"/>
  <c r="O59" i="8"/>
  <c r="O54" i="10" s="1"/>
  <c r="M59" i="8"/>
  <c r="M54" i="10" s="1"/>
  <c r="L59" i="8"/>
  <c r="L54" i="10" s="1"/>
  <c r="H59" i="8"/>
  <c r="H54" i="10" s="1"/>
  <c r="G59" i="8"/>
  <c r="G54" i="10" s="1"/>
  <c r="F59" i="8"/>
  <c r="F54" i="10" s="1"/>
  <c r="E59" i="8"/>
  <c r="E54" i="10" s="1"/>
  <c r="D59" i="8"/>
  <c r="D54" i="10" s="1"/>
  <c r="C59" i="8"/>
  <c r="C54" i="10" s="1"/>
  <c r="A59" i="8"/>
  <c r="A54" i="10" s="1"/>
  <c r="S58" i="8"/>
  <c r="S53" i="10" s="1"/>
  <c r="R58" i="8"/>
  <c r="R53" i="10" s="1"/>
  <c r="Q58" i="8"/>
  <c r="Q53" i="10" s="1"/>
  <c r="P58" i="8"/>
  <c r="P53" i="10" s="1"/>
  <c r="O58" i="8"/>
  <c r="O53" i="10" s="1"/>
  <c r="M58" i="8"/>
  <c r="M53" i="10" s="1"/>
  <c r="L58" i="8"/>
  <c r="L53" i="10" s="1"/>
  <c r="H58" i="8"/>
  <c r="H53" i="10" s="1"/>
  <c r="G58" i="8"/>
  <c r="G53" i="10" s="1"/>
  <c r="F58" i="8"/>
  <c r="F53" i="10" s="1"/>
  <c r="E58" i="8"/>
  <c r="E53" i="10" s="1"/>
  <c r="D58" i="8"/>
  <c r="D53" i="10" s="1"/>
  <c r="C58" i="8"/>
  <c r="C53" i="10" s="1"/>
  <c r="A58" i="8"/>
  <c r="A53" i="10" s="1"/>
  <c r="S57" i="8"/>
  <c r="S52" i="10" s="1"/>
  <c r="R57" i="8"/>
  <c r="R52" i="10" s="1"/>
  <c r="Q57" i="8"/>
  <c r="Q52" i="10" s="1"/>
  <c r="P57" i="8"/>
  <c r="P52" i="10" s="1"/>
  <c r="O57" i="8"/>
  <c r="O52" i="10" s="1"/>
  <c r="M57" i="8"/>
  <c r="M52" i="10" s="1"/>
  <c r="L57" i="8"/>
  <c r="L52" i="10" s="1"/>
  <c r="H57" i="8"/>
  <c r="H52" i="10" s="1"/>
  <c r="G57" i="8"/>
  <c r="G52" i="10" s="1"/>
  <c r="F57" i="8"/>
  <c r="F52" i="10" s="1"/>
  <c r="E57" i="8"/>
  <c r="E52" i="10" s="1"/>
  <c r="D57" i="8"/>
  <c r="D52" i="10" s="1"/>
  <c r="C57" i="8"/>
  <c r="C52" i="10" s="1"/>
  <c r="B57" i="8"/>
  <c r="B52" i="10" s="1"/>
  <c r="A57" i="8"/>
  <c r="A52" i="10" s="1"/>
  <c r="S56" i="8"/>
  <c r="S346" i="10" s="1"/>
  <c r="R56" i="8"/>
  <c r="R346" i="10" s="1"/>
  <c r="Q56" i="8"/>
  <c r="Q346" i="10" s="1"/>
  <c r="P56" i="8"/>
  <c r="P346" i="10" s="1"/>
  <c r="O56" i="8"/>
  <c r="O346" i="10" s="1"/>
  <c r="M56" i="8"/>
  <c r="L56" i="8"/>
  <c r="L346" i="10" s="1"/>
  <c r="H56" i="8"/>
  <c r="H346" i="10" s="1"/>
  <c r="G56" i="8"/>
  <c r="G346" i="10" s="1"/>
  <c r="F56" i="8"/>
  <c r="F346" i="10" s="1"/>
  <c r="E56" i="8"/>
  <c r="D56" i="8"/>
  <c r="D346" i="10" s="1"/>
  <c r="C56" i="8"/>
  <c r="C346" i="10" s="1"/>
  <c r="A56" i="8"/>
  <c r="S52" i="8"/>
  <c r="S50" i="10" s="1"/>
  <c r="R52" i="8"/>
  <c r="R50" i="10" s="1"/>
  <c r="Q52" i="8"/>
  <c r="Q50" i="10" s="1"/>
  <c r="P52" i="8"/>
  <c r="P50" i="10" s="1"/>
  <c r="O52" i="8"/>
  <c r="O50" i="10" s="1"/>
  <c r="L52" i="8"/>
  <c r="L50" i="10" s="1"/>
  <c r="H52" i="8"/>
  <c r="H50" i="10" s="1"/>
  <c r="G52" i="8"/>
  <c r="G50" i="10" s="1"/>
  <c r="F52" i="8"/>
  <c r="F50" i="10" s="1"/>
  <c r="E52" i="8"/>
  <c r="E50" i="10" s="1"/>
  <c r="D52" i="8"/>
  <c r="D50" i="10" s="1"/>
  <c r="C52" i="8"/>
  <c r="C50" i="10" s="1"/>
  <c r="A52" i="8"/>
  <c r="S51" i="8"/>
  <c r="S49" i="10" s="1"/>
  <c r="R51" i="8"/>
  <c r="R49" i="10" s="1"/>
  <c r="Q51" i="8"/>
  <c r="Q49" i="10" s="1"/>
  <c r="P51" i="8"/>
  <c r="P49" i="10" s="1"/>
  <c r="O51" i="8"/>
  <c r="O49" i="10" s="1"/>
  <c r="L51" i="8"/>
  <c r="L49" i="10" s="1"/>
  <c r="H51" i="8"/>
  <c r="H49" i="10" s="1"/>
  <c r="G51" i="8"/>
  <c r="G49" i="10" s="1"/>
  <c r="F51" i="8"/>
  <c r="F49" i="10" s="1"/>
  <c r="E51" i="8"/>
  <c r="E49" i="10" s="1"/>
  <c r="D51" i="8"/>
  <c r="D49" i="10" s="1"/>
  <c r="C51" i="8"/>
  <c r="C49" i="10" s="1"/>
  <c r="A51" i="8"/>
  <c r="A49" i="10" s="1"/>
  <c r="S50" i="8"/>
  <c r="S48" i="10" s="1"/>
  <c r="R50" i="8"/>
  <c r="R48" i="10" s="1"/>
  <c r="Q50" i="8"/>
  <c r="Q48" i="10" s="1"/>
  <c r="P50" i="8"/>
  <c r="P48" i="10" s="1"/>
  <c r="O50" i="8"/>
  <c r="O48" i="10" s="1"/>
  <c r="L50" i="8"/>
  <c r="L48" i="10" s="1"/>
  <c r="H50" i="8"/>
  <c r="H48" i="10" s="1"/>
  <c r="G50" i="8"/>
  <c r="G48" i="10" s="1"/>
  <c r="F50" i="8"/>
  <c r="F48" i="10" s="1"/>
  <c r="E50" i="8"/>
  <c r="E48" i="10" s="1"/>
  <c r="D50" i="8"/>
  <c r="D48" i="10" s="1"/>
  <c r="C50" i="8"/>
  <c r="C48" i="10" s="1"/>
  <c r="A50" i="8"/>
  <c r="A48" i="10" s="1"/>
  <c r="S49" i="8"/>
  <c r="S47" i="10" s="1"/>
  <c r="R49" i="8"/>
  <c r="R47" i="10" s="1"/>
  <c r="Q49" i="8"/>
  <c r="Q47" i="10" s="1"/>
  <c r="P49" i="8"/>
  <c r="P47" i="10" s="1"/>
  <c r="O49" i="8"/>
  <c r="O47" i="10" s="1"/>
  <c r="L49" i="8"/>
  <c r="L47" i="10" s="1"/>
  <c r="H49" i="8"/>
  <c r="H47" i="10" s="1"/>
  <c r="G49" i="8"/>
  <c r="G47" i="10" s="1"/>
  <c r="F49" i="8"/>
  <c r="F47" i="10" s="1"/>
  <c r="E49" i="8"/>
  <c r="E47" i="10" s="1"/>
  <c r="D49" i="8"/>
  <c r="D47" i="10" s="1"/>
  <c r="C49" i="8"/>
  <c r="C47" i="10" s="1"/>
  <c r="B49" i="8"/>
  <c r="B47" i="10" s="1"/>
  <c r="A49" i="8"/>
  <c r="A47" i="10" s="1"/>
  <c r="S48" i="8"/>
  <c r="S46" i="10" s="1"/>
  <c r="R48" i="8"/>
  <c r="R46" i="10" s="1"/>
  <c r="Q48" i="8"/>
  <c r="Q46" i="10" s="1"/>
  <c r="P48" i="8"/>
  <c r="P46" i="10" s="1"/>
  <c r="O48" i="8"/>
  <c r="O46" i="10" s="1"/>
  <c r="L48" i="8"/>
  <c r="L46" i="10" s="1"/>
  <c r="H48" i="8"/>
  <c r="H46" i="10" s="1"/>
  <c r="G48" i="8"/>
  <c r="G46" i="10" s="1"/>
  <c r="F48" i="8"/>
  <c r="F46" i="10" s="1"/>
  <c r="E48" i="8"/>
  <c r="E46" i="10" s="1"/>
  <c r="D48" i="8"/>
  <c r="D46" i="10" s="1"/>
  <c r="C48" i="8"/>
  <c r="C46" i="10" s="1"/>
  <c r="A48" i="8"/>
  <c r="S47" i="8"/>
  <c r="S45" i="10" s="1"/>
  <c r="R47" i="8"/>
  <c r="R45" i="10" s="1"/>
  <c r="Q47" i="8"/>
  <c r="Q45" i="10" s="1"/>
  <c r="P47" i="8"/>
  <c r="P45" i="10" s="1"/>
  <c r="O47" i="8"/>
  <c r="O45" i="10" s="1"/>
  <c r="L47" i="8"/>
  <c r="L45" i="10" s="1"/>
  <c r="H47" i="8"/>
  <c r="H45" i="10" s="1"/>
  <c r="G47" i="8"/>
  <c r="G45" i="10" s="1"/>
  <c r="F47" i="8"/>
  <c r="F45" i="10" s="1"/>
  <c r="E47" i="8"/>
  <c r="E45" i="10" s="1"/>
  <c r="D47" i="8"/>
  <c r="D45" i="10" s="1"/>
  <c r="C47" i="8"/>
  <c r="C45" i="10" s="1"/>
  <c r="B47" i="8"/>
  <c r="B45" i="10" s="1"/>
  <c r="A47" i="8"/>
  <c r="A45" i="10" s="1"/>
  <c r="S46" i="8"/>
  <c r="S44" i="10" s="1"/>
  <c r="R46" i="8"/>
  <c r="R44" i="10" s="1"/>
  <c r="Q46" i="8"/>
  <c r="Q44" i="10" s="1"/>
  <c r="P46" i="8"/>
  <c r="P44" i="10" s="1"/>
  <c r="O46" i="8"/>
  <c r="O44" i="10" s="1"/>
  <c r="L46" i="8"/>
  <c r="L44" i="10" s="1"/>
  <c r="H46" i="8"/>
  <c r="H44" i="10" s="1"/>
  <c r="G46" i="8"/>
  <c r="G44" i="10" s="1"/>
  <c r="F46" i="8"/>
  <c r="F44" i="10" s="1"/>
  <c r="E46" i="8"/>
  <c r="E44" i="10" s="1"/>
  <c r="D46" i="8"/>
  <c r="D44" i="10" s="1"/>
  <c r="C46" i="8"/>
  <c r="C44" i="10" s="1"/>
  <c r="A46" i="8"/>
  <c r="A44" i="10" s="1"/>
  <c r="S45" i="8"/>
  <c r="S43" i="10" s="1"/>
  <c r="R45" i="8"/>
  <c r="R43" i="10" s="1"/>
  <c r="Q45" i="8"/>
  <c r="Q43" i="10" s="1"/>
  <c r="P45" i="8"/>
  <c r="P43" i="10" s="1"/>
  <c r="O45" i="8"/>
  <c r="O43" i="10" s="1"/>
  <c r="L45" i="8"/>
  <c r="L43" i="10" s="1"/>
  <c r="H45" i="8"/>
  <c r="H43" i="10" s="1"/>
  <c r="G45" i="8"/>
  <c r="G43" i="10" s="1"/>
  <c r="F45" i="8"/>
  <c r="F43" i="10" s="1"/>
  <c r="E45" i="8"/>
  <c r="E43" i="10" s="1"/>
  <c r="D45" i="8"/>
  <c r="D43" i="10" s="1"/>
  <c r="C45" i="8"/>
  <c r="C43" i="10" s="1"/>
  <c r="B45" i="8"/>
  <c r="B43" i="10" s="1"/>
  <c r="A45" i="8"/>
  <c r="A43" i="10" s="1"/>
  <c r="S44" i="8"/>
  <c r="S42" i="10" s="1"/>
  <c r="R44" i="8"/>
  <c r="R42" i="10" s="1"/>
  <c r="Q44" i="8"/>
  <c r="Q42" i="10" s="1"/>
  <c r="P44" i="8"/>
  <c r="P42" i="10" s="1"/>
  <c r="O44" i="8"/>
  <c r="O42" i="10" s="1"/>
  <c r="L44" i="8"/>
  <c r="L42" i="10" s="1"/>
  <c r="H44" i="8"/>
  <c r="H42" i="10" s="1"/>
  <c r="G44" i="8"/>
  <c r="G42" i="10" s="1"/>
  <c r="F44" i="8"/>
  <c r="F42" i="10" s="1"/>
  <c r="E44" i="8"/>
  <c r="E42" i="10" s="1"/>
  <c r="D44" i="8"/>
  <c r="D42" i="10" s="1"/>
  <c r="C44" i="8"/>
  <c r="C42" i="10" s="1"/>
  <c r="A44" i="8"/>
  <c r="S43" i="8"/>
  <c r="S41" i="10" s="1"/>
  <c r="R43" i="8"/>
  <c r="R41" i="10" s="1"/>
  <c r="Q43" i="8"/>
  <c r="Q41" i="10" s="1"/>
  <c r="P43" i="8"/>
  <c r="P41" i="10" s="1"/>
  <c r="O43" i="8"/>
  <c r="O41" i="10" s="1"/>
  <c r="L43" i="8"/>
  <c r="L41" i="10" s="1"/>
  <c r="H43" i="8"/>
  <c r="H41" i="10" s="1"/>
  <c r="G43" i="8"/>
  <c r="G41" i="10" s="1"/>
  <c r="F43" i="8"/>
  <c r="F41" i="10" s="1"/>
  <c r="E43" i="8"/>
  <c r="E41" i="10" s="1"/>
  <c r="D43" i="8"/>
  <c r="D41" i="10" s="1"/>
  <c r="C43" i="8"/>
  <c r="C41" i="10" s="1"/>
  <c r="A43" i="8"/>
  <c r="A41" i="10" s="1"/>
  <c r="S42" i="8"/>
  <c r="S40" i="10" s="1"/>
  <c r="R42" i="8"/>
  <c r="R40" i="10" s="1"/>
  <c r="Q42" i="8"/>
  <c r="Q40" i="10" s="1"/>
  <c r="P42" i="8"/>
  <c r="P40" i="10" s="1"/>
  <c r="O42" i="8"/>
  <c r="O40" i="10" s="1"/>
  <c r="L42" i="8"/>
  <c r="L40" i="10" s="1"/>
  <c r="H42" i="8"/>
  <c r="H40" i="10" s="1"/>
  <c r="G42" i="8"/>
  <c r="G40" i="10" s="1"/>
  <c r="F42" i="8"/>
  <c r="F40" i="10" s="1"/>
  <c r="E42" i="8"/>
  <c r="E40" i="10" s="1"/>
  <c r="D42" i="8"/>
  <c r="D40" i="10" s="1"/>
  <c r="C42" i="8"/>
  <c r="C40" i="10" s="1"/>
  <c r="A42" i="8"/>
  <c r="A40" i="10" s="1"/>
  <c r="S41" i="8"/>
  <c r="S39" i="10" s="1"/>
  <c r="R41" i="8"/>
  <c r="R39" i="10" s="1"/>
  <c r="Q41" i="8"/>
  <c r="Q39" i="10" s="1"/>
  <c r="P41" i="8"/>
  <c r="P39" i="10" s="1"/>
  <c r="O41" i="8"/>
  <c r="O39" i="10" s="1"/>
  <c r="L41" i="8"/>
  <c r="L39" i="10" s="1"/>
  <c r="H41" i="8"/>
  <c r="H39" i="10" s="1"/>
  <c r="G41" i="8"/>
  <c r="G39" i="10" s="1"/>
  <c r="F41" i="8"/>
  <c r="F39" i="10" s="1"/>
  <c r="E41" i="8"/>
  <c r="E39" i="10" s="1"/>
  <c r="D41" i="8"/>
  <c r="D39" i="10" s="1"/>
  <c r="C41" i="8"/>
  <c r="C39" i="10" s="1"/>
  <c r="B41" i="8"/>
  <c r="B39" i="10" s="1"/>
  <c r="A41" i="8"/>
  <c r="A39" i="10" s="1"/>
  <c r="S40" i="8"/>
  <c r="S38" i="10" s="1"/>
  <c r="R40" i="8"/>
  <c r="R38" i="10" s="1"/>
  <c r="Q40" i="8"/>
  <c r="Q38" i="10" s="1"/>
  <c r="P40" i="8"/>
  <c r="P38" i="10" s="1"/>
  <c r="O40" i="8"/>
  <c r="O38" i="10" s="1"/>
  <c r="L40" i="8"/>
  <c r="L38" i="10" s="1"/>
  <c r="H40" i="8"/>
  <c r="H38" i="10" s="1"/>
  <c r="G40" i="8"/>
  <c r="G38" i="10" s="1"/>
  <c r="F40" i="8"/>
  <c r="F38" i="10" s="1"/>
  <c r="E40" i="8"/>
  <c r="E38" i="10" s="1"/>
  <c r="D40" i="8"/>
  <c r="D38" i="10" s="1"/>
  <c r="C40" i="8"/>
  <c r="C38" i="10" s="1"/>
  <c r="A40" i="8"/>
  <c r="S39" i="8"/>
  <c r="S37" i="10" s="1"/>
  <c r="R39" i="8"/>
  <c r="R37" i="10" s="1"/>
  <c r="Q39" i="8"/>
  <c r="Q37" i="10" s="1"/>
  <c r="P39" i="8"/>
  <c r="P37" i="10" s="1"/>
  <c r="O39" i="8"/>
  <c r="O37" i="10" s="1"/>
  <c r="L39" i="8"/>
  <c r="L37" i="10" s="1"/>
  <c r="H39" i="8"/>
  <c r="H37" i="10" s="1"/>
  <c r="G39" i="8"/>
  <c r="G37" i="10" s="1"/>
  <c r="F39" i="8"/>
  <c r="F37" i="10" s="1"/>
  <c r="E39" i="8"/>
  <c r="E37" i="10" s="1"/>
  <c r="D39" i="8"/>
  <c r="D37" i="10" s="1"/>
  <c r="C39" i="8"/>
  <c r="C37" i="10" s="1"/>
  <c r="B39" i="8"/>
  <c r="B37" i="10" s="1"/>
  <c r="A39" i="8"/>
  <c r="A37" i="10" s="1"/>
  <c r="S38" i="8"/>
  <c r="S36" i="10" s="1"/>
  <c r="R38" i="8"/>
  <c r="R36" i="10" s="1"/>
  <c r="Q38" i="8"/>
  <c r="Q36" i="10" s="1"/>
  <c r="P38" i="8"/>
  <c r="P36" i="10" s="1"/>
  <c r="O38" i="8"/>
  <c r="O36" i="10" s="1"/>
  <c r="L38" i="8"/>
  <c r="L36" i="10" s="1"/>
  <c r="H38" i="8"/>
  <c r="H36" i="10" s="1"/>
  <c r="G38" i="8"/>
  <c r="G36" i="10" s="1"/>
  <c r="F38" i="8"/>
  <c r="F36" i="10" s="1"/>
  <c r="E38" i="8"/>
  <c r="E36" i="10" s="1"/>
  <c r="D38" i="8"/>
  <c r="D36" i="10" s="1"/>
  <c r="C38" i="8"/>
  <c r="C36" i="10" s="1"/>
  <c r="A38" i="8"/>
  <c r="A36" i="10" s="1"/>
  <c r="S37" i="8"/>
  <c r="S35" i="10" s="1"/>
  <c r="R37" i="8"/>
  <c r="R35" i="10" s="1"/>
  <c r="Q37" i="8"/>
  <c r="Q35" i="10" s="1"/>
  <c r="P37" i="8"/>
  <c r="P35" i="10" s="1"/>
  <c r="O37" i="8"/>
  <c r="O35" i="10" s="1"/>
  <c r="L37" i="8"/>
  <c r="L35" i="10" s="1"/>
  <c r="H37" i="8"/>
  <c r="H35" i="10" s="1"/>
  <c r="G37" i="8"/>
  <c r="G35" i="10" s="1"/>
  <c r="F37" i="8"/>
  <c r="F35" i="10" s="1"/>
  <c r="E37" i="8"/>
  <c r="E35" i="10" s="1"/>
  <c r="D37" i="8"/>
  <c r="D35" i="10" s="1"/>
  <c r="C37" i="8"/>
  <c r="C35" i="10" s="1"/>
  <c r="B37" i="8"/>
  <c r="B35" i="10" s="1"/>
  <c r="A37" i="8"/>
  <c r="A35" i="10" s="1"/>
  <c r="S36" i="8"/>
  <c r="S34" i="10" s="1"/>
  <c r="R36" i="8"/>
  <c r="R34" i="10" s="1"/>
  <c r="Q36" i="8"/>
  <c r="Q34" i="10" s="1"/>
  <c r="P36" i="8"/>
  <c r="P34" i="10" s="1"/>
  <c r="O36" i="8"/>
  <c r="O34" i="10" s="1"/>
  <c r="L36" i="8"/>
  <c r="L34" i="10" s="1"/>
  <c r="H36" i="8"/>
  <c r="H34" i="10" s="1"/>
  <c r="G36" i="8"/>
  <c r="G34" i="10" s="1"/>
  <c r="F36" i="8"/>
  <c r="F34" i="10" s="1"/>
  <c r="E36" i="8"/>
  <c r="E34" i="10" s="1"/>
  <c r="D36" i="8"/>
  <c r="D34" i="10" s="1"/>
  <c r="C36" i="8"/>
  <c r="C34" i="10" s="1"/>
  <c r="A36" i="8"/>
  <c r="S35" i="8"/>
  <c r="S33" i="10" s="1"/>
  <c r="R35" i="8"/>
  <c r="R33" i="10" s="1"/>
  <c r="Q35" i="8"/>
  <c r="Q33" i="10" s="1"/>
  <c r="P35" i="8"/>
  <c r="P33" i="10" s="1"/>
  <c r="O35" i="8"/>
  <c r="O33" i="10" s="1"/>
  <c r="L35" i="8"/>
  <c r="L33" i="10" s="1"/>
  <c r="H35" i="8"/>
  <c r="H33" i="10" s="1"/>
  <c r="G35" i="8"/>
  <c r="G33" i="10" s="1"/>
  <c r="F35" i="8"/>
  <c r="F33" i="10" s="1"/>
  <c r="E35" i="8"/>
  <c r="E33" i="10" s="1"/>
  <c r="D35" i="8"/>
  <c r="D33" i="10" s="1"/>
  <c r="C35" i="8"/>
  <c r="C33" i="10" s="1"/>
  <c r="A35" i="8"/>
  <c r="A33" i="10" s="1"/>
  <c r="S34" i="8"/>
  <c r="S32" i="10" s="1"/>
  <c r="R34" i="8"/>
  <c r="R32" i="10" s="1"/>
  <c r="Q34" i="8"/>
  <c r="Q32" i="10" s="1"/>
  <c r="P34" i="8"/>
  <c r="P32" i="10" s="1"/>
  <c r="O34" i="8"/>
  <c r="O32" i="10" s="1"/>
  <c r="L34" i="8"/>
  <c r="L32" i="10" s="1"/>
  <c r="H34" i="8"/>
  <c r="H32" i="10" s="1"/>
  <c r="G34" i="8"/>
  <c r="G32" i="10" s="1"/>
  <c r="F34" i="8"/>
  <c r="F32" i="10" s="1"/>
  <c r="E34" i="8"/>
  <c r="E32" i="10" s="1"/>
  <c r="D34" i="8"/>
  <c r="D32" i="10" s="1"/>
  <c r="C34" i="8"/>
  <c r="C32" i="10" s="1"/>
  <c r="A34" i="8"/>
  <c r="A32" i="10" s="1"/>
  <c r="S33" i="8"/>
  <c r="S31" i="10" s="1"/>
  <c r="R33" i="8"/>
  <c r="R31" i="10" s="1"/>
  <c r="Q33" i="8"/>
  <c r="Q31" i="10" s="1"/>
  <c r="P33" i="8"/>
  <c r="P31" i="10" s="1"/>
  <c r="O33" i="8"/>
  <c r="O31" i="10" s="1"/>
  <c r="L33" i="8"/>
  <c r="L31" i="10" s="1"/>
  <c r="H33" i="8"/>
  <c r="H31" i="10" s="1"/>
  <c r="G33" i="8"/>
  <c r="G31" i="10" s="1"/>
  <c r="F33" i="8"/>
  <c r="F31" i="10" s="1"/>
  <c r="E33" i="8"/>
  <c r="E31" i="10" s="1"/>
  <c r="D33" i="8"/>
  <c r="D31" i="10" s="1"/>
  <c r="C33" i="8"/>
  <c r="C31" i="10" s="1"/>
  <c r="B33" i="8"/>
  <c r="B31" i="10" s="1"/>
  <c r="A33" i="8"/>
  <c r="A31" i="10" s="1"/>
  <c r="S32" i="8"/>
  <c r="S30" i="10" s="1"/>
  <c r="R32" i="8"/>
  <c r="R30" i="10" s="1"/>
  <c r="Q32" i="8"/>
  <c r="Q30" i="10" s="1"/>
  <c r="P32" i="8"/>
  <c r="P30" i="10" s="1"/>
  <c r="O32" i="8"/>
  <c r="O30" i="10" s="1"/>
  <c r="L32" i="8"/>
  <c r="L30" i="10" s="1"/>
  <c r="H32" i="8"/>
  <c r="H30" i="10" s="1"/>
  <c r="G32" i="8"/>
  <c r="G30" i="10" s="1"/>
  <c r="F32" i="8"/>
  <c r="F30" i="10" s="1"/>
  <c r="E32" i="8"/>
  <c r="E30" i="10" s="1"/>
  <c r="D32" i="8"/>
  <c r="D30" i="10" s="1"/>
  <c r="C32" i="8"/>
  <c r="C30" i="10" s="1"/>
  <c r="B32" i="8"/>
  <c r="B30" i="10" s="1"/>
  <c r="A32" i="8"/>
  <c r="A30" i="10" s="1"/>
  <c r="S31" i="8"/>
  <c r="S29" i="10" s="1"/>
  <c r="R31" i="8"/>
  <c r="R29" i="10" s="1"/>
  <c r="Q31" i="8"/>
  <c r="Q29" i="10" s="1"/>
  <c r="P31" i="8"/>
  <c r="P29" i="10" s="1"/>
  <c r="O31" i="8"/>
  <c r="O29" i="10" s="1"/>
  <c r="L31" i="8"/>
  <c r="L29" i="10" s="1"/>
  <c r="H31" i="8"/>
  <c r="H29" i="10" s="1"/>
  <c r="G31" i="8"/>
  <c r="G29" i="10" s="1"/>
  <c r="F31" i="8"/>
  <c r="F29" i="10" s="1"/>
  <c r="E31" i="8"/>
  <c r="E29" i="10" s="1"/>
  <c r="D31" i="8"/>
  <c r="D29" i="10" s="1"/>
  <c r="C31" i="8"/>
  <c r="C29" i="10" s="1"/>
  <c r="B31" i="8"/>
  <c r="B29" i="10" s="1"/>
  <c r="A31" i="8"/>
  <c r="A29" i="10" s="1"/>
  <c r="S30" i="8"/>
  <c r="S28" i="10" s="1"/>
  <c r="R30" i="8"/>
  <c r="R28" i="10" s="1"/>
  <c r="Q30" i="8"/>
  <c r="Q28" i="10" s="1"/>
  <c r="P30" i="8"/>
  <c r="P28" i="10" s="1"/>
  <c r="O30" i="8"/>
  <c r="O28" i="10" s="1"/>
  <c r="L30" i="8"/>
  <c r="L28" i="10" s="1"/>
  <c r="H30" i="8"/>
  <c r="H28" i="10" s="1"/>
  <c r="G30" i="8"/>
  <c r="G28" i="10" s="1"/>
  <c r="F30" i="8"/>
  <c r="F28" i="10" s="1"/>
  <c r="E30" i="8"/>
  <c r="E28" i="10" s="1"/>
  <c r="D30" i="8"/>
  <c r="D28" i="10" s="1"/>
  <c r="C30" i="8"/>
  <c r="C28" i="10" s="1"/>
  <c r="A30" i="8"/>
  <c r="A28" i="10" s="1"/>
  <c r="S29" i="8"/>
  <c r="S27" i="10" s="1"/>
  <c r="R29" i="8"/>
  <c r="R27" i="10" s="1"/>
  <c r="Q29" i="8"/>
  <c r="Q27" i="10" s="1"/>
  <c r="P29" i="8"/>
  <c r="P27" i="10" s="1"/>
  <c r="O29" i="8"/>
  <c r="O27" i="10" s="1"/>
  <c r="L29" i="8"/>
  <c r="L27" i="10" s="1"/>
  <c r="H29" i="8"/>
  <c r="H27" i="10" s="1"/>
  <c r="G29" i="8"/>
  <c r="G27" i="10" s="1"/>
  <c r="F29" i="8"/>
  <c r="F27" i="10" s="1"/>
  <c r="E29" i="8"/>
  <c r="E27" i="10" s="1"/>
  <c r="D29" i="8"/>
  <c r="D27" i="10" s="1"/>
  <c r="C29" i="8"/>
  <c r="C27" i="10" s="1"/>
  <c r="B29" i="8"/>
  <c r="B27" i="10" s="1"/>
  <c r="A29" i="8"/>
  <c r="A27" i="10" s="1"/>
  <c r="S28" i="8"/>
  <c r="S26" i="10" s="1"/>
  <c r="R28" i="8"/>
  <c r="R26" i="10" s="1"/>
  <c r="Q28" i="8"/>
  <c r="Q26" i="10" s="1"/>
  <c r="P28" i="8"/>
  <c r="P26" i="10" s="1"/>
  <c r="O28" i="8"/>
  <c r="O26" i="10" s="1"/>
  <c r="L28" i="8"/>
  <c r="L26" i="10" s="1"/>
  <c r="H28" i="8"/>
  <c r="H26" i="10" s="1"/>
  <c r="G28" i="8"/>
  <c r="G26" i="10" s="1"/>
  <c r="F28" i="8"/>
  <c r="F26" i="10" s="1"/>
  <c r="E28" i="8"/>
  <c r="E26" i="10" s="1"/>
  <c r="D28" i="8"/>
  <c r="D26" i="10" s="1"/>
  <c r="C28" i="8"/>
  <c r="C26" i="10" s="1"/>
  <c r="A28" i="8"/>
  <c r="S27" i="8"/>
  <c r="S25" i="10" s="1"/>
  <c r="R27" i="8"/>
  <c r="R25" i="10" s="1"/>
  <c r="Q27" i="8"/>
  <c r="Q25" i="10" s="1"/>
  <c r="P27" i="8"/>
  <c r="P25" i="10" s="1"/>
  <c r="O27" i="8"/>
  <c r="O25" i="10" s="1"/>
  <c r="L27" i="8"/>
  <c r="L25" i="10" s="1"/>
  <c r="H27" i="8"/>
  <c r="H25" i="10" s="1"/>
  <c r="G27" i="8"/>
  <c r="G25" i="10" s="1"/>
  <c r="F27" i="8"/>
  <c r="F25" i="10" s="1"/>
  <c r="E27" i="8"/>
  <c r="E25" i="10" s="1"/>
  <c r="D27" i="8"/>
  <c r="D25" i="10" s="1"/>
  <c r="C27" i="8"/>
  <c r="C25" i="10" s="1"/>
  <c r="A27" i="8"/>
  <c r="S26" i="8"/>
  <c r="S24" i="10" s="1"/>
  <c r="R26" i="8"/>
  <c r="R24" i="10" s="1"/>
  <c r="Q26" i="8"/>
  <c r="Q24" i="10" s="1"/>
  <c r="P26" i="8"/>
  <c r="P24" i="10" s="1"/>
  <c r="O26" i="8"/>
  <c r="O24" i="10" s="1"/>
  <c r="L26" i="8"/>
  <c r="L24" i="10" s="1"/>
  <c r="H26" i="8"/>
  <c r="H24" i="10" s="1"/>
  <c r="G26" i="8"/>
  <c r="G24" i="10" s="1"/>
  <c r="F26" i="8"/>
  <c r="F24" i="10" s="1"/>
  <c r="E26" i="8"/>
  <c r="E24" i="10" s="1"/>
  <c r="D26" i="8"/>
  <c r="D24" i="10" s="1"/>
  <c r="C26" i="8"/>
  <c r="C24" i="10" s="1"/>
  <c r="B26" i="8"/>
  <c r="B24" i="10" s="1"/>
  <c r="A26" i="8"/>
  <c r="A24" i="10" s="1"/>
  <c r="S25" i="8"/>
  <c r="S23" i="10" s="1"/>
  <c r="R25" i="8"/>
  <c r="R23" i="10" s="1"/>
  <c r="Q25" i="8"/>
  <c r="Q23" i="10" s="1"/>
  <c r="P25" i="8"/>
  <c r="P23" i="10" s="1"/>
  <c r="O25" i="8"/>
  <c r="O23" i="10" s="1"/>
  <c r="L25" i="8"/>
  <c r="L23" i="10" s="1"/>
  <c r="H25" i="8"/>
  <c r="H23" i="10" s="1"/>
  <c r="G25" i="8"/>
  <c r="G23" i="10" s="1"/>
  <c r="F25" i="8"/>
  <c r="F23" i="10" s="1"/>
  <c r="E25" i="8"/>
  <c r="E23" i="10" s="1"/>
  <c r="D25" i="8"/>
  <c r="D23" i="10" s="1"/>
  <c r="C25" i="8"/>
  <c r="C23" i="10" s="1"/>
  <c r="B25" i="8"/>
  <c r="B23" i="10" s="1"/>
  <c r="A25" i="8"/>
  <c r="A23" i="10" s="1"/>
  <c r="S24" i="8"/>
  <c r="S22" i="10" s="1"/>
  <c r="R24" i="8"/>
  <c r="R22" i="10" s="1"/>
  <c r="Q24" i="8"/>
  <c r="Q22" i="10" s="1"/>
  <c r="P24" i="8"/>
  <c r="P22" i="10" s="1"/>
  <c r="O24" i="8"/>
  <c r="O22" i="10" s="1"/>
  <c r="L24" i="8"/>
  <c r="L22" i="10" s="1"/>
  <c r="H24" i="8"/>
  <c r="H22" i="10" s="1"/>
  <c r="G24" i="8"/>
  <c r="G22" i="10" s="1"/>
  <c r="F24" i="8"/>
  <c r="F22" i="10" s="1"/>
  <c r="E24" i="8"/>
  <c r="E22" i="10" s="1"/>
  <c r="D24" i="8"/>
  <c r="D22" i="10" s="1"/>
  <c r="C24" i="8"/>
  <c r="C22" i="10" s="1"/>
  <c r="A24" i="8"/>
  <c r="A22" i="10" s="1"/>
  <c r="S23" i="8"/>
  <c r="S21" i="10" s="1"/>
  <c r="R23" i="8"/>
  <c r="R21" i="10" s="1"/>
  <c r="Q23" i="8"/>
  <c r="Q21" i="10" s="1"/>
  <c r="P23" i="8"/>
  <c r="P21" i="10" s="1"/>
  <c r="O23" i="8"/>
  <c r="O21" i="10" s="1"/>
  <c r="L23" i="8"/>
  <c r="L21" i="10" s="1"/>
  <c r="H23" i="8"/>
  <c r="H21" i="10" s="1"/>
  <c r="G23" i="8"/>
  <c r="G21" i="10" s="1"/>
  <c r="F23" i="8"/>
  <c r="F21" i="10" s="1"/>
  <c r="E23" i="8"/>
  <c r="E21" i="10" s="1"/>
  <c r="D23" i="8"/>
  <c r="D21" i="10" s="1"/>
  <c r="C23" i="8"/>
  <c r="C21" i="10" s="1"/>
  <c r="B23" i="8"/>
  <c r="B21" i="10" s="1"/>
  <c r="A23" i="8"/>
  <c r="A21" i="10" s="1"/>
  <c r="S22" i="8"/>
  <c r="S20" i="10" s="1"/>
  <c r="R22" i="8"/>
  <c r="R20" i="10" s="1"/>
  <c r="Q22" i="8"/>
  <c r="Q20" i="10" s="1"/>
  <c r="P22" i="8"/>
  <c r="P20" i="10" s="1"/>
  <c r="O22" i="8"/>
  <c r="O20" i="10" s="1"/>
  <c r="L22" i="8"/>
  <c r="L20" i="10" s="1"/>
  <c r="H22" i="8"/>
  <c r="H20" i="10" s="1"/>
  <c r="G22" i="8"/>
  <c r="G20" i="10" s="1"/>
  <c r="F22" i="8"/>
  <c r="F20" i="10" s="1"/>
  <c r="E22" i="8"/>
  <c r="E20" i="10" s="1"/>
  <c r="D22" i="8"/>
  <c r="D20" i="10" s="1"/>
  <c r="C22" i="8"/>
  <c r="C20" i="10" s="1"/>
  <c r="A22" i="8"/>
  <c r="S21" i="8"/>
  <c r="S19" i="10" s="1"/>
  <c r="R21" i="8"/>
  <c r="R19" i="10" s="1"/>
  <c r="Q21" i="8"/>
  <c r="Q19" i="10" s="1"/>
  <c r="P21" i="8"/>
  <c r="P19" i="10" s="1"/>
  <c r="O21" i="8"/>
  <c r="O19" i="10" s="1"/>
  <c r="L21" i="8"/>
  <c r="L19" i="10" s="1"/>
  <c r="H21" i="8"/>
  <c r="H19" i="10" s="1"/>
  <c r="G21" i="8"/>
  <c r="G19" i="10" s="1"/>
  <c r="F21" i="8"/>
  <c r="F19" i="10" s="1"/>
  <c r="E21" i="8"/>
  <c r="E19" i="10" s="1"/>
  <c r="D21" i="8"/>
  <c r="D19" i="10" s="1"/>
  <c r="C21" i="8"/>
  <c r="C19" i="10" s="1"/>
  <c r="B21" i="8"/>
  <c r="B19" i="10" s="1"/>
  <c r="A21" i="8"/>
  <c r="A19" i="10" s="1"/>
  <c r="S20" i="8"/>
  <c r="S18" i="10" s="1"/>
  <c r="R20" i="8"/>
  <c r="R18" i="10" s="1"/>
  <c r="Q20" i="8"/>
  <c r="Q18" i="10" s="1"/>
  <c r="P20" i="8"/>
  <c r="P18" i="10" s="1"/>
  <c r="O20" i="8"/>
  <c r="O18" i="10" s="1"/>
  <c r="L20" i="8"/>
  <c r="L18" i="10" s="1"/>
  <c r="H20" i="8"/>
  <c r="H18" i="10" s="1"/>
  <c r="G20" i="8"/>
  <c r="G18" i="10" s="1"/>
  <c r="F20" i="8"/>
  <c r="F18" i="10" s="1"/>
  <c r="E20" i="8"/>
  <c r="E18" i="10" s="1"/>
  <c r="D20" i="8"/>
  <c r="D18" i="10" s="1"/>
  <c r="C20" i="8"/>
  <c r="C18" i="10" s="1"/>
  <c r="A20" i="8"/>
  <c r="S19" i="8"/>
  <c r="S17" i="10" s="1"/>
  <c r="R19" i="8"/>
  <c r="R17" i="10" s="1"/>
  <c r="Q19" i="8"/>
  <c r="Q17" i="10" s="1"/>
  <c r="P19" i="8"/>
  <c r="P17" i="10" s="1"/>
  <c r="O19" i="8"/>
  <c r="O17" i="10" s="1"/>
  <c r="L19" i="8"/>
  <c r="L17" i="10" s="1"/>
  <c r="H19" i="8"/>
  <c r="H17" i="10" s="1"/>
  <c r="G19" i="8"/>
  <c r="G17" i="10" s="1"/>
  <c r="F19" i="8"/>
  <c r="F17" i="10" s="1"/>
  <c r="E19" i="8"/>
  <c r="E17" i="10" s="1"/>
  <c r="D19" i="8"/>
  <c r="D17" i="10" s="1"/>
  <c r="C19" i="8"/>
  <c r="C17" i="10" s="1"/>
  <c r="A19" i="8"/>
  <c r="A17" i="10" s="1"/>
  <c r="S18" i="8"/>
  <c r="S16" i="10" s="1"/>
  <c r="R18" i="8"/>
  <c r="R16" i="10" s="1"/>
  <c r="Q18" i="8"/>
  <c r="Q16" i="10" s="1"/>
  <c r="P18" i="8"/>
  <c r="P16" i="10" s="1"/>
  <c r="O18" i="8"/>
  <c r="O16" i="10" s="1"/>
  <c r="L18" i="8"/>
  <c r="L16" i="10" s="1"/>
  <c r="H18" i="8"/>
  <c r="H16" i="10" s="1"/>
  <c r="G18" i="8"/>
  <c r="G16" i="10" s="1"/>
  <c r="F18" i="8"/>
  <c r="F16" i="10" s="1"/>
  <c r="E18" i="8"/>
  <c r="E16" i="10" s="1"/>
  <c r="D18" i="8"/>
  <c r="D16" i="10" s="1"/>
  <c r="C18" i="8"/>
  <c r="C16" i="10" s="1"/>
  <c r="B18" i="8"/>
  <c r="B16" i="10" s="1"/>
  <c r="A18" i="8"/>
  <c r="A16" i="10" s="1"/>
  <c r="S17" i="8"/>
  <c r="S15" i="10" s="1"/>
  <c r="R17" i="8"/>
  <c r="R15" i="10" s="1"/>
  <c r="Q17" i="8"/>
  <c r="Q15" i="10" s="1"/>
  <c r="P17" i="8"/>
  <c r="P15" i="10" s="1"/>
  <c r="O17" i="8"/>
  <c r="O15" i="10" s="1"/>
  <c r="L17" i="8"/>
  <c r="L15" i="10" s="1"/>
  <c r="H17" i="8"/>
  <c r="H15" i="10" s="1"/>
  <c r="G17" i="8"/>
  <c r="G15" i="10" s="1"/>
  <c r="F17" i="8"/>
  <c r="F15" i="10" s="1"/>
  <c r="E17" i="8"/>
  <c r="E15" i="10" s="1"/>
  <c r="D17" i="8"/>
  <c r="D15" i="10" s="1"/>
  <c r="C17" i="8"/>
  <c r="C15" i="10" s="1"/>
  <c r="A17" i="8"/>
  <c r="A15" i="10" s="1"/>
  <c r="S16" i="8"/>
  <c r="S14" i="10" s="1"/>
  <c r="R16" i="8"/>
  <c r="R14" i="10" s="1"/>
  <c r="Q16" i="8"/>
  <c r="Q14" i="10" s="1"/>
  <c r="P16" i="8"/>
  <c r="P14" i="10" s="1"/>
  <c r="O16" i="8"/>
  <c r="O14" i="10" s="1"/>
  <c r="L16" i="8"/>
  <c r="L14" i="10" s="1"/>
  <c r="H16" i="8"/>
  <c r="H14" i="10" s="1"/>
  <c r="G16" i="8"/>
  <c r="G14" i="10" s="1"/>
  <c r="F16" i="8"/>
  <c r="F14" i="10" s="1"/>
  <c r="E16" i="8"/>
  <c r="E14" i="10" s="1"/>
  <c r="D16" i="8"/>
  <c r="D14" i="10" s="1"/>
  <c r="C16" i="8"/>
  <c r="C14" i="10" s="1"/>
  <c r="B16" i="8"/>
  <c r="B14" i="10" s="1"/>
  <c r="A16" i="8"/>
  <c r="A14" i="10" s="1"/>
  <c r="S15" i="8"/>
  <c r="S13" i="10" s="1"/>
  <c r="R15" i="8"/>
  <c r="R13" i="10" s="1"/>
  <c r="Q15" i="8"/>
  <c r="Q13" i="10" s="1"/>
  <c r="P15" i="8"/>
  <c r="P13" i="10" s="1"/>
  <c r="O15" i="8"/>
  <c r="O13" i="10" s="1"/>
  <c r="L15" i="8"/>
  <c r="L13" i="10" s="1"/>
  <c r="H15" i="8"/>
  <c r="H13" i="10" s="1"/>
  <c r="G15" i="8"/>
  <c r="G13" i="10" s="1"/>
  <c r="F15" i="8"/>
  <c r="F13" i="10" s="1"/>
  <c r="E15" i="8"/>
  <c r="E13" i="10" s="1"/>
  <c r="D15" i="8"/>
  <c r="D13" i="10" s="1"/>
  <c r="C15" i="8"/>
  <c r="C13" i="10" s="1"/>
  <c r="B15" i="8"/>
  <c r="B13" i="10" s="1"/>
  <c r="A15" i="8"/>
  <c r="A13" i="10" s="1"/>
  <c r="S14" i="8"/>
  <c r="S12" i="10" s="1"/>
  <c r="R14" i="8"/>
  <c r="R12" i="10" s="1"/>
  <c r="Q14" i="8"/>
  <c r="Q12" i="10" s="1"/>
  <c r="P14" i="8"/>
  <c r="P12" i="10" s="1"/>
  <c r="O14" i="8"/>
  <c r="O12" i="10" s="1"/>
  <c r="L14" i="8"/>
  <c r="L12" i="10" s="1"/>
  <c r="H14" i="8"/>
  <c r="H12" i="10" s="1"/>
  <c r="G14" i="8"/>
  <c r="G12" i="10" s="1"/>
  <c r="F14" i="8"/>
  <c r="F12" i="10" s="1"/>
  <c r="E14" i="8"/>
  <c r="E12" i="10" s="1"/>
  <c r="D14" i="8"/>
  <c r="D12" i="10" s="1"/>
  <c r="C14" i="8"/>
  <c r="C12" i="10" s="1"/>
  <c r="B14" i="8"/>
  <c r="B12" i="10" s="1"/>
  <c r="A14" i="8"/>
  <c r="A12" i="10" s="1"/>
  <c r="S13" i="8"/>
  <c r="S11" i="10" s="1"/>
  <c r="R13" i="8"/>
  <c r="R11" i="10" s="1"/>
  <c r="Q13" i="8"/>
  <c r="Q11" i="10" s="1"/>
  <c r="P13" i="8"/>
  <c r="P11" i="10" s="1"/>
  <c r="O13" i="8"/>
  <c r="O11" i="10" s="1"/>
  <c r="L13" i="8"/>
  <c r="L11" i="10" s="1"/>
  <c r="H13" i="8"/>
  <c r="H11" i="10" s="1"/>
  <c r="G13" i="8"/>
  <c r="G11" i="10" s="1"/>
  <c r="F13" i="8"/>
  <c r="F11" i="10" s="1"/>
  <c r="E13" i="8"/>
  <c r="E11" i="10" s="1"/>
  <c r="D13" i="8"/>
  <c r="D11" i="10" s="1"/>
  <c r="C13" i="8"/>
  <c r="C11" i="10" s="1"/>
  <c r="B13" i="8"/>
  <c r="B11" i="10" s="1"/>
  <c r="A13" i="8"/>
  <c r="A11" i="10" s="1"/>
  <c r="S12" i="8"/>
  <c r="S10" i="10" s="1"/>
  <c r="R12" i="8"/>
  <c r="R10" i="10" s="1"/>
  <c r="Q12" i="8"/>
  <c r="Q10" i="10" s="1"/>
  <c r="P12" i="8"/>
  <c r="P10" i="10" s="1"/>
  <c r="O12" i="8"/>
  <c r="O10" i="10" s="1"/>
  <c r="L12" i="8"/>
  <c r="L10" i="10" s="1"/>
  <c r="H12" i="8"/>
  <c r="H10" i="10" s="1"/>
  <c r="G12" i="8"/>
  <c r="G10" i="10" s="1"/>
  <c r="F12" i="8"/>
  <c r="F10" i="10" s="1"/>
  <c r="E12" i="8"/>
  <c r="E10" i="10" s="1"/>
  <c r="D12" i="8"/>
  <c r="D10" i="10" s="1"/>
  <c r="C12" i="8"/>
  <c r="C10" i="10" s="1"/>
  <c r="A12" i="8"/>
  <c r="A10" i="10" s="1"/>
  <c r="S11" i="8"/>
  <c r="S9" i="10" s="1"/>
  <c r="R11" i="8"/>
  <c r="R9" i="10" s="1"/>
  <c r="Q11" i="8"/>
  <c r="Q9" i="10" s="1"/>
  <c r="P11" i="8"/>
  <c r="P9" i="10" s="1"/>
  <c r="O11" i="8"/>
  <c r="O9" i="10" s="1"/>
  <c r="L11" i="8"/>
  <c r="L9" i="10" s="1"/>
  <c r="H11" i="8"/>
  <c r="H9" i="10" s="1"/>
  <c r="G11" i="8"/>
  <c r="G9" i="10" s="1"/>
  <c r="F11" i="8"/>
  <c r="F9" i="10" s="1"/>
  <c r="E11" i="8"/>
  <c r="E9" i="10" s="1"/>
  <c r="D11" i="8"/>
  <c r="D9" i="10" s="1"/>
  <c r="C11" i="8"/>
  <c r="C9" i="10" s="1"/>
  <c r="A11" i="8"/>
  <c r="A9" i="10" s="1"/>
  <c r="S10" i="8"/>
  <c r="S8" i="10" s="1"/>
  <c r="R10" i="8"/>
  <c r="R8" i="10" s="1"/>
  <c r="Q10" i="8"/>
  <c r="Q8" i="10" s="1"/>
  <c r="P10" i="8"/>
  <c r="P8" i="10" s="1"/>
  <c r="O10" i="8"/>
  <c r="O8" i="10" s="1"/>
  <c r="L10" i="8"/>
  <c r="L8" i="10" s="1"/>
  <c r="H10" i="8"/>
  <c r="H8" i="10" s="1"/>
  <c r="G10" i="8"/>
  <c r="G8" i="10" s="1"/>
  <c r="F10" i="8"/>
  <c r="F8" i="10" s="1"/>
  <c r="E10" i="8"/>
  <c r="E8" i="10" s="1"/>
  <c r="D10" i="8"/>
  <c r="D8" i="10" s="1"/>
  <c r="C10" i="8"/>
  <c r="C8" i="10" s="1"/>
  <c r="B10" i="8"/>
  <c r="B8" i="10" s="1"/>
  <c r="A10" i="8"/>
  <c r="A8" i="10" s="1"/>
  <c r="S9" i="8"/>
  <c r="S547" i="10" s="1"/>
  <c r="R9" i="8"/>
  <c r="R547" i="10" s="1"/>
  <c r="Q9" i="8"/>
  <c r="Q547" i="10" s="1"/>
  <c r="P9" i="8"/>
  <c r="P547" i="10" s="1"/>
  <c r="O9" i="8"/>
  <c r="O547" i="10" s="1"/>
  <c r="L9" i="8"/>
  <c r="L547" i="10" s="1"/>
  <c r="H9" i="8"/>
  <c r="H547" i="10" s="1"/>
  <c r="G9" i="8"/>
  <c r="G547" i="10" s="1"/>
  <c r="F9" i="8"/>
  <c r="F547" i="10" s="1"/>
  <c r="E9" i="8"/>
  <c r="E547" i="10" s="1"/>
  <c r="D9" i="8"/>
  <c r="D547" i="10" s="1"/>
  <c r="C9" i="8"/>
  <c r="C547" i="10" s="1"/>
  <c r="A9" i="8"/>
  <c r="A547" i="10" s="1"/>
  <c r="S8" i="8"/>
  <c r="S172" i="10" s="1"/>
  <c r="R8" i="8"/>
  <c r="R172" i="10" s="1"/>
  <c r="Q8" i="8"/>
  <c r="Q172" i="10" s="1"/>
  <c r="P8" i="8"/>
  <c r="P172" i="10" s="1"/>
  <c r="O8" i="8"/>
  <c r="O172" i="10" s="1"/>
  <c r="L8" i="8"/>
  <c r="L172" i="10" s="1"/>
  <c r="H8" i="8"/>
  <c r="H172" i="10" s="1"/>
  <c r="G8" i="8"/>
  <c r="G172" i="10" s="1"/>
  <c r="F8" i="8"/>
  <c r="F172" i="10" s="1"/>
  <c r="E8" i="8"/>
  <c r="E172" i="10" s="1"/>
  <c r="D8" i="8"/>
  <c r="D172" i="10" s="1"/>
  <c r="C8" i="8"/>
  <c r="C172" i="10" s="1"/>
  <c r="A8" i="8"/>
  <c r="A172" i="10" s="1"/>
  <c r="S7" i="8"/>
  <c r="S162" i="10" s="1"/>
  <c r="R7" i="8"/>
  <c r="R162" i="10" s="1"/>
  <c r="Q7" i="8"/>
  <c r="Q162" i="10" s="1"/>
  <c r="P7" i="8"/>
  <c r="P162" i="10" s="1"/>
  <c r="O7" i="8"/>
  <c r="O162" i="10" s="1"/>
  <c r="L7" i="8"/>
  <c r="L162" i="10" s="1"/>
  <c r="H7" i="8"/>
  <c r="H162" i="10" s="1"/>
  <c r="G7" i="8"/>
  <c r="G162" i="10" s="1"/>
  <c r="F7" i="8"/>
  <c r="F162" i="10" s="1"/>
  <c r="E7" i="8"/>
  <c r="E162" i="10" s="1"/>
  <c r="D7" i="8"/>
  <c r="D162" i="10" s="1"/>
  <c r="C7" i="8"/>
  <c r="C162" i="10" s="1"/>
  <c r="B7" i="8"/>
  <c r="B162" i="10" s="1"/>
  <c r="A7" i="8"/>
  <c r="A162" i="10" s="1"/>
  <c r="S6" i="8"/>
  <c r="S161" i="10" s="1"/>
  <c r="R6" i="8"/>
  <c r="R161" i="10" s="1"/>
  <c r="Q6" i="8"/>
  <c r="Q161" i="10" s="1"/>
  <c r="P6" i="8"/>
  <c r="P161" i="10" s="1"/>
  <c r="O6" i="8"/>
  <c r="O161" i="10" s="1"/>
  <c r="L6" i="8"/>
  <c r="L161" i="10" s="1"/>
  <c r="H6" i="8"/>
  <c r="H161" i="10" s="1"/>
  <c r="G6" i="8"/>
  <c r="G161" i="10" s="1"/>
  <c r="F6" i="8"/>
  <c r="F161" i="10" s="1"/>
  <c r="E6" i="8"/>
  <c r="E161" i="10" s="1"/>
  <c r="D6" i="8"/>
  <c r="D161" i="10" s="1"/>
  <c r="C6" i="8"/>
  <c r="C161" i="10" s="1"/>
  <c r="B6" i="8"/>
  <c r="B161" i="10" s="1"/>
  <c r="A6" i="8"/>
  <c r="A161" i="10" s="1"/>
  <c r="S5" i="8"/>
  <c r="S153" i="10" s="1"/>
  <c r="R5" i="8"/>
  <c r="R153" i="10" s="1"/>
  <c r="Q5" i="8"/>
  <c r="Q153" i="10" s="1"/>
  <c r="P5" i="8"/>
  <c r="P153" i="10" s="1"/>
  <c r="O5" i="8"/>
  <c r="O153" i="10" s="1"/>
  <c r="L5" i="8"/>
  <c r="L153" i="10" s="1"/>
  <c r="H5" i="8"/>
  <c r="H153" i="10" s="1"/>
  <c r="G5" i="8"/>
  <c r="G153" i="10" s="1"/>
  <c r="F5" i="8"/>
  <c r="F153" i="10" s="1"/>
  <c r="E5" i="8"/>
  <c r="E153" i="10" s="1"/>
  <c r="D5" i="8"/>
  <c r="D153" i="10" s="1"/>
  <c r="C5" i="8"/>
  <c r="C153" i="10" s="1"/>
  <c r="B5" i="8"/>
  <c r="B153" i="10" s="1"/>
  <c r="A5" i="8"/>
  <c r="A153" i="10" s="1"/>
  <c r="S4" i="8"/>
  <c r="S51" i="10" s="1"/>
  <c r="R4" i="8"/>
  <c r="R51" i="10" s="1"/>
  <c r="Q4" i="8"/>
  <c r="Q51" i="10" s="1"/>
  <c r="P4" i="8"/>
  <c r="P51" i="10" s="1"/>
  <c r="O4" i="8"/>
  <c r="O51" i="10" s="1"/>
  <c r="L4" i="8"/>
  <c r="L51" i="10" s="1"/>
  <c r="H4" i="8"/>
  <c r="H51" i="10" s="1"/>
  <c r="G4" i="8"/>
  <c r="G51" i="10" s="1"/>
  <c r="F4" i="8"/>
  <c r="F51" i="10" s="1"/>
  <c r="E4" i="8"/>
  <c r="E51" i="10" s="1"/>
  <c r="D4" i="8"/>
  <c r="D51" i="10" s="1"/>
  <c r="C4" i="8"/>
  <c r="C51" i="10" s="1"/>
  <c r="A4" i="8"/>
  <c r="A51" i="10" s="1"/>
  <c r="S3" i="8"/>
  <c r="S2" i="10" s="1"/>
  <c r="R3" i="8"/>
  <c r="R2" i="10" s="1"/>
  <c r="Q3" i="8"/>
  <c r="Q2" i="10" s="1"/>
  <c r="P3" i="8"/>
  <c r="P2" i="10" s="1"/>
  <c r="O3" i="8"/>
  <c r="O2" i="10" s="1"/>
  <c r="L3" i="8"/>
  <c r="L2" i="10" s="1"/>
  <c r="H3" i="8"/>
  <c r="G3" i="8"/>
  <c r="F3" i="8"/>
  <c r="F2" i="10" s="1"/>
  <c r="E3" i="8"/>
  <c r="D3" i="8"/>
  <c r="D2" i="10" s="1"/>
  <c r="C3" i="8"/>
  <c r="C2" i="10" s="1"/>
  <c r="A3" i="8"/>
  <c r="A2" i="10" s="1"/>
  <c r="H58" i="7"/>
  <c r="J25" i="7" s="1"/>
  <c r="H56" i="7"/>
  <c r="J34" i="7"/>
  <c r="L50" i="6"/>
  <c r="K50" i="6"/>
  <c r="J50" i="6"/>
  <c r="L49" i="6"/>
  <c r="K49" i="6"/>
  <c r="J49" i="6"/>
  <c r="L48" i="6"/>
  <c r="K48" i="6"/>
  <c r="J48" i="6"/>
  <c r="L47" i="6"/>
  <c r="K47" i="6"/>
  <c r="J47" i="6"/>
  <c r="L41" i="6"/>
  <c r="K41" i="6"/>
  <c r="J41" i="6"/>
  <c r="L40" i="6"/>
  <c r="K40" i="6"/>
  <c r="J40" i="6"/>
  <c r="L39" i="6"/>
  <c r="K39" i="6"/>
  <c r="J39" i="6"/>
  <c r="L34" i="6"/>
  <c r="K34" i="6"/>
  <c r="J34" i="6"/>
  <c r="L33" i="6"/>
  <c r="K33" i="6"/>
  <c r="J33" i="6"/>
  <c r="L32" i="6"/>
  <c r="K32" i="6"/>
  <c r="J32" i="6"/>
  <c r="L31" i="6"/>
  <c r="K31" i="6"/>
  <c r="J31" i="6"/>
  <c r="L26" i="6"/>
  <c r="K26" i="6"/>
  <c r="J26" i="6"/>
  <c r="L25" i="6"/>
  <c r="K25" i="6"/>
  <c r="J25" i="6"/>
  <c r="L24" i="6"/>
  <c r="K24" i="6"/>
  <c r="J24" i="6"/>
  <c r="L23" i="6"/>
  <c r="K23" i="6"/>
  <c r="J23" i="6"/>
  <c r="L18" i="6"/>
  <c r="K18" i="6"/>
  <c r="J18" i="6"/>
  <c r="L17" i="6"/>
  <c r="K17" i="6"/>
  <c r="J17" i="6"/>
  <c r="L16" i="6"/>
  <c r="K16" i="6"/>
  <c r="J16" i="6"/>
  <c r="L15" i="6"/>
  <c r="K15" i="6"/>
  <c r="J15" i="6"/>
  <c r="L10" i="6"/>
  <c r="K10" i="6"/>
  <c r="J10" i="6"/>
  <c r="L9" i="6"/>
  <c r="K9" i="6"/>
  <c r="J9" i="6"/>
  <c r="L8" i="6"/>
  <c r="K8" i="6"/>
  <c r="J8" i="6"/>
  <c r="L7" i="6"/>
  <c r="K7" i="6"/>
  <c r="J7" i="6"/>
  <c r="J327" i="5"/>
  <c r="I327" i="5"/>
  <c r="H327" i="5"/>
  <c r="G327" i="5"/>
  <c r="I326" i="5"/>
  <c r="H326" i="5"/>
  <c r="I325" i="5"/>
  <c r="I334" i="5" s="1"/>
  <c r="H325" i="5"/>
  <c r="I332" i="5" s="1"/>
  <c r="U317" i="5"/>
  <c r="K467" i="8" s="1"/>
  <c r="K445" i="10" s="1"/>
  <c r="T317" i="5"/>
  <c r="J467" i="8" s="1"/>
  <c r="J445" i="10" s="1"/>
  <c r="S317" i="5"/>
  <c r="I467" i="8" s="1"/>
  <c r="I445" i="10" s="1"/>
  <c r="U316" i="5"/>
  <c r="K466" i="8" s="1"/>
  <c r="K444" i="10" s="1"/>
  <c r="T316" i="5"/>
  <c r="J466" i="8" s="1"/>
  <c r="J444" i="10" s="1"/>
  <c r="S316" i="5"/>
  <c r="I466" i="8" s="1"/>
  <c r="I444" i="10" s="1"/>
  <c r="U315" i="5"/>
  <c r="K465" i="8" s="1"/>
  <c r="K443" i="10" s="1"/>
  <c r="T315" i="5"/>
  <c r="J465" i="8" s="1"/>
  <c r="J443" i="10" s="1"/>
  <c r="S315" i="5"/>
  <c r="I465" i="8" s="1"/>
  <c r="I443" i="10" s="1"/>
  <c r="U314" i="5"/>
  <c r="K464" i="8" s="1"/>
  <c r="K442" i="10" s="1"/>
  <c r="T314" i="5"/>
  <c r="J464" i="8" s="1"/>
  <c r="J442" i="10" s="1"/>
  <c r="S314" i="5"/>
  <c r="I464" i="8" s="1"/>
  <c r="I442" i="10" s="1"/>
  <c r="U313" i="5"/>
  <c r="K463" i="8" s="1"/>
  <c r="K441" i="10" s="1"/>
  <c r="T313" i="5"/>
  <c r="J463" i="8" s="1"/>
  <c r="J441" i="10" s="1"/>
  <c r="S313" i="5"/>
  <c r="I463" i="8" s="1"/>
  <c r="I441" i="10" s="1"/>
  <c r="U312" i="5"/>
  <c r="K462" i="8" s="1"/>
  <c r="K440" i="10" s="1"/>
  <c r="T312" i="5"/>
  <c r="J462" i="8" s="1"/>
  <c r="J440" i="10" s="1"/>
  <c r="S312" i="5"/>
  <c r="I462" i="8" s="1"/>
  <c r="I440" i="10" s="1"/>
  <c r="U311" i="5"/>
  <c r="K461" i="8" s="1"/>
  <c r="K439" i="10" s="1"/>
  <c r="T311" i="5"/>
  <c r="J461" i="8" s="1"/>
  <c r="J439" i="10" s="1"/>
  <c r="S311" i="5"/>
  <c r="I461" i="8" s="1"/>
  <c r="I439" i="10" s="1"/>
  <c r="U310" i="5"/>
  <c r="K460" i="8" s="1"/>
  <c r="K438" i="10" s="1"/>
  <c r="T310" i="5"/>
  <c r="J460" i="8" s="1"/>
  <c r="J438" i="10" s="1"/>
  <c r="S310" i="5"/>
  <c r="I460" i="8" s="1"/>
  <c r="I438" i="10" s="1"/>
  <c r="U309" i="5"/>
  <c r="K459" i="8" s="1"/>
  <c r="K437" i="10" s="1"/>
  <c r="T309" i="5"/>
  <c r="J459" i="8" s="1"/>
  <c r="J437" i="10" s="1"/>
  <c r="S309" i="5"/>
  <c r="I459" i="8" s="1"/>
  <c r="I437" i="10" s="1"/>
  <c r="U308" i="5"/>
  <c r="K458" i="8" s="1"/>
  <c r="K436" i="10" s="1"/>
  <c r="T308" i="5"/>
  <c r="J458" i="8" s="1"/>
  <c r="J436" i="10" s="1"/>
  <c r="S308" i="5"/>
  <c r="I458" i="8" s="1"/>
  <c r="I436" i="10" s="1"/>
  <c r="U307" i="5"/>
  <c r="K457" i="8" s="1"/>
  <c r="K435" i="10" s="1"/>
  <c r="T307" i="5"/>
  <c r="J457" i="8" s="1"/>
  <c r="J435" i="10" s="1"/>
  <c r="S307" i="5"/>
  <c r="I457" i="8" s="1"/>
  <c r="I435" i="10" s="1"/>
  <c r="U306" i="5"/>
  <c r="K456" i="8" s="1"/>
  <c r="K434" i="10" s="1"/>
  <c r="T306" i="5"/>
  <c r="J456" i="8" s="1"/>
  <c r="J434" i="10" s="1"/>
  <c r="S306" i="5"/>
  <c r="I456" i="8" s="1"/>
  <c r="I434" i="10" s="1"/>
  <c r="U305" i="5"/>
  <c r="K455" i="8" s="1"/>
  <c r="K433" i="10" s="1"/>
  <c r="T305" i="5"/>
  <c r="J455" i="8" s="1"/>
  <c r="J433" i="10" s="1"/>
  <c r="S305" i="5"/>
  <c r="I455" i="8" s="1"/>
  <c r="I433" i="10" s="1"/>
  <c r="U304" i="5"/>
  <c r="K454" i="8" s="1"/>
  <c r="K432" i="10" s="1"/>
  <c r="T304" i="5"/>
  <c r="J454" i="8" s="1"/>
  <c r="J432" i="10" s="1"/>
  <c r="S304" i="5"/>
  <c r="I454" i="8" s="1"/>
  <c r="I432" i="10" s="1"/>
  <c r="U303" i="5"/>
  <c r="K453" i="8" s="1"/>
  <c r="K431" i="10" s="1"/>
  <c r="T303" i="5"/>
  <c r="J453" i="8" s="1"/>
  <c r="J431" i="10" s="1"/>
  <c r="S303" i="5"/>
  <c r="I453" i="8" s="1"/>
  <c r="I431" i="10" s="1"/>
  <c r="U302" i="5"/>
  <c r="K452" i="8" s="1"/>
  <c r="K430" i="10" s="1"/>
  <c r="T302" i="5"/>
  <c r="J452" i="8" s="1"/>
  <c r="J430" i="10" s="1"/>
  <c r="S302" i="5"/>
  <c r="I452" i="8" s="1"/>
  <c r="I430" i="10" s="1"/>
  <c r="U301" i="5"/>
  <c r="K451" i="8" s="1"/>
  <c r="K429" i="10" s="1"/>
  <c r="T301" i="5"/>
  <c r="J451" i="8" s="1"/>
  <c r="J429" i="10" s="1"/>
  <c r="S301" i="5"/>
  <c r="I451" i="8" s="1"/>
  <c r="I429" i="10" s="1"/>
  <c r="U300" i="5"/>
  <c r="K450" i="8" s="1"/>
  <c r="K428" i="10" s="1"/>
  <c r="T300" i="5"/>
  <c r="J450" i="8" s="1"/>
  <c r="J428" i="10" s="1"/>
  <c r="S300" i="5"/>
  <c r="I450" i="8" s="1"/>
  <c r="I428" i="10" s="1"/>
  <c r="U299" i="5"/>
  <c r="K449" i="8" s="1"/>
  <c r="K427" i="10" s="1"/>
  <c r="T299" i="5"/>
  <c r="J449" i="8" s="1"/>
  <c r="J427" i="10" s="1"/>
  <c r="S299" i="5"/>
  <c r="I449" i="8" s="1"/>
  <c r="I427" i="10" s="1"/>
  <c r="U298" i="5"/>
  <c r="K448" i="8" s="1"/>
  <c r="K426" i="10" s="1"/>
  <c r="T298" i="5"/>
  <c r="J448" i="8" s="1"/>
  <c r="J426" i="10" s="1"/>
  <c r="S298" i="5"/>
  <c r="I448" i="8" s="1"/>
  <c r="I426" i="10" s="1"/>
  <c r="U297" i="5"/>
  <c r="K447" i="8" s="1"/>
  <c r="K425" i="10" s="1"/>
  <c r="T297" i="5"/>
  <c r="J447" i="8" s="1"/>
  <c r="J425" i="10" s="1"/>
  <c r="S297" i="5"/>
  <c r="I447" i="8" s="1"/>
  <c r="I425" i="10" s="1"/>
  <c r="U296" i="5"/>
  <c r="K446" i="8" s="1"/>
  <c r="K424" i="10" s="1"/>
  <c r="T296" i="5"/>
  <c r="J446" i="8" s="1"/>
  <c r="J424" i="10" s="1"/>
  <c r="S296" i="5"/>
  <c r="I446" i="8" s="1"/>
  <c r="I424" i="10" s="1"/>
  <c r="U295" i="5"/>
  <c r="K445" i="8" s="1"/>
  <c r="K423" i="10" s="1"/>
  <c r="T295" i="5"/>
  <c r="J445" i="8" s="1"/>
  <c r="J423" i="10" s="1"/>
  <c r="S295" i="5"/>
  <c r="I445" i="8" s="1"/>
  <c r="I423" i="10" s="1"/>
  <c r="U294" i="5"/>
  <c r="K444" i="8" s="1"/>
  <c r="K422" i="10" s="1"/>
  <c r="T294" i="5"/>
  <c r="J444" i="8" s="1"/>
  <c r="J422" i="10" s="1"/>
  <c r="S294" i="5"/>
  <c r="I444" i="8" s="1"/>
  <c r="I422" i="10" s="1"/>
  <c r="U293" i="5"/>
  <c r="K443" i="8" s="1"/>
  <c r="K421" i="10" s="1"/>
  <c r="T293" i="5"/>
  <c r="J443" i="8" s="1"/>
  <c r="J421" i="10" s="1"/>
  <c r="S293" i="5"/>
  <c r="I443" i="8" s="1"/>
  <c r="I421" i="10" s="1"/>
  <c r="U292" i="5"/>
  <c r="K442" i="8" s="1"/>
  <c r="K420" i="10" s="1"/>
  <c r="T292" i="5"/>
  <c r="J442" i="8" s="1"/>
  <c r="J420" i="10" s="1"/>
  <c r="S292" i="5"/>
  <c r="I442" i="8" s="1"/>
  <c r="I420" i="10" s="1"/>
  <c r="U291" i="5"/>
  <c r="K441" i="8" s="1"/>
  <c r="K419" i="10" s="1"/>
  <c r="T291" i="5"/>
  <c r="J441" i="8" s="1"/>
  <c r="J419" i="10" s="1"/>
  <c r="S291" i="5"/>
  <c r="I441" i="8" s="1"/>
  <c r="I419" i="10" s="1"/>
  <c r="U290" i="5"/>
  <c r="K440" i="8" s="1"/>
  <c r="K418" i="10" s="1"/>
  <c r="T290" i="5"/>
  <c r="J440" i="8" s="1"/>
  <c r="J418" i="10" s="1"/>
  <c r="S290" i="5"/>
  <c r="I440" i="8" s="1"/>
  <c r="I418" i="10" s="1"/>
  <c r="U289" i="5"/>
  <c r="K439" i="8" s="1"/>
  <c r="K417" i="10" s="1"/>
  <c r="T289" i="5"/>
  <c r="J439" i="8" s="1"/>
  <c r="J417" i="10" s="1"/>
  <c r="S289" i="5"/>
  <c r="I439" i="8" s="1"/>
  <c r="I417" i="10" s="1"/>
  <c r="U288" i="5"/>
  <c r="K438" i="8" s="1"/>
  <c r="K416" i="10" s="1"/>
  <c r="T288" i="5"/>
  <c r="J438" i="8" s="1"/>
  <c r="J416" i="10" s="1"/>
  <c r="S288" i="5"/>
  <c r="I438" i="8" s="1"/>
  <c r="I416" i="10" s="1"/>
  <c r="U287" i="5"/>
  <c r="K437" i="8" s="1"/>
  <c r="K415" i="10" s="1"/>
  <c r="T287" i="5"/>
  <c r="J437" i="8" s="1"/>
  <c r="J415" i="10" s="1"/>
  <c r="S287" i="5"/>
  <c r="I437" i="8" s="1"/>
  <c r="I415" i="10" s="1"/>
  <c r="U286" i="5"/>
  <c r="K436" i="8" s="1"/>
  <c r="K414" i="10" s="1"/>
  <c r="T286" i="5"/>
  <c r="J436" i="8" s="1"/>
  <c r="J414" i="10" s="1"/>
  <c r="S286" i="5"/>
  <c r="I436" i="8" s="1"/>
  <c r="I414" i="10" s="1"/>
  <c r="U285" i="5"/>
  <c r="K435" i="8" s="1"/>
  <c r="K413" i="10" s="1"/>
  <c r="T285" i="5"/>
  <c r="J435" i="8" s="1"/>
  <c r="J413" i="10" s="1"/>
  <c r="S285" i="5"/>
  <c r="I435" i="8" s="1"/>
  <c r="I413" i="10" s="1"/>
  <c r="U284" i="5"/>
  <c r="K434" i="8" s="1"/>
  <c r="K412" i="10" s="1"/>
  <c r="T284" i="5"/>
  <c r="J434" i="8" s="1"/>
  <c r="J412" i="10" s="1"/>
  <c r="S284" i="5"/>
  <c r="I434" i="8" s="1"/>
  <c r="I412" i="10" s="1"/>
  <c r="U283" i="5"/>
  <c r="K433" i="8" s="1"/>
  <c r="K411" i="10" s="1"/>
  <c r="T283" i="5"/>
  <c r="J433" i="8" s="1"/>
  <c r="J411" i="10" s="1"/>
  <c r="S283" i="5"/>
  <c r="I433" i="8" s="1"/>
  <c r="I411" i="10" s="1"/>
  <c r="U282" i="5"/>
  <c r="K432" i="8" s="1"/>
  <c r="K410" i="10" s="1"/>
  <c r="T282" i="5"/>
  <c r="J432" i="8" s="1"/>
  <c r="J410" i="10" s="1"/>
  <c r="S282" i="5"/>
  <c r="I432" i="8" s="1"/>
  <c r="I410" i="10" s="1"/>
  <c r="U281" i="5"/>
  <c r="K431" i="8" s="1"/>
  <c r="K409" i="10" s="1"/>
  <c r="T281" i="5"/>
  <c r="J431" i="8" s="1"/>
  <c r="J409" i="10" s="1"/>
  <c r="S281" i="5"/>
  <c r="I431" i="8" s="1"/>
  <c r="I409" i="10" s="1"/>
  <c r="U280" i="5"/>
  <c r="K430" i="8" s="1"/>
  <c r="K408" i="10" s="1"/>
  <c r="T280" i="5"/>
  <c r="J430" i="8" s="1"/>
  <c r="J408" i="10" s="1"/>
  <c r="S280" i="5"/>
  <c r="I430" i="8" s="1"/>
  <c r="I408" i="10" s="1"/>
  <c r="U279" i="5"/>
  <c r="K429" i="8" s="1"/>
  <c r="K407" i="10" s="1"/>
  <c r="T279" i="5"/>
  <c r="J429" i="8" s="1"/>
  <c r="J407" i="10" s="1"/>
  <c r="S279" i="5"/>
  <c r="I429" i="8" s="1"/>
  <c r="I407" i="10" s="1"/>
  <c r="U278" i="5"/>
  <c r="K428" i="8" s="1"/>
  <c r="K406" i="10" s="1"/>
  <c r="T278" i="5"/>
  <c r="J428" i="8" s="1"/>
  <c r="J406" i="10" s="1"/>
  <c r="S278" i="5"/>
  <c r="I428" i="8" s="1"/>
  <c r="I406" i="10" s="1"/>
  <c r="U277" i="5"/>
  <c r="K427" i="8" s="1"/>
  <c r="K405" i="10" s="1"/>
  <c r="T277" i="5"/>
  <c r="J427" i="8" s="1"/>
  <c r="J405" i="10" s="1"/>
  <c r="S277" i="5"/>
  <c r="I427" i="8" s="1"/>
  <c r="I405" i="10" s="1"/>
  <c r="U276" i="5"/>
  <c r="K426" i="8" s="1"/>
  <c r="K404" i="10" s="1"/>
  <c r="T276" i="5"/>
  <c r="J426" i="8" s="1"/>
  <c r="J404" i="10" s="1"/>
  <c r="S276" i="5"/>
  <c r="I426" i="8" s="1"/>
  <c r="I404" i="10" s="1"/>
  <c r="U275" i="5"/>
  <c r="K425" i="8" s="1"/>
  <c r="K403" i="10" s="1"/>
  <c r="T275" i="5"/>
  <c r="J425" i="8" s="1"/>
  <c r="J403" i="10" s="1"/>
  <c r="S275" i="5"/>
  <c r="I425" i="8" s="1"/>
  <c r="I403" i="10" s="1"/>
  <c r="U274" i="5"/>
  <c r="K424" i="8" s="1"/>
  <c r="K402" i="10" s="1"/>
  <c r="T274" i="5"/>
  <c r="J424" i="8" s="1"/>
  <c r="J402" i="10" s="1"/>
  <c r="S274" i="5"/>
  <c r="I424" i="8" s="1"/>
  <c r="I402" i="10" s="1"/>
  <c r="U273" i="5"/>
  <c r="K423" i="8" s="1"/>
  <c r="K401" i="10" s="1"/>
  <c r="T273" i="5"/>
  <c r="J423" i="8" s="1"/>
  <c r="J401" i="10" s="1"/>
  <c r="S273" i="5"/>
  <c r="I423" i="8" s="1"/>
  <c r="I401" i="10" s="1"/>
  <c r="U272" i="5"/>
  <c r="K422" i="8" s="1"/>
  <c r="K400" i="10" s="1"/>
  <c r="T272" i="5"/>
  <c r="J422" i="8" s="1"/>
  <c r="J400" i="10" s="1"/>
  <c r="S272" i="5"/>
  <c r="I422" i="8" s="1"/>
  <c r="I400" i="10" s="1"/>
  <c r="U271" i="5"/>
  <c r="K421" i="8" s="1"/>
  <c r="K399" i="10" s="1"/>
  <c r="T271" i="5"/>
  <c r="J421" i="8" s="1"/>
  <c r="J399" i="10" s="1"/>
  <c r="S271" i="5"/>
  <c r="I421" i="8" s="1"/>
  <c r="I399" i="10" s="1"/>
  <c r="U270" i="5"/>
  <c r="K420" i="8" s="1"/>
  <c r="K398" i="10" s="1"/>
  <c r="T270" i="5"/>
  <c r="J420" i="8" s="1"/>
  <c r="J398" i="10" s="1"/>
  <c r="S270" i="5"/>
  <c r="I420" i="8" s="1"/>
  <c r="I398" i="10" s="1"/>
  <c r="U269" i="5"/>
  <c r="K419" i="8" s="1"/>
  <c r="K397" i="10" s="1"/>
  <c r="T269" i="5"/>
  <c r="J419" i="8" s="1"/>
  <c r="J397" i="10" s="1"/>
  <c r="S269" i="5"/>
  <c r="I419" i="8" s="1"/>
  <c r="I397" i="10" s="1"/>
  <c r="U268" i="5"/>
  <c r="K418" i="8" s="1"/>
  <c r="K396" i="10" s="1"/>
  <c r="T268" i="5"/>
  <c r="J418" i="8" s="1"/>
  <c r="J396" i="10" s="1"/>
  <c r="S268" i="5"/>
  <c r="I418" i="8" s="1"/>
  <c r="I396" i="10" s="1"/>
  <c r="U267" i="5"/>
  <c r="K417" i="8" s="1"/>
  <c r="K395" i="10" s="1"/>
  <c r="T267" i="5"/>
  <c r="J417" i="8" s="1"/>
  <c r="J395" i="10" s="1"/>
  <c r="S267" i="5"/>
  <c r="I417" i="8" s="1"/>
  <c r="I395" i="10" s="1"/>
  <c r="U266" i="5"/>
  <c r="K416" i="8" s="1"/>
  <c r="K394" i="10" s="1"/>
  <c r="T266" i="5"/>
  <c r="J416" i="8" s="1"/>
  <c r="J394" i="10" s="1"/>
  <c r="S266" i="5"/>
  <c r="I416" i="8" s="1"/>
  <c r="I394" i="10" s="1"/>
  <c r="U265" i="5"/>
  <c r="K415" i="8" s="1"/>
  <c r="K393" i="10" s="1"/>
  <c r="T265" i="5"/>
  <c r="J415" i="8" s="1"/>
  <c r="J393" i="10" s="1"/>
  <c r="S265" i="5"/>
  <c r="I415" i="8" s="1"/>
  <c r="I393" i="10" s="1"/>
  <c r="U264" i="5"/>
  <c r="K414" i="8" s="1"/>
  <c r="K392" i="10" s="1"/>
  <c r="T264" i="5"/>
  <c r="J414" i="8" s="1"/>
  <c r="J392" i="10" s="1"/>
  <c r="S264" i="5"/>
  <c r="I414" i="8" s="1"/>
  <c r="I392" i="10" s="1"/>
  <c r="U263" i="5"/>
  <c r="K413" i="8" s="1"/>
  <c r="K391" i="10" s="1"/>
  <c r="T263" i="5"/>
  <c r="J413" i="8" s="1"/>
  <c r="J391" i="10" s="1"/>
  <c r="S263" i="5"/>
  <c r="I413" i="8" s="1"/>
  <c r="I391" i="10" s="1"/>
  <c r="U262" i="5"/>
  <c r="K412" i="8" s="1"/>
  <c r="K390" i="10" s="1"/>
  <c r="T262" i="5"/>
  <c r="J412" i="8" s="1"/>
  <c r="J390" i="10" s="1"/>
  <c r="S262" i="5"/>
  <c r="I412" i="8" s="1"/>
  <c r="I390" i="10" s="1"/>
  <c r="U261" i="5"/>
  <c r="K411" i="8" s="1"/>
  <c r="K389" i="10" s="1"/>
  <c r="T261" i="5"/>
  <c r="J411" i="8" s="1"/>
  <c r="J389" i="10" s="1"/>
  <c r="S261" i="5"/>
  <c r="I411" i="8" s="1"/>
  <c r="I389" i="10" s="1"/>
  <c r="U260" i="5"/>
  <c r="K410" i="8" s="1"/>
  <c r="K388" i="10" s="1"/>
  <c r="T260" i="5"/>
  <c r="J410" i="8" s="1"/>
  <c r="J388" i="10" s="1"/>
  <c r="S260" i="5"/>
  <c r="I410" i="8" s="1"/>
  <c r="I388" i="10" s="1"/>
  <c r="U259" i="5"/>
  <c r="K409" i="8" s="1"/>
  <c r="K387" i="10" s="1"/>
  <c r="T259" i="5"/>
  <c r="J409" i="8" s="1"/>
  <c r="J387" i="10" s="1"/>
  <c r="S259" i="5"/>
  <c r="I409" i="8" s="1"/>
  <c r="I387" i="10" s="1"/>
  <c r="U258" i="5"/>
  <c r="K408" i="8" s="1"/>
  <c r="K386" i="10" s="1"/>
  <c r="T258" i="5"/>
  <c r="J408" i="8" s="1"/>
  <c r="J386" i="10" s="1"/>
  <c r="S258" i="5"/>
  <c r="I408" i="8" s="1"/>
  <c r="I386" i="10" s="1"/>
  <c r="U257" i="5"/>
  <c r="K407" i="8" s="1"/>
  <c r="K385" i="10" s="1"/>
  <c r="T257" i="5"/>
  <c r="J407" i="8" s="1"/>
  <c r="J385" i="10" s="1"/>
  <c r="S257" i="5"/>
  <c r="I407" i="8" s="1"/>
  <c r="I385" i="10" s="1"/>
  <c r="U256" i="5"/>
  <c r="K406" i="8" s="1"/>
  <c r="K384" i="10" s="1"/>
  <c r="T256" i="5"/>
  <c r="J406" i="8" s="1"/>
  <c r="J384" i="10" s="1"/>
  <c r="S256" i="5"/>
  <c r="I406" i="8" s="1"/>
  <c r="I384" i="10" s="1"/>
  <c r="U255" i="5"/>
  <c r="K405" i="8" s="1"/>
  <c r="K383" i="10" s="1"/>
  <c r="T255" i="5"/>
  <c r="J405" i="8" s="1"/>
  <c r="J383" i="10" s="1"/>
  <c r="S255" i="5"/>
  <c r="I405" i="8" s="1"/>
  <c r="I383" i="10" s="1"/>
  <c r="U254" i="5"/>
  <c r="K404" i="8" s="1"/>
  <c r="K382" i="10" s="1"/>
  <c r="T254" i="5"/>
  <c r="J404" i="8" s="1"/>
  <c r="J382" i="10" s="1"/>
  <c r="S254" i="5"/>
  <c r="I404" i="8" s="1"/>
  <c r="I382" i="10" s="1"/>
  <c r="U253" i="5"/>
  <c r="K403" i="8" s="1"/>
  <c r="K381" i="10" s="1"/>
  <c r="T253" i="5"/>
  <c r="J403" i="8" s="1"/>
  <c r="J381" i="10" s="1"/>
  <c r="S253" i="5"/>
  <c r="I403" i="8" s="1"/>
  <c r="I381" i="10" s="1"/>
  <c r="U252" i="5"/>
  <c r="K402" i="8" s="1"/>
  <c r="K380" i="10" s="1"/>
  <c r="T252" i="5"/>
  <c r="J402" i="8" s="1"/>
  <c r="J380" i="10" s="1"/>
  <c r="S252" i="5"/>
  <c r="I402" i="8" s="1"/>
  <c r="I380" i="10" s="1"/>
  <c r="U251" i="5"/>
  <c r="K401" i="8" s="1"/>
  <c r="K379" i="10" s="1"/>
  <c r="T251" i="5"/>
  <c r="J401" i="8" s="1"/>
  <c r="J379" i="10" s="1"/>
  <c r="S251" i="5"/>
  <c r="I401" i="8" s="1"/>
  <c r="I379" i="10" s="1"/>
  <c r="U250" i="5"/>
  <c r="K400" i="8" s="1"/>
  <c r="K378" i="10" s="1"/>
  <c r="T250" i="5"/>
  <c r="J400" i="8" s="1"/>
  <c r="J378" i="10" s="1"/>
  <c r="S250" i="5"/>
  <c r="I400" i="8" s="1"/>
  <c r="I378" i="10" s="1"/>
  <c r="U249" i="5"/>
  <c r="K399" i="8" s="1"/>
  <c r="K377" i="10" s="1"/>
  <c r="T249" i="5"/>
  <c r="J399" i="8" s="1"/>
  <c r="J377" i="10" s="1"/>
  <c r="S249" i="5"/>
  <c r="I399" i="8" s="1"/>
  <c r="I377" i="10" s="1"/>
  <c r="U248" i="5"/>
  <c r="K398" i="8" s="1"/>
  <c r="K376" i="10" s="1"/>
  <c r="T248" i="5"/>
  <c r="J398" i="8" s="1"/>
  <c r="J376" i="10" s="1"/>
  <c r="S248" i="5"/>
  <c r="I398" i="8" s="1"/>
  <c r="I376" i="10" s="1"/>
  <c r="U247" i="5"/>
  <c r="K397" i="8" s="1"/>
  <c r="K375" i="10" s="1"/>
  <c r="T247" i="5"/>
  <c r="J397" i="8" s="1"/>
  <c r="J375" i="10" s="1"/>
  <c r="S247" i="5"/>
  <c r="I397" i="8" s="1"/>
  <c r="I375" i="10" s="1"/>
  <c r="U246" i="5"/>
  <c r="K396" i="8" s="1"/>
  <c r="K374" i="10" s="1"/>
  <c r="T246" i="5"/>
  <c r="J396" i="8" s="1"/>
  <c r="J374" i="10" s="1"/>
  <c r="S246" i="5"/>
  <c r="I396" i="8" s="1"/>
  <c r="I374" i="10" s="1"/>
  <c r="U245" i="5"/>
  <c r="K395" i="8" s="1"/>
  <c r="K373" i="10" s="1"/>
  <c r="T245" i="5"/>
  <c r="J395" i="8" s="1"/>
  <c r="J373" i="10" s="1"/>
  <c r="S245" i="5"/>
  <c r="I395" i="8" s="1"/>
  <c r="I373" i="10" s="1"/>
  <c r="U244" i="5"/>
  <c r="K394" i="8" s="1"/>
  <c r="K372" i="10" s="1"/>
  <c r="T244" i="5"/>
  <c r="J394" i="8" s="1"/>
  <c r="J372" i="10" s="1"/>
  <c r="S244" i="5"/>
  <c r="I394" i="8" s="1"/>
  <c r="I372" i="10" s="1"/>
  <c r="U243" i="5"/>
  <c r="K393" i="8" s="1"/>
  <c r="K371" i="10" s="1"/>
  <c r="T243" i="5"/>
  <c r="J393" i="8" s="1"/>
  <c r="J371" i="10" s="1"/>
  <c r="S243" i="5"/>
  <c r="I393" i="8" s="1"/>
  <c r="I371" i="10" s="1"/>
  <c r="U242" i="5"/>
  <c r="K392" i="8" s="1"/>
  <c r="K370" i="10" s="1"/>
  <c r="T242" i="5"/>
  <c r="J392" i="8" s="1"/>
  <c r="J370" i="10" s="1"/>
  <c r="S242" i="5"/>
  <c r="I392" i="8" s="1"/>
  <c r="I370" i="10" s="1"/>
  <c r="U241" i="5"/>
  <c r="K391" i="8" s="1"/>
  <c r="K369" i="10" s="1"/>
  <c r="T241" i="5"/>
  <c r="J391" i="8" s="1"/>
  <c r="J369" i="10" s="1"/>
  <c r="S241" i="5"/>
  <c r="I391" i="8" s="1"/>
  <c r="I369" i="10" s="1"/>
  <c r="U240" i="5"/>
  <c r="K390" i="8" s="1"/>
  <c r="K368" i="10" s="1"/>
  <c r="T240" i="5"/>
  <c r="J390" i="8" s="1"/>
  <c r="J368" i="10" s="1"/>
  <c r="S240" i="5"/>
  <c r="I390" i="8" s="1"/>
  <c r="I368" i="10" s="1"/>
  <c r="U239" i="5"/>
  <c r="K389" i="8" s="1"/>
  <c r="K367" i="10" s="1"/>
  <c r="T239" i="5"/>
  <c r="J389" i="8" s="1"/>
  <c r="J367" i="10" s="1"/>
  <c r="S239" i="5"/>
  <c r="I389" i="8" s="1"/>
  <c r="I367" i="10" s="1"/>
  <c r="U238" i="5"/>
  <c r="K388" i="8" s="1"/>
  <c r="K366" i="10" s="1"/>
  <c r="T238" i="5"/>
  <c r="J388" i="8" s="1"/>
  <c r="J366" i="10" s="1"/>
  <c r="S238" i="5"/>
  <c r="I388" i="8" s="1"/>
  <c r="I366" i="10" s="1"/>
  <c r="U237" i="5"/>
  <c r="K387" i="8" s="1"/>
  <c r="K365" i="10" s="1"/>
  <c r="T237" i="5"/>
  <c r="J387" i="8" s="1"/>
  <c r="J365" i="10" s="1"/>
  <c r="S237" i="5"/>
  <c r="I387" i="8" s="1"/>
  <c r="I365" i="10" s="1"/>
  <c r="U236" i="5"/>
  <c r="K386" i="8" s="1"/>
  <c r="K364" i="10" s="1"/>
  <c r="T236" i="5"/>
  <c r="J386" i="8" s="1"/>
  <c r="J364" i="10" s="1"/>
  <c r="S236" i="5"/>
  <c r="I386" i="8" s="1"/>
  <c r="I364" i="10" s="1"/>
  <c r="U235" i="5"/>
  <c r="K385" i="8" s="1"/>
  <c r="K363" i="10" s="1"/>
  <c r="T235" i="5"/>
  <c r="J385" i="8" s="1"/>
  <c r="J363" i="10" s="1"/>
  <c r="S235" i="5"/>
  <c r="I385" i="8" s="1"/>
  <c r="I363" i="10" s="1"/>
  <c r="U234" i="5"/>
  <c r="K384" i="8" s="1"/>
  <c r="K362" i="10" s="1"/>
  <c r="T234" i="5"/>
  <c r="J384" i="8" s="1"/>
  <c r="J362" i="10" s="1"/>
  <c r="S234" i="5"/>
  <c r="I384" i="8" s="1"/>
  <c r="I362" i="10" s="1"/>
  <c r="U233" i="5"/>
  <c r="K383" i="8" s="1"/>
  <c r="K361" i="10" s="1"/>
  <c r="T233" i="5"/>
  <c r="J383" i="8" s="1"/>
  <c r="J361" i="10" s="1"/>
  <c r="S233" i="5"/>
  <c r="I383" i="8" s="1"/>
  <c r="I361" i="10" s="1"/>
  <c r="U232" i="5"/>
  <c r="K382" i="8" s="1"/>
  <c r="K360" i="10" s="1"/>
  <c r="T232" i="5"/>
  <c r="J382" i="8" s="1"/>
  <c r="J360" i="10" s="1"/>
  <c r="S232" i="5"/>
  <c r="I382" i="8" s="1"/>
  <c r="I360" i="10" s="1"/>
  <c r="U231" i="5"/>
  <c r="K381" i="8" s="1"/>
  <c r="K359" i="10" s="1"/>
  <c r="T231" i="5"/>
  <c r="J381" i="8" s="1"/>
  <c r="J359" i="10" s="1"/>
  <c r="S231" i="5"/>
  <c r="I381" i="8" s="1"/>
  <c r="I359" i="10" s="1"/>
  <c r="U230" i="5"/>
  <c r="K380" i="8" s="1"/>
  <c r="K358" i="10" s="1"/>
  <c r="T230" i="5"/>
  <c r="J380" i="8" s="1"/>
  <c r="J358" i="10" s="1"/>
  <c r="S230" i="5"/>
  <c r="I380" i="8" s="1"/>
  <c r="I358" i="10" s="1"/>
  <c r="U229" i="5"/>
  <c r="K379" i="8" s="1"/>
  <c r="K357" i="10" s="1"/>
  <c r="T229" i="5"/>
  <c r="J379" i="8" s="1"/>
  <c r="J357" i="10" s="1"/>
  <c r="S229" i="5"/>
  <c r="I379" i="8" s="1"/>
  <c r="I357" i="10" s="1"/>
  <c r="U228" i="5"/>
  <c r="K378" i="8" s="1"/>
  <c r="K356" i="10" s="1"/>
  <c r="T228" i="5"/>
  <c r="J378" i="8" s="1"/>
  <c r="J356" i="10" s="1"/>
  <c r="S228" i="5"/>
  <c r="I378" i="8" s="1"/>
  <c r="I356" i="10" s="1"/>
  <c r="U227" i="5"/>
  <c r="K377" i="8" s="1"/>
  <c r="K355" i="10" s="1"/>
  <c r="T227" i="5"/>
  <c r="J377" i="8" s="1"/>
  <c r="J355" i="10" s="1"/>
  <c r="S227" i="5"/>
  <c r="I377" i="8" s="1"/>
  <c r="I355" i="10" s="1"/>
  <c r="U226" i="5"/>
  <c r="K376" i="8" s="1"/>
  <c r="K354" i="10" s="1"/>
  <c r="T226" i="5"/>
  <c r="J376" i="8" s="1"/>
  <c r="J354" i="10" s="1"/>
  <c r="S226" i="5"/>
  <c r="I376" i="8" s="1"/>
  <c r="I354" i="10" s="1"/>
  <c r="U225" i="5"/>
  <c r="K375" i="8" s="1"/>
  <c r="K353" i="10" s="1"/>
  <c r="T225" i="5"/>
  <c r="J375" i="8" s="1"/>
  <c r="J353" i="10" s="1"/>
  <c r="S225" i="5"/>
  <c r="I375" i="8" s="1"/>
  <c r="I353" i="10" s="1"/>
  <c r="U224" i="5"/>
  <c r="K374" i="8" s="1"/>
  <c r="K352" i="10" s="1"/>
  <c r="T224" i="5"/>
  <c r="J374" i="8" s="1"/>
  <c r="J352" i="10" s="1"/>
  <c r="S224" i="5"/>
  <c r="I374" i="8" s="1"/>
  <c r="I352" i="10" s="1"/>
  <c r="U223" i="5"/>
  <c r="K373" i="8" s="1"/>
  <c r="K351" i="10" s="1"/>
  <c r="T223" i="5"/>
  <c r="J373" i="8" s="1"/>
  <c r="J351" i="10" s="1"/>
  <c r="S223" i="5"/>
  <c r="I373" i="8" s="1"/>
  <c r="I351" i="10" s="1"/>
  <c r="U222" i="5"/>
  <c r="K372" i="8" s="1"/>
  <c r="K350" i="10" s="1"/>
  <c r="T222" i="5"/>
  <c r="J372" i="8" s="1"/>
  <c r="J350" i="10" s="1"/>
  <c r="S222" i="5"/>
  <c r="I372" i="8" s="1"/>
  <c r="I350" i="10" s="1"/>
  <c r="U221" i="5"/>
  <c r="K371" i="8" s="1"/>
  <c r="K349" i="10" s="1"/>
  <c r="T221" i="5"/>
  <c r="J371" i="8" s="1"/>
  <c r="J349" i="10" s="1"/>
  <c r="S221" i="5"/>
  <c r="I371" i="8" s="1"/>
  <c r="I349" i="10" s="1"/>
  <c r="U220" i="5"/>
  <c r="K370" i="8" s="1"/>
  <c r="K348" i="10" s="1"/>
  <c r="T220" i="5"/>
  <c r="J370" i="8" s="1"/>
  <c r="J348" i="10" s="1"/>
  <c r="S220" i="5"/>
  <c r="I370" i="8" s="1"/>
  <c r="I348" i="10" s="1"/>
  <c r="U219" i="5"/>
  <c r="K369" i="8" s="1"/>
  <c r="K347" i="10" s="1"/>
  <c r="T219" i="5"/>
  <c r="J369" i="8" s="1"/>
  <c r="J347" i="10" s="1"/>
  <c r="S219" i="5"/>
  <c r="I369" i="8" s="1"/>
  <c r="I347" i="10" s="1"/>
  <c r="U218" i="5"/>
  <c r="K368" i="8" s="1"/>
  <c r="T218" i="5"/>
  <c r="J368" i="8" s="1"/>
  <c r="S218" i="5"/>
  <c r="I368" i="8" s="1"/>
  <c r="Y212" i="5"/>
  <c r="X212" i="5"/>
  <c r="W212" i="5"/>
  <c r="V212" i="5"/>
  <c r="AB211" i="5"/>
  <c r="M364" i="8" s="1"/>
  <c r="M345" i="10" s="1"/>
  <c r="U211" i="5"/>
  <c r="K364" i="8" s="1"/>
  <c r="K345" i="10" s="1"/>
  <c r="T211" i="5"/>
  <c r="J364" i="8" s="1"/>
  <c r="J345" i="10" s="1"/>
  <c r="S211" i="5"/>
  <c r="I364" i="8" s="1"/>
  <c r="I345" i="10" s="1"/>
  <c r="L211" i="5"/>
  <c r="K211" i="5"/>
  <c r="J211" i="5"/>
  <c r="I211" i="5"/>
  <c r="AB210" i="5"/>
  <c r="M363" i="8" s="1"/>
  <c r="M344" i="10" s="1"/>
  <c r="U210" i="5"/>
  <c r="K363" i="8" s="1"/>
  <c r="K344" i="10" s="1"/>
  <c r="T210" i="5"/>
  <c r="J363" i="8" s="1"/>
  <c r="J344" i="10" s="1"/>
  <c r="S210" i="5"/>
  <c r="I363" i="8" s="1"/>
  <c r="I344" i="10" s="1"/>
  <c r="R210" i="5"/>
  <c r="N363" i="8" s="1"/>
  <c r="N344" i="10" s="1"/>
  <c r="L210" i="5"/>
  <c r="K210" i="5"/>
  <c r="J210" i="5"/>
  <c r="I210" i="5"/>
  <c r="AB209" i="5"/>
  <c r="M362" i="8" s="1"/>
  <c r="M343" i="10" s="1"/>
  <c r="U209" i="5"/>
  <c r="K362" i="8" s="1"/>
  <c r="K343" i="10" s="1"/>
  <c r="T209" i="5"/>
  <c r="J362" i="8" s="1"/>
  <c r="J343" i="10" s="1"/>
  <c r="S209" i="5"/>
  <c r="I362" i="8" s="1"/>
  <c r="I343" i="10" s="1"/>
  <c r="L209" i="5"/>
  <c r="K209" i="5"/>
  <c r="I209" i="5" s="1"/>
  <c r="J209" i="5"/>
  <c r="AB208" i="5"/>
  <c r="M361" i="8" s="1"/>
  <c r="M342" i="10" s="1"/>
  <c r="U208" i="5"/>
  <c r="K361" i="8" s="1"/>
  <c r="K342" i="10" s="1"/>
  <c r="T208" i="5"/>
  <c r="J361" i="8" s="1"/>
  <c r="J342" i="10" s="1"/>
  <c r="S208" i="5"/>
  <c r="I361" i="8" s="1"/>
  <c r="I342" i="10" s="1"/>
  <c r="L208" i="5"/>
  <c r="K208" i="5"/>
  <c r="I208" i="5" s="1"/>
  <c r="J208" i="5"/>
  <c r="AB207" i="5"/>
  <c r="M360" i="8" s="1"/>
  <c r="M341" i="10" s="1"/>
  <c r="U207" i="5"/>
  <c r="K360" i="8" s="1"/>
  <c r="K341" i="10" s="1"/>
  <c r="T207" i="5"/>
  <c r="J360" i="8" s="1"/>
  <c r="J341" i="10" s="1"/>
  <c r="S207" i="5"/>
  <c r="I360" i="8" s="1"/>
  <c r="I341" i="10" s="1"/>
  <c r="R207" i="5"/>
  <c r="N360" i="8" s="1"/>
  <c r="N341" i="10" s="1"/>
  <c r="L207" i="5"/>
  <c r="I207" i="5" s="1"/>
  <c r="K207" i="5"/>
  <c r="J207" i="5"/>
  <c r="AB206" i="5"/>
  <c r="M359" i="8" s="1"/>
  <c r="M340" i="10" s="1"/>
  <c r="U206" i="5"/>
  <c r="K359" i="8" s="1"/>
  <c r="K340" i="10" s="1"/>
  <c r="T206" i="5"/>
  <c r="J359" i="8" s="1"/>
  <c r="J340" i="10" s="1"/>
  <c r="S206" i="5"/>
  <c r="I359" i="8" s="1"/>
  <c r="I340" i="10" s="1"/>
  <c r="R206" i="5"/>
  <c r="N359" i="8" s="1"/>
  <c r="N340" i="10" s="1"/>
  <c r="L206" i="5"/>
  <c r="K206" i="5"/>
  <c r="J206" i="5"/>
  <c r="I206" i="5"/>
  <c r="AB205" i="5"/>
  <c r="M358" i="8" s="1"/>
  <c r="M339" i="10" s="1"/>
  <c r="U205" i="5"/>
  <c r="K358" i="8" s="1"/>
  <c r="K339" i="10" s="1"/>
  <c r="T205" i="5"/>
  <c r="J358" i="8" s="1"/>
  <c r="J339" i="10" s="1"/>
  <c r="S205" i="5"/>
  <c r="I358" i="8" s="1"/>
  <c r="I339" i="10" s="1"/>
  <c r="L205" i="5"/>
  <c r="K205" i="5"/>
  <c r="I205" i="5" s="1"/>
  <c r="J205" i="5"/>
  <c r="AB204" i="5"/>
  <c r="M357" i="8" s="1"/>
  <c r="M338" i="10" s="1"/>
  <c r="U204" i="5"/>
  <c r="K357" i="8" s="1"/>
  <c r="K338" i="10" s="1"/>
  <c r="T204" i="5"/>
  <c r="J357" i="8" s="1"/>
  <c r="J338" i="10" s="1"/>
  <c r="S204" i="5"/>
  <c r="I357" i="8" s="1"/>
  <c r="I338" i="10" s="1"/>
  <c r="L204" i="5"/>
  <c r="K204" i="5"/>
  <c r="I204" i="5" s="1"/>
  <c r="J204" i="5"/>
  <c r="AB203" i="5"/>
  <c r="M356" i="8" s="1"/>
  <c r="M337" i="10" s="1"/>
  <c r="U203" i="5"/>
  <c r="K356" i="8" s="1"/>
  <c r="K337" i="10" s="1"/>
  <c r="T203" i="5"/>
  <c r="J356" i="8" s="1"/>
  <c r="J337" i="10" s="1"/>
  <c r="S203" i="5"/>
  <c r="I356" i="8" s="1"/>
  <c r="I337" i="10" s="1"/>
  <c r="L203" i="5"/>
  <c r="K203" i="5"/>
  <c r="J203" i="5"/>
  <c r="I203" i="5"/>
  <c r="AB202" i="5"/>
  <c r="M355" i="8" s="1"/>
  <c r="M336" i="10" s="1"/>
  <c r="U202" i="5"/>
  <c r="K355" i="8" s="1"/>
  <c r="K336" i="10" s="1"/>
  <c r="T202" i="5"/>
  <c r="J355" i="8" s="1"/>
  <c r="J336" i="10" s="1"/>
  <c r="S202" i="5"/>
  <c r="I355" i="8" s="1"/>
  <c r="I336" i="10" s="1"/>
  <c r="R202" i="5"/>
  <c r="N355" i="8" s="1"/>
  <c r="N336" i="10" s="1"/>
  <c r="L202" i="5"/>
  <c r="K202" i="5"/>
  <c r="J202" i="5"/>
  <c r="I202" i="5"/>
  <c r="AB201" i="5"/>
  <c r="M354" i="8" s="1"/>
  <c r="M335" i="10" s="1"/>
  <c r="U201" i="5"/>
  <c r="K354" i="8" s="1"/>
  <c r="K335" i="10" s="1"/>
  <c r="T201" i="5"/>
  <c r="J354" i="8" s="1"/>
  <c r="J335" i="10" s="1"/>
  <c r="S201" i="5"/>
  <c r="I354" i="8" s="1"/>
  <c r="I335" i="10" s="1"/>
  <c r="L201" i="5"/>
  <c r="K201" i="5"/>
  <c r="I201" i="5" s="1"/>
  <c r="J201" i="5"/>
  <c r="AB200" i="5"/>
  <c r="M353" i="8" s="1"/>
  <c r="M334" i="10" s="1"/>
  <c r="U200" i="5"/>
  <c r="K353" i="8" s="1"/>
  <c r="K334" i="10" s="1"/>
  <c r="T200" i="5"/>
  <c r="J353" i="8" s="1"/>
  <c r="J334" i="10" s="1"/>
  <c r="S200" i="5"/>
  <c r="I353" i="8" s="1"/>
  <c r="I334" i="10" s="1"/>
  <c r="L200" i="5"/>
  <c r="K200" i="5"/>
  <c r="I200" i="5" s="1"/>
  <c r="J200" i="5"/>
  <c r="AB199" i="5"/>
  <c r="M352" i="8" s="1"/>
  <c r="M333" i="10" s="1"/>
  <c r="U199" i="5"/>
  <c r="K352" i="8" s="1"/>
  <c r="K333" i="10" s="1"/>
  <c r="T199" i="5"/>
  <c r="J352" i="8" s="1"/>
  <c r="J333" i="10" s="1"/>
  <c r="S199" i="5"/>
  <c r="I352" i="8" s="1"/>
  <c r="I333" i="10" s="1"/>
  <c r="R199" i="5"/>
  <c r="N352" i="8" s="1"/>
  <c r="N333" i="10" s="1"/>
  <c r="L199" i="5"/>
  <c r="I199" i="5" s="1"/>
  <c r="K199" i="5"/>
  <c r="J199" i="5"/>
  <c r="AB198" i="5"/>
  <c r="M351" i="8" s="1"/>
  <c r="M332" i="10" s="1"/>
  <c r="U198" i="5"/>
  <c r="K351" i="8" s="1"/>
  <c r="K332" i="10" s="1"/>
  <c r="T198" i="5"/>
  <c r="J351" i="8" s="1"/>
  <c r="J332" i="10" s="1"/>
  <c r="S198" i="5"/>
  <c r="I351" i="8" s="1"/>
  <c r="I332" i="10" s="1"/>
  <c r="R198" i="5"/>
  <c r="N351" i="8" s="1"/>
  <c r="N332" i="10" s="1"/>
  <c r="L198" i="5"/>
  <c r="K198" i="5"/>
  <c r="J198" i="5"/>
  <c r="I198" i="5"/>
  <c r="AB197" i="5"/>
  <c r="M350" i="8" s="1"/>
  <c r="M331" i="10" s="1"/>
  <c r="U197" i="5"/>
  <c r="K350" i="8" s="1"/>
  <c r="K331" i="10" s="1"/>
  <c r="T197" i="5"/>
  <c r="J350" i="8" s="1"/>
  <c r="J331" i="10" s="1"/>
  <c r="S197" i="5"/>
  <c r="I350" i="8" s="1"/>
  <c r="I331" i="10" s="1"/>
  <c r="L197" i="5"/>
  <c r="K197" i="5"/>
  <c r="I197" i="5" s="1"/>
  <c r="J197" i="5"/>
  <c r="AB196" i="5"/>
  <c r="M349" i="8" s="1"/>
  <c r="M330" i="10" s="1"/>
  <c r="U196" i="5"/>
  <c r="K349" i="8" s="1"/>
  <c r="K330" i="10" s="1"/>
  <c r="T196" i="5"/>
  <c r="J349" i="8" s="1"/>
  <c r="J330" i="10" s="1"/>
  <c r="S196" i="5"/>
  <c r="I349" i="8" s="1"/>
  <c r="I330" i="10" s="1"/>
  <c r="L196" i="5"/>
  <c r="K196" i="5"/>
  <c r="I196" i="5" s="1"/>
  <c r="J196" i="5"/>
  <c r="AB195" i="5"/>
  <c r="M348" i="8" s="1"/>
  <c r="M329" i="10" s="1"/>
  <c r="U195" i="5"/>
  <c r="K348" i="8" s="1"/>
  <c r="K329" i="10" s="1"/>
  <c r="T195" i="5"/>
  <c r="J348" i="8" s="1"/>
  <c r="J329" i="10" s="1"/>
  <c r="S195" i="5"/>
  <c r="I348" i="8" s="1"/>
  <c r="I329" i="10" s="1"/>
  <c r="L195" i="5"/>
  <c r="K195" i="5"/>
  <c r="J195" i="5"/>
  <c r="I195" i="5"/>
  <c r="AB194" i="5"/>
  <c r="M347" i="8" s="1"/>
  <c r="M328" i="10" s="1"/>
  <c r="U194" i="5"/>
  <c r="K347" i="8" s="1"/>
  <c r="K328" i="10" s="1"/>
  <c r="T194" i="5"/>
  <c r="J347" i="8" s="1"/>
  <c r="J328" i="10" s="1"/>
  <c r="S194" i="5"/>
  <c r="I347" i="8" s="1"/>
  <c r="I328" i="10" s="1"/>
  <c r="R194" i="5"/>
  <c r="N347" i="8" s="1"/>
  <c r="N328" i="10" s="1"/>
  <c r="L194" i="5"/>
  <c r="K194" i="5"/>
  <c r="J194" i="5"/>
  <c r="I194" i="5"/>
  <c r="AB193" i="5"/>
  <c r="M346" i="8" s="1"/>
  <c r="M327" i="10" s="1"/>
  <c r="U193" i="5"/>
  <c r="K346" i="8" s="1"/>
  <c r="K327" i="10" s="1"/>
  <c r="T193" i="5"/>
  <c r="J346" i="8" s="1"/>
  <c r="J327" i="10" s="1"/>
  <c r="S193" i="5"/>
  <c r="I346" i="8" s="1"/>
  <c r="I327" i="10" s="1"/>
  <c r="L193" i="5"/>
  <c r="K193" i="5"/>
  <c r="I193" i="5" s="1"/>
  <c r="J193" i="5"/>
  <c r="AB192" i="5"/>
  <c r="M345" i="8" s="1"/>
  <c r="M326" i="10" s="1"/>
  <c r="U192" i="5"/>
  <c r="K345" i="8" s="1"/>
  <c r="K326" i="10" s="1"/>
  <c r="T192" i="5"/>
  <c r="J345" i="8" s="1"/>
  <c r="J326" i="10" s="1"/>
  <c r="S192" i="5"/>
  <c r="I345" i="8" s="1"/>
  <c r="I326" i="10" s="1"/>
  <c r="L192" i="5"/>
  <c r="K192" i="5"/>
  <c r="I192" i="5" s="1"/>
  <c r="J192" i="5"/>
  <c r="AB191" i="5"/>
  <c r="M344" i="8" s="1"/>
  <c r="M325" i="10" s="1"/>
  <c r="U191" i="5"/>
  <c r="K344" i="8" s="1"/>
  <c r="K325" i="10" s="1"/>
  <c r="T191" i="5"/>
  <c r="J344" i="8" s="1"/>
  <c r="J325" i="10" s="1"/>
  <c r="S191" i="5"/>
  <c r="I344" i="8" s="1"/>
  <c r="I325" i="10" s="1"/>
  <c r="R191" i="5"/>
  <c r="N344" i="8" s="1"/>
  <c r="N325" i="10" s="1"/>
  <c r="L191" i="5"/>
  <c r="I191" i="5" s="1"/>
  <c r="K191" i="5"/>
  <c r="J191" i="5"/>
  <c r="AB190" i="5"/>
  <c r="M343" i="8" s="1"/>
  <c r="M324" i="10" s="1"/>
  <c r="U190" i="5"/>
  <c r="K343" i="8" s="1"/>
  <c r="K324" i="10" s="1"/>
  <c r="T190" i="5"/>
  <c r="J343" i="8" s="1"/>
  <c r="J324" i="10" s="1"/>
  <c r="S190" i="5"/>
  <c r="I343" i="8" s="1"/>
  <c r="I324" i="10" s="1"/>
  <c r="R190" i="5"/>
  <c r="N343" i="8" s="1"/>
  <c r="N324" i="10" s="1"/>
  <c r="L190" i="5"/>
  <c r="K190" i="5"/>
  <c r="J190" i="5"/>
  <c r="I190" i="5"/>
  <c r="AB189" i="5"/>
  <c r="M342" i="8" s="1"/>
  <c r="M323" i="10" s="1"/>
  <c r="U189" i="5"/>
  <c r="K342" i="8" s="1"/>
  <c r="K323" i="10" s="1"/>
  <c r="T189" i="5"/>
  <c r="J342" i="8" s="1"/>
  <c r="J323" i="10" s="1"/>
  <c r="S189" i="5"/>
  <c r="I342" i="8" s="1"/>
  <c r="I323" i="10" s="1"/>
  <c r="L189" i="5"/>
  <c r="K189" i="5"/>
  <c r="I189" i="5" s="1"/>
  <c r="J189" i="5"/>
  <c r="AB188" i="5"/>
  <c r="M341" i="8" s="1"/>
  <c r="M322" i="10" s="1"/>
  <c r="U188" i="5"/>
  <c r="K341" i="8" s="1"/>
  <c r="K322" i="10" s="1"/>
  <c r="T188" i="5"/>
  <c r="J341" i="8" s="1"/>
  <c r="J322" i="10" s="1"/>
  <c r="S188" i="5"/>
  <c r="I341" i="8" s="1"/>
  <c r="I322" i="10" s="1"/>
  <c r="L188" i="5"/>
  <c r="K188" i="5"/>
  <c r="I188" i="5" s="1"/>
  <c r="J188" i="5"/>
  <c r="AB187" i="5"/>
  <c r="M340" i="8" s="1"/>
  <c r="M321" i="10" s="1"/>
  <c r="U187" i="5"/>
  <c r="K340" i="8" s="1"/>
  <c r="K321" i="10" s="1"/>
  <c r="T187" i="5"/>
  <c r="J340" i="8" s="1"/>
  <c r="J321" i="10" s="1"/>
  <c r="S187" i="5"/>
  <c r="I340" i="8" s="1"/>
  <c r="I321" i="10" s="1"/>
  <c r="L187" i="5"/>
  <c r="K187" i="5"/>
  <c r="J187" i="5"/>
  <c r="I187" i="5"/>
  <c r="AB186" i="5"/>
  <c r="M339" i="8" s="1"/>
  <c r="M320" i="10" s="1"/>
  <c r="U186" i="5"/>
  <c r="K339" i="8" s="1"/>
  <c r="K320" i="10" s="1"/>
  <c r="T186" i="5"/>
  <c r="J339" i="8" s="1"/>
  <c r="J320" i="10" s="1"/>
  <c r="S186" i="5"/>
  <c r="I339" i="8" s="1"/>
  <c r="I320" i="10" s="1"/>
  <c r="R186" i="5"/>
  <c r="N339" i="8" s="1"/>
  <c r="N320" i="10" s="1"/>
  <c r="L186" i="5"/>
  <c r="K186" i="5"/>
  <c r="J186" i="5"/>
  <c r="I186" i="5"/>
  <c r="AB185" i="5"/>
  <c r="M338" i="8" s="1"/>
  <c r="M319" i="10" s="1"/>
  <c r="U185" i="5"/>
  <c r="K338" i="8" s="1"/>
  <c r="K319" i="10" s="1"/>
  <c r="T185" i="5"/>
  <c r="J338" i="8" s="1"/>
  <c r="J319" i="10" s="1"/>
  <c r="S185" i="5"/>
  <c r="I338" i="8" s="1"/>
  <c r="I319" i="10" s="1"/>
  <c r="L185" i="5"/>
  <c r="K185" i="5"/>
  <c r="I185" i="5" s="1"/>
  <c r="J185" i="5"/>
  <c r="AB184" i="5"/>
  <c r="M337" i="8" s="1"/>
  <c r="M318" i="10" s="1"/>
  <c r="U184" i="5"/>
  <c r="K337" i="8" s="1"/>
  <c r="K318" i="10" s="1"/>
  <c r="T184" i="5"/>
  <c r="J337" i="8" s="1"/>
  <c r="J318" i="10" s="1"/>
  <c r="S184" i="5"/>
  <c r="I337" i="8" s="1"/>
  <c r="I318" i="10" s="1"/>
  <c r="L184" i="5"/>
  <c r="K184" i="5"/>
  <c r="I184" i="5" s="1"/>
  <c r="J184" i="5"/>
  <c r="AB183" i="5"/>
  <c r="M336" i="8" s="1"/>
  <c r="M317" i="10" s="1"/>
  <c r="U183" i="5"/>
  <c r="K336" i="8" s="1"/>
  <c r="K317" i="10" s="1"/>
  <c r="T183" i="5"/>
  <c r="J336" i="8" s="1"/>
  <c r="J317" i="10" s="1"/>
  <c r="S183" i="5"/>
  <c r="I336" i="8" s="1"/>
  <c r="I317" i="10" s="1"/>
  <c r="R183" i="5"/>
  <c r="N336" i="8" s="1"/>
  <c r="N317" i="10" s="1"/>
  <c r="L183" i="5"/>
  <c r="I183" i="5" s="1"/>
  <c r="K183" i="5"/>
  <c r="J183" i="5"/>
  <c r="AB182" i="5"/>
  <c r="M335" i="8" s="1"/>
  <c r="M316" i="10" s="1"/>
  <c r="U182" i="5"/>
  <c r="K335" i="8" s="1"/>
  <c r="K316" i="10" s="1"/>
  <c r="T182" i="5"/>
  <c r="J335" i="8" s="1"/>
  <c r="J316" i="10" s="1"/>
  <c r="S182" i="5"/>
  <c r="I335" i="8" s="1"/>
  <c r="I316" i="10" s="1"/>
  <c r="R182" i="5"/>
  <c r="N335" i="8" s="1"/>
  <c r="N316" i="10" s="1"/>
  <c r="L182" i="5"/>
  <c r="K182" i="5"/>
  <c r="J182" i="5"/>
  <c r="I182" i="5"/>
  <c r="AB181" i="5"/>
  <c r="M334" i="8" s="1"/>
  <c r="M315" i="10" s="1"/>
  <c r="U181" i="5"/>
  <c r="K334" i="8" s="1"/>
  <c r="K315" i="10" s="1"/>
  <c r="T181" i="5"/>
  <c r="J334" i="8" s="1"/>
  <c r="J315" i="10" s="1"/>
  <c r="S181" i="5"/>
  <c r="I334" i="8" s="1"/>
  <c r="I315" i="10" s="1"/>
  <c r="L181" i="5"/>
  <c r="K181" i="5"/>
  <c r="I181" i="5" s="1"/>
  <c r="J181" i="5"/>
  <c r="AB180" i="5"/>
  <c r="M333" i="8" s="1"/>
  <c r="M314" i="10" s="1"/>
  <c r="U180" i="5"/>
  <c r="K333" i="8" s="1"/>
  <c r="K314" i="10" s="1"/>
  <c r="T180" i="5"/>
  <c r="J333" i="8" s="1"/>
  <c r="J314" i="10" s="1"/>
  <c r="S180" i="5"/>
  <c r="I333" i="8" s="1"/>
  <c r="I314" i="10" s="1"/>
  <c r="L180" i="5"/>
  <c r="K180" i="5"/>
  <c r="I180" i="5" s="1"/>
  <c r="J180" i="5"/>
  <c r="AB179" i="5"/>
  <c r="M332" i="8" s="1"/>
  <c r="M313" i="10" s="1"/>
  <c r="U179" i="5"/>
  <c r="K332" i="8" s="1"/>
  <c r="K313" i="10" s="1"/>
  <c r="T179" i="5"/>
  <c r="J332" i="8" s="1"/>
  <c r="J313" i="10" s="1"/>
  <c r="S179" i="5"/>
  <c r="I332" i="8" s="1"/>
  <c r="I313" i="10" s="1"/>
  <c r="L179" i="5"/>
  <c r="K179" i="5"/>
  <c r="J179" i="5"/>
  <c r="I179" i="5"/>
  <c r="AB178" i="5"/>
  <c r="M331" i="8" s="1"/>
  <c r="M312" i="10" s="1"/>
  <c r="U178" i="5"/>
  <c r="K331" i="8" s="1"/>
  <c r="K312" i="10" s="1"/>
  <c r="T178" i="5"/>
  <c r="J331" i="8" s="1"/>
  <c r="J312" i="10" s="1"/>
  <c r="S178" i="5"/>
  <c r="I331" i="8" s="1"/>
  <c r="I312" i="10" s="1"/>
  <c r="R178" i="5"/>
  <c r="N331" i="8" s="1"/>
  <c r="N312" i="10" s="1"/>
  <c r="L178" i="5"/>
  <c r="K178" i="5"/>
  <c r="J178" i="5"/>
  <c r="I178" i="5"/>
  <c r="AB177" i="5"/>
  <c r="M330" i="8" s="1"/>
  <c r="M311" i="10" s="1"/>
  <c r="U177" i="5"/>
  <c r="K330" i="8" s="1"/>
  <c r="K311" i="10" s="1"/>
  <c r="T177" i="5"/>
  <c r="J330" i="8" s="1"/>
  <c r="J311" i="10" s="1"/>
  <c r="S177" i="5"/>
  <c r="I330" i="8" s="1"/>
  <c r="I311" i="10" s="1"/>
  <c r="L177" i="5"/>
  <c r="K177" i="5"/>
  <c r="I177" i="5" s="1"/>
  <c r="J177" i="5"/>
  <c r="AB176" i="5"/>
  <c r="M329" i="8" s="1"/>
  <c r="M310" i="10" s="1"/>
  <c r="U176" i="5"/>
  <c r="K329" i="8" s="1"/>
  <c r="K310" i="10" s="1"/>
  <c r="T176" i="5"/>
  <c r="J329" i="8" s="1"/>
  <c r="J310" i="10" s="1"/>
  <c r="S176" i="5"/>
  <c r="I329" i="8" s="1"/>
  <c r="I310" i="10" s="1"/>
  <c r="L176" i="5"/>
  <c r="K176" i="5"/>
  <c r="I176" i="5" s="1"/>
  <c r="J176" i="5"/>
  <c r="AB175" i="5"/>
  <c r="M328" i="8" s="1"/>
  <c r="M309" i="10" s="1"/>
  <c r="U175" i="5"/>
  <c r="K328" i="8" s="1"/>
  <c r="K309" i="10" s="1"/>
  <c r="T175" i="5"/>
  <c r="J328" i="8" s="1"/>
  <c r="J309" i="10" s="1"/>
  <c r="S175" i="5"/>
  <c r="I328" i="8" s="1"/>
  <c r="I309" i="10" s="1"/>
  <c r="R175" i="5"/>
  <c r="N328" i="8" s="1"/>
  <c r="N309" i="10" s="1"/>
  <c r="L175" i="5"/>
  <c r="I175" i="5" s="1"/>
  <c r="K175" i="5"/>
  <c r="J175" i="5"/>
  <c r="AB174" i="5"/>
  <c r="M327" i="8" s="1"/>
  <c r="M308" i="10" s="1"/>
  <c r="U174" i="5"/>
  <c r="K327" i="8" s="1"/>
  <c r="K308" i="10" s="1"/>
  <c r="T174" i="5"/>
  <c r="J327" i="8" s="1"/>
  <c r="J308" i="10" s="1"/>
  <c r="S174" i="5"/>
  <c r="I327" i="8" s="1"/>
  <c r="I308" i="10" s="1"/>
  <c r="R174" i="5"/>
  <c r="N327" i="8" s="1"/>
  <c r="N308" i="10" s="1"/>
  <c r="L174" i="5"/>
  <c r="K174" i="5"/>
  <c r="J174" i="5"/>
  <c r="I174" i="5"/>
  <c r="AB173" i="5"/>
  <c r="M326" i="8" s="1"/>
  <c r="M307" i="10" s="1"/>
  <c r="U173" i="5"/>
  <c r="K326" i="8" s="1"/>
  <c r="K307" i="10" s="1"/>
  <c r="T173" i="5"/>
  <c r="J326" i="8" s="1"/>
  <c r="J307" i="10" s="1"/>
  <c r="S173" i="5"/>
  <c r="I326" i="8" s="1"/>
  <c r="I307" i="10" s="1"/>
  <c r="L173" i="5"/>
  <c r="K173" i="5"/>
  <c r="I173" i="5" s="1"/>
  <c r="J173" i="5"/>
  <c r="AB172" i="5"/>
  <c r="M325" i="8" s="1"/>
  <c r="M306" i="10" s="1"/>
  <c r="U172" i="5"/>
  <c r="K325" i="8" s="1"/>
  <c r="K306" i="10" s="1"/>
  <c r="T172" i="5"/>
  <c r="J325" i="8" s="1"/>
  <c r="J306" i="10" s="1"/>
  <c r="S172" i="5"/>
  <c r="I325" i="8" s="1"/>
  <c r="I306" i="10" s="1"/>
  <c r="L172" i="5"/>
  <c r="K172" i="5"/>
  <c r="I172" i="5" s="1"/>
  <c r="J172" i="5"/>
  <c r="AB171" i="5"/>
  <c r="M324" i="8" s="1"/>
  <c r="M305" i="10" s="1"/>
  <c r="U171" i="5"/>
  <c r="K324" i="8" s="1"/>
  <c r="K305" i="10" s="1"/>
  <c r="T171" i="5"/>
  <c r="J324" i="8" s="1"/>
  <c r="J305" i="10" s="1"/>
  <c r="S171" i="5"/>
  <c r="I324" i="8" s="1"/>
  <c r="I305" i="10" s="1"/>
  <c r="L171" i="5"/>
  <c r="K171" i="5"/>
  <c r="J171" i="5"/>
  <c r="I171" i="5"/>
  <c r="AB170" i="5"/>
  <c r="M323" i="8" s="1"/>
  <c r="M304" i="10" s="1"/>
  <c r="U170" i="5"/>
  <c r="K323" i="8" s="1"/>
  <c r="K304" i="10" s="1"/>
  <c r="T170" i="5"/>
  <c r="J323" i="8" s="1"/>
  <c r="J304" i="10" s="1"/>
  <c r="S170" i="5"/>
  <c r="I323" i="8" s="1"/>
  <c r="I304" i="10" s="1"/>
  <c r="R170" i="5"/>
  <c r="N323" i="8" s="1"/>
  <c r="N304" i="10" s="1"/>
  <c r="L170" i="5"/>
  <c r="K170" i="5"/>
  <c r="J170" i="5"/>
  <c r="I170" i="5"/>
  <c r="AB169" i="5"/>
  <c r="M322" i="8" s="1"/>
  <c r="M303" i="10" s="1"/>
  <c r="U169" i="5"/>
  <c r="K322" i="8" s="1"/>
  <c r="K303" i="10" s="1"/>
  <c r="T169" i="5"/>
  <c r="J322" i="8" s="1"/>
  <c r="J303" i="10" s="1"/>
  <c r="S169" i="5"/>
  <c r="I322" i="8" s="1"/>
  <c r="I303" i="10" s="1"/>
  <c r="L169" i="5"/>
  <c r="K169" i="5"/>
  <c r="I169" i="5" s="1"/>
  <c r="J169" i="5"/>
  <c r="AB168" i="5"/>
  <c r="M321" i="8" s="1"/>
  <c r="M302" i="10" s="1"/>
  <c r="U168" i="5"/>
  <c r="K321" i="8" s="1"/>
  <c r="K302" i="10" s="1"/>
  <c r="T168" i="5"/>
  <c r="J321" i="8" s="1"/>
  <c r="J302" i="10" s="1"/>
  <c r="S168" i="5"/>
  <c r="I321" i="8" s="1"/>
  <c r="I302" i="10" s="1"/>
  <c r="L168" i="5"/>
  <c r="K168" i="5"/>
  <c r="I168" i="5" s="1"/>
  <c r="J168" i="5"/>
  <c r="AB167" i="5"/>
  <c r="M320" i="8" s="1"/>
  <c r="M301" i="10" s="1"/>
  <c r="U167" i="5"/>
  <c r="K320" i="8" s="1"/>
  <c r="K301" i="10" s="1"/>
  <c r="T167" i="5"/>
  <c r="J320" i="8" s="1"/>
  <c r="J301" i="10" s="1"/>
  <c r="S167" i="5"/>
  <c r="I320" i="8" s="1"/>
  <c r="I301" i="10" s="1"/>
  <c r="R167" i="5"/>
  <c r="N320" i="8" s="1"/>
  <c r="N301" i="10" s="1"/>
  <c r="L167" i="5"/>
  <c r="I167" i="5" s="1"/>
  <c r="K167" i="5"/>
  <c r="J167" i="5"/>
  <c r="AB166" i="5"/>
  <c r="M319" i="8" s="1"/>
  <c r="M300" i="10" s="1"/>
  <c r="U166" i="5"/>
  <c r="K319" i="8" s="1"/>
  <c r="K300" i="10" s="1"/>
  <c r="T166" i="5"/>
  <c r="J319" i="8" s="1"/>
  <c r="J300" i="10" s="1"/>
  <c r="S166" i="5"/>
  <c r="I319" i="8" s="1"/>
  <c r="I300" i="10" s="1"/>
  <c r="R166" i="5"/>
  <c r="N319" i="8" s="1"/>
  <c r="N300" i="10" s="1"/>
  <c r="L166" i="5"/>
  <c r="K166" i="5"/>
  <c r="J166" i="5"/>
  <c r="I166" i="5"/>
  <c r="AB165" i="5"/>
  <c r="M318" i="8" s="1"/>
  <c r="M299" i="10" s="1"/>
  <c r="U165" i="5"/>
  <c r="K318" i="8" s="1"/>
  <c r="K299" i="10" s="1"/>
  <c r="T165" i="5"/>
  <c r="J318" i="8" s="1"/>
  <c r="J299" i="10" s="1"/>
  <c r="S165" i="5"/>
  <c r="I318" i="8" s="1"/>
  <c r="I299" i="10" s="1"/>
  <c r="L165" i="5"/>
  <c r="K165" i="5"/>
  <c r="I165" i="5" s="1"/>
  <c r="J165" i="5"/>
  <c r="AB164" i="5"/>
  <c r="M317" i="8" s="1"/>
  <c r="M298" i="10" s="1"/>
  <c r="U164" i="5"/>
  <c r="K317" i="8" s="1"/>
  <c r="K298" i="10" s="1"/>
  <c r="T164" i="5"/>
  <c r="J317" i="8" s="1"/>
  <c r="J298" i="10" s="1"/>
  <c r="S164" i="5"/>
  <c r="I317" i="8" s="1"/>
  <c r="I298" i="10" s="1"/>
  <c r="L164" i="5"/>
  <c r="K164" i="5"/>
  <c r="I164" i="5" s="1"/>
  <c r="J164" i="5"/>
  <c r="AB163" i="5"/>
  <c r="M316" i="8" s="1"/>
  <c r="M297" i="10" s="1"/>
  <c r="U163" i="5"/>
  <c r="K316" i="8" s="1"/>
  <c r="K297" i="10" s="1"/>
  <c r="T163" i="5"/>
  <c r="J316" i="8" s="1"/>
  <c r="J297" i="10" s="1"/>
  <c r="S163" i="5"/>
  <c r="I316" i="8" s="1"/>
  <c r="I297" i="10" s="1"/>
  <c r="L163" i="5"/>
  <c r="K163" i="5"/>
  <c r="J163" i="5"/>
  <c r="I163" i="5"/>
  <c r="AB162" i="5"/>
  <c r="M315" i="8" s="1"/>
  <c r="M296" i="10" s="1"/>
  <c r="U162" i="5"/>
  <c r="K315" i="8" s="1"/>
  <c r="K296" i="10" s="1"/>
  <c r="T162" i="5"/>
  <c r="J315" i="8" s="1"/>
  <c r="J296" i="10" s="1"/>
  <c r="S162" i="5"/>
  <c r="I315" i="8" s="1"/>
  <c r="I296" i="10" s="1"/>
  <c r="R162" i="5"/>
  <c r="N315" i="8" s="1"/>
  <c r="N296" i="10" s="1"/>
  <c r="L162" i="5"/>
  <c r="K162" i="5"/>
  <c r="J162" i="5"/>
  <c r="I162" i="5"/>
  <c r="AB161" i="5"/>
  <c r="M314" i="8" s="1"/>
  <c r="M295" i="10" s="1"/>
  <c r="U161" i="5"/>
  <c r="K314" i="8" s="1"/>
  <c r="K295" i="10" s="1"/>
  <c r="T161" i="5"/>
  <c r="J314" i="8" s="1"/>
  <c r="J295" i="10" s="1"/>
  <c r="S161" i="5"/>
  <c r="I314" i="8" s="1"/>
  <c r="I295" i="10" s="1"/>
  <c r="L161" i="5"/>
  <c r="K161" i="5"/>
  <c r="I161" i="5" s="1"/>
  <c r="J161" i="5"/>
  <c r="AB160" i="5"/>
  <c r="M313" i="8" s="1"/>
  <c r="M294" i="10" s="1"/>
  <c r="U160" i="5"/>
  <c r="K313" i="8" s="1"/>
  <c r="K294" i="10" s="1"/>
  <c r="T160" i="5"/>
  <c r="J313" i="8" s="1"/>
  <c r="J294" i="10" s="1"/>
  <c r="S160" i="5"/>
  <c r="I313" i="8" s="1"/>
  <c r="I294" i="10" s="1"/>
  <c r="L160" i="5"/>
  <c r="K160" i="5"/>
  <c r="I160" i="5" s="1"/>
  <c r="J160" i="5"/>
  <c r="AB159" i="5"/>
  <c r="M312" i="8" s="1"/>
  <c r="M293" i="10" s="1"/>
  <c r="U159" i="5"/>
  <c r="K312" i="8" s="1"/>
  <c r="K293" i="10" s="1"/>
  <c r="T159" i="5"/>
  <c r="J312" i="8" s="1"/>
  <c r="J293" i="10" s="1"/>
  <c r="S159" i="5"/>
  <c r="I312" i="8" s="1"/>
  <c r="I293" i="10" s="1"/>
  <c r="R159" i="5"/>
  <c r="N312" i="8" s="1"/>
  <c r="N293" i="10" s="1"/>
  <c r="L159" i="5"/>
  <c r="I159" i="5" s="1"/>
  <c r="K159" i="5"/>
  <c r="J159" i="5"/>
  <c r="AB158" i="5"/>
  <c r="M311" i="8" s="1"/>
  <c r="M292" i="10" s="1"/>
  <c r="U158" i="5"/>
  <c r="K311" i="8" s="1"/>
  <c r="K292" i="10" s="1"/>
  <c r="T158" i="5"/>
  <c r="J311" i="8" s="1"/>
  <c r="J292" i="10" s="1"/>
  <c r="S158" i="5"/>
  <c r="I311" i="8" s="1"/>
  <c r="I292" i="10" s="1"/>
  <c r="R158" i="5"/>
  <c r="N311" i="8" s="1"/>
  <c r="N292" i="10" s="1"/>
  <c r="L158" i="5"/>
  <c r="K158" i="5"/>
  <c r="J158" i="5"/>
  <c r="I158" i="5"/>
  <c r="AB157" i="5"/>
  <c r="M310" i="8" s="1"/>
  <c r="M291" i="10" s="1"/>
  <c r="U157" i="5"/>
  <c r="K310" i="8" s="1"/>
  <c r="K291" i="10" s="1"/>
  <c r="T157" i="5"/>
  <c r="J310" i="8" s="1"/>
  <c r="J291" i="10" s="1"/>
  <c r="S157" i="5"/>
  <c r="I310" i="8" s="1"/>
  <c r="I291" i="10" s="1"/>
  <c r="L157" i="5"/>
  <c r="K157" i="5"/>
  <c r="I157" i="5" s="1"/>
  <c r="J157" i="5"/>
  <c r="AB156" i="5"/>
  <c r="M309" i="8" s="1"/>
  <c r="M290" i="10" s="1"/>
  <c r="U156" i="5"/>
  <c r="K309" i="8" s="1"/>
  <c r="K290" i="10" s="1"/>
  <c r="T156" i="5"/>
  <c r="J309" i="8" s="1"/>
  <c r="J290" i="10" s="1"/>
  <c r="S156" i="5"/>
  <c r="I309" i="8" s="1"/>
  <c r="I290" i="10" s="1"/>
  <c r="L156" i="5"/>
  <c r="K156" i="5"/>
  <c r="I156" i="5" s="1"/>
  <c r="J156" i="5"/>
  <c r="AB155" i="5"/>
  <c r="M308" i="8" s="1"/>
  <c r="M289" i="10" s="1"/>
  <c r="U155" i="5"/>
  <c r="K308" i="8" s="1"/>
  <c r="K289" i="10" s="1"/>
  <c r="T155" i="5"/>
  <c r="J308" i="8" s="1"/>
  <c r="J289" i="10" s="1"/>
  <c r="S155" i="5"/>
  <c r="I308" i="8" s="1"/>
  <c r="I289" i="10" s="1"/>
  <c r="L155" i="5"/>
  <c r="K155" i="5"/>
  <c r="J155" i="5"/>
  <c r="I155" i="5"/>
  <c r="AB154" i="5"/>
  <c r="M307" i="8" s="1"/>
  <c r="M288" i="10" s="1"/>
  <c r="U154" i="5"/>
  <c r="K307" i="8" s="1"/>
  <c r="K288" i="10" s="1"/>
  <c r="T154" i="5"/>
  <c r="J307" i="8" s="1"/>
  <c r="J288" i="10" s="1"/>
  <c r="S154" i="5"/>
  <c r="I307" i="8" s="1"/>
  <c r="I288" i="10" s="1"/>
  <c r="R154" i="5"/>
  <c r="N307" i="8" s="1"/>
  <c r="N288" i="10" s="1"/>
  <c r="L154" i="5"/>
  <c r="K154" i="5"/>
  <c r="J154" i="5"/>
  <c r="I154" i="5"/>
  <c r="AB153" i="5"/>
  <c r="M306" i="8" s="1"/>
  <c r="M287" i="10" s="1"/>
  <c r="U153" i="5"/>
  <c r="K306" i="8" s="1"/>
  <c r="K287" i="10" s="1"/>
  <c r="T153" i="5"/>
  <c r="J306" i="8" s="1"/>
  <c r="J287" i="10" s="1"/>
  <c r="S153" i="5"/>
  <c r="I306" i="8" s="1"/>
  <c r="I287" i="10" s="1"/>
  <c r="L153" i="5"/>
  <c r="K153" i="5"/>
  <c r="I153" i="5" s="1"/>
  <c r="J153" i="5"/>
  <c r="AB152" i="5"/>
  <c r="M305" i="8" s="1"/>
  <c r="M286" i="10" s="1"/>
  <c r="U152" i="5"/>
  <c r="K305" i="8" s="1"/>
  <c r="K286" i="10" s="1"/>
  <c r="T152" i="5"/>
  <c r="J305" i="8" s="1"/>
  <c r="J286" i="10" s="1"/>
  <c r="S152" i="5"/>
  <c r="I305" i="8" s="1"/>
  <c r="I286" i="10" s="1"/>
  <c r="L152" i="5"/>
  <c r="K152" i="5"/>
  <c r="I152" i="5" s="1"/>
  <c r="J152" i="5"/>
  <c r="AB151" i="5"/>
  <c r="M304" i="8" s="1"/>
  <c r="M285" i="10" s="1"/>
  <c r="U151" i="5"/>
  <c r="K304" i="8" s="1"/>
  <c r="K285" i="10" s="1"/>
  <c r="T151" i="5"/>
  <c r="J304" i="8" s="1"/>
  <c r="J285" i="10" s="1"/>
  <c r="S151" i="5"/>
  <c r="I304" i="8" s="1"/>
  <c r="I285" i="10" s="1"/>
  <c r="R151" i="5"/>
  <c r="N304" i="8" s="1"/>
  <c r="N285" i="10" s="1"/>
  <c r="L151" i="5"/>
  <c r="I151" i="5" s="1"/>
  <c r="K151" i="5"/>
  <c r="J151" i="5"/>
  <c r="AB150" i="5"/>
  <c r="M303" i="8" s="1"/>
  <c r="M284" i="10" s="1"/>
  <c r="U150" i="5"/>
  <c r="K303" i="8" s="1"/>
  <c r="K284" i="10" s="1"/>
  <c r="T150" i="5"/>
  <c r="J303" i="8" s="1"/>
  <c r="J284" i="10" s="1"/>
  <c r="S150" i="5"/>
  <c r="I303" i="8" s="1"/>
  <c r="I284" i="10" s="1"/>
  <c r="R150" i="5"/>
  <c r="N303" i="8" s="1"/>
  <c r="N284" i="10" s="1"/>
  <c r="L150" i="5"/>
  <c r="K150" i="5"/>
  <c r="J150" i="5"/>
  <c r="I150" i="5"/>
  <c r="AB149" i="5"/>
  <c r="M302" i="8" s="1"/>
  <c r="M283" i="10" s="1"/>
  <c r="U149" i="5"/>
  <c r="K302" i="8" s="1"/>
  <c r="K283" i="10" s="1"/>
  <c r="T149" i="5"/>
  <c r="J302" i="8" s="1"/>
  <c r="J283" i="10" s="1"/>
  <c r="S149" i="5"/>
  <c r="I302" i="8" s="1"/>
  <c r="I283" i="10" s="1"/>
  <c r="L149" i="5"/>
  <c r="K149" i="5"/>
  <c r="I149" i="5" s="1"/>
  <c r="J149" i="5"/>
  <c r="AB148" i="5"/>
  <c r="M301" i="8" s="1"/>
  <c r="M282" i="10" s="1"/>
  <c r="U148" i="5"/>
  <c r="K301" i="8" s="1"/>
  <c r="K282" i="10" s="1"/>
  <c r="T148" i="5"/>
  <c r="J301" i="8" s="1"/>
  <c r="J282" i="10" s="1"/>
  <c r="S148" i="5"/>
  <c r="I301" i="8" s="1"/>
  <c r="I282" i="10" s="1"/>
  <c r="L148" i="5"/>
  <c r="K148" i="5"/>
  <c r="I148" i="5" s="1"/>
  <c r="J148" i="5"/>
  <c r="AB147" i="5"/>
  <c r="M300" i="8" s="1"/>
  <c r="M281" i="10" s="1"/>
  <c r="U147" i="5"/>
  <c r="K300" i="8" s="1"/>
  <c r="K281" i="10" s="1"/>
  <c r="T147" i="5"/>
  <c r="J300" i="8" s="1"/>
  <c r="J281" i="10" s="1"/>
  <c r="S147" i="5"/>
  <c r="I300" i="8" s="1"/>
  <c r="I281" i="10" s="1"/>
  <c r="L147" i="5"/>
  <c r="K147" i="5"/>
  <c r="J147" i="5"/>
  <c r="I147" i="5"/>
  <c r="AB146" i="5"/>
  <c r="M299" i="8" s="1"/>
  <c r="M280" i="10" s="1"/>
  <c r="U146" i="5"/>
  <c r="K299" i="8" s="1"/>
  <c r="K280" i="10" s="1"/>
  <c r="T146" i="5"/>
  <c r="J299" i="8" s="1"/>
  <c r="J280" i="10" s="1"/>
  <c r="S146" i="5"/>
  <c r="I299" i="8" s="1"/>
  <c r="I280" i="10" s="1"/>
  <c r="R146" i="5"/>
  <c r="N299" i="8" s="1"/>
  <c r="N280" i="10" s="1"/>
  <c r="L146" i="5"/>
  <c r="K146" i="5"/>
  <c r="J146" i="5"/>
  <c r="I146" i="5"/>
  <c r="AB145" i="5"/>
  <c r="M298" i="8" s="1"/>
  <c r="M279" i="10" s="1"/>
  <c r="U145" i="5"/>
  <c r="K298" i="8" s="1"/>
  <c r="K279" i="10" s="1"/>
  <c r="T145" i="5"/>
  <c r="J298" i="8" s="1"/>
  <c r="J279" i="10" s="1"/>
  <c r="S145" i="5"/>
  <c r="I298" i="8" s="1"/>
  <c r="I279" i="10" s="1"/>
  <c r="L145" i="5"/>
  <c r="K145" i="5"/>
  <c r="I145" i="5" s="1"/>
  <c r="J145" i="5"/>
  <c r="AB144" i="5"/>
  <c r="M297" i="8" s="1"/>
  <c r="M278" i="10" s="1"/>
  <c r="U144" i="5"/>
  <c r="K297" i="8" s="1"/>
  <c r="K278" i="10" s="1"/>
  <c r="T144" i="5"/>
  <c r="J297" i="8" s="1"/>
  <c r="J278" i="10" s="1"/>
  <c r="S144" i="5"/>
  <c r="I297" i="8" s="1"/>
  <c r="I278" i="10" s="1"/>
  <c r="L144" i="5"/>
  <c r="K144" i="5"/>
  <c r="I144" i="5" s="1"/>
  <c r="J144" i="5"/>
  <c r="AB143" i="5"/>
  <c r="M296" i="8" s="1"/>
  <c r="M277" i="10" s="1"/>
  <c r="U143" i="5"/>
  <c r="K296" i="8" s="1"/>
  <c r="K277" i="10" s="1"/>
  <c r="T143" i="5"/>
  <c r="J296" i="8" s="1"/>
  <c r="J277" i="10" s="1"/>
  <c r="S143" i="5"/>
  <c r="I296" i="8" s="1"/>
  <c r="I277" i="10" s="1"/>
  <c r="R143" i="5"/>
  <c r="N296" i="8" s="1"/>
  <c r="N277" i="10" s="1"/>
  <c r="L143" i="5"/>
  <c r="I143" i="5" s="1"/>
  <c r="K143" i="5"/>
  <c r="J143" i="5"/>
  <c r="AB142" i="5"/>
  <c r="M295" i="8" s="1"/>
  <c r="M276" i="10" s="1"/>
  <c r="U142" i="5"/>
  <c r="K295" i="8" s="1"/>
  <c r="K276" i="10" s="1"/>
  <c r="T142" i="5"/>
  <c r="J295" i="8" s="1"/>
  <c r="J276" i="10" s="1"/>
  <c r="S142" i="5"/>
  <c r="I295" i="8" s="1"/>
  <c r="I276" i="10" s="1"/>
  <c r="R142" i="5"/>
  <c r="N295" i="8" s="1"/>
  <c r="N276" i="10" s="1"/>
  <c r="L142" i="5"/>
  <c r="K142" i="5"/>
  <c r="J142" i="5"/>
  <c r="I142" i="5"/>
  <c r="AB141" i="5"/>
  <c r="M294" i="8" s="1"/>
  <c r="M275" i="10" s="1"/>
  <c r="U141" i="5"/>
  <c r="K294" i="8" s="1"/>
  <c r="K275" i="10" s="1"/>
  <c r="T141" i="5"/>
  <c r="J294" i="8" s="1"/>
  <c r="J275" i="10" s="1"/>
  <c r="S141" i="5"/>
  <c r="I294" i="8" s="1"/>
  <c r="I275" i="10" s="1"/>
  <c r="L141" i="5"/>
  <c r="K141" i="5"/>
  <c r="I141" i="5" s="1"/>
  <c r="J141" i="5"/>
  <c r="AB140" i="5"/>
  <c r="M293" i="8" s="1"/>
  <c r="M274" i="10" s="1"/>
  <c r="U140" i="5"/>
  <c r="K293" i="8" s="1"/>
  <c r="K274" i="10" s="1"/>
  <c r="T140" i="5"/>
  <c r="J293" i="8" s="1"/>
  <c r="J274" i="10" s="1"/>
  <c r="S140" i="5"/>
  <c r="I293" i="8" s="1"/>
  <c r="I274" i="10" s="1"/>
  <c r="L140" i="5"/>
  <c r="K140" i="5"/>
  <c r="I140" i="5" s="1"/>
  <c r="J140" i="5"/>
  <c r="AB139" i="5"/>
  <c r="M292" i="8" s="1"/>
  <c r="M273" i="10" s="1"/>
  <c r="U139" i="5"/>
  <c r="K292" i="8" s="1"/>
  <c r="K273" i="10" s="1"/>
  <c r="T139" i="5"/>
  <c r="J292" i="8" s="1"/>
  <c r="J273" i="10" s="1"/>
  <c r="S139" i="5"/>
  <c r="I292" i="8" s="1"/>
  <c r="I273" i="10" s="1"/>
  <c r="L139" i="5"/>
  <c r="K139" i="5"/>
  <c r="J139" i="5"/>
  <c r="I139" i="5"/>
  <c r="AB138" i="5"/>
  <c r="M291" i="8" s="1"/>
  <c r="M272" i="10" s="1"/>
  <c r="U138" i="5"/>
  <c r="K291" i="8" s="1"/>
  <c r="K272" i="10" s="1"/>
  <c r="T138" i="5"/>
  <c r="J291" i="8" s="1"/>
  <c r="J272" i="10" s="1"/>
  <c r="S138" i="5"/>
  <c r="I291" i="8" s="1"/>
  <c r="I272" i="10" s="1"/>
  <c r="R138" i="5"/>
  <c r="N291" i="8" s="1"/>
  <c r="N272" i="10" s="1"/>
  <c r="L138" i="5"/>
  <c r="K138" i="5"/>
  <c r="J138" i="5"/>
  <c r="I138" i="5"/>
  <c r="AB137" i="5"/>
  <c r="M290" i="8" s="1"/>
  <c r="M271" i="10" s="1"/>
  <c r="U137" i="5"/>
  <c r="K290" i="8" s="1"/>
  <c r="K271" i="10" s="1"/>
  <c r="T137" i="5"/>
  <c r="J290" i="8" s="1"/>
  <c r="J271" i="10" s="1"/>
  <c r="S137" i="5"/>
  <c r="I290" i="8" s="1"/>
  <c r="I271" i="10" s="1"/>
  <c r="L137" i="5"/>
  <c r="K137" i="5"/>
  <c r="I137" i="5" s="1"/>
  <c r="J137" i="5"/>
  <c r="AB136" i="5"/>
  <c r="M289" i="8" s="1"/>
  <c r="M270" i="10" s="1"/>
  <c r="U136" i="5"/>
  <c r="K289" i="8" s="1"/>
  <c r="K270" i="10" s="1"/>
  <c r="T136" i="5"/>
  <c r="J289" i="8" s="1"/>
  <c r="J270" i="10" s="1"/>
  <c r="S136" i="5"/>
  <c r="I289" i="8" s="1"/>
  <c r="I270" i="10" s="1"/>
  <c r="L136" i="5"/>
  <c r="K136" i="5"/>
  <c r="I136" i="5" s="1"/>
  <c r="J136" i="5"/>
  <c r="AB135" i="5"/>
  <c r="M288" i="8" s="1"/>
  <c r="M269" i="10" s="1"/>
  <c r="U135" i="5"/>
  <c r="K288" i="8" s="1"/>
  <c r="K269" i="10" s="1"/>
  <c r="T135" i="5"/>
  <c r="J288" i="8" s="1"/>
  <c r="J269" i="10" s="1"/>
  <c r="S135" i="5"/>
  <c r="I288" i="8" s="1"/>
  <c r="I269" i="10" s="1"/>
  <c r="R135" i="5"/>
  <c r="N288" i="8" s="1"/>
  <c r="N269" i="10" s="1"/>
  <c r="L135" i="5"/>
  <c r="I135" i="5" s="1"/>
  <c r="K135" i="5"/>
  <c r="J135" i="5"/>
  <c r="AB134" i="5"/>
  <c r="M287" i="8" s="1"/>
  <c r="M268" i="10" s="1"/>
  <c r="U134" i="5"/>
  <c r="K287" i="8" s="1"/>
  <c r="K268" i="10" s="1"/>
  <c r="T134" i="5"/>
  <c r="J287" i="8" s="1"/>
  <c r="J268" i="10" s="1"/>
  <c r="S134" i="5"/>
  <c r="I287" i="8" s="1"/>
  <c r="I268" i="10" s="1"/>
  <c r="R134" i="5"/>
  <c r="N287" i="8" s="1"/>
  <c r="N268" i="10" s="1"/>
  <c r="L134" i="5"/>
  <c r="K134" i="5"/>
  <c r="J134" i="5"/>
  <c r="I134" i="5"/>
  <c r="AB133" i="5"/>
  <c r="M286" i="8" s="1"/>
  <c r="M267" i="10" s="1"/>
  <c r="U133" i="5"/>
  <c r="K286" i="8" s="1"/>
  <c r="K267" i="10" s="1"/>
  <c r="T133" i="5"/>
  <c r="J286" i="8" s="1"/>
  <c r="J267" i="10" s="1"/>
  <c r="S133" i="5"/>
  <c r="I286" i="8" s="1"/>
  <c r="I267" i="10" s="1"/>
  <c r="L133" i="5"/>
  <c r="K133" i="5"/>
  <c r="I133" i="5" s="1"/>
  <c r="J133" i="5"/>
  <c r="AB132" i="5"/>
  <c r="M285" i="8" s="1"/>
  <c r="M266" i="10" s="1"/>
  <c r="U132" i="5"/>
  <c r="K285" i="8" s="1"/>
  <c r="K266" i="10" s="1"/>
  <c r="T132" i="5"/>
  <c r="J285" i="8" s="1"/>
  <c r="J266" i="10" s="1"/>
  <c r="S132" i="5"/>
  <c r="I285" i="8" s="1"/>
  <c r="I266" i="10" s="1"/>
  <c r="L132" i="5"/>
  <c r="K132" i="5"/>
  <c r="I132" i="5" s="1"/>
  <c r="J132" i="5"/>
  <c r="AB131" i="5"/>
  <c r="M284" i="8" s="1"/>
  <c r="M265" i="10" s="1"/>
  <c r="U131" i="5"/>
  <c r="K284" i="8" s="1"/>
  <c r="K265" i="10" s="1"/>
  <c r="T131" i="5"/>
  <c r="J284" i="8" s="1"/>
  <c r="J265" i="10" s="1"/>
  <c r="S131" i="5"/>
  <c r="I284" i="8" s="1"/>
  <c r="I265" i="10" s="1"/>
  <c r="L131" i="5"/>
  <c r="K131" i="5"/>
  <c r="J131" i="5"/>
  <c r="I131" i="5"/>
  <c r="AB130" i="5"/>
  <c r="M283" i="8" s="1"/>
  <c r="M264" i="10" s="1"/>
  <c r="U130" i="5"/>
  <c r="K283" i="8" s="1"/>
  <c r="K264" i="10" s="1"/>
  <c r="T130" i="5"/>
  <c r="J283" i="8" s="1"/>
  <c r="J264" i="10" s="1"/>
  <c r="S130" i="5"/>
  <c r="I283" i="8" s="1"/>
  <c r="I264" i="10" s="1"/>
  <c r="R130" i="5"/>
  <c r="N283" i="8" s="1"/>
  <c r="N264" i="10" s="1"/>
  <c r="L130" i="5"/>
  <c r="K130" i="5"/>
  <c r="J130" i="5"/>
  <c r="I130" i="5"/>
  <c r="AB129" i="5"/>
  <c r="M282" i="8" s="1"/>
  <c r="M263" i="10" s="1"/>
  <c r="U129" i="5"/>
  <c r="K282" i="8" s="1"/>
  <c r="K263" i="10" s="1"/>
  <c r="T129" i="5"/>
  <c r="J282" i="8" s="1"/>
  <c r="J263" i="10" s="1"/>
  <c r="S129" i="5"/>
  <c r="I282" i="8" s="1"/>
  <c r="I263" i="10" s="1"/>
  <c r="L129" i="5"/>
  <c r="K129" i="5"/>
  <c r="I129" i="5" s="1"/>
  <c r="J129" i="5"/>
  <c r="AB128" i="5"/>
  <c r="M281" i="8" s="1"/>
  <c r="M262" i="10" s="1"/>
  <c r="U128" i="5"/>
  <c r="K281" i="8" s="1"/>
  <c r="K262" i="10" s="1"/>
  <c r="T128" i="5"/>
  <c r="J281" i="8" s="1"/>
  <c r="J262" i="10" s="1"/>
  <c r="S128" i="5"/>
  <c r="I281" i="8" s="1"/>
  <c r="I262" i="10" s="1"/>
  <c r="L128" i="5"/>
  <c r="K128" i="5"/>
  <c r="I128" i="5" s="1"/>
  <c r="J128" i="5"/>
  <c r="AB127" i="5"/>
  <c r="M280" i="8" s="1"/>
  <c r="M261" i="10" s="1"/>
  <c r="U127" i="5"/>
  <c r="K280" i="8" s="1"/>
  <c r="K261" i="10" s="1"/>
  <c r="T127" i="5"/>
  <c r="J280" i="8" s="1"/>
  <c r="J261" i="10" s="1"/>
  <c r="S127" i="5"/>
  <c r="I280" i="8" s="1"/>
  <c r="I261" i="10" s="1"/>
  <c r="R127" i="5"/>
  <c r="N280" i="8" s="1"/>
  <c r="N261" i="10" s="1"/>
  <c r="L127" i="5"/>
  <c r="I127" i="5" s="1"/>
  <c r="K127" i="5"/>
  <c r="J127" i="5"/>
  <c r="AB126" i="5"/>
  <c r="M279" i="8" s="1"/>
  <c r="M260" i="10" s="1"/>
  <c r="U126" i="5"/>
  <c r="K279" i="8" s="1"/>
  <c r="K260" i="10" s="1"/>
  <c r="T126" i="5"/>
  <c r="J279" i="8" s="1"/>
  <c r="J260" i="10" s="1"/>
  <c r="S126" i="5"/>
  <c r="I279" i="8" s="1"/>
  <c r="I260" i="10" s="1"/>
  <c r="R126" i="5"/>
  <c r="N279" i="8" s="1"/>
  <c r="N260" i="10" s="1"/>
  <c r="L126" i="5"/>
  <c r="K126" i="5"/>
  <c r="J126" i="5"/>
  <c r="I126" i="5"/>
  <c r="AB125" i="5"/>
  <c r="M278" i="8" s="1"/>
  <c r="M259" i="10" s="1"/>
  <c r="U125" i="5"/>
  <c r="K278" i="8" s="1"/>
  <c r="K259" i="10" s="1"/>
  <c r="T125" i="5"/>
  <c r="J278" i="8" s="1"/>
  <c r="J259" i="10" s="1"/>
  <c r="S125" i="5"/>
  <c r="I278" i="8" s="1"/>
  <c r="I259" i="10" s="1"/>
  <c r="L125" i="5"/>
  <c r="K125" i="5"/>
  <c r="I125" i="5" s="1"/>
  <c r="J125" i="5"/>
  <c r="AB124" i="5"/>
  <c r="M277" i="8" s="1"/>
  <c r="M258" i="10" s="1"/>
  <c r="U124" i="5"/>
  <c r="K277" i="8" s="1"/>
  <c r="K258" i="10" s="1"/>
  <c r="T124" i="5"/>
  <c r="J277" i="8" s="1"/>
  <c r="J258" i="10" s="1"/>
  <c r="S124" i="5"/>
  <c r="I277" i="8" s="1"/>
  <c r="I258" i="10" s="1"/>
  <c r="L124" i="5"/>
  <c r="K124" i="5"/>
  <c r="I124" i="5" s="1"/>
  <c r="J124" i="5"/>
  <c r="AB123" i="5"/>
  <c r="M276" i="8" s="1"/>
  <c r="M257" i="10" s="1"/>
  <c r="U123" i="5"/>
  <c r="K276" i="8" s="1"/>
  <c r="K257" i="10" s="1"/>
  <c r="T123" i="5"/>
  <c r="J276" i="8" s="1"/>
  <c r="J257" i="10" s="1"/>
  <c r="S123" i="5"/>
  <c r="I276" i="8" s="1"/>
  <c r="I257" i="10" s="1"/>
  <c r="L123" i="5"/>
  <c r="K123" i="5"/>
  <c r="J123" i="5"/>
  <c r="I123" i="5"/>
  <c r="AB122" i="5"/>
  <c r="M275" i="8" s="1"/>
  <c r="M256" i="10" s="1"/>
  <c r="U122" i="5"/>
  <c r="K275" i="8" s="1"/>
  <c r="K256" i="10" s="1"/>
  <c r="T122" i="5"/>
  <c r="J275" i="8" s="1"/>
  <c r="J256" i="10" s="1"/>
  <c r="S122" i="5"/>
  <c r="I275" i="8" s="1"/>
  <c r="I256" i="10" s="1"/>
  <c r="R122" i="5"/>
  <c r="N275" i="8" s="1"/>
  <c r="N256" i="10" s="1"/>
  <c r="L122" i="5"/>
  <c r="K122" i="5"/>
  <c r="J122" i="5"/>
  <c r="I122" i="5"/>
  <c r="AB121" i="5"/>
  <c r="M274" i="8" s="1"/>
  <c r="M255" i="10" s="1"/>
  <c r="U121" i="5"/>
  <c r="K274" i="8" s="1"/>
  <c r="K255" i="10" s="1"/>
  <c r="T121" i="5"/>
  <c r="J274" i="8" s="1"/>
  <c r="J255" i="10" s="1"/>
  <c r="S121" i="5"/>
  <c r="I274" i="8" s="1"/>
  <c r="I255" i="10" s="1"/>
  <c r="L121" i="5"/>
  <c r="K121" i="5"/>
  <c r="I121" i="5" s="1"/>
  <c r="J121" i="5"/>
  <c r="AB120" i="5"/>
  <c r="M273" i="8" s="1"/>
  <c r="M254" i="10" s="1"/>
  <c r="U120" i="5"/>
  <c r="K273" i="8" s="1"/>
  <c r="K254" i="10" s="1"/>
  <c r="T120" i="5"/>
  <c r="J273" i="8" s="1"/>
  <c r="J254" i="10" s="1"/>
  <c r="S120" i="5"/>
  <c r="I273" i="8" s="1"/>
  <c r="I254" i="10" s="1"/>
  <c r="L120" i="5"/>
  <c r="K120" i="5"/>
  <c r="I120" i="5" s="1"/>
  <c r="J120" i="5"/>
  <c r="AB119" i="5"/>
  <c r="M272" i="8" s="1"/>
  <c r="M253" i="10" s="1"/>
  <c r="U119" i="5"/>
  <c r="K272" i="8" s="1"/>
  <c r="K253" i="10" s="1"/>
  <c r="T119" i="5"/>
  <c r="J272" i="8" s="1"/>
  <c r="J253" i="10" s="1"/>
  <c r="S119" i="5"/>
  <c r="I272" i="8" s="1"/>
  <c r="I253" i="10" s="1"/>
  <c r="R119" i="5"/>
  <c r="N272" i="8" s="1"/>
  <c r="N253" i="10" s="1"/>
  <c r="L119" i="5"/>
  <c r="I119" i="5" s="1"/>
  <c r="K119" i="5"/>
  <c r="J119" i="5"/>
  <c r="AB118" i="5"/>
  <c r="M271" i="8" s="1"/>
  <c r="M252" i="10" s="1"/>
  <c r="U118" i="5"/>
  <c r="K271" i="8" s="1"/>
  <c r="K252" i="10" s="1"/>
  <c r="T118" i="5"/>
  <c r="J271" i="8" s="1"/>
  <c r="J252" i="10" s="1"/>
  <c r="S118" i="5"/>
  <c r="I271" i="8" s="1"/>
  <c r="I252" i="10" s="1"/>
  <c r="R118" i="5"/>
  <c r="N271" i="8" s="1"/>
  <c r="N252" i="10" s="1"/>
  <c r="L118" i="5"/>
  <c r="K118" i="5"/>
  <c r="J118" i="5"/>
  <c r="I118" i="5"/>
  <c r="AB117" i="5"/>
  <c r="M270" i="8" s="1"/>
  <c r="M251" i="10" s="1"/>
  <c r="U117" i="5"/>
  <c r="K270" i="8" s="1"/>
  <c r="K251" i="10" s="1"/>
  <c r="T117" i="5"/>
  <c r="J270" i="8" s="1"/>
  <c r="J251" i="10" s="1"/>
  <c r="S117" i="5"/>
  <c r="I270" i="8" s="1"/>
  <c r="I251" i="10" s="1"/>
  <c r="L117" i="5"/>
  <c r="K117" i="5"/>
  <c r="I117" i="5" s="1"/>
  <c r="J117" i="5"/>
  <c r="AB116" i="5"/>
  <c r="M269" i="8" s="1"/>
  <c r="M250" i="10" s="1"/>
  <c r="U116" i="5"/>
  <c r="K269" i="8" s="1"/>
  <c r="K250" i="10" s="1"/>
  <c r="T116" i="5"/>
  <c r="J269" i="8" s="1"/>
  <c r="J250" i="10" s="1"/>
  <c r="S116" i="5"/>
  <c r="I269" i="8" s="1"/>
  <c r="I250" i="10" s="1"/>
  <c r="L116" i="5"/>
  <c r="K116" i="5"/>
  <c r="I116" i="5" s="1"/>
  <c r="J116" i="5"/>
  <c r="AB115" i="5"/>
  <c r="M268" i="8" s="1"/>
  <c r="M249" i="10" s="1"/>
  <c r="U115" i="5"/>
  <c r="K268" i="8" s="1"/>
  <c r="K249" i="10" s="1"/>
  <c r="T115" i="5"/>
  <c r="J268" i="8" s="1"/>
  <c r="J249" i="10" s="1"/>
  <c r="S115" i="5"/>
  <c r="I268" i="8" s="1"/>
  <c r="I249" i="10" s="1"/>
  <c r="L115" i="5"/>
  <c r="K115" i="5"/>
  <c r="J115" i="5"/>
  <c r="I115" i="5"/>
  <c r="AB114" i="5"/>
  <c r="M267" i="8" s="1"/>
  <c r="M248" i="10" s="1"/>
  <c r="U114" i="5"/>
  <c r="K267" i="8" s="1"/>
  <c r="K248" i="10" s="1"/>
  <c r="T114" i="5"/>
  <c r="J267" i="8" s="1"/>
  <c r="J248" i="10" s="1"/>
  <c r="S114" i="5"/>
  <c r="I267" i="8" s="1"/>
  <c r="I248" i="10" s="1"/>
  <c r="R114" i="5"/>
  <c r="N267" i="8" s="1"/>
  <c r="N248" i="10" s="1"/>
  <c r="L114" i="5"/>
  <c r="K114" i="5"/>
  <c r="J114" i="5"/>
  <c r="I114" i="5"/>
  <c r="AB113" i="5"/>
  <c r="M266" i="8" s="1"/>
  <c r="M247" i="10" s="1"/>
  <c r="U113" i="5"/>
  <c r="K266" i="8" s="1"/>
  <c r="K247" i="10" s="1"/>
  <c r="T113" i="5"/>
  <c r="J266" i="8" s="1"/>
  <c r="J247" i="10" s="1"/>
  <c r="S113" i="5"/>
  <c r="I266" i="8" s="1"/>
  <c r="I247" i="10" s="1"/>
  <c r="L113" i="5"/>
  <c r="K113" i="5"/>
  <c r="I113" i="5" s="1"/>
  <c r="J113" i="5"/>
  <c r="AB112" i="5"/>
  <c r="M265" i="8" s="1"/>
  <c r="U112" i="5"/>
  <c r="K265" i="8" s="1"/>
  <c r="T112" i="5"/>
  <c r="J265" i="8" s="1"/>
  <c r="S112" i="5"/>
  <c r="I265" i="8" s="1"/>
  <c r="L112" i="5"/>
  <c r="L212" i="5" s="1"/>
  <c r="K112" i="5"/>
  <c r="I112" i="5" s="1"/>
  <c r="J112" i="5"/>
  <c r="J212" i="5" s="1"/>
  <c r="AB105" i="5"/>
  <c r="M261" i="8" s="1"/>
  <c r="M245" i="10" s="1"/>
  <c r="U105" i="5"/>
  <c r="K261" i="8" s="1"/>
  <c r="K245" i="10" s="1"/>
  <c r="T105" i="5"/>
  <c r="J261" i="8" s="1"/>
  <c r="J245" i="10" s="1"/>
  <c r="S105" i="5"/>
  <c r="I261" i="8" s="1"/>
  <c r="I245" i="10" s="1"/>
  <c r="R105" i="5"/>
  <c r="N261" i="8" s="1"/>
  <c r="N245" i="10" s="1"/>
  <c r="AB104" i="5"/>
  <c r="M260" i="8" s="1"/>
  <c r="M244" i="10" s="1"/>
  <c r="U104" i="5"/>
  <c r="K260" i="8" s="1"/>
  <c r="K244" i="10" s="1"/>
  <c r="T104" i="5"/>
  <c r="J260" i="8" s="1"/>
  <c r="J244" i="10" s="1"/>
  <c r="S104" i="5"/>
  <c r="I260" i="8" s="1"/>
  <c r="I244" i="10" s="1"/>
  <c r="AB103" i="5"/>
  <c r="M259" i="8" s="1"/>
  <c r="M243" i="10" s="1"/>
  <c r="U103" i="5"/>
  <c r="K259" i="8" s="1"/>
  <c r="K243" i="10" s="1"/>
  <c r="T103" i="5"/>
  <c r="J259" i="8" s="1"/>
  <c r="J243" i="10" s="1"/>
  <c r="S103" i="5"/>
  <c r="I259" i="8" s="1"/>
  <c r="I243" i="10" s="1"/>
  <c r="AB102" i="5"/>
  <c r="M258" i="8" s="1"/>
  <c r="M242" i="10" s="1"/>
  <c r="U102" i="5"/>
  <c r="K258" i="8" s="1"/>
  <c r="K242" i="10" s="1"/>
  <c r="T102" i="5"/>
  <c r="J258" i="8" s="1"/>
  <c r="J242" i="10" s="1"/>
  <c r="S102" i="5"/>
  <c r="I258" i="8" s="1"/>
  <c r="I242" i="10" s="1"/>
  <c r="AB101" i="5"/>
  <c r="M257" i="8" s="1"/>
  <c r="M241" i="10" s="1"/>
  <c r="U101" i="5"/>
  <c r="K257" i="8" s="1"/>
  <c r="K241" i="10" s="1"/>
  <c r="T101" i="5"/>
  <c r="J257" i="8" s="1"/>
  <c r="J241" i="10" s="1"/>
  <c r="S101" i="5"/>
  <c r="I257" i="8" s="1"/>
  <c r="I241" i="10" s="1"/>
  <c r="R101" i="5"/>
  <c r="N257" i="8" s="1"/>
  <c r="N241" i="10" s="1"/>
  <c r="AB100" i="5"/>
  <c r="M256" i="8" s="1"/>
  <c r="M240" i="10" s="1"/>
  <c r="U100" i="5"/>
  <c r="K256" i="8" s="1"/>
  <c r="K240" i="10" s="1"/>
  <c r="T100" i="5"/>
  <c r="J256" i="8" s="1"/>
  <c r="J240" i="10" s="1"/>
  <c r="S100" i="5"/>
  <c r="I256" i="8" s="1"/>
  <c r="I240" i="10" s="1"/>
  <c r="AB99" i="5"/>
  <c r="M255" i="8" s="1"/>
  <c r="M239" i="10" s="1"/>
  <c r="U99" i="5"/>
  <c r="K255" i="8" s="1"/>
  <c r="K239" i="10" s="1"/>
  <c r="T99" i="5"/>
  <c r="J255" i="8" s="1"/>
  <c r="J239" i="10" s="1"/>
  <c r="S99" i="5"/>
  <c r="I255" i="8" s="1"/>
  <c r="I239" i="10" s="1"/>
  <c r="AB98" i="5"/>
  <c r="M254" i="8" s="1"/>
  <c r="M238" i="10" s="1"/>
  <c r="U98" i="5"/>
  <c r="K254" i="8" s="1"/>
  <c r="K238" i="10" s="1"/>
  <c r="T98" i="5"/>
  <c r="J254" i="8" s="1"/>
  <c r="J238" i="10" s="1"/>
  <c r="S98" i="5"/>
  <c r="I254" i="8" s="1"/>
  <c r="I238" i="10" s="1"/>
  <c r="R98" i="5"/>
  <c r="N254" i="8" s="1"/>
  <c r="N238" i="10" s="1"/>
  <c r="AB97" i="5"/>
  <c r="M253" i="8" s="1"/>
  <c r="M237" i="10" s="1"/>
  <c r="U97" i="5"/>
  <c r="K253" i="8" s="1"/>
  <c r="K237" i="10" s="1"/>
  <c r="T97" i="5"/>
  <c r="J253" i="8" s="1"/>
  <c r="J237" i="10" s="1"/>
  <c r="S97" i="5"/>
  <c r="I253" i="8" s="1"/>
  <c r="I237" i="10" s="1"/>
  <c r="R97" i="5"/>
  <c r="N253" i="8" s="1"/>
  <c r="N237" i="10" s="1"/>
  <c r="AB96" i="5"/>
  <c r="M252" i="8" s="1"/>
  <c r="M236" i="10" s="1"/>
  <c r="U96" i="5"/>
  <c r="K252" i="8" s="1"/>
  <c r="K236" i="10" s="1"/>
  <c r="T96" i="5"/>
  <c r="J252" i="8" s="1"/>
  <c r="J236" i="10" s="1"/>
  <c r="S96" i="5"/>
  <c r="I252" i="8" s="1"/>
  <c r="I236" i="10" s="1"/>
  <c r="AB95" i="5"/>
  <c r="M251" i="8" s="1"/>
  <c r="M235" i="10" s="1"/>
  <c r="U95" i="5"/>
  <c r="K251" i="8" s="1"/>
  <c r="K235" i="10" s="1"/>
  <c r="T95" i="5"/>
  <c r="J251" i="8" s="1"/>
  <c r="J235" i="10" s="1"/>
  <c r="S95" i="5"/>
  <c r="I251" i="8" s="1"/>
  <c r="I235" i="10" s="1"/>
  <c r="AB94" i="5"/>
  <c r="M250" i="8" s="1"/>
  <c r="M234" i="10" s="1"/>
  <c r="U94" i="5"/>
  <c r="K250" i="8" s="1"/>
  <c r="K234" i="10" s="1"/>
  <c r="T94" i="5"/>
  <c r="J250" i="8" s="1"/>
  <c r="J234" i="10" s="1"/>
  <c r="S94" i="5"/>
  <c r="I250" i="8" s="1"/>
  <c r="I234" i="10" s="1"/>
  <c r="AB93" i="5"/>
  <c r="M249" i="8" s="1"/>
  <c r="M233" i="10" s="1"/>
  <c r="U93" i="5"/>
  <c r="K249" i="8" s="1"/>
  <c r="K233" i="10" s="1"/>
  <c r="T93" i="5"/>
  <c r="J249" i="8" s="1"/>
  <c r="J233" i="10" s="1"/>
  <c r="S93" i="5"/>
  <c r="I249" i="8" s="1"/>
  <c r="I233" i="10" s="1"/>
  <c r="R93" i="5"/>
  <c r="N249" i="8" s="1"/>
  <c r="N233" i="10" s="1"/>
  <c r="AB92" i="5"/>
  <c r="M248" i="8" s="1"/>
  <c r="M232" i="10" s="1"/>
  <c r="U92" i="5"/>
  <c r="K248" i="8" s="1"/>
  <c r="K232" i="10" s="1"/>
  <c r="T92" i="5"/>
  <c r="J248" i="8" s="1"/>
  <c r="J232" i="10" s="1"/>
  <c r="S92" i="5"/>
  <c r="I248" i="8" s="1"/>
  <c r="I232" i="10" s="1"/>
  <c r="AB91" i="5"/>
  <c r="M247" i="8" s="1"/>
  <c r="M231" i="10" s="1"/>
  <c r="U91" i="5"/>
  <c r="K247" i="8" s="1"/>
  <c r="K231" i="10" s="1"/>
  <c r="T91" i="5"/>
  <c r="J247" i="8" s="1"/>
  <c r="J231" i="10" s="1"/>
  <c r="S91" i="5"/>
  <c r="I247" i="8" s="1"/>
  <c r="I231" i="10" s="1"/>
  <c r="AB90" i="5"/>
  <c r="M246" i="8" s="1"/>
  <c r="M230" i="10" s="1"/>
  <c r="U90" i="5"/>
  <c r="K246" i="8" s="1"/>
  <c r="K230" i="10" s="1"/>
  <c r="T90" i="5"/>
  <c r="J246" i="8" s="1"/>
  <c r="J230" i="10" s="1"/>
  <c r="S90" i="5"/>
  <c r="I246" i="8" s="1"/>
  <c r="I230" i="10" s="1"/>
  <c r="R90" i="5"/>
  <c r="N246" i="8" s="1"/>
  <c r="N230" i="10" s="1"/>
  <c r="AB89" i="5"/>
  <c r="M245" i="8" s="1"/>
  <c r="M229" i="10" s="1"/>
  <c r="U89" i="5"/>
  <c r="K245" i="8" s="1"/>
  <c r="K229" i="10" s="1"/>
  <c r="T89" i="5"/>
  <c r="J245" i="8" s="1"/>
  <c r="J229" i="10" s="1"/>
  <c r="S89" i="5"/>
  <c r="I245" i="8" s="1"/>
  <c r="I229" i="10" s="1"/>
  <c r="R89" i="5"/>
  <c r="N245" i="8" s="1"/>
  <c r="N229" i="10" s="1"/>
  <c r="AB88" i="5"/>
  <c r="M244" i="8" s="1"/>
  <c r="M228" i="10" s="1"/>
  <c r="U88" i="5"/>
  <c r="K244" i="8" s="1"/>
  <c r="K228" i="10" s="1"/>
  <c r="T88" i="5"/>
  <c r="J244" i="8" s="1"/>
  <c r="J228" i="10" s="1"/>
  <c r="S88" i="5"/>
  <c r="I244" i="8" s="1"/>
  <c r="I228" i="10" s="1"/>
  <c r="AB87" i="5"/>
  <c r="M243" i="8" s="1"/>
  <c r="M227" i="10" s="1"/>
  <c r="U87" i="5"/>
  <c r="K243" i="8" s="1"/>
  <c r="K227" i="10" s="1"/>
  <c r="T87" i="5"/>
  <c r="J243" i="8" s="1"/>
  <c r="J227" i="10" s="1"/>
  <c r="S87" i="5"/>
  <c r="I243" i="8" s="1"/>
  <c r="I227" i="10" s="1"/>
  <c r="AB86" i="5"/>
  <c r="M242" i="8" s="1"/>
  <c r="M226" i="10" s="1"/>
  <c r="U86" i="5"/>
  <c r="R86" i="5" s="1"/>
  <c r="N242" i="8" s="1"/>
  <c r="N226" i="10" s="1"/>
  <c r="T86" i="5"/>
  <c r="J242" i="8" s="1"/>
  <c r="J226" i="10" s="1"/>
  <c r="S86" i="5"/>
  <c r="I242" i="8" s="1"/>
  <c r="I226" i="10" s="1"/>
  <c r="AB85" i="5"/>
  <c r="M241" i="8" s="1"/>
  <c r="M225" i="10" s="1"/>
  <c r="U85" i="5"/>
  <c r="K241" i="8" s="1"/>
  <c r="K225" i="10" s="1"/>
  <c r="T85" i="5"/>
  <c r="J241" i="8" s="1"/>
  <c r="J225" i="10" s="1"/>
  <c r="S85" i="5"/>
  <c r="I241" i="8" s="1"/>
  <c r="I225" i="10" s="1"/>
  <c r="R85" i="5"/>
  <c r="N241" i="8" s="1"/>
  <c r="N225" i="10" s="1"/>
  <c r="AB84" i="5"/>
  <c r="M240" i="8" s="1"/>
  <c r="M224" i="10" s="1"/>
  <c r="U84" i="5"/>
  <c r="K240" i="8" s="1"/>
  <c r="K224" i="10" s="1"/>
  <c r="T84" i="5"/>
  <c r="J240" i="8" s="1"/>
  <c r="J224" i="10" s="1"/>
  <c r="S84" i="5"/>
  <c r="I240" i="8" s="1"/>
  <c r="I224" i="10" s="1"/>
  <c r="AB83" i="5"/>
  <c r="M239" i="8" s="1"/>
  <c r="M223" i="10" s="1"/>
  <c r="U83" i="5"/>
  <c r="K239" i="8" s="1"/>
  <c r="K223" i="10" s="1"/>
  <c r="T83" i="5"/>
  <c r="J239" i="8" s="1"/>
  <c r="J223" i="10" s="1"/>
  <c r="S83" i="5"/>
  <c r="I239" i="8" s="1"/>
  <c r="I223" i="10" s="1"/>
  <c r="AB82" i="5"/>
  <c r="M238" i="8" s="1"/>
  <c r="M222" i="10" s="1"/>
  <c r="U82" i="5"/>
  <c r="K238" i="8" s="1"/>
  <c r="K222" i="10" s="1"/>
  <c r="T82" i="5"/>
  <c r="J238" i="8" s="1"/>
  <c r="J222" i="10" s="1"/>
  <c r="S82" i="5"/>
  <c r="I238" i="8" s="1"/>
  <c r="I222" i="10" s="1"/>
  <c r="R82" i="5"/>
  <c r="N238" i="8" s="1"/>
  <c r="N222" i="10" s="1"/>
  <c r="AB81" i="5"/>
  <c r="M237" i="8" s="1"/>
  <c r="M221" i="10" s="1"/>
  <c r="U81" i="5"/>
  <c r="K237" i="8" s="1"/>
  <c r="K221" i="10" s="1"/>
  <c r="T81" i="5"/>
  <c r="J237" i="8" s="1"/>
  <c r="J221" i="10" s="1"/>
  <c r="S81" i="5"/>
  <c r="I237" i="8" s="1"/>
  <c r="I221" i="10" s="1"/>
  <c r="R81" i="5"/>
  <c r="N237" i="8" s="1"/>
  <c r="N221" i="10" s="1"/>
  <c r="AB80" i="5"/>
  <c r="M236" i="8" s="1"/>
  <c r="M220" i="10" s="1"/>
  <c r="U80" i="5"/>
  <c r="K236" i="8" s="1"/>
  <c r="K220" i="10" s="1"/>
  <c r="T80" i="5"/>
  <c r="J236" i="8" s="1"/>
  <c r="J220" i="10" s="1"/>
  <c r="S80" i="5"/>
  <c r="I236" i="8" s="1"/>
  <c r="I220" i="10" s="1"/>
  <c r="AB79" i="5"/>
  <c r="M235" i="8" s="1"/>
  <c r="M219" i="10" s="1"/>
  <c r="U79" i="5"/>
  <c r="K235" i="8" s="1"/>
  <c r="K219" i="10" s="1"/>
  <c r="T79" i="5"/>
  <c r="J235" i="8" s="1"/>
  <c r="J219" i="10" s="1"/>
  <c r="S79" i="5"/>
  <c r="I235" i="8" s="1"/>
  <c r="I219" i="10" s="1"/>
  <c r="AB78" i="5"/>
  <c r="M234" i="8" s="1"/>
  <c r="M218" i="10" s="1"/>
  <c r="U78" i="5"/>
  <c r="R78" i="5" s="1"/>
  <c r="N234" i="8" s="1"/>
  <c r="N218" i="10" s="1"/>
  <c r="T78" i="5"/>
  <c r="J234" i="8" s="1"/>
  <c r="J218" i="10" s="1"/>
  <c r="S78" i="5"/>
  <c r="I234" i="8" s="1"/>
  <c r="I218" i="10" s="1"/>
  <c r="AB77" i="5"/>
  <c r="M233" i="8" s="1"/>
  <c r="M217" i="10" s="1"/>
  <c r="U77" i="5"/>
  <c r="K233" i="8" s="1"/>
  <c r="K217" i="10" s="1"/>
  <c r="T77" i="5"/>
  <c r="J233" i="8" s="1"/>
  <c r="J217" i="10" s="1"/>
  <c r="S77" i="5"/>
  <c r="I233" i="8" s="1"/>
  <c r="I217" i="10" s="1"/>
  <c r="R77" i="5"/>
  <c r="N233" i="8" s="1"/>
  <c r="N217" i="10" s="1"/>
  <c r="AB76" i="5"/>
  <c r="M232" i="8" s="1"/>
  <c r="M216" i="10" s="1"/>
  <c r="U76" i="5"/>
  <c r="K232" i="8" s="1"/>
  <c r="K216" i="10" s="1"/>
  <c r="T76" i="5"/>
  <c r="J232" i="8" s="1"/>
  <c r="J216" i="10" s="1"/>
  <c r="S76" i="5"/>
  <c r="I232" i="8" s="1"/>
  <c r="I216" i="10" s="1"/>
  <c r="AB75" i="5"/>
  <c r="M231" i="8" s="1"/>
  <c r="M215" i="10" s="1"/>
  <c r="U75" i="5"/>
  <c r="K231" i="8" s="1"/>
  <c r="K215" i="10" s="1"/>
  <c r="T75" i="5"/>
  <c r="J231" i="8" s="1"/>
  <c r="J215" i="10" s="1"/>
  <c r="S75" i="5"/>
  <c r="I231" i="8" s="1"/>
  <c r="I215" i="10" s="1"/>
  <c r="AB74" i="5"/>
  <c r="M230" i="8" s="1"/>
  <c r="M214" i="10" s="1"/>
  <c r="U74" i="5"/>
  <c r="K230" i="8" s="1"/>
  <c r="K214" i="10" s="1"/>
  <c r="T74" i="5"/>
  <c r="J230" i="8" s="1"/>
  <c r="J214" i="10" s="1"/>
  <c r="S74" i="5"/>
  <c r="I230" i="8" s="1"/>
  <c r="I214" i="10" s="1"/>
  <c r="R74" i="5"/>
  <c r="N230" i="8" s="1"/>
  <c r="N214" i="10" s="1"/>
  <c r="AB73" i="5"/>
  <c r="M229" i="8" s="1"/>
  <c r="M213" i="10" s="1"/>
  <c r="U73" i="5"/>
  <c r="K229" i="8" s="1"/>
  <c r="K213" i="10" s="1"/>
  <c r="T73" i="5"/>
  <c r="J229" i="8" s="1"/>
  <c r="J213" i="10" s="1"/>
  <c r="S73" i="5"/>
  <c r="I229" i="8" s="1"/>
  <c r="I213" i="10" s="1"/>
  <c r="R73" i="5"/>
  <c r="N229" i="8" s="1"/>
  <c r="N213" i="10" s="1"/>
  <c r="AB72" i="5"/>
  <c r="M228" i="8" s="1"/>
  <c r="M212" i="10" s="1"/>
  <c r="U72" i="5"/>
  <c r="K228" i="8" s="1"/>
  <c r="K212" i="10" s="1"/>
  <c r="T72" i="5"/>
  <c r="J228" i="8" s="1"/>
  <c r="J212" i="10" s="1"/>
  <c r="S72" i="5"/>
  <c r="I228" i="8" s="1"/>
  <c r="I212" i="10" s="1"/>
  <c r="AB71" i="5"/>
  <c r="M227" i="8" s="1"/>
  <c r="M211" i="10" s="1"/>
  <c r="U71" i="5"/>
  <c r="K227" i="8" s="1"/>
  <c r="K211" i="10" s="1"/>
  <c r="T71" i="5"/>
  <c r="J227" i="8" s="1"/>
  <c r="J211" i="10" s="1"/>
  <c r="S71" i="5"/>
  <c r="I227" i="8" s="1"/>
  <c r="I211" i="10" s="1"/>
  <c r="AB70" i="5"/>
  <c r="M226" i="8" s="1"/>
  <c r="M210" i="10" s="1"/>
  <c r="U70" i="5"/>
  <c r="R70" i="5" s="1"/>
  <c r="N226" i="8" s="1"/>
  <c r="N210" i="10" s="1"/>
  <c r="T70" i="5"/>
  <c r="J226" i="8" s="1"/>
  <c r="J210" i="10" s="1"/>
  <c r="S70" i="5"/>
  <c r="I226" i="8" s="1"/>
  <c r="I210" i="10" s="1"/>
  <c r="AB69" i="5"/>
  <c r="M225" i="8" s="1"/>
  <c r="M209" i="10" s="1"/>
  <c r="U69" i="5"/>
  <c r="K225" i="8" s="1"/>
  <c r="K209" i="10" s="1"/>
  <c r="T69" i="5"/>
  <c r="J225" i="8" s="1"/>
  <c r="J209" i="10" s="1"/>
  <c r="S69" i="5"/>
  <c r="I225" i="8" s="1"/>
  <c r="I209" i="10" s="1"/>
  <c r="R69" i="5"/>
  <c r="N225" i="8" s="1"/>
  <c r="N209" i="10" s="1"/>
  <c r="AB68" i="5"/>
  <c r="M224" i="8" s="1"/>
  <c r="M208" i="10" s="1"/>
  <c r="U68" i="5"/>
  <c r="K224" i="8" s="1"/>
  <c r="K208" i="10" s="1"/>
  <c r="T68" i="5"/>
  <c r="J224" i="8" s="1"/>
  <c r="J208" i="10" s="1"/>
  <c r="S68" i="5"/>
  <c r="I224" i="8" s="1"/>
  <c r="I208" i="10" s="1"/>
  <c r="AB67" i="5"/>
  <c r="M223" i="8" s="1"/>
  <c r="M207" i="10" s="1"/>
  <c r="U67" i="5"/>
  <c r="K223" i="8" s="1"/>
  <c r="K207" i="10" s="1"/>
  <c r="T67" i="5"/>
  <c r="J223" i="8" s="1"/>
  <c r="J207" i="10" s="1"/>
  <c r="S67" i="5"/>
  <c r="I223" i="8" s="1"/>
  <c r="I207" i="10" s="1"/>
  <c r="AB66" i="5"/>
  <c r="M222" i="8" s="1"/>
  <c r="M206" i="10" s="1"/>
  <c r="U66" i="5"/>
  <c r="K222" i="8" s="1"/>
  <c r="K206" i="10" s="1"/>
  <c r="T66" i="5"/>
  <c r="J222" i="8" s="1"/>
  <c r="J206" i="10" s="1"/>
  <c r="S66" i="5"/>
  <c r="I222" i="8" s="1"/>
  <c r="I206" i="10" s="1"/>
  <c r="R66" i="5"/>
  <c r="N222" i="8" s="1"/>
  <c r="N206" i="10" s="1"/>
  <c r="AB65" i="5"/>
  <c r="M221" i="8" s="1"/>
  <c r="M205" i="10" s="1"/>
  <c r="U65" i="5"/>
  <c r="K221" i="8" s="1"/>
  <c r="K205" i="10" s="1"/>
  <c r="T65" i="5"/>
  <c r="J221" i="8" s="1"/>
  <c r="J205" i="10" s="1"/>
  <c r="S65" i="5"/>
  <c r="I221" i="8" s="1"/>
  <c r="I205" i="10" s="1"/>
  <c r="R65" i="5"/>
  <c r="N221" i="8" s="1"/>
  <c r="N205" i="10" s="1"/>
  <c r="AB64" i="5"/>
  <c r="M220" i="8" s="1"/>
  <c r="M204" i="10" s="1"/>
  <c r="U64" i="5"/>
  <c r="K220" i="8" s="1"/>
  <c r="K204" i="10" s="1"/>
  <c r="T64" i="5"/>
  <c r="J220" i="8" s="1"/>
  <c r="J204" i="10" s="1"/>
  <c r="S64" i="5"/>
  <c r="I220" i="8" s="1"/>
  <c r="I204" i="10" s="1"/>
  <c r="AB63" i="5"/>
  <c r="M219" i="8" s="1"/>
  <c r="M203" i="10" s="1"/>
  <c r="U63" i="5"/>
  <c r="K219" i="8" s="1"/>
  <c r="K203" i="10" s="1"/>
  <c r="T63" i="5"/>
  <c r="J219" i="8" s="1"/>
  <c r="J203" i="10" s="1"/>
  <c r="S63" i="5"/>
  <c r="I219" i="8" s="1"/>
  <c r="I203" i="10" s="1"/>
  <c r="AB62" i="5"/>
  <c r="M218" i="8" s="1"/>
  <c r="M202" i="10" s="1"/>
  <c r="U62" i="5"/>
  <c r="K218" i="8" s="1"/>
  <c r="K202" i="10" s="1"/>
  <c r="T62" i="5"/>
  <c r="J218" i="8" s="1"/>
  <c r="J202" i="10" s="1"/>
  <c r="S62" i="5"/>
  <c r="I218" i="8" s="1"/>
  <c r="I202" i="10" s="1"/>
  <c r="AB61" i="5"/>
  <c r="M217" i="8" s="1"/>
  <c r="M201" i="10" s="1"/>
  <c r="U61" i="5"/>
  <c r="K217" i="8" s="1"/>
  <c r="K201" i="10" s="1"/>
  <c r="T61" i="5"/>
  <c r="J217" i="8" s="1"/>
  <c r="J201" i="10" s="1"/>
  <c r="S61" i="5"/>
  <c r="I217" i="8" s="1"/>
  <c r="I201" i="10" s="1"/>
  <c r="R61" i="5"/>
  <c r="N217" i="8" s="1"/>
  <c r="N201" i="10" s="1"/>
  <c r="AB60" i="5"/>
  <c r="M216" i="8" s="1"/>
  <c r="M200" i="10" s="1"/>
  <c r="U60" i="5"/>
  <c r="K216" i="8" s="1"/>
  <c r="K200" i="10" s="1"/>
  <c r="T60" i="5"/>
  <c r="J216" i="8" s="1"/>
  <c r="J200" i="10" s="1"/>
  <c r="S60" i="5"/>
  <c r="I216" i="8" s="1"/>
  <c r="I200" i="10" s="1"/>
  <c r="AB59" i="5"/>
  <c r="M215" i="8" s="1"/>
  <c r="M199" i="10" s="1"/>
  <c r="U59" i="5"/>
  <c r="K215" i="8" s="1"/>
  <c r="K199" i="10" s="1"/>
  <c r="T59" i="5"/>
  <c r="J215" i="8" s="1"/>
  <c r="J199" i="10" s="1"/>
  <c r="S59" i="5"/>
  <c r="I215" i="8" s="1"/>
  <c r="I199" i="10" s="1"/>
  <c r="AB58" i="5"/>
  <c r="M214" i="8" s="1"/>
  <c r="M198" i="10" s="1"/>
  <c r="U58" i="5"/>
  <c r="K214" i="8" s="1"/>
  <c r="K198" i="10" s="1"/>
  <c r="T58" i="5"/>
  <c r="J214" i="8" s="1"/>
  <c r="J198" i="10" s="1"/>
  <c r="S58" i="5"/>
  <c r="I214" i="8" s="1"/>
  <c r="I198" i="10" s="1"/>
  <c r="R58" i="5"/>
  <c r="N214" i="8" s="1"/>
  <c r="N198" i="10" s="1"/>
  <c r="AB57" i="5"/>
  <c r="M213" i="8" s="1"/>
  <c r="M197" i="10" s="1"/>
  <c r="U57" i="5"/>
  <c r="K213" i="8" s="1"/>
  <c r="K197" i="10" s="1"/>
  <c r="T57" i="5"/>
  <c r="J213" i="8" s="1"/>
  <c r="J197" i="10" s="1"/>
  <c r="S57" i="5"/>
  <c r="I213" i="8" s="1"/>
  <c r="I197" i="10" s="1"/>
  <c r="R57" i="5"/>
  <c r="N213" i="8" s="1"/>
  <c r="N197" i="10" s="1"/>
  <c r="AB56" i="5"/>
  <c r="M212" i="8" s="1"/>
  <c r="M196" i="10" s="1"/>
  <c r="U56" i="5"/>
  <c r="K212" i="8" s="1"/>
  <c r="K196" i="10" s="1"/>
  <c r="T56" i="5"/>
  <c r="J212" i="8" s="1"/>
  <c r="J196" i="10" s="1"/>
  <c r="S56" i="5"/>
  <c r="I212" i="8" s="1"/>
  <c r="I196" i="10" s="1"/>
  <c r="AB55" i="5"/>
  <c r="M211" i="8" s="1"/>
  <c r="M195" i="10" s="1"/>
  <c r="U55" i="5"/>
  <c r="K211" i="8" s="1"/>
  <c r="K195" i="10" s="1"/>
  <c r="T55" i="5"/>
  <c r="J211" i="8" s="1"/>
  <c r="J195" i="10" s="1"/>
  <c r="S55" i="5"/>
  <c r="I211" i="8" s="1"/>
  <c r="I195" i="10" s="1"/>
  <c r="AB54" i="5"/>
  <c r="M210" i="8" s="1"/>
  <c r="M194" i="10" s="1"/>
  <c r="U54" i="5"/>
  <c r="R54" i="5" s="1"/>
  <c r="N210" i="8" s="1"/>
  <c r="N194" i="10" s="1"/>
  <c r="T54" i="5"/>
  <c r="J210" i="8" s="1"/>
  <c r="J194" i="10" s="1"/>
  <c r="S54" i="5"/>
  <c r="I210" i="8" s="1"/>
  <c r="I194" i="10" s="1"/>
  <c r="AB53" i="5"/>
  <c r="M209" i="8" s="1"/>
  <c r="M193" i="10" s="1"/>
  <c r="U53" i="5"/>
  <c r="K209" i="8" s="1"/>
  <c r="K193" i="10" s="1"/>
  <c r="T53" i="5"/>
  <c r="J209" i="8" s="1"/>
  <c r="J193" i="10" s="1"/>
  <c r="S53" i="5"/>
  <c r="I209" i="8" s="1"/>
  <c r="I193" i="10" s="1"/>
  <c r="R53" i="5"/>
  <c r="N209" i="8" s="1"/>
  <c r="N193" i="10" s="1"/>
  <c r="AB52" i="5"/>
  <c r="M208" i="8" s="1"/>
  <c r="M192" i="10" s="1"/>
  <c r="U52" i="5"/>
  <c r="K208" i="8" s="1"/>
  <c r="K192" i="10" s="1"/>
  <c r="T52" i="5"/>
  <c r="J208" i="8" s="1"/>
  <c r="J192" i="10" s="1"/>
  <c r="S52" i="5"/>
  <c r="I208" i="8" s="1"/>
  <c r="I192" i="10" s="1"/>
  <c r="AB51" i="5"/>
  <c r="M207" i="8" s="1"/>
  <c r="M191" i="10" s="1"/>
  <c r="U51" i="5"/>
  <c r="K207" i="8" s="1"/>
  <c r="K191" i="10" s="1"/>
  <c r="T51" i="5"/>
  <c r="J207" i="8" s="1"/>
  <c r="J191" i="10" s="1"/>
  <c r="S51" i="5"/>
  <c r="I207" i="8" s="1"/>
  <c r="I191" i="10" s="1"/>
  <c r="AB50" i="5"/>
  <c r="M206" i="8" s="1"/>
  <c r="M190" i="10" s="1"/>
  <c r="U50" i="5"/>
  <c r="K206" i="8" s="1"/>
  <c r="K190" i="10" s="1"/>
  <c r="T50" i="5"/>
  <c r="J206" i="8" s="1"/>
  <c r="J190" i="10" s="1"/>
  <c r="S50" i="5"/>
  <c r="I206" i="8" s="1"/>
  <c r="I190" i="10" s="1"/>
  <c r="R50" i="5"/>
  <c r="N206" i="8" s="1"/>
  <c r="N190" i="10" s="1"/>
  <c r="AB49" i="5"/>
  <c r="M205" i="8" s="1"/>
  <c r="M189" i="10" s="1"/>
  <c r="U49" i="5"/>
  <c r="K205" i="8" s="1"/>
  <c r="K189" i="10" s="1"/>
  <c r="T49" i="5"/>
  <c r="J205" i="8" s="1"/>
  <c r="J189" i="10" s="1"/>
  <c r="S49" i="5"/>
  <c r="I205" i="8" s="1"/>
  <c r="I189" i="10" s="1"/>
  <c r="R49" i="5"/>
  <c r="N205" i="8" s="1"/>
  <c r="N189" i="10" s="1"/>
  <c r="AB48" i="5"/>
  <c r="M204" i="8" s="1"/>
  <c r="M188" i="10" s="1"/>
  <c r="U48" i="5"/>
  <c r="K204" i="8" s="1"/>
  <c r="K188" i="10" s="1"/>
  <c r="T48" i="5"/>
  <c r="J204" i="8" s="1"/>
  <c r="J188" i="10" s="1"/>
  <c r="S48" i="5"/>
  <c r="I204" i="8" s="1"/>
  <c r="I188" i="10" s="1"/>
  <c r="AB47" i="5"/>
  <c r="M203" i="8" s="1"/>
  <c r="M187" i="10" s="1"/>
  <c r="U47" i="5"/>
  <c r="K203" i="8" s="1"/>
  <c r="K187" i="10" s="1"/>
  <c r="T47" i="5"/>
  <c r="J203" i="8" s="1"/>
  <c r="J187" i="10" s="1"/>
  <c r="S47" i="5"/>
  <c r="I203" i="8" s="1"/>
  <c r="I187" i="10" s="1"/>
  <c r="AB46" i="5"/>
  <c r="M202" i="8" s="1"/>
  <c r="M186" i="10" s="1"/>
  <c r="U46" i="5"/>
  <c r="R46" i="5" s="1"/>
  <c r="N202" i="8" s="1"/>
  <c r="N186" i="10" s="1"/>
  <c r="T46" i="5"/>
  <c r="J202" i="8" s="1"/>
  <c r="J186" i="10" s="1"/>
  <c r="S46" i="5"/>
  <c r="I202" i="8" s="1"/>
  <c r="I186" i="10" s="1"/>
  <c r="AB45" i="5"/>
  <c r="M201" i="8" s="1"/>
  <c r="M185" i="10" s="1"/>
  <c r="U45" i="5"/>
  <c r="K201" i="8" s="1"/>
  <c r="K185" i="10" s="1"/>
  <c r="T45" i="5"/>
  <c r="J201" i="8" s="1"/>
  <c r="J185" i="10" s="1"/>
  <c r="S45" i="5"/>
  <c r="I201" i="8" s="1"/>
  <c r="I185" i="10" s="1"/>
  <c r="R45" i="5"/>
  <c r="N201" i="8" s="1"/>
  <c r="N185" i="10" s="1"/>
  <c r="AB44" i="5"/>
  <c r="M200" i="8" s="1"/>
  <c r="M184" i="10" s="1"/>
  <c r="U44" i="5"/>
  <c r="K200" i="8" s="1"/>
  <c r="K184" i="10" s="1"/>
  <c r="T44" i="5"/>
  <c r="J200" i="8" s="1"/>
  <c r="J184" i="10" s="1"/>
  <c r="S44" i="5"/>
  <c r="I200" i="8" s="1"/>
  <c r="I184" i="10" s="1"/>
  <c r="AB43" i="5"/>
  <c r="M199" i="8" s="1"/>
  <c r="M183" i="10" s="1"/>
  <c r="U43" i="5"/>
  <c r="K199" i="8" s="1"/>
  <c r="K183" i="10" s="1"/>
  <c r="T43" i="5"/>
  <c r="J199" i="8" s="1"/>
  <c r="J183" i="10" s="1"/>
  <c r="S43" i="5"/>
  <c r="I199" i="8" s="1"/>
  <c r="I183" i="10" s="1"/>
  <c r="AB42" i="5"/>
  <c r="M198" i="8" s="1"/>
  <c r="M182" i="10" s="1"/>
  <c r="U42" i="5"/>
  <c r="K198" i="8" s="1"/>
  <c r="K182" i="10" s="1"/>
  <c r="T42" i="5"/>
  <c r="J198" i="8" s="1"/>
  <c r="J182" i="10" s="1"/>
  <c r="S42" i="5"/>
  <c r="I198" i="8" s="1"/>
  <c r="I182" i="10" s="1"/>
  <c r="R42" i="5"/>
  <c r="N198" i="8" s="1"/>
  <c r="N182" i="10" s="1"/>
  <c r="AB41" i="5"/>
  <c r="M197" i="8" s="1"/>
  <c r="M181" i="10" s="1"/>
  <c r="U41" i="5"/>
  <c r="K197" i="8" s="1"/>
  <c r="K181" i="10" s="1"/>
  <c r="T41" i="5"/>
  <c r="J197" i="8" s="1"/>
  <c r="J181" i="10" s="1"/>
  <c r="S41" i="5"/>
  <c r="I197" i="8" s="1"/>
  <c r="I181" i="10" s="1"/>
  <c r="R41" i="5"/>
  <c r="N197" i="8" s="1"/>
  <c r="N181" i="10" s="1"/>
  <c r="AB40" i="5"/>
  <c r="M196" i="8" s="1"/>
  <c r="M180" i="10" s="1"/>
  <c r="U40" i="5"/>
  <c r="K196" i="8" s="1"/>
  <c r="K180" i="10" s="1"/>
  <c r="T40" i="5"/>
  <c r="J196" i="8" s="1"/>
  <c r="J180" i="10" s="1"/>
  <c r="S40" i="5"/>
  <c r="I196" i="8" s="1"/>
  <c r="I180" i="10" s="1"/>
  <c r="AB39" i="5"/>
  <c r="M195" i="8" s="1"/>
  <c r="M179" i="10" s="1"/>
  <c r="U39" i="5"/>
  <c r="K195" i="8" s="1"/>
  <c r="K179" i="10" s="1"/>
  <c r="T39" i="5"/>
  <c r="J195" i="8" s="1"/>
  <c r="J179" i="10" s="1"/>
  <c r="S39" i="5"/>
  <c r="I195" i="8" s="1"/>
  <c r="I179" i="10" s="1"/>
  <c r="AB38" i="5"/>
  <c r="M194" i="8" s="1"/>
  <c r="M178" i="10" s="1"/>
  <c r="U38" i="5"/>
  <c r="R38" i="5" s="1"/>
  <c r="N194" i="8" s="1"/>
  <c r="N178" i="10" s="1"/>
  <c r="T38" i="5"/>
  <c r="J194" i="8" s="1"/>
  <c r="J178" i="10" s="1"/>
  <c r="S38" i="5"/>
  <c r="I194" i="8" s="1"/>
  <c r="I178" i="10" s="1"/>
  <c r="AB37" i="5"/>
  <c r="M193" i="8" s="1"/>
  <c r="M177" i="10" s="1"/>
  <c r="U37" i="5"/>
  <c r="K193" i="8" s="1"/>
  <c r="K177" i="10" s="1"/>
  <c r="T37" i="5"/>
  <c r="J193" i="8" s="1"/>
  <c r="J177" i="10" s="1"/>
  <c r="S37" i="5"/>
  <c r="I193" i="8" s="1"/>
  <c r="I177" i="10" s="1"/>
  <c r="R37" i="5"/>
  <c r="N193" i="8" s="1"/>
  <c r="N177" i="10" s="1"/>
  <c r="AB36" i="5"/>
  <c r="M192" i="8" s="1"/>
  <c r="M176" i="10" s="1"/>
  <c r="U36" i="5"/>
  <c r="K192" i="8" s="1"/>
  <c r="K176" i="10" s="1"/>
  <c r="T36" i="5"/>
  <c r="J192" i="8" s="1"/>
  <c r="J176" i="10" s="1"/>
  <c r="S36" i="5"/>
  <c r="I192" i="8" s="1"/>
  <c r="I176" i="10" s="1"/>
  <c r="AB35" i="5"/>
  <c r="M191" i="8" s="1"/>
  <c r="M175" i="10" s="1"/>
  <c r="U35" i="5"/>
  <c r="K191" i="8" s="1"/>
  <c r="K175" i="10" s="1"/>
  <c r="T35" i="5"/>
  <c r="J191" i="8" s="1"/>
  <c r="J175" i="10" s="1"/>
  <c r="S35" i="5"/>
  <c r="I191" i="8" s="1"/>
  <c r="I175" i="10" s="1"/>
  <c r="AB34" i="5"/>
  <c r="M190" i="8" s="1"/>
  <c r="M174" i="10" s="1"/>
  <c r="U34" i="5"/>
  <c r="K190" i="8" s="1"/>
  <c r="K174" i="10" s="1"/>
  <c r="T34" i="5"/>
  <c r="J190" i="8" s="1"/>
  <c r="J174" i="10" s="1"/>
  <c r="S34" i="5"/>
  <c r="I190" i="8" s="1"/>
  <c r="I174" i="10" s="1"/>
  <c r="R34" i="5"/>
  <c r="N190" i="8" s="1"/>
  <c r="N174" i="10" s="1"/>
  <c r="AB33" i="5"/>
  <c r="M189" i="8" s="1"/>
  <c r="M552" i="10" s="1"/>
  <c r="U33" i="5"/>
  <c r="K189" i="8" s="1"/>
  <c r="K552" i="10" s="1"/>
  <c r="T33" i="5"/>
  <c r="J189" i="8" s="1"/>
  <c r="J552" i="10" s="1"/>
  <c r="S33" i="5"/>
  <c r="I189" i="8" s="1"/>
  <c r="I552" i="10" s="1"/>
  <c r="R33" i="5"/>
  <c r="N189" i="8" s="1"/>
  <c r="N552" i="10" s="1"/>
  <c r="AB32" i="5"/>
  <c r="M188" i="8" s="1"/>
  <c r="M551" i="10" s="1"/>
  <c r="U32" i="5"/>
  <c r="K188" i="8" s="1"/>
  <c r="K551" i="10" s="1"/>
  <c r="T32" i="5"/>
  <c r="J188" i="8" s="1"/>
  <c r="J551" i="10" s="1"/>
  <c r="S32" i="5"/>
  <c r="I188" i="8" s="1"/>
  <c r="I551" i="10" s="1"/>
  <c r="AB31" i="5"/>
  <c r="M187" i="8" s="1"/>
  <c r="M550" i="10" s="1"/>
  <c r="U31" i="5"/>
  <c r="K187" i="8" s="1"/>
  <c r="K550" i="10" s="1"/>
  <c r="T31" i="5"/>
  <c r="J187" i="8" s="1"/>
  <c r="J550" i="10" s="1"/>
  <c r="S31" i="5"/>
  <c r="I187" i="8" s="1"/>
  <c r="I550" i="10" s="1"/>
  <c r="AB30" i="5"/>
  <c r="M186" i="8" s="1"/>
  <c r="M549" i="10" s="1"/>
  <c r="U30" i="5"/>
  <c r="R30" i="5" s="1"/>
  <c r="N186" i="8" s="1"/>
  <c r="N549" i="10" s="1"/>
  <c r="T30" i="5"/>
  <c r="J186" i="8" s="1"/>
  <c r="J549" i="10" s="1"/>
  <c r="S30" i="5"/>
  <c r="I186" i="8" s="1"/>
  <c r="I549" i="10" s="1"/>
  <c r="AB29" i="5"/>
  <c r="M185" i="8" s="1"/>
  <c r="M548" i="10" s="1"/>
  <c r="U29" i="5"/>
  <c r="K185" i="8" s="1"/>
  <c r="K548" i="10" s="1"/>
  <c r="T29" i="5"/>
  <c r="J185" i="8" s="1"/>
  <c r="J548" i="10" s="1"/>
  <c r="S29" i="5"/>
  <c r="I185" i="8" s="1"/>
  <c r="I548" i="10" s="1"/>
  <c r="R29" i="5"/>
  <c r="N185" i="8" s="1"/>
  <c r="N548" i="10" s="1"/>
  <c r="AB28" i="5"/>
  <c r="M184" i="8" s="1"/>
  <c r="M173" i="10" s="1"/>
  <c r="U28" i="5"/>
  <c r="K184" i="8" s="1"/>
  <c r="K173" i="10" s="1"/>
  <c r="T28" i="5"/>
  <c r="J184" i="8" s="1"/>
  <c r="J173" i="10" s="1"/>
  <c r="S28" i="5"/>
  <c r="I184" i="8" s="1"/>
  <c r="I173" i="10" s="1"/>
  <c r="AB27" i="5"/>
  <c r="M183" i="8" s="1"/>
  <c r="M171" i="10" s="1"/>
  <c r="U27" i="5"/>
  <c r="K183" i="8" s="1"/>
  <c r="K171" i="10" s="1"/>
  <c r="T27" i="5"/>
  <c r="J183" i="8" s="1"/>
  <c r="J171" i="10" s="1"/>
  <c r="S27" i="5"/>
  <c r="I183" i="8" s="1"/>
  <c r="I171" i="10" s="1"/>
  <c r="AB26" i="5"/>
  <c r="M182" i="8" s="1"/>
  <c r="M170" i="10" s="1"/>
  <c r="U26" i="5"/>
  <c r="K182" i="8" s="1"/>
  <c r="K170" i="10" s="1"/>
  <c r="T26" i="5"/>
  <c r="J182" i="8" s="1"/>
  <c r="J170" i="10" s="1"/>
  <c r="S26" i="5"/>
  <c r="I182" i="8" s="1"/>
  <c r="I170" i="10" s="1"/>
  <c r="R26" i="5"/>
  <c r="N182" i="8" s="1"/>
  <c r="N170" i="10" s="1"/>
  <c r="AB25" i="5"/>
  <c r="M181" i="8" s="1"/>
  <c r="M168" i="10" s="1"/>
  <c r="U25" i="5"/>
  <c r="K181" i="8" s="1"/>
  <c r="K168" i="10" s="1"/>
  <c r="T25" i="5"/>
  <c r="J181" i="8" s="1"/>
  <c r="J168" i="10" s="1"/>
  <c r="S25" i="5"/>
  <c r="I181" i="8" s="1"/>
  <c r="I168" i="10" s="1"/>
  <c r="R25" i="5"/>
  <c r="N181" i="8" s="1"/>
  <c r="N168" i="10" s="1"/>
  <c r="AB24" i="5"/>
  <c r="M180" i="8" s="1"/>
  <c r="M167" i="10" s="1"/>
  <c r="U24" i="5"/>
  <c r="K180" i="8" s="1"/>
  <c r="K167" i="10" s="1"/>
  <c r="T24" i="5"/>
  <c r="J180" i="8" s="1"/>
  <c r="J167" i="10" s="1"/>
  <c r="S24" i="5"/>
  <c r="I180" i="8" s="1"/>
  <c r="I167" i="10" s="1"/>
  <c r="AB23" i="5"/>
  <c r="M179" i="8" s="1"/>
  <c r="M166" i="10" s="1"/>
  <c r="U23" i="5"/>
  <c r="K179" i="8" s="1"/>
  <c r="K166" i="10" s="1"/>
  <c r="T23" i="5"/>
  <c r="J179" i="8" s="1"/>
  <c r="J166" i="10" s="1"/>
  <c r="S23" i="5"/>
  <c r="I179" i="8" s="1"/>
  <c r="I166" i="10" s="1"/>
  <c r="AB22" i="5"/>
  <c r="M178" i="8" s="1"/>
  <c r="M165" i="10" s="1"/>
  <c r="U22" i="5"/>
  <c r="R22" i="5" s="1"/>
  <c r="N178" i="8" s="1"/>
  <c r="N165" i="10" s="1"/>
  <c r="T22" i="5"/>
  <c r="J178" i="8" s="1"/>
  <c r="J165" i="10" s="1"/>
  <c r="S22" i="5"/>
  <c r="I178" i="8" s="1"/>
  <c r="I165" i="10" s="1"/>
  <c r="AB21" i="5"/>
  <c r="M177" i="8" s="1"/>
  <c r="M164" i="10" s="1"/>
  <c r="U21" i="5"/>
  <c r="K177" i="8" s="1"/>
  <c r="K164" i="10" s="1"/>
  <c r="T21" i="5"/>
  <c r="J177" i="8" s="1"/>
  <c r="J164" i="10" s="1"/>
  <c r="S21" i="5"/>
  <c r="I177" i="8" s="1"/>
  <c r="I164" i="10" s="1"/>
  <c r="R21" i="5"/>
  <c r="N177" i="8" s="1"/>
  <c r="N164" i="10" s="1"/>
  <c r="AB20" i="5"/>
  <c r="M176" i="8" s="1"/>
  <c r="M163" i="10" s="1"/>
  <c r="U20" i="5"/>
  <c r="K176" i="8" s="1"/>
  <c r="K163" i="10" s="1"/>
  <c r="T20" i="5"/>
  <c r="J176" i="8" s="1"/>
  <c r="J163" i="10" s="1"/>
  <c r="S20" i="5"/>
  <c r="I176" i="8" s="1"/>
  <c r="I163" i="10" s="1"/>
  <c r="AB19" i="5"/>
  <c r="M175" i="8" s="1"/>
  <c r="M160" i="10" s="1"/>
  <c r="U19" i="5"/>
  <c r="K175" i="8" s="1"/>
  <c r="K160" i="10" s="1"/>
  <c r="T19" i="5"/>
  <c r="J175" i="8" s="1"/>
  <c r="J160" i="10" s="1"/>
  <c r="S19" i="5"/>
  <c r="I175" i="8" s="1"/>
  <c r="I160" i="10" s="1"/>
  <c r="AB18" i="5"/>
  <c r="M174" i="8" s="1"/>
  <c r="M159" i="10" s="1"/>
  <c r="U18" i="5"/>
  <c r="K174" i="8" s="1"/>
  <c r="K159" i="10" s="1"/>
  <c r="T18" i="5"/>
  <c r="J174" i="8" s="1"/>
  <c r="J159" i="10" s="1"/>
  <c r="S18" i="5"/>
  <c r="I174" i="8" s="1"/>
  <c r="I159" i="10" s="1"/>
  <c r="R18" i="5"/>
  <c r="N174" i="8" s="1"/>
  <c r="N159" i="10" s="1"/>
  <c r="AB17" i="5"/>
  <c r="M173" i="8" s="1"/>
  <c r="M158" i="10" s="1"/>
  <c r="U17" i="5"/>
  <c r="K173" i="8" s="1"/>
  <c r="K158" i="10" s="1"/>
  <c r="T17" i="5"/>
  <c r="J173" i="8" s="1"/>
  <c r="J158" i="10" s="1"/>
  <c r="S17" i="5"/>
  <c r="I173" i="8" s="1"/>
  <c r="I158" i="10" s="1"/>
  <c r="R17" i="5"/>
  <c r="N173" i="8" s="1"/>
  <c r="N158" i="10" s="1"/>
  <c r="AB16" i="5"/>
  <c r="M172" i="8" s="1"/>
  <c r="M157" i="10" s="1"/>
  <c r="U16" i="5"/>
  <c r="K172" i="8" s="1"/>
  <c r="K157" i="10" s="1"/>
  <c r="T16" i="5"/>
  <c r="J172" i="8" s="1"/>
  <c r="J157" i="10" s="1"/>
  <c r="S16" i="5"/>
  <c r="I172" i="8" s="1"/>
  <c r="I157" i="10" s="1"/>
  <c r="AB15" i="5"/>
  <c r="M171" i="8" s="1"/>
  <c r="M156" i="10" s="1"/>
  <c r="U15" i="5"/>
  <c r="K171" i="8" s="1"/>
  <c r="K156" i="10" s="1"/>
  <c r="T15" i="5"/>
  <c r="J171" i="8" s="1"/>
  <c r="J156" i="10" s="1"/>
  <c r="S15" i="5"/>
  <c r="I171" i="8" s="1"/>
  <c r="I156" i="10" s="1"/>
  <c r="AB14" i="5"/>
  <c r="M170" i="8" s="1"/>
  <c r="M155" i="10" s="1"/>
  <c r="U14" i="5"/>
  <c r="R14" i="5" s="1"/>
  <c r="N170" i="8" s="1"/>
  <c r="N155" i="10" s="1"/>
  <c r="T14" i="5"/>
  <c r="J170" i="8" s="1"/>
  <c r="J155" i="10" s="1"/>
  <c r="S14" i="5"/>
  <c r="I170" i="8" s="1"/>
  <c r="I155" i="10" s="1"/>
  <c r="AB13" i="5"/>
  <c r="M169" i="8" s="1"/>
  <c r="M154" i="10" s="1"/>
  <c r="U13" i="5"/>
  <c r="K169" i="8" s="1"/>
  <c r="K154" i="10" s="1"/>
  <c r="T13" i="5"/>
  <c r="J169" i="8" s="1"/>
  <c r="J154" i="10" s="1"/>
  <c r="S13" i="5"/>
  <c r="I169" i="8" s="1"/>
  <c r="I154" i="10" s="1"/>
  <c r="R13" i="5"/>
  <c r="N169" i="8" s="1"/>
  <c r="N154" i="10" s="1"/>
  <c r="AB12" i="5"/>
  <c r="M168" i="8" s="1"/>
  <c r="M152" i="10" s="1"/>
  <c r="U12" i="5"/>
  <c r="K168" i="8" s="1"/>
  <c r="K152" i="10" s="1"/>
  <c r="T12" i="5"/>
  <c r="J168" i="8" s="1"/>
  <c r="J152" i="10" s="1"/>
  <c r="S12" i="5"/>
  <c r="I168" i="8" s="1"/>
  <c r="I152" i="10" s="1"/>
  <c r="AB11" i="5"/>
  <c r="M167" i="8" s="1"/>
  <c r="M151" i="10" s="1"/>
  <c r="U11" i="5"/>
  <c r="K167" i="8" s="1"/>
  <c r="K151" i="10" s="1"/>
  <c r="T11" i="5"/>
  <c r="J167" i="8" s="1"/>
  <c r="J151" i="10" s="1"/>
  <c r="S11" i="5"/>
  <c r="I167" i="8" s="1"/>
  <c r="I151" i="10" s="1"/>
  <c r="AB10" i="5"/>
  <c r="M166" i="8" s="1"/>
  <c r="M7" i="10" s="1"/>
  <c r="U10" i="5"/>
  <c r="K166" i="8" s="1"/>
  <c r="K7" i="10" s="1"/>
  <c r="T10" i="5"/>
  <c r="J166" i="8" s="1"/>
  <c r="J7" i="10" s="1"/>
  <c r="S10" i="5"/>
  <c r="I166" i="8" s="1"/>
  <c r="I7" i="10" s="1"/>
  <c r="R10" i="5"/>
  <c r="N166" i="8" s="1"/>
  <c r="N7" i="10" s="1"/>
  <c r="AB9" i="5"/>
  <c r="M165" i="8" s="1"/>
  <c r="M6" i="10" s="1"/>
  <c r="U9" i="5"/>
  <c r="K165" i="8" s="1"/>
  <c r="K6" i="10" s="1"/>
  <c r="T9" i="5"/>
  <c r="J165" i="8" s="1"/>
  <c r="J6" i="10" s="1"/>
  <c r="S9" i="5"/>
  <c r="I165" i="8" s="1"/>
  <c r="I6" i="10" s="1"/>
  <c r="AB8" i="5"/>
  <c r="M164" i="8" s="1"/>
  <c r="M5" i="10" s="1"/>
  <c r="U8" i="5"/>
  <c r="K164" i="8" s="1"/>
  <c r="K5" i="10" s="1"/>
  <c r="T8" i="5"/>
  <c r="J164" i="8" s="1"/>
  <c r="J5" i="10" s="1"/>
  <c r="S8" i="5"/>
  <c r="I164" i="8" s="1"/>
  <c r="I5" i="10" s="1"/>
  <c r="AB7" i="5"/>
  <c r="M163" i="8" s="1"/>
  <c r="M4" i="10" s="1"/>
  <c r="U7" i="5"/>
  <c r="K163" i="8" s="1"/>
  <c r="K4" i="10" s="1"/>
  <c r="T7" i="5"/>
  <c r="J163" i="8" s="1"/>
  <c r="J4" i="10" s="1"/>
  <c r="S7" i="5"/>
  <c r="I163" i="8" s="1"/>
  <c r="I4" i="10" s="1"/>
  <c r="AB6" i="5"/>
  <c r="M162" i="8" s="1"/>
  <c r="U6" i="5"/>
  <c r="K162" i="8" s="1"/>
  <c r="T6" i="5"/>
  <c r="J162" i="8" s="1"/>
  <c r="S6" i="5"/>
  <c r="I162" i="8" s="1"/>
  <c r="I177" i="4"/>
  <c r="H177" i="4"/>
  <c r="G177" i="4"/>
  <c r="F177" i="4"/>
  <c r="H176" i="4"/>
  <c r="H184" i="4" s="1"/>
  <c r="H8" i="7" s="1"/>
  <c r="G176" i="4"/>
  <c r="H182" i="4" s="1"/>
  <c r="H7" i="7" s="1"/>
  <c r="U167" i="4"/>
  <c r="K158" i="8" s="1"/>
  <c r="K150" i="10" s="1"/>
  <c r="T167" i="4"/>
  <c r="R167" i="4" s="1"/>
  <c r="N158" i="8" s="1"/>
  <c r="N150" i="10" s="1"/>
  <c r="S167" i="4"/>
  <c r="I158" i="8" s="1"/>
  <c r="I150" i="10" s="1"/>
  <c r="U166" i="4"/>
  <c r="K157" i="8" s="1"/>
  <c r="K149" i="10" s="1"/>
  <c r="T166" i="4"/>
  <c r="J157" i="8" s="1"/>
  <c r="J149" i="10" s="1"/>
  <c r="S166" i="4"/>
  <c r="I157" i="8" s="1"/>
  <c r="I149" i="10" s="1"/>
  <c r="U165" i="4"/>
  <c r="K156" i="8" s="1"/>
  <c r="K148" i="10" s="1"/>
  <c r="T165" i="4"/>
  <c r="R165" i="4" s="1"/>
  <c r="N156" i="8" s="1"/>
  <c r="N148" i="10" s="1"/>
  <c r="S165" i="4"/>
  <c r="I156" i="8" s="1"/>
  <c r="I148" i="10" s="1"/>
  <c r="U164" i="4"/>
  <c r="K155" i="8" s="1"/>
  <c r="K147" i="10" s="1"/>
  <c r="T164" i="4"/>
  <c r="R164" i="4" s="1"/>
  <c r="N155" i="8" s="1"/>
  <c r="N147" i="10" s="1"/>
  <c r="S164" i="4"/>
  <c r="I155" i="8" s="1"/>
  <c r="I147" i="10" s="1"/>
  <c r="U163" i="4"/>
  <c r="K154" i="8" s="1"/>
  <c r="K146" i="10" s="1"/>
  <c r="T163" i="4"/>
  <c r="R163" i="4" s="1"/>
  <c r="N154" i="8" s="1"/>
  <c r="N146" i="10" s="1"/>
  <c r="S163" i="4"/>
  <c r="I154" i="8" s="1"/>
  <c r="I146" i="10" s="1"/>
  <c r="U162" i="4"/>
  <c r="K153" i="8" s="1"/>
  <c r="K145" i="10" s="1"/>
  <c r="T162" i="4"/>
  <c r="J153" i="8" s="1"/>
  <c r="J145" i="10" s="1"/>
  <c r="S162" i="4"/>
  <c r="I153" i="8" s="1"/>
  <c r="I145" i="10" s="1"/>
  <c r="U161" i="4"/>
  <c r="K152" i="8" s="1"/>
  <c r="K144" i="10" s="1"/>
  <c r="T161" i="4"/>
  <c r="R161" i="4" s="1"/>
  <c r="N152" i="8" s="1"/>
  <c r="N144" i="10" s="1"/>
  <c r="S161" i="4"/>
  <c r="I152" i="8" s="1"/>
  <c r="I144" i="10" s="1"/>
  <c r="U160" i="4"/>
  <c r="K151" i="8" s="1"/>
  <c r="K143" i="10" s="1"/>
  <c r="T160" i="4"/>
  <c r="J151" i="8" s="1"/>
  <c r="J143" i="10" s="1"/>
  <c r="S160" i="4"/>
  <c r="I151" i="8" s="1"/>
  <c r="I143" i="10" s="1"/>
  <c r="U159" i="4"/>
  <c r="K150" i="8" s="1"/>
  <c r="K142" i="10" s="1"/>
  <c r="T159" i="4"/>
  <c r="R159" i="4" s="1"/>
  <c r="N150" i="8" s="1"/>
  <c r="N142" i="10" s="1"/>
  <c r="S159" i="4"/>
  <c r="I150" i="8" s="1"/>
  <c r="I142" i="10" s="1"/>
  <c r="U158" i="4"/>
  <c r="K149" i="8" s="1"/>
  <c r="K141" i="10" s="1"/>
  <c r="T158" i="4"/>
  <c r="J149" i="8" s="1"/>
  <c r="J141" i="10" s="1"/>
  <c r="S158" i="4"/>
  <c r="I149" i="8" s="1"/>
  <c r="I141" i="10" s="1"/>
  <c r="U157" i="4"/>
  <c r="K148" i="8" s="1"/>
  <c r="K140" i="10" s="1"/>
  <c r="T157" i="4"/>
  <c r="R157" i="4" s="1"/>
  <c r="N148" i="8" s="1"/>
  <c r="N140" i="10" s="1"/>
  <c r="S157" i="4"/>
  <c r="I148" i="8" s="1"/>
  <c r="I140" i="10" s="1"/>
  <c r="U156" i="4"/>
  <c r="K147" i="8" s="1"/>
  <c r="K139" i="10" s="1"/>
  <c r="T156" i="4"/>
  <c r="R156" i="4" s="1"/>
  <c r="N147" i="8" s="1"/>
  <c r="N139" i="10" s="1"/>
  <c r="S156" i="4"/>
  <c r="I147" i="8" s="1"/>
  <c r="I139" i="10" s="1"/>
  <c r="U155" i="4"/>
  <c r="K146" i="8" s="1"/>
  <c r="K138" i="10" s="1"/>
  <c r="T155" i="4"/>
  <c r="R155" i="4" s="1"/>
  <c r="N146" i="8" s="1"/>
  <c r="N138" i="10" s="1"/>
  <c r="S155" i="4"/>
  <c r="I146" i="8" s="1"/>
  <c r="I138" i="10" s="1"/>
  <c r="U154" i="4"/>
  <c r="K145" i="8" s="1"/>
  <c r="K137" i="10" s="1"/>
  <c r="T154" i="4"/>
  <c r="J145" i="8" s="1"/>
  <c r="J137" i="10" s="1"/>
  <c r="S154" i="4"/>
  <c r="I145" i="8" s="1"/>
  <c r="I137" i="10" s="1"/>
  <c r="U153" i="4"/>
  <c r="K144" i="8" s="1"/>
  <c r="K136" i="10" s="1"/>
  <c r="T153" i="4"/>
  <c r="R153" i="4" s="1"/>
  <c r="N144" i="8" s="1"/>
  <c r="N136" i="10" s="1"/>
  <c r="S153" i="4"/>
  <c r="I144" i="8" s="1"/>
  <c r="I136" i="10" s="1"/>
  <c r="U152" i="4"/>
  <c r="K143" i="8" s="1"/>
  <c r="K135" i="10" s="1"/>
  <c r="T152" i="4"/>
  <c r="J143" i="8" s="1"/>
  <c r="J135" i="10" s="1"/>
  <c r="S152" i="4"/>
  <c r="I143" i="8" s="1"/>
  <c r="I135" i="10" s="1"/>
  <c r="U151" i="4"/>
  <c r="K142" i="8" s="1"/>
  <c r="K134" i="10" s="1"/>
  <c r="T151" i="4"/>
  <c r="R151" i="4" s="1"/>
  <c r="N142" i="8" s="1"/>
  <c r="N134" i="10" s="1"/>
  <c r="S151" i="4"/>
  <c r="I142" i="8" s="1"/>
  <c r="I134" i="10" s="1"/>
  <c r="U150" i="4"/>
  <c r="K141" i="8" s="1"/>
  <c r="K133" i="10" s="1"/>
  <c r="T150" i="4"/>
  <c r="J141" i="8" s="1"/>
  <c r="J133" i="10" s="1"/>
  <c r="S150" i="4"/>
  <c r="I141" i="8" s="1"/>
  <c r="I133" i="10" s="1"/>
  <c r="U149" i="4"/>
  <c r="K140" i="8" s="1"/>
  <c r="K132" i="10" s="1"/>
  <c r="T149" i="4"/>
  <c r="R149" i="4" s="1"/>
  <c r="N140" i="8" s="1"/>
  <c r="N132" i="10" s="1"/>
  <c r="S149" i="4"/>
  <c r="I140" i="8" s="1"/>
  <c r="I132" i="10" s="1"/>
  <c r="U148" i="4"/>
  <c r="K139" i="8" s="1"/>
  <c r="K131" i="10" s="1"/>
  <c r="T148" i="4"/>
  <c r="R148" i="4" s="1"/>
  <c r="N139" i="8" s="1"/>
  <c r="N131" i="10" s="1"/>
  <c r="S148" i="4"/>
  <c r="I139" i="8" s="1"/>
  <c r="I131" i="10" s="1"/>
  <c r="U147" i="4"/>
  <c r="K138" i="8" s="1"/>
  <c r="K130" i="10" s="1"/>
  <c r="T147" i="4"/>
  <c r="R147" i="4" s="1"/>
  <c r="N138" i="8" s="1"/>
  <c r="N130" i="10" s="1"/>
  <c r="S147" i="4"/>
  <c r="I138" i="8" s="1"/>
  <c r="I130" i="10" s="1"/>
  <c r="U146" i="4"/>
  <c r="K137" i="8" s="1"/>
  <c r="K129" i="10" s="1"/>
  <c r="T146" i="4"/>
  <c r="J137" i="8" s="1"/>
  <c r="J129" i="10" s="1"/>
  <c r="S146" i="4"/>
  <c r="I137" i="8" s="1"/>
  <c r="I129" i="10" s="1"/>
  <c r="U145" i="4"/>
  <c r="K136" i="8" s="1"/>
  <c r="K128" i="10" s="1"/>
  <c r="T145" i="4"/>
  <c r="R145" i="4" s="1"/>
  <c r="N136" i="8" s="1"/>
  <c r="N128" i="10" s="1"/>
  <c r="S145" i="4"/>
  <c r="I136" i="8" s="1"/>
  <c r="I128" i="10" s="1"/>
  <c r="U144" i="4"/>
  <c r="K135" i="8" s="1"/>
  <c r="K127" i="10" s="1"/>
  <c r="T144" i="4"/>
  <c r="J135" i="8" s="1"/>
  <c r="J127" i="10" s="1"/>
  <c r="S144" i="4"/>
  <c r="I135" i="8" s="1"/>
  <c r="I127" i="10" s="1"/>
  <c r="U143" i="4"/>
  <c r="K134" i="8" s="1"/>
  <c r="K126" i="10" s="1"/>
  <c r="T143" i="4"/>
  <c r="R143" i="4" s="1"/>
  <c r="N134" i="8" s="1"/>
  <c r="N126" i="10" s="1"/>
  <c r="S143" i="4"/>
  <c r="I134" i="8" s="1"/>
  <c r="I126" i="10" s="1"/>
  <c r="U142" i="4"/>
  <c r="K133" i="8" s="1"/>
  <c r="K125" i="10" s="1"/>
  <c r="T142" i="4"/>
  <c r="J133" i="8" s="1"/>
  <c r="J125" i="10" s="1"/>
  <c r="S142" i="4"/>
  <c r="I133" i="8" s="1"/>
  <c r="I125" i="10" s="1"/>
  <c r="U141" i="4"/>
  <c r="K132" i="8" s="1"/>
  <c r="K124" i="10" s="1"/>
  <c r="T141" i="4"/>
  <c r="R141" i="4" s="1"/>
  <c r="N132" i="8" s="1"/>
  <c r="N124" i="10" s="1"/>
  <c r="S141" i="4"/>
  <c r="I132" i="8" s="1"/>
  <c r="I124" i="10" s="1"/>
  <c r="U140" i="4"/>
  <c r="K131" i="8" s="1"/>
  <c r="K123" i="10" s="1"/>
  <c r="T140" i="4"/>
  <c r="R140" i="4" s="1"/>
  <c r="N131" i="8" s="1"/>
  <c r="N123" i="10" s="1"/>
  <c r="S140" i="4"/>
  <c r="I131" i="8" s="1"/>
  <c r="I123" i="10" s="1"/>
  <c r="U139" i="4"/>
  <c r="K130" i="8" s="1"/>
  <c r="K122" i="10" s="1"/>
  <c r="T139" i="4"/>
  <c r="R139" i="4" s="1"/>
  <c r="N130" i="8" s="1"/>
  <c r="N122" i="10" s="1"/>
  <c r="S139" i="4"/>
  <c r="I130" i="8" s="1"/>
  <c r="I122" i="10" s="1"/>
  <c r="U138" i="4"/>
  <c r="K129" i="8" s="1"/>
  <c r="K121" i="10" s="1"/>
  <c r="T138" i="4"/>
  <c r="J129" i="8" s="1"/>
  <c r="J121" i="10" s="1"/>
  <c r="S138" i="4"/>
  <c r="I129" i="8" s="1"/>
  <c r="I121" i="10" s="1"/>
  <c r="U137" i="4"/>
  <c r="K128" i="8" s="1"/>
  <c r="K120" i="10" s="1"/>
  <c r="T137" i="4"/>
  <c r="R137" i="4" s="1"/>
  <c r="N128" i="8" s="1"/>
  <c r="N120" i="10" s="1"/>
  <c r="S137" i="4"/>
  <c r="I128" i="8" s="1"/>
  <c r="I120" i="10" s="1"/>
  <c r="U136" i="4"/>
  <c r="K127" i="8" s="1"/>
  <c r="K119" i="10" s="1"/>
  <c r="T136" i="4"/>
  <c r="J127" i="8" s="1"/>
  <c r="J119" i="10" s="1"/>
  <c r="S136" i="4"/>
  <c r="I127" i="8" s="1"/>
  <c r="I119" i="10" s="1"/>
  <c r="U135" i="4"/>
  <c r="K126" i="8" s="1"/>
  <c r="K118" i="10" s="1"/>
  <c r="T135" i="4"/>
  <c r="R135" i="4" s="1"/>
  <c r="N126" i="8" s="1"/>
  <c r="N118" i="10" s="1"/>
  <c r="S135" i="4"/>
  <c r="I126" i="8" s="1"/>
  <c r="I118" i="10" s="1"/>
  <c r="U134" i="4"/>
  <c r="K125" i="8" s="1"/>
  <c r="K117" i="10" s="1"/>
  <c r="T134" i="4"/>
  <c r="J125" i="8" s="1"/>
  <c r="J117" i="10" s="1"/>
  <c r="S134" i="4"/>
  <c r="I125" i="8" s="1"/>
  <c r="I117" i="10" s="1"/>
  <c r="U133" i="4"/>
  <c r="K124" i="8" s="1"/>
  <c r="K116" i="10" s="1"/>
  <c r="T133" i="4"/>
  <c r="R133" i="4" s="1"/>
  <c r="N124" i="8" s="1"/>
  <c r="N116" i="10" s="1"/>
  <c r="S133" i="4"/>
  <c r="I124" i="8" s="1"/>
  <c r="I116" i="10" s="1"/>
  <c r="U132" i="4"/>
  <c r="K123" i="8" s="1"/>
  <c r="K115" i="10" s="1"/>
  <c r="T132" i="4"/>
  <c r="R132" i="4" s="1"/>
  <c r="N123" i="8" s="1"/>
  <c r="N115" i="10" s="1"/>
  <c r="S132" i="4"/>
  <c r="I123" i="8" s="1"/>
  <c r="I115" i="10" s="1"/>
  <c r="U131" i="4"/>
  <c r="K122" i="8" s="1"/>
  <c r="K114" i="10" s="1"/>
  <c r="T131" i="4"/>
  <c r="R131" i="4" s="1"/>
  <c r="N122" i="8" s="1"/>
  <c r="N114" i="10" s="1"/>
  <c r="S131" i="4"/>
  <c r="I122" i="8" s="1"/>
  <c r="I114" i="10" s="1"/>
  <c r="U130" i="4"/>
  <c r="K121" i="8" s="1"/>
  <c r="K113" i="10" s="1"/>
  <c r="T130" i="4"/>
  <c r="J121" i="8" s="1"/>
  <c r="J113" i="10" s="1"/>
  <c r="S130" i="4"/>
  <c r="I121" i="8" s="1"/>
  <c r="I113" i="10" s="1"/>
  <c r="U129" i="4"/>
  <c r="K120" i="8" s="1"/>
  <c r="K112" i="10" s="1"/>
  <c r="T129" i="4"/>
  <c r="R129" i="4" s="1"/>
  <c r="N120" i="8" s="1"/>
  <c r="N112" i="10" s="1"/>
  <c r="S129" i="4"/>
  <c r="I120" i="8" s="1"/>
  <c r="I112" i="10" s="1"/>
  <c r="U128" i="4"/>
  <c r="K119" i="8" s="1"/>
  <c r="K111" i="10" s="1"/>
  <c r="T128" i="4"/>
  <c r="J119" i="8" s="1"/>
  <c r="J111" i="10" s="1"/>
  <c r="S128" i="4"/>
  <c r="I119" i="8" s="1"/>
  <c r="I111" i="10" s="1"/>
  <c r="U127" i="4"/>
  <c r="K118" i="8" s="1"/>
  <c r="K110" i="10" s="1"/>
  <c r="T127" i="4"/>
  <c r="R127" i="4" s="1"/>
  <c r="N118" i="8" s="1"/>
  <c r="N110" i="10" s="1"/>
  <c r="S127" i="4"/>
  <c r="I118" i="8" s="1"/>
  <c r="I110" i="10" s="1"/>
  <c r="U126" i="4"/>
  <c r="K117" i="8" s="1"/>
  <c r="K109" i="10" s="1"/>
  <c r="T126" i="4"/>
  <c r="J117" i="8" s="1"/>
  <c r="J109" i="10" s="1"/>
  <c r="S126" i="4"/>
  <c r="I117" i="8" s="1"/>
  <c r="I109" i="10" s="1"/>
  <c r="U125" i="4"/>
  <c r="K116" i="8" s="1"/>
  <c r="K108" i="10" s="1"/>
  <c r="T125" i="4"/>
  <c r="R125" i="4" s="1"/>
  <c r="N116" i="8" s="1"/>
  <c r="N108" i="10" s="1"/>
  <c r="S125" i="4"/>
  <c r="I116" i="8" s="1"/>
  <c r="I108" i="10" s="1"/>
  <c r="U124" i="4"/>
  <c r="K115" i="8" s="1"/>
  <c r="K107" i="10" s="1"/>
  <c r="T124" i="4"/>
  <c r="R124" i="4" s="1"/>
  <c r="N115" i="8" s="1"/>
  <c r="N107" i="10" s="1"/>
  <c r="S124" i="4"/>
  <c r="I115" i="8" s="1"/>
  <c r="I107" i="10" s="1"/>
  <c r="U123" i="4"/>
  <c r="K114" i="8" s="1"/>
  <c r="K106" i="10" s="1"/>
  <c r="T123" i="4"/>
  <c r="R123" i="4" s="1"/>
  <c r="N114" i="8" s="1"/>
  <c r="N106" i="10" s="1"/>
  <c r="S123" i="4"/>
  <c r="I114" i="8" s="1"/>
  <c r="I106" i="10" s="1"/>
  <c r="U122" i="4"/>
  <c r="K113" i="8" s="1"/>
  <c r="K105" i="10" s="1"/>
  <c r="T122" i="4"/>
  <c r="J113" i="8" s="1"/>
  <c r="J105" i="10" s="1"/>
  <c r="S122" i="4"/>
  <c r="I113" i="8" s="1"/>
  <c r="I105" i="10" s="1"/>
  <c r="U121" i="4"/>
  <c r="K112" i="8" s="1"/>
  <c r="K104" i="10" s="1"/>
  <c r="T121" i="4"/>
  <c r="R121" i="4" s="1"/>
  <c r="N112" i="8" s="1"/>
  <c r="N104" i="10" s="1"/>
  <c r="S121" i="4"/>
  <c r="I112" i="8" s="1"/>
  <c r="I104" i="10" s="1"/>
  <c r="U120" i="4"/>
  <c r="K111" i="8" s="1"/>
  <c r="K103" i="10" s="1"/>
  <c r="T120" i="4"/>
  <c r="J111" i="8" s="1"/>
  <c r="J103" i="10" s="1"/>
  <c r="S120" i="4"/>
  <c r="I111" i="8" s="1"/>
  <c r="I103" i="10" s="1"/>
  <c r="U119" i="4"/>
  <c r="K110" i="8" s="1"/>
  <c r="K102" i="10" s="1"/>
  <c r="T119" i="4"/>
  <c r="R119" i="4" s="1"/>
  <c r="N110" i="8" s="1"/>
  <c r="N102" i="10" s="1"/>
  <c r="S119" i="4"/>
  <c r="I110" i="8" s="1"/>
  <c r="I102" i="10" s="1"/>
  <c r="U118" i="4"/>
  <c r="K109" i="8" s="1"/>
  <c r="T118" i="4"/>
  <c r="T168" i="4" s="1"/>
  <c r="S118" i="4"/>
  <c r="I109" i="8" s="1"/>
  <c r="Y112" i="4"/>
  <c r="X112" i="4"/>
  <c r="W112" i="4"/>
  <c r="V112" i="4"/>
  <c r="AB111" i="4"/>
  <c r="U111" i="4"/>
  <c r="K105" i="8" s="1"/>
  <c r="K100" i="10" s="1"/>
  <c r="T111" i="4"/>
  <c r="J105" i="8" s="1"/>
  <c r="J100" i="10" s="1"/>
  <c r="S111" i="4"/>
  <c r="I105" i="8" s="1"/>
  <c r="I100" i="10" s="1"/>
  <c r="R111" i="4"/>
  <c r="N105" i="8" s="1"/>
  <c r="N100" i="10" s="1"/>
  <c r="L111" i="4"/>
  <c r="I111" i="4" s="1"/>
  <c r="K111" i="4"/>
  <c r="J111" i="4"/>
  <c r="AB110" i="4"/>
  <c r="U110" i="4"/>
  <c r="K104" i="8" s="1"/>
  <c r="K99" i="10" s="1"/>
  <c r="T110" i="4"/>
  <c r="J104" i="8" s="1"/>
  <c r="J99" i="10" s="1"/>
  <c r="S110" i="4"/>
  <c r="I104" i="8" s="1"/>
  <c r="I99" i="10" s="1"/>
  <c r="R110" i="4"/>
  <c r="N104" i="8" s="1"/>
  <c r="N99" i="10" s="1"/>
  <c r="L110" i="4"/>
  <c r="K110" i="4"/>
  <c r="J110" i="4"/>
  <c r="I110" i="4"/>
  <c r="AB109" i="4"/>
  <c r="U109" i="4"/>
  <c r="K103" i="8" s="1"/>
  <c r="K98" i="10" s="1"/>
  <c r="T109" i="4"/>
  <c r="J103" i="8" s="1"/>
  <c r="J98" i="10" s="1"/>
  <c r="S109" i="4"/>
  <c r="I103" i="8" s="1"/>
  <c r="I98" i="10" s="1"/>
  <c r="L109" i="4"/>
  <c r="K109" i="4"/>
  <c r="I109" i="4" s="1"/>
  <c r="J109" i="4"/>
  <c r="AB108" i="4"/>
  <c r="U108" i="4"/>
  <c r="K102" i="8" s="1"/>
  <c r="K97" i="10" s="1"/>
  <c r="T108" i="4"/>
  <c r="J102" i="8" s="1"/>
  <c r="J97" i="10" s="1"/>
  <c r="S108" i="4"/>
  <c r="I102" i="8" s="1"/>
  <c r="I97" i="10" s="1"/>
  <c r="L108" i="4"/>
  <c r="K108" i="4"/>
  <c r="I108" i="4" s="1"/>
  <c r="J108" i="4"/>
  <c r="AB107" i="4"/>
  <c r="U107" i="4"/>
  <c r="K101" i="8" s="1"/>
  <c r="K96" i="10" s="1"/>
  <c r="T107" i="4"/>
  <c r="J101" i="8" s="1"/>
  <c r="J96" i="10" s="1"/>
  <c r="S107" i="4"/>
  <c r="I101" i="8" s="1"/>
  <c r="I96" i="10" s="1"/>
  <c r="L107" i="4"/>
  <c r="K107" i="4"/>
  <c r="J107" i="4"/>
  <c r="I107" i="4"/>
  <c r="AB106" i="4"/>
  <c r="U106" i="4"/>
  <c r="K100" i="8" s="1"/>
  <c r="K95" i="10" s="1"/>
  <c r="T106" i="4"/>
  <c r="J100" i="8" s="1"/>
  <c r="J95" i="10" s="1"/>
  <c r="S106" i="4"/>
  <c r="I100" i="8" s="1"/>
  <c r="I95" i="10" s="1"/>
  <c r="R106" i="4"/>
  <c r="N100" i="8" s="1"/>
  <c r="N95" i="10" s="1"/>
  <c r="L106" i="4"/>
  <c r="K106" i="4"/>
  <c r="J106" i="4"/>
  <c r="I106" i="4"/>
  <c r="AB105" i="4"/>
  <c r="U105" i="4"/>
  <c r="K99" i="8" s="1"/>
  <c r="K94" i="10" s="1"/>
  <c r="T105" i="4"/>
  <c r="J99" i="8" s="1"/>
  <c r="J94" i="10" s="1"/>
  <c r="S105" i="4"/>
  <c r="I99" i="8" s="1"/>
  <c r="I94" i="10" s="1"/>
  <c r="L105" i="4"/>
  <c r="K105" i="4"/>
  <c r="I105" i="4" s="1"/>
  <c r="J105" i="4"/>
  <c r="AB104" i="4"/>
  <c r="U104" i="4"/>
  <c r="K98" i="8" s="1"/>
  <c r="K93" i="10" s="1"/>
  <c r="T104" i="4"/>
  <c r="J98" i="8" s="1"/>
  <c r="J93" i="10" s="1"/>
  <c r="S104" i="4"/>
  <c r="I98" i="8" s="1"/>
  <c r="I93" i="10" s="1"/>
  <c r="L104" i="4"/>
  <c r="K104" i="4"/>
  <c r="I104" i="4" s="1"/>
  <c r="J104" i="4"/>
  <c r="AB103" i="4"/>
  <c r="U103" i="4"/>
  <c r="K97" i="8" s="1"/>
  <c r="K92" i="10" s="1"/>
  <c r="T103" i="4"/>
  <c r="J97" i="8" s="1"/>
  <c r="J92" i="10" s="1"/>
  <c r="S103" i="4"/>
  <c r="I97" i="8" s="1"/>
  <c r="I92" i="10" s="1"/>
  <c r="R103" i="4"/>
  <c r="N97" i="8" s="1"/>
  <c r="N92" i="10" s="1"/>
  <c r="L103" i="4"/>
  <c r="I103" i="4" s="1"/>
  <c r="K103" i="4"/>
  <c r="J103" i="4"/>
  <c r="AB102" i="4"/>
  <c r="U102" i="4"/>
  <c r="K96" i="8" s="1"/>
  <c r="K91" i="10" s="1"/>
  <c r="T102" i="4"/>
  <c r="J96" i="8" s="1"/>
  <c r="J91" i="10" s="1"/>
  <c r="S102" i="4"/>
  <c r="I96" i="8" s="1"/>
  <c r="I91" i="10" s="1"/>
  <c r="R102" i="4"/>
  <c r="N96" i="8" s="1"/>
  <c r="N91" i="10" s="1"/>
  <c r="L102" i="4"/>
  <c r="K102" i="4"/>
  <c r="J102" i="4"/>
  <c r="I102" i="4"/>
  <c r="AB101" i="4"/>
  <c r="U101" i="4"/>
  <c r="K95" i="8" s="1"/>
  <c r="K90" i="10" s="1"/>
  <c r="T101" i="4"/>
  <c r="J95" i="8" s="1"/>
  <c r="J90" i="10" s="1"/>
  <c r="S101" i="4"/>
  <c r="I95" i="8" s="1"/>
  <c r="I90" i="10" s="1"/>
  <c r="L101" i="4"/>
  <c r="K101" i="4"/>
  <c r="I101" i="4" s="1"/>
  <c r="J101" i="4"/>
  <c r="AB100" i="4"/>
  <c r="U100" i="4"/>
  <c r="K94" i="8" s="1"/>
  <c r="K89" i="10" s="1"/>
  <c r="T100" i="4"/>
  <c r="J94" i="8" s="1"/>
  <c r="J89" i="10" s="1"/>
  <c r="S100" i="4"/>
  <c r="I94" i="8" s="1"/>
  <c r="I89" i="10" s="1"/>
  <c r="L100" i="4"/>
  <c r="K100" i="4"/>
  <c r="I100" i="4" s="1"/>
  <c r="J100" i="4"/>
  <c r="AB99" i="4"/>
  <c r="U99" i="4"/>
  <c r="K93" i="8" s="1"/>
  <c r="K88" i="10" s="1"/>
  <c r="T99" i="4"/>
  <c r="J93" i="8" s="1"/>
  <c r="J88" i="10" s="1"/>
  <c r="S99" i="4"/>
  <c r="I93" i="8" s="1"/>
  <c r="I88" i="10" s="1"/>
  <c r="L99" i="4"/>
  <c r="K99" i="4"/>
  <c r="J99" i="4"/>
  <c r="I99" i="4"/>
  <c r="AB98" i="4"/>
  <c r="U98" i="4"/>
  <c r="K92" i="8" s="1"/>
  <c r="K87" i="10" s="1"/>
  <c r="T98" i="4"/>
  <c r="J92" i="8" s="1"/>
  <c r="J87" i="10" s="1"/>
  <c r="S98" i="4"/>
  <c r="I92" i="8" s="1"/>
  <c r="I87" i="10" s="1"/>
  <c r="R98" i="4"/>
  <c r="N92" i="8" s="1"/>
  <c r="N87" i="10" s="1"/>
  <c r="L98" i="4"/>
  <c r="K98" i="4"/>
  <c r="J98" i="4"/>
  <c r="I98" i="4"/>
  <c r="AB97" i="4"/>
  <c r="U97" i="4"/>
  <c r="K91" i="8" s="1"/>
  <c r="K86" i="10" s="1"/>
  <c r="T97" i="4"/>
  <c r="J91" i="8" s="1"/>
  <c r="J86" i="10" s="1"/>
  <c r="S97" i="4"/>
  <c r="I91" i="8" s="1"/>
  <c r="I86" i="10" s="1"/>
  <c r="L97" i="4"/>
  <c r="K97" i="4"/>
  <c r="I97" i="4" s="1"/>
  <c r="J97" i="4"/>
  <c r="AB96" i="4"/>
  <c r="U96" i="4"/>
  <c r="K90" i="8" s="1"/>
  <c r="K85" i="10" s="1"/>
  <c r="T96" i="4"/>
  <c r="J90" i="8" s="1"/>
  <c r="J85" i="10" s="1"/>
  <c r="S96" i="4"/>
  <c r="I90" i="8" s="1"/>
  <c r="I85" i="10" s="1"/>
  <c r="L96" i="4"/>
  <c r="K96" i="4"/>
  <c r="I96" i="4" s="1"/>
  <c r="J96" i="4"/>
  <c r="AB95" i="4"/>
  <c r="U95" i="4"/>
  <c r="K89" i="8" s="1"/>
  <c r="K84" i="10" s="1"/>
  <c r="T95" i="4"/>
  <c r="J89" i="8" s="1"/>
  <c r="J84" i="10" s="1"/>
  <c r="S95" i="4"/>
  <c r="I89" i="8" s="1"/>
  <c r="I84" i="10" s="1"/>
  <c r="R95" i="4"/>
  <c r="N89" i="8" s="1"/>
  <c r="N84" i="10" s="1"/>
  <c r="L95" i="4"/>
  <c r="I95" i="4" s="1"/>
  <c r="K95" i="4"/>
  <c r="J95" i="4"/>
  <c r="AB94" i="4"/>
  <c r="U94" i="4"/>
  <c r="K88" i="8" s="1"/>
  <c r="K83" i="10" s="1"/>
  <c r="T94" i="4"/>
  <c r="J88" i="8" s="1"/>
  <c r="J83" i="10" s="1"/>
  <c r="S94" i="4"/>
  <c r="I88" i="8" s="1"/>
  <c r="I83" i="10" s="1"/>
  <c r="R94" i="4"/>
  <c r="N88" i="8" s="1"/>
  <c r="N83" i="10" s="1"/>
  <c r="L94" i="4"/>
  <c r="K94" i="4"/>
  <c r="J94" i="4"/>
  <c r="I94" i="4"/>
  <c r="AB93" i="4"/>
  <c r="U93" i="4"/>
  <c r="K87" i="8" s="1"/>
  <c r="K82" i="10" s="1"/>
  <c r="T93" i="4"/>
  <c r="J87" i="8" s="1"/>
  <c r="J82" i="10" s="1"/>
  <c r="S93" i="4"/>
  <c r="I87" i="8" s="1"/>
  <c r="I82" i="10" s="1"/>
  <c r="L93" i="4"/>
  <c r="K93" i="4"/>
  <c r="I93" i="4" s="1"/>
  <c r="J93" i="4"/>
  <c r="AB92" i="4"/>
  <c r="U92" i="4"/>
  <c r="K86" i="8" s="1"/>
  <c r="K81" i="10" s="1"/>
  <c r="T92" i="4"/>
  <c r="J86" i="8" s="1"/>
  <c r="J81" i="10" s="1"/>
  <c r="S92" i="4"/>
  <c r="I86" i="8" s="1"/>
  <c r="I81" i="10" s="1"/>
  <c r="L92" i="4"/>
  <c r="K92" i="4"/>
  <c r="I92" i="4" s="1"/>
  <c r="J92" i="4"/>
  <c r="AB91" i="4"/>
  <c r="U91" i="4"/>
  <c r="K85" i="8" s="1"/>
  <c r="K80" i="10" s="1"/>
  <c r="T91" i="4"/>
  <c r="J85" i="8" s="1"/>
  <c r="J80" i="10" s="1"/>
  <c r="S91" i="4"/>
  <c r="I85" i="8" s="1"/>
  <c r="I80" i="10" s="1"/>
  <c r="L91" i="4"/>
  <c r="K91" i="4"/>
  <c r="J91" i="4"/>
  <c r="I91" i="4"/>
  <c r="AB90" i="4"/>
  <c r="U90" i="4"/>
  <c r="K84" i="8" s="1"/>
  <c r="K79" i="10" s="1"/>
  <c r="T90" i="4"/>
  <c r="J84" i="8" s="1"/>
  <c r="J79" i="10" s="1"/>
  <c r="S90" i="4"/>
  <c r="I84" i="8" s="1"/>
  <c r="I79" i="10" s="1"/>
  <c r="R90" i="4"/>
  <c r="N84" i="8" s="1"/>
  <c r="N79" i="10" s="1"/>
  <c r="L90" i="4"/>
  <c r="K90" i="4"/>
  <c r="J90" i="4"/>
  <c r="I90" i="4"/>
  <c r="AB89" i="4"/>
  <c r="U89" i="4"/>
  <c r="K83" i="8" s="1"/>
  <c r="K78" i="10" s="1"/>
  <c r="T89" i="4"/>
  <c r="J83" i="8" s="1"/>
  <c r="J78" i="10" s="1"/>
  <c r="S89" i="4"/>
  <c r="I83" i="8" s="1"/>
  <c r="I78" i="10" s="1"/>
  <c r="L89" i="4"/>
  <c r="K89" i="4"/>
  <c r="I89" i="4" s="1"/>
  <c r="J89" i="4"/>
  <c r="AB88" i="4"/>
  <c r="U88" i="4"/>
  <c r="K82" i="8" s="1"/>
  <c r="K77" i="10" s="1"/>
  <c r="T88" i="4"/>
  <c r="J82" i="8" s="1"/>
  <c r="J77" i="10" s="1"/>
  <c r="S88" i="4"/>
  <c r="I82" i="8" s="1"/>
  <c r="I77" i="10" s="1"/>
  <c r="L88" i="4"/>
  <c r="K88" i="4"/>
  <c r="I88" i="4" s="1"/>
  <c r="J88" i="4"/>
  <c r="AB87" i="4"/>
  <c r="U87" i="4"/>
  <c r="K81" i="8" s="1"/>
  <c r="K76" i="10" s="1"/>
  <c r="T87" i="4"/>
  <c r="J81" i="8" s="1"/>
  <c r="J76" i="10" s="1"/>
  <c r="S87" i="4"/>
  <c r="I81" i="8" s="1"/>
  <c r="I76" i="10" s="1"/>
  <c r="L87" i="4"/>
  <c r="I87" i="4" s="1"/>
  <c r="K87" i="4"/>
  <c r="J87" i="4"/>
  <c r="AB86" i="4"/>
  <c r="U86" i="4"/>
  <c r="K80" i="8" s="1"/>
  <c r="K75" i="10" s="1"/>
  <c r="T86" i="4"/>
  <c r="J80" i="8" s="1"/>
  <c r="J75" i="10" s="1"/>
  <c r="S86" i="4"/>
  <c r="I80" i="8" s="1"/>
  <c r="I75" i="10" s="1"/>
  <c r="R86" i="4"/>
  <c r="N80" i="8" s="1"/>
  <c r="N75" i="10" s="1"/>
  <c r="L86" i="4"/>
  <c r="K86" i="4"/>
  <c r="J86" i="4"/>
  <c r="I86" i="4"/>
  <c r="AB85" i="4"/>
  <c r="U85" i="4"/>
  <c r="K79" i="8" s="1"/>
  <c r="K74" i="10" s="1"/>
  <c r="T85" i="4"/>
  <c r="J79" i="8" s="1"/>
  <c r="J74" i="10" s="1"/>
  <c r="S85" i="4"/>
  <c r="I79" i="8" s="1"/>
  <c r="I74" i="10" s="1"/>
  <c r="L85" i="4"/>
  <c r="K85" i="4"/>
  <c r="I85" i="4" s="1"/>
  <c r="J85" i="4"/>
  <c r="AB84" i="4"/>
  <c r="U84" i="4"/>
  <c r="K78" i="8" s="1"/>
  <c r="K73" i="10" s="1"/>
  <c r="T84" i="4"/>
  <c r="J78" i="8" s="1"/>
  <c r="J73" i="10" s="1"/>
  <c r="S84" i="4"/>
  <c r="I78" i="8" s="1"/>
  <c r="I73" i="10" s="1"/>
  <c r="L84" i="4"/>
  <c r="K84" i="4"/>
  <c r="I84" i="4" s="1"/>
  <c r="J84" i="4"/>
  <c r="AB83" i="4"/>
  <c r="U83" i="4"/>
  <c r="K77" i="8" s="1"/>
  <c r="K72" i="10" s="1"/>
  <c r="T83" i="4"/>
  <c r="J77" i="8" s="1"/>
  <c r="J72" i="10" s="1"/>
  <c r="S83" i="4"/>
  <c r="I77" i="8" s="1"/>
  <c r="I72" i="10" s="1"/>
  <c r="L83" i="4"/>
  <c r="I83" i="4" s="1"/>
  <c r="K83" i="4"/>
  <c r="J83" i="4"/>
  <c r="AB82" i="4"/>
  <c r="U82" i="4"/>
  <c r="K76" i="8" s="1"/>
  <c r="K71" i="10" s="1"/>
  <c r="T82" i="4"/>
  <c r="J76" i="8" s="1"/>
  <c r="J71" i="10" s="1"/>
  <c r="S82" i="4"/>
  <c r="I76" i="8" s="1"/>
  <c r="I71" i="10" s="1"/>
  <c r="R82" i="4"/>
  <c r="N76" i="8" s="1"/>
  <c r="N71" i="10" s="1"/>
  <c r="L82" i="4"/>
  <c r="K82" i="4"/>
  <c r="J82" i="4"/>
  <c r="I82" i="4"/>
  <c r="AB81" i="4"/>
  <c r="U81" i="4"/>
  <c r="K75" i="8" s="1"/>
  <c r="K70" i="10" s="1"/>
  <c r="T81" i="4"/>
  <c r="J75" i="8" s="1"/>
  <c r="J70" i="10" s="1"/>
  <c r="S81" i="4"/>
  <c r="I75" i="8" s="1"/>
  <c r="I70" i="10" s="1"/>
  <c r="L81" i="4"/>
  <c r="K81" i="4"/>
  <c r="I81" i="4" s="1"/>
  <c r="J81" i="4"/>
  <c r="AB80" i="4"/>
  <c r="U80" i="4"/>
  <c r="K74" i="8" s="1"/>
  <c r="K69" i="10" s="1"/>
  <c r="T80" i="4"/>
  <c r="J74" i="8" s="1"/>
  <c r="J69" i="10" s="1"/>
  <c r="S80" i="4"/>
  <c r="I74" i="8" s="1"/>
  <c r="I69" i="10" s="1"/>
  <c r="L80" i="4"/>
  <c r="K80" i="4"/>
  <c r="I80" i="4" s="1"/>
  <c r="J80" i="4"/>
  <c r="AB79" i="4"/>
  <c r="U79" i="4"/>
  <c r="K73" i="8" s="1"/>
  <c r="K68" i="10" s="1"/>
  <c r="T79" i="4"/>
  <c r="J73" i="8" s="1"/>
  <c r="J68" i="10" s="1"/>
  <c r="S79" i="4"/>
  <c r="I73" i="8" s="1"/>
  <c r="I68" i="10" s="1"/>
  <c r="L79" i="4"/>
  <c r="I79" i="4" s="1"/>
  <c r="K79" i="4"/>
  <c r="J79" i="4"/>
  <c r="AB78" i="4"/>
  <c r="U78" i="4"/>
  <c r="K72" i="8" s="1"/>
  <c r="K67" i="10" s="1"/>
  <c r="T78" i="4"/>
  <c r="J72" i="8" s="1"/>
  <c r="J67" i="10" s="1"/>
  <c r="S78" i="4"/>
  <c r="I72" i="8" s="1"/>
  <c r="I67" i="10" s="1"/>
  <c r="R78" i="4"/>
  <c r="N72" i="8" s="1"/>
  <c r="N67" i="10" s="1"/>
  <c r="L78" i="4"/>
  <c r="K78" i="4"/>
  <c r="J78" i="4"/>
  <c r="I78" i="4"/>
  <c r="AB77" i="4"/>
  <c r="U77" i="4"/>
  <c r="K71" i="8" s="1"/>
  <c r="K66" i="10" s="1"/>
  <c r="T77" i="4"/>
  <c r="J71" i="8" s="1"/>
  <c r="J66" i="10" s="1"/>
  <c r="S77" i="4"/>
  <c r="I71" i="8" s="1"/>
  <c r="I66" i="10" s="1"/>
  <c r="L77" i="4"/>
  <c r="K77" i="4"/>
  <c r="I77" i="4" s="1"/>
  <c r="J77" i="4"/>
  <c r="AB76" i="4"/>
  <c r="U76" i="4"/>
  <c r="K70" i="8" s="1"/>
  <c r="K65" i="10" s="1"/>
  <c r="T76" i="4"/>
  <c r="J70" i="8" s="1"/>
  <c r="J65" i="10" s="1"/>
  <c r="S76" i="4"/>
  <c r="I70" i="8" s="1"/>
  <c r="I65" i="10" s="1"/>
  <c r="L76" i="4"/>
  <c r="K76" i="4"/>
  <c r="I76" i="4" s="1"/>
  <c r="J76" i="4"/>
  <c r="AB75" i="4"/>
  <c r="U75" i="4"/>
  <c r="K69" i="8" s="1"/>
  <c r="K64" i="10" s="1"/>
  <c r="T75" i="4"/>
  <c r="J69" i="8" s="1"/>
  <c r="J64" i="10" s="1"/>
  <c r="S75" i="4"/>
  <c r="I69" i="8" s="1"/>
  <c r="I64" i="10" s="1"/>
  <c r="L75" i="4"/>
  <c r="I75" i="4" s="1"/>
  <c r="K75" i="4"/>
  <c r="J75" i="4"/>
  <c r="AB74" i="4"/>
  <c r="U74" i="4"/>
  <c r="K68" i="8" s="1"/>
  <c r="K63" i="10" s="1"/>
  <c r="T74" i="4"/>
  <c r="J68" i="8" s="1"/>
  <c r="J63" i="10" s="1"/>
  <c r="S74" i="4"/>
  <c r="I68" i="8" s="1"/>
  <c r="I63" i="10" s="1"/>
  <c r="R74" i="4"/>
  <c r="N68" i="8" s="1"/>
  <c r="N63" i="10" s="1"/>
  <c r="L74" i="4"/>
  <c r="K74" i="4"/>
  <c r="J74" i="4"/>
  <c r="I74" i="4"/>
  <c r="AB73" i="4"/>
  <c r="U73" i="4"/>
  <c r="K67" i="8" s="1"/>
  <c r="K62" i="10" s="1"/>
  <c r="T73" i="4"/>
  <c r="J67" i="8" s="1"/>
  <c r="J62" i="10" s="1"/>
  <c r="S73" i="4"/>
  <c r="I67" i="8" s="1"/>
  <c r="I62" i="10" s="1"/>
  <c r="L73" i="4"/>
  <c r="K73" i="4"/>
  <c r="I73" i="4" s="1"/>
  <c r="J73" i="4"/>
  <c r="AB72" i="4"/>
  <c r="U72" i="4"/>
  <c r="K66" i="8" s="1"/>
  <c r="K61" i="10" s="1"/>
  <c r="T72" i="4"/>
  <c r="J66" i="8" s="1"/>
  <c r="J61" i="10" s="1"/>
  <c r="S72" i="4"/>
  <c r="I66" i="8" s="1"/>
  <c r="I61" i="10" s="1"/>
  <c r="L72" i="4"/>
  <c r="K72" i="4"/>
  <c r="I72" i="4" s="1"/>
  <c r="J72" i="4"/>
  <c r="AB71" i="4"/>
  <c r="U71" i="4"/>
  <c r="K65" i="8" s="1"/>
  <c r="K60" i="10" s="1"/>
  <c r="T71" i="4"/>
  <c r="J65" i="8" s="1"/>
  <c r="J60" i="10" s="1"/>
  <c r="S71" i="4"/>
  <c r="I65" i="8" s="1"/>
  <c r="I60" i="10" s="1"/>
  <c r="L71" i="4"/>
  <c r="I71" i="4" s="1"/>
  <c r="K71" i="4"/>
  <c r="J71" i="4"/>
  <c r="AB70" i="4"/>
  <c r="U70" i="4"/>
  <c r="K64" i="8" s="1"/>
  <c r="K59" i="10" s="1"/>
  <c r="T70" i="4"/>
  <c r="J64" i="8" s="1"/>
  <c r="J59" i="10" s="1"/>
  <c r="S70" i="4"/>
  <c r="I64" i="8" s="1"/>
  <c r="I59" i="10" s="1"/>
  <c r="R70" i="4"/>
  <c r="N64" i="8" s="1"/>
  <c r="N59" i="10" s="1"/>
  <c r="L70" i="4"/>
  <c r="K70" i="4"/>
  <c r="J70" i="4"/>
  <c r="I70" i="4"/>
  <c r="AB69" i="4"/>
  <c r="U69" i="4"/>
  <c r="K63" i="8" s="1"/>
  <c r="K58" i="10" s="1"/>
  <c r="T69" i="4"/>
  <c r="J63" i="8" s="1"/>
  <c r="J58" i="10" s="1"/>
  <c r="S69" i="4"/>
  <c r="I63" i="8" s="1"/>
  <c r="I58" i="10" s="1"/>
  <c r="L69" i="4"/>
  <c r="K69" i="4"/>
  <c r="I69" i="4" s="1"/>
  <c r="J69" i="4"/>
  <c r="AB68" i="4"/>
  <c r="U68" i="4"/>
  <c r="K62" i="8" s="1"/>
  <c r="K57" i="10" s="1"/>
  <c r="T68" i="4"/>
  <c r="J62" i="8" s="1"/>
  <c r="J57" i="10" s="1"/>
  <c r="S68" i="4"/>
  <c r="I62" i="8" s="1"/>
  <c r="I57" i="10" s="1"/>
  <c r="L68" i="4"/>
  <c r="K68" i="4"/>
  <c r="I68" i="4" s="1"/>
  <c r="J68" i="4"/>
  <c r="AB67" i="4"/>
  <c r="U67" i="4"/>
  <c r="K61" i="8" s="1"/>
  <c r="K56" i="10" s="1"/>
  <c r="T67" i="4"/>
  <c r="J61" i="8" s="1"/>
  <c r="J56" i="10" s="1"/>
  <c r="S67" i="4"/>
  <c r="I61" i="8" s="1"/>
  <c r="I56" i="10" s="1"/>
  <c r="L67" i="4"/>
  <c r="I67" i="4" s="1"/>
  <c r="K67" i="4"/>
  <c r="J67" i="4"/>
  <c r="AB66" i="4"/>
  <c r="U66" i="4"/>
  <c r="K60" i="8" s="1"/>
  <c r="K55" i="10" s="1"/>
  <c r="T66" i="4"/>
  <c r="J60" i="8" s="1"/>
  <c r="J55" i="10" s="1"/>
  <c r="S66" i="4"/>
  <c r="I60" i="8" s="1"/>
  <c r="I55" i="10" s="1"/>
  <c r="R66" i="4"/>
  <c r="N60" i="8" s="1"/>
  <c r="N55" i="10" s="1"/>
  <c r="L66" i="4"/>
  <c r="K66" i="4"/>
  <c r="J66" i="4"/>
  <c r="I66" i="4"/>
  <c r="AB65" i="4"/>
  <c r="U65" i="4"/>
  <c r="K59" i="8" s="1"/>
  <c r="K54" i="10" s="1"/>
  <c r="T65" i="4"/>
  <c r="J59" i="8" s="1"/>
  <c r="J54" i="10" s="1"/>
  <c r="S65" i="4"/>
  <c r="I59" i="8" s="1"/>
  <c r="I54" i="10" s="1"/>
  <c r="L65" i="4"/>
  <c r="K65" i="4"/>
  <c r="I65" i="4" s="1"/>
  <c r="J65" i="4"/>
  <c r="AB64" i="4"/>
  <c r="U64" i="4"/>
  <c r="K58" i="8" s="1"/>
  <c r="K53" i="10" s="1"/>
  <c r="T64" i="4"/>
  <c r="J58" i="8" s="1"/>
  <c r="J53" i="10" s="1"/>
  <c r="S64" i="4"/>
  <c r="I58" i="8" s="1"/>
  <c r="I53" i="10" s="1"/>
  <c r="L64" i="4"/>
  <c r="K64" i="4"/>
  <c r="I64" i="4" s="1"/>
  <c r="J64" i="4"/>
  <c r="AB63" i="4"/>
  <c r="U63" i="4"/>
  <c r="K57" i="8" s="1"/>
  <c r="K52" i="10" s="1"/>
  <c r="T63" i="4"/>
  <c r="J57" i="8" s="1"/>
  <c r="J52" i="10" s="1"/>
  <c r="S63" i="4"/>
  <c r="I57" i="8" s="1"/>
  <c r="I52" i="10" s="1"/>
  <c r="L63" i="4"/>
  <c r="I63" i="4" s="1"/>
  <c r="K63" i="4"/>
  <c r="J63" i="4"/>
  <c r="AB62" i="4"/>
  <c r="AB112" i="4" s="1"/>
  <c r="I182" i="4" s="1"/>
  <c r="U62" i="4"/>
  <c r="K56" i="8" s="1"/>
  <c r="T62" i="4"/>
  <c r="J56" i="8" s="1"/>
  <c r="S62" i="4"/>
  <c r="I56" i="8" s="1"/>
  <c r="R62" i="4"/>
  <c r="N56" i="8" s="1"/>
  <c r="L62" i="4"/>
  <c r="K62" i="4"/>
  <c r="J62" i="4"/>
  <c r="J112" i="4" s="1"/>
  <c r="I62" i="4"/>
  <c r="AB55" i="4"/>
  <c r="M52" i="8" s="1"/>
  <c r="M50" i="10" s="1"/>
  <c r="U55" i="4"/>
  <c r="K52" i="8" s="1"/>
  <c r="K50" i="10" s="1"/>
  <c r="T55" i="4"/>
  <c r="J52" i="8" s="1"/>
  <c r="J50" i="10" s="1"/>
  <c r="S55" i="4"/>
  <c r="I52" i="8" s="1"/>
  <c r="I50" i="10" s="1"/>
  <c r="AB54" i="4"/>
  <c r="M51" i="8" s="1"/>
  <c r="M49" i="10" s="1"/>
  <c r="U54" i="4"/>
  <c r="K51" i="8" s="1"/>
  <c r="K49" i="10" s="1"/>
  <c r="T54" i="4"/>
  <c r="J51" i="8" s="1"/>
  <c r="J49" i="10" s="1"/>
  <c r="S54" i="4"/>
  <c r="I51" i="8" s="1"/>
  <c r="I49" i="10" s="1"/>
  <c r="AB53" i="4"/>
  <c r="M50" i="8" s="1"/>
  <c r="M48" i="10" s="1"/>
  <c r="U53" i="4"/>
  <c r="K50" i="8" s="1"/>
  <c r="K48" i="10" s="1"/>
  <c r="T53" i="4"/>
  <c r="J50" i="8" s="1"/>
  <c r="J48" i="10" s="1"/>
  <c r="S53" i="4"/>
  <c r="I50" i="8" s="1"/>
  <c r="I48" i="10" s="1"/>
  <c r="R53" i="4"/>
  <c r="N50" i="8" s="1"/>
  <c r="N48" i="10" s="1"/>
  <c r="AB52" i="4"/>
  <c r="M49" i="8" s="1"/>
  <c r="M47" i="10" s="1"/>
  <c r="U52" i="4"/>
  <c r="K49" i="8" s="1"/>
  <c r="K47" i="10" s="1"/>
  <c r="T52" i="4"/>
  <c r="R52" i="4" s="1"/>
  <c r="N49" i="8" s="1"/>
  <c r="N47" i="10" s="1"/>
  <c r="S52" i="4"/>
  <c r="I49" i="8" s="1"/>
  <c r="I47" i="10" s="1"/>
  <c r="AB51" i="4"/>
  <c r="M48" i="8" s="1"/>
  <c r="M46" i="10" s="1"/>
  <c r="U51" i="4"/>
  <c r="K48" i="8" s="1"/>
  <c r="K46" i="10" s="1"/>
  <c r="T51" i="4"/>
  <c r="J48" i="8" s="1"/>
  <c r="J46" i="10" s="1"/>
  <c r="S51" i="4"/>
  <c r="I48" i="8" s="1"/>
  <c r="I46" i="10" s="1"/>
  <c r="AB50" i="4"/>
  <c r="M47" i="8" s="1"/>
  <c r="M45" i="10" s="1"/>
  <c r="U50" i="4"/>
  <c r="K47" i="8" s="1"/>
  <c r="K45" i="10" s="1"/>
  <c r="T50" i="4"/>
  <c r="J47" i="8" s="1"/>
  <c r="J45" i="10" s="1"/>
  <c r="S50" i="4"/>
  <c r="I47" i="8" s="1"/>
  <c r="I45" i="10" s="1"/>
  <c r="AB49" i="4"/>
  <c r="M46" i="8" s="1"/>
  <c r="M44" i="10" s="1"/>
  <c r="U49" i="4"/>
  <c r="K46" i="8" s="1"/>
  <c r="K44" i="10" s="1"/>
  <c r="T49" i="4"/>
  <c r="J46" i="8" s="1"/>
  <c r="J44" i="10" s="1"/>
  <c r="S49" i="4"/>
  <c r="I46" i="8" s="1"/>
  <c r="I44" i="10" s="1"/>
  <c r="R49" i="4"/>
  <c r="N46" i="8" s="1"/>
  <c r="N44" i="10" s="1"/>
  <c r="AB48" i="4"/>
  <c r="M45" i="8" s="1"/>
  <c r="M43" i="10" s="1"/>
  <c r="U48" i="4"/>
  <c r="K45" i="8" s="1"/>
  <c r="K43" i="10" s="1"/>
  <c r="T48" i="4"/>
  <c r="R48" i="4" s="1"/>
  <c r="N45" i="8" s="1"/>
  <c r="N43" i="10" s="1"/>
  <c r="S48" i="4"/>
  <c r="I45" i="8" s="1"/>
  <c r="I43" i="10" s="1"/>
  <c r="AB47" i="4"/>
  <c r="M44" i="8" s="1"/>
  <c r="M42" i="10" s="1"/>
  <c r="U47" i="4"/>
  <c r="K44" i="8" s="1"/>
  <c r="K42" i="10" s="1"/>
  <c r="T47" i="4"/>
  <c r="J44" i="8" s="1"/>
  <c r="J42" i="10" s="1"/>
  <c r="S47" i="4"/>
  <c r="I44" i="8" s="1"/>
  <c r="I42" i="10" s="1"/>
  <c r="AB46" i="4"/>
  <c r="M43" i="8" s="1"/>
  <c r="M41" i="10" s="1"/>
  <c r="U46" i="4"/>
  <c r="K43" i="8" s="1"/>
  <c r="K41" i="10" s="1"/>
  <c r="T46" i="4"/>
  <c r="J43" i="8" s="1"/>
  <c r="J41" i="10" s="1"/>
  <c r="S46" i="4"/>
  <c r="I43" i="8" s="1"/>
  <c r="I41" i="10" s="1"/>
  <c r="AB45" i="4"/>
  <c r="M42" i="8" s="1"/>
  <c r="M40" i="10" s="1"/>
  <c r="U45" i="4"/>
  <c r="K42" i="8" s="1"/>
  <c r="K40" i="10" s="1"/>
  <c r="T45" i="4"/>
  <c r="J42" i="8" s="1"/>
  <c r="J40" i="10" s="1"/>
  <c r="S45" i="4"/>
  <c r="I42" i="8" s="1"/>
  <c r="I40" i="10" s="1"/>
  <c r="R45" i="4"/>
  <c r="N42" i="8" s="1"/>
  <c r="N40" i="10" s="1"/>
  <c r="AB44" i="4"/>
  <c r="M41" i="8" s="1"/>
  <c r="M39" i="10" s="1"/>
  <c r="U44" i="4"/>
  <c r="K41" i="8" s="1"/>
  <c r="K39" i="10" s="1"/>
  <c r="T44" i="4"/>
  <c r="J41" i="8" s="1"/>
  <c r="J39" i="10" s="1"/>
  <c r="S44" i="4"/>
  <c r="I41" i="8" s="1"/>
  <c r="I39" i="10" s="1"/>
  <c r="AB43" i="4"/>
  <c r="M40" i="8" s="1"/>
  <c r="M38" i="10" s="1"/>
  <c r="U43" i="4"/>
  <c r="K40" i="8" s="1"/>
  <c r="K38" i="10" s="1"/>
  <c r="T43" i="4"/>
  <c r="J40" i="8" s="1"/>
  <c r="J38" i="10" s="1"/>
  <c r="S43" i="4"/>
  <c r="I40" i="8" s="1"/>
  <c r="I38" i="10" s="1"/>
  <c r="AB42" i="4"/>
  <c r="M39" i="8" s="1"/>
  <c r="M37" i="10" s="1"/>
  <c r="U42" i="4"/>
  <c r="K39" i="8" s="1"/>
  <c r="K37" i="10" s="1"/>
  <c r="T42" i="4"/>
  <c r="J39" i="8" s="1"/>
  <c r="J37" i="10" s="1"/>
  <c r="S42" i="4"/>
  <c r="I39" i="8" s="1"/>
  <c r="I37" i="10" s="1"/>
  <c r="AB41" i="4"/>
  <c r="M38" i="8" s="1"/>
  <c r="M36" i="10" s="1"/>
  <c r="U41" i="4"/>
  <c r="K38" i="8" s="1"/>
  <c r="K36" i="10" s="1"/>
  <c r="T41" i="4"/>
  <c r="J38" i="8" s="1"/>
  <c r="J36" i="10" s="1"/>
  <c r="S41" i="4"/>
  <c r="I38" i="8" s="1"/>
  <c r="I36" i="10" s="1"/>
  <c r="R41" i="4"/>
  <c r="N38" i="8" s="1"/>
  <c r="N36" i="10" s="1"/>
  <c r="AB40" i="4"/>
  <c r="M37" i="8" s="1"/>
  <c r="M35" i="10" s="1"/>
  <c r="U40" i="4"/>
  <c r="K37" i="8" s="1"/>
  <c r="K35" i="10" s="1"/>
  <c r="T40" i="4"/>
  <c r="R40" i="4" s="1"/>
  <c r="N37" i="8" s="1"/>
  <c r="N35" i="10" s="1"/>
  <c r="S40" i="4"/>
  <c r="I37" i="8" s="1"/>
  <c r="I35" i="10" s="1"/>
  <c r="AB39" i="4"/>
  <c r="M36" i="8" s="1"/>
  <c r="M34" i="10" s="1"/>
  <c r="U39" i="4"/>
  <c r="K36" i="8" s="1"/>
  <c r="K34" i="10" s="1"/>
  <c r="T39" i="4"/>
  <c r="J36" i="8" s="1"/>
  <c r="J34" i="10" s="1"/>
  <c r="S39" i="4"/>
  <c r="I36" i="8" s="1"/>
  <c r="I34" i="10" s="1"/>
  <c r="AB38" i="4"/>
  <c r="M35" i="8" s="1"/>
  <c r="M33" i="10" s="1"/>
  <c r="U38" i="4"/>
  <c r="K35" i="8" s="1"/>
  <c r="K33" i="10" s="1"/>
  <c r="T38" i="4"/>
  <c r="J35" i="8" s="1"/>
  <c r="J33" i="10" s="1"/>
  <c r="S38" i="4"/>
  <c r="I35" i="8" s="1"/>
  <c r="I33" i="10" s="1"/>
  <c r="AB37" i="4"/>
  <c r="M34" i="8" s="1"/>
  <c r="M32" i="10" s="1"/>
  <c r="U37" i="4"/>
  <c r="K34" i="8" s="1"/>
  <c r="K32" i="10" s="1"/>
  <c r="T37" i="4"/>
  <c r="J34" i="8" s="1"/>
  <c r="J32" i="10" s="1"/>
  <c r="S37" i="4"/>
  <c r="I34" i="8" s="1"/>
  <c r="I32" i="10" s="1"/>
  <c r="R37" i="4"/>
  <c r="N34" i="8" s="1"/>
  <c r="N32" i="10" s="1"/>
  <c r="AB36" i="4"/>
  <c r="M33" i="8" s="1"/>
  <c r="M31" i="10" s="1"/>
  <c r="U36" i="4"/>
  <c r="K33" i="8" s="1"/>
  <c r="K31" i="10" s="1"/>
  <c r="T36" i="4"/>
  <c r="J33" i="8" s="1"/>
  <c r="J31" i="10" s="1"/>
  <c r="S36" i="4"/>
  <c r="I33" i="8" s="1"/>
  <c r="I31" i="10" s="1"/>
  <c r="AB35" i="4"/>
  <c r="M32" i="8" s="1"/>
  <c r="M30" i="10" s="1"/>
  <c r="U35" i="4"/>
  <c r="K32" i="8" s="1"/>
  <c r="K30" i="10" s="1"/>
  <c r="T35" i="4"/>
  <c r="J32" i="8" s="1"/>
  <c r="J30" i="10" s="1"/>
  <c r="S35" i="4"/>
  <c r="I32" i="8" s="1"/>
  <c r="I30" i="10" s="1"/>
  <c r="AB34" i="4"/>
  <c r="M31" i="8" s="1"/>
  <c r="M29" i="10" s="1"/>
  <c r="U34" i="4"/>
  <c r="K31" i="8" s="1"/>
  <c r="K29" i="10" s="1"/>
  <c r="T34" i="4"/>
  <c r="J31" i="8" s="1"/>
  <c r="J29" i="10" s="1"/>
  <c r="S34" i="4"/>
  <c r="I31" i="8" s="1"/>
  <c r="I29" i="10" s="1"/>
  <c r="AB33" i="4"/>
  <c r="M30" i="8" s="1"/>
  <c r="M28" i="10" s="1"/>
  <c r="U33" i="4"/>
  <c r="K30" i="8" s="1"/>
  <c r="K28" i="10" s="1"/>
  <c r="T33" i="4"/>
  <c r="J30" i="8" s="1"/>
  <c r="J28" i="10" s="1"/>
  <c r="S33" i="4"/>
  <c r="I30" i="8" s="1"/>
  <c r="I28" i="10" s="1"/>
  <c r="R33" i="4"/>
  <c r="N30" i="8" s="1"/>
  <c r="N28" i="10" s="1"/>
  <c r="AB32" i="4"/>
  <c r="M29" i="8" s="1"/>
  <c r="M27" i="10" s="1"/>
  <c r="U32" i="4"/>
  <c r="K29" i="8" s="1"/>
  <c r="K27" i="10" s="1"/>
  <c r="T32" i="4"/>
  <c r="J29" i="8" s="1"/>
  <c r="J27" i="10" s="1"/>
  <c r="S32" i="4"/>
  <c r="I29" i="8" s="1"/>
  <c r="I27" i="10" s="1"/>
  <c r="AB31" i="4"/>
  <c r="M28" i="8" s="1"/>
  <c r="M26" i="10" s="1"/>
  <c r="U31" i="4"/>
  <c r="K28" i="8" s="1"/>
  <c r="K26" i="10" s="1"/>
  <c r="T31" i="4"/>
  <c r="J28" i="8" s="1"/>
  <c r="J26" i="10" s="1"/>
  <c r="S31" i="4"/>
  <c r="I28" i="8" s="1"/>
  <c r="I26" i="10" s="1"/>
  <c r="AB30" i="4"/>
  <c r="M27" i="8" s="1"/>
  <c r="M25" i="10" s="1"/>
  <c r="U30" i="4"/>
  <c r="K27" i="8" s="1"/>
  <c r="K25" i="10" s="1"/>
  <c r="T30" i="4"/>
  <c r="J27" i="8" s="1"/>
  <c r="J25" i="10" s="1"/>
  <c r="S30" i="4"/>
  <c r="I27" i="8" s="1"/>
  <c r="I25" i="10" s="1"/>
  <c r="AB29" i="4"/>
  <c r="M26" i="8" s="1"/>
  <c r="M24" i="10" s="1"/>
  <c r="U29" i="4"/>
  <c r="K26" i="8" s="1"/>
  <c r="K24" i="10" s="1"/>
  <c r="T29" i="4"/>
  <c r="J26" i="8" s="1"/>
  <c r="J24" i="10" s="1"/>
  <c r="S29" i="4"/>
  <c r="I26" i="8" s="1"/>
  <c r="I24" i="10" s="1"/>
  <c r="R29" i="4"/>
  <c r="N26" i="8" s="1"/>
  <c r="N24" i="10" s="1"/>
  <c r="AB28" i="4"/>
  <c r="M25" i="8" s="1"/>
  <c r="M23" i="10" s="1"/>
  <c r="U28" i="4"/>
  <c r="K25" i="8" s="1"/>
  <c r="K23" i="10" s="1"/>
  <c r="T28" i="4"/>
  <c r="R28" i="4" s="1"/>
  <c r="N25" i="8" s="1"/>
  <c r="N23" i="10" s="1"/>
  <c r="S28" i="4"/>
  <c r="I25" i="8" s="1"/>
  <c r="I23" i="10" s="1"/>
  <c r="AB27" i="4"/>
  <c r="M24" i="8" s="1"/>
  <c r="M22" i="10" s="1"/>
  <c r="U27" i="4"/>
  <c r="K24" i="8" s="1"/>
  <c r="K22" i="10" s="1"/>
  <c r="T27" i="4"/>
  <c r="R27" i="4" s="1"/>
  <c r="N24" i="8" s="1"/>
  <c r="N22" i="10" s="1"/>
  <c r="S27" i="4"/>
  <c r="I24" i="8" s="1"/>
  <c r="I22" i="10" s="1"/>
  <c r="AB26" i="4"/>
  <c r="M23" i="8" s="1"/>
  <c r="M21" i="10" s="1"/>
  <c r="U26" i="4"/>
  <c r="K23" i="8" s="1"/>
  <c r="K21" i="10" s="1"/>
  <c r="T26" i="4"/>
  <c r="J23" i="8" s="1"/>
  <c r="J21" i="10" s="1"/>
  <c r="S26" i="4"/>
  <c r="I23" i="8" s="1"/>
  <c r="I21" i="10" s="1"/>
  <c r="AB25" i="4"/>
  <c r="M22" i="8" s="1"/>
  <c r="M20" i="10" s="1"/>
  <c r="U25" i="4"/>
  <c r="K22" i="8" s="1"/>
  <c r="K20" i="10" s="1"/>
  <c r="T25" i="4"/>
  <c r="J22" i="8" s="1"/>
  <c r="J20" i="10" s="1"/>
  <c r="S25" i="4"/>
  <c r="I22" i="8" s="1"/>
  <c r="I20" i="10" s="1"/>
  <c r="R25" i="4"/>
  <c r="N22" i="8" s="1"/>
  <c r="N20" i="10" s="1"/>
  <c r="AB24" i="4"/>
  <c r="M21" i="8" s="1"/>
  <c r="M19" i="10" s="1"/>
  <c r="U24" i="4"/>
  <c r="K21" i="8" s="1"/>
  <c r="K19" i="10" s="1"/>
  <c r="T24" i="4"/>
  <c r="R24" i="4" s="1"/>
  <c r="N21" i="8" s="1"/>
  <c r="N19" i="10" s="1"/>
  <c r="S24" i="4"/>
  <c r="I21" i="8" s="1"/>
  <c r="I19" i="10" s="1"/>
  <c r="AB23" i="4"/>
  <c r="M20" i="8" s="1"/>
  <c r="M18" i="10" s="1"/>
  <c r="U23" i="4"/>
  <c r="K20" i="8" s="1"/>
  <c r="K18" i="10" s="1"/>
  <c r="T23" i="4"/>
  <c r="J20" i="8" s="1"/>
  <c r="J18" i="10" s="1"/>
  <c r="S23" i="4"/>
  <c r="I20" i="8" s="1"/>
  <c r="I18" i="10" s="1"/>
  <c r="AB22" i="4"/>
  <c r="M19" i="8" s="1"/>
  <c r="M17" i="10" s="1"/>
  <c r="U22" i="4"/>
  <c r="R22" i="4" s="1"/>
  <c r="N19" i="8" s="1"/>
  <c r="N17" i="10" s="1"/>
  <c r="T22" i="4"/>
  <c r="J19" i="8" s="1"/>
  <c r="J17" i="10" s="1"/>
  <c r="S22" i="4"/>
  <c r="I19" i="8" s="1"/>
  <c r="I17" i="10" s="1"/>
  <c r="AB21" i="4"/>
  <c r="M18" i="8" s="1"/>
  <c r="M16" i="10" s="1"/>
  <c r="U21" i="4"/>
  <c r="K18" i="8" s="1"/>
  <c r="K16" i="10" s="1"/>
  <c r="T21" i="4"/>
  <c r="J18" i="8" s="1"/>
  <c r="J16" i="10" s="1"/>
  <c r="S21" i="4"/>
  <c r="I18" i="8" s="1"/>
  <c r="I16" i="10" s="1"/>
  <c r="R21" i="4"/>
  <c r="N18" i="8" s="1"/>
  <c r="N16" i="10" s="1"/>
  <c r="AB20" i="4"/>
  <c r="M17" i="8" s="1"/>
  <c r="M15" i="10" s="1"/>
  <c r="U20" i="4"/>
  <c r="K17" i="8" s="1"/>
  <c r="K15" i="10" s="1"/>
  <c r="T20" i="4"/>
  <c r="J17" i="8" s="1"/>
  <c r="J15" i="10" s="1"/>
  <c r="S20" i="4"/>
  <c r="I17" i="8" s="1"/>
  <c r="I15" i="10" s="1"/>
  <c r="AB19" i="4"/>
  <c r="M16" i="8" s="1"/>
  <c r="M14" i="10" s="1"/>
  <c r="U19" i="4"/>
  <c r="K16" i="8" s="1"/>
  <c r="K14" i="10" s="1"/>
  <c r="T19" i="4"/>
  <c r="R19" i="4" s="1"/>
  <c r="N16" i="8" s="1"/>
  <c r="N14" i="10" s="1"/>
  <c r="S19" i="4"/>
  <c r="I16" i="8" s="1"/>
  <c r="I14" i="10" s="1"/>
  <c r="AB18" i="4"/>
  <c r="M15" i="8" s="1"/>
  <c r="M13" i="10" s="1"/>
  <c r="U18" i="4"/>
  <c r="K15" i="8" s="1"/>
  <c r="K13" i="10" s="1"/>
  <c r="T18" i="4"/>
  <c r="J15" i="8" s="1"/>
  <c r="J13" i="10" s="1"/>
  <c r="S18" i="4"/>
  <c r="I15" i="8" s="1"/>
  <c r="I13" i="10" s="1"/>
  <c r="AB17" i="4"/>
  <c r="M14" i="8" s="1"/>
  <c r="M12" i="10" s="1"/>
  <c r="U17" i="4"/>
  <c r="K14" i="8" s="1"/>
  <c r="K12" i="10" s="1"/>
  <c r="T17" i="4"/>
  <c r="J14" i="8" s="1"/>
  <c r="J12" i="10" s="1"/>
  <c r="S17" i="4"/>
  <c r="I14" i="8" s="1"/>
  <c r="I12" i="10" s="1"/>
  <c r="R17" i="4"/>
  <c r="N14" i="8" s="1"/>
  <c r="N12" i="10" s="1"/>
  <c r="AB16" i="4"/>
  <c r="M13" i="8" s="1"/>
  <c r="M11" i="10" s="1"/>
  <c r="U16" i="4"/>
  <c r="K13" i="8" s="1"/>
  <c r="K11" i="10" s="1"/>
  <c r="T16" i="4"/>
  <c r="R16" i="4" s="1"/>
  <c r="N13" i="8" s="1"/>
  <c r="N11" i="10" s="1"/>
  <c r="S16" i="4"/>
  <c r="I13" i="8" s="1"/>
  <c r="I11" i="10" s="1"/>
  <c r="AB15" i="4"/>
  <c r="M12" i="8" s="1"/>
  <c r="M10" i="10" s="1"/>
  <c r="U15" i="4"/>
  <c r="K12" i="8" s="1"/>
  <c r="K10" i="10" s="1"/>
  <c r="T15" i="4"/>
  <c r="R15" i="4" s="1"/>
  <c r="N12" i="8" s="1"/>
  <c r="N10" i="10" s="1"/>
  <c r="S15" i="4"/>
  <c r="I12" i="8" s="1"/>
  <c r="I10" i="10" s="1"/>
  <c r="AB14" i="4"/>
  <c r="M11" i="8" s="1"/>
  <c r="M9" i="10" s="1"/>
  <c r="U14" i="4"/>
  <c r="R14" i="4" s="1"/>
  <c r="N11" i="8" s="1"/>
  <c r="N9" i="10" s="1"/>
  <c r="T14" i="4"/>
  <c r="J11" i="8" s="1"/>
  <c r="J9" i="10" s="1"/>
  <c r="S14" i="4"/>
  <c r="I11" i="8" s="1"/>
  <c r="I9" i="10" s="1"/>
  <c r="AB13" i="4"/>
  <c r="M10" i="8" s="1"/>
  <c r="M8" i="10" s="1"/>
  <c r="U13" i="4"/>
  <c r="K10" i="8" s="1"/>
  <c r="K8" i="10" s="1"/>
  <c r="T13" i="4"/>
  <c r="J10" i="8" s="1"/>
  <c r="J8" i="10" s="1"/>
  <c r="S13" i="4"/>
  <c r="I10" i="8" s="1"/>
  <c r="I8" i="10" s="1"/>
  <c r="R13" i="4"/>
  <c r="N10" i="8" s="1"/>
  <c r="N8" i="10" s="1"/>
  <c r="AB12" i="4"/>
  <c r="M9" i="8" s="1"/>
  <c r="M547" i="10" s="1"/>
  <c r="U12" i="4"/>
  <c r="K9" i="8" s="1"/>
  <c r="K547" i="10" s="1"/>
  <c r="T12" i="4"/>
  <c r="R12" i="4" s="1"/>
  <c r="N9" i="8" s="1"/>
  <c r="N547" i="10" s="1"/>
  <c r="S12" i="4"/>
  <c r="I9" i="8" s="1"/>
  <c r="I547" i="10" s="1"/>
  <c r="AB11" i="4"/>
  <c r="M8" i="8" s="1"/>
  <c r="M172" i="10" s="1"/>
  <c r="U11" i="4"/>
  <c r="K8" i="8" s="1"/>
  <c r="K172" i="10" s="1"/>
  <c r="T11" i="4"/>
  <c r="J8" i="8" s="1"/>
  <c r="J172" i="10" s="1"/>
  <c r="S11" i="4"/>
  <c r="I8" i="8" s="1"/>
  <c r="I172" i="10" s="1"/>
  <c r="AB10" i="4"/>
  <c r="M7" i="8" s="1"/>
  <c r="M162" i="10" s="1"/>
  <c r="U10" i="4"/>
  <c r="K7" i="8" s="1"/>
  <c r="K162" i="10" s="1"/>
  <c r="T10" i="4"/>
  <c r="J7" i="8" s="1"/>
  <c r="J162" i="10" s="1"/>
  <c r="S10" i="4"/>
  <c r="I7" i="8" s="1"/>
  <c r="I162" i="10" s="1"/>
  <c r="AB9" i="4"/>
  <c r="M6" i="8" s="1"/>
  <c r="M161" i="10" s="1"/>
  <c r="U9" i="4"/>
  <c r="K6" i="8" s="1"/>
  <c r="K161" i="10" s="1"/>
  <c r="T9" i="4"/>
  <c r="J6" i="8" s="1"/>
  <c r="J161" i="10" s="1"/>
  <c r="S9" i="4"/>
  <c r="I6" i="8" s="1"/>
  <c r="I161" i="10" s="1"/>
  <c r="AB8" i="4"/>
  <c r="M5" i="8" s="1"/>
  <c r="M153" i="10" s="1"/>
  <c r="U8" i="4"/>
  <c r="K5" i="8" s="1"/>
  <c r="K153" i="10" s="1"/>
  <c r="T8" i="4"/>
  <c r="S8" i="4"/>
  <c r="I5" i="8" s="1"/>
  <c r="I153" i="10" s="1"/>
  <c r="AB7" i="4"/>
  <c r="M4" i="8" s="1"/>
  <c r="M51" i="10" s="1"/>
  <c r="U7" i="4"/>
  <c r="K4" i="8" s="1"/>
  <c r="K51" i="10" s="1"/>
  <c r="T7" i="4"/>
  <c r="R7" i="4" s="1"/>
  <c r="N4" i="8" s="1"/>
  <c r="N51" i="10" s="1"/>
  <c r="S7" i="4"/>
  <c r="I4" i="8" s="1"/>
  <c r="I51" i="10" s="1"/>
  <c r="AB6" i="4"/>
  <c r="U6" i="4"/>
  <c r="T6" i="4"/>
  <c r="J3" i="8" s="1"/>
  <c r="S6" i="4"/>
  <c r="I3" i="8" s="1"/>
  <c r="I104" i="3"/>
  <c r="N571" i="8" s="1"/>
  <c r="N546" i="10" s="1"/>
  <c r="H104" i="3"/>
  <c r="M571" i="8" s="1"/>
  <c r="M546" i="10" s="1"/>
  <c r="H103" i="3"/>
  <c r="M570" i="8" s="1"/>
  <c r="M545" i="10" s="1"/>
  <c r="I102" i="3"/>
  <c r="N569" i="8" s="1"/>
  <c r="N544" i="10" s="1"/>
  <c r="H102" i="3"/>
  <c r="M569" i="8" s="1"/>
  <c r="M544" i="10" s="1"/>
  <c r="H101" i="3"/>
  <c r="M568" i="8" s="1"/>
  <c r="M543" i="10" s="1"/>
  <c r="I100" i="3"/>
  <c r="N567" i="8" s="1"/>
  <c r="N542" i="10" s="1"/>
  <c r="H100" i="3"/>
  <c r="M567" i="8" s="1"/>
  <c r="M542" i="10" s="1"/>
  <c r="H99" i="3"/>
  <c r="M566" i="8" s="1"/>
  <c r="M541" i="10" s="1"/>
  <c r="I98" i="3"/>
  <c r="N565" i="8" s="1"/>
  <c r="N540" i="10" s="1"/>
  <c r="H98" i="3"/>
  <c r="M565" i="8" s="1"/>
  <c r="M540" i="10" s="1"/>
  <c r="H97" i="3"/>
  <c r="M564" i="8" s="1"/>
  <c r="M539" i="10" s="1"/>
  <c r="I96" i="3"/>
  <c r="N563" i="8" s="1"/>
  <c r="N538" i="10" s="1"/>
  <c r="H96" i="3"/>
  <c r="M563" i="8" s="1"/>
  <c r="M538" i="10" s="1"/>
  <c r="H95" i="3"/>
  <c r="M562" i="8" s="1"/>
  <c r="M537" i="10" s="1"/>
  <c r="I94" i="3"/>
  <c r="N561" i="8" s="1"/>
  <c r="N536" i="10" s="1"/>
  <c r="H94" i="3"/>
  <c r="M561" i="8" s="1"/>
  <c r="M536" i="10" s="1"/>
  <c r="H93" i="3"/>
  <c r="M560" i="8" s="1"/>
  <c r="M535" i="10" s="1"/>
  <c r="I92" i="3"/>
  <c r="N559" i="8" s="1"/>
  <c r="N534" i="10" s="1"/>
  <c r="H92" i="3"/>
  <c r="M559" i="8" s="1"/>
  <c r="M534" i="10" s="1"/>
  <c r="H91" i="3"/>
  <c r="M558" i="8" s="1"/>
  <c r="M533" i="10" s="1"/>
  <c r="I90" i="3"/>
  <c r="N557" i="8" s="1"/>
  <c r="N532" i="10" s="1"/>
  <c r="H90" i="3"/>
  <c r="M557" i="8" s="1"/>
  <c r="M532" i="10" s="1"/>
  <c r="H89" i="3"/>
  <c r="M556" i="8" s="1"/>
  <c r="M531" i="10" s="1"/>
  <c r="I88" i="3"/>
  <c r="N555" i="8" s="1"/>
  <c r="N530" i="10" s="1"/>
  <c r="H88" i="3"/>
  <c r="M555" i="8" s="1"/>
  <c r="M530" i="10" s="1"/>
  <c r="H87" i="3"/>
  <c r="M554" i="8" s="1"/>
  <c r="M529" i="10" s="1"/>
  <c r="I86" i="3"/>
  <c r="N553" i="8" s="1"/>
  <c r="N528" i="10" s="1"/>
  <c r="H86" i="3"/>
  <c r="M553" i="8" s="1"/>
  <c r="M528" i="10" s="1"/>
  <c r="H85" i="3"/>
  <c r="M552" i="8" s="1"/>
  <c r="M527" i="10" s="1"/>
  <c r="I84" i="3"/>
  <c r="N551" i="8" s="1"/>
  <c r="N526" i="10" s="1"/>
  <c r="H84" i="3"/>
  <c r="M551" i="8" s="1"/>
  <c r="M526" i="10" s="1"/>
  <c r="H83" i="3"/>
  <c r="M550" i="8" s="1"/>
  <c r="M525" i="10" s="1"/>
  <c r="I82" i="3"/>
  <c r="N549" i="8" s="1"/>
  <c r="N524" i="10" s="1"/>
  <c r="H82" i="3"/>
  <c r="M549" i="8" s="1"/>
  <c r="M524" i="10" s="1"/>
  <c r="H81" i="3"/>
  <c r="M548" i="8" s="1"/>
  <c r="M523" i="10" s="1"/>
  <c r="I80" i="3"/>
  <c r="N547" i="8" s="1"/>
  <c r="N522" i="10" s="1"/>
  <c r="H80" i="3"/>
  <c r="M547" i="8" s="1"/>
  <c r="M522" i="10" s="1"/>
  <c r="H79" i="3"/>
  <c r="M546" i="8" s="1"/>
  <c r="M521" i="10" s="1"/>
  <c r="I78" i="3"/>
  <c r="N545" i="8" s="1"/>
  <c r="N520" i="10" s="1"/>
  <c r="H78" i="3"/>
  <c r="M545" i="8" s="1"/>
  <c r="M520" i="10" s="1"/>
  <c r="H77" i="3"/>
  <c r="M544" i="8" s="1"/>
  <c r="M519" i="10" s="1"/>
  <c r="I76" i="3"/>
  <c r="N543" i="8" s="1"/>
  <c r="N518" i="10" s="1"/>
  <c r="H76" i="3"/>
  <c r="M543" i="8" s="1"/>
  <c r="M518" i="10" s="1"/>
  <c r="H75" i="3"/>
  <c r="M542" i="8" s="1"/>
  <c r="M517" i="10" s="1"/>
  <c r="I74" i="3"/>
  <c r="N541" i="8" s="1"/>
  <c r="N516" i="10" s="1"/>
  <c r="H74" i="3"/>
  <c r="M541" i="8" s="1"/>
  <c r="M516" i="10" s="1"/>
  <c r="H73" i="3"/>
  <c r="M540" i="8" s="1"/>
  <c r="M515" i="10" s="1"/>
  <c r="I72" i="3"/>
  <c r="N539" i="8" s="1"/>
  <c r="N514" i="10" s="1"/>
  <c r="H72" i="3"/>
  <c r="M539" i="8" s="1"/>
  <c r="M514" i="10" s="1"/>
  <c r="H71" i="3"/>
  <c r="M538" i="8" s="1"/>
  <c r="M513" i="10" s="1"/>
  <c r="I70" i="3"/>
  <c r="N537" i="8" s="1"/>
  <c r="N512" i="10" s="1"/>
  <c r="H70" i="3"/>
  <c r="M537" i="8" s="1"/>
  <c r="M512" i="10" s="1"/>
  <c r="H69" i="3"/>
  <c r="M536" i="8" s="1"/>
  <c r="M511" i="10" s="1"/>
  <c r="I68" i="3"/>
  <c r="N535" i="8" s="1"/>
  <c r="N510" i="10" s="1"/>
  <c r="H68" i="3"/>
  <c r="M535" i="8" s="1"/>
  <c r="M510" i="10" s="1"/>
  <c r="H67" i="3"/>
  <c r="M534" i="8" s="1"/>
  <c r="M509" i="10" s="1"/>
  <c r="I66" i="3"/>
  <c r="N533" i="8" s="1"/>
  <c r="N508" i="10" s="1"/>
  <c r="H66" i="3"/>
  <c r="M533" i="8" s="1"/>
  <c r="M508" i="10" s="1"/>
  <c r="H65" i="3"/>
  <c r="M532" i="8" s="1"/>
  <c r="M507" i="10" s="1"/>
  <c r="I64" i="3"/>
  <c r="N531" i="8" s="1"/>
  <c r="N506" i="10" s="1"/>
  <c r="H64" i="3"/>
  <c r="M531" i="8" s="1"/>
  <c r="M506" i="10" s="1"/>
  <c r="H63" i="3"/>
  <c r="M530" i="8" s="1"/>
  <c r="M505" i="10" s="1"/>
  <c r="I62" i="3"/>
  <c r="N529" i="8" s="1"/>
  <c r="N504" i="10" s="1"/>
  <c r="H62" i="3"/>
  <c r="M529" i="8" s="1"/>
  <c r="M504" i="10" s="1"/>
  <c r="H61" i="3"/>
  <c r="M528" i="8" s="1"/>
  <c r="M503" i="10" s="1"/>
  <c r="I60" i="3"/>
  <c r="N527" i="8" s="1"/>
  <c r="N502" i="10" s="1"/>
  <c r="H60" i="3"/>
  <c r="M527" i="8" s="1"/>
  <c r="M502" i="10" s="1"/>
  <c r="H59" i="3"/>
  <c r="M526" i="8" s="1"/>
  <c r="M501" i="10" s="1"/>
  <c r="I58" i="3"/>
  <c r="N525" i="8" s="1"/>
  <c r="N500" i="10" s="1"/>
  <c r="H58" i="3"/>
  <c r="M525" i="8" s="1"/>
  <c r="M500" i="10" s="1"/>
  <c r="H57" i="3"/>
  <c r="M524" i="8" s="1"/>
  <c r="M499" i="10" s="1"/>
  <c r="I56" i="3"/>
  <c r="N523" i="8" s="1"/>
  <c r="N498" i="10" s="1"/>
  <c r="H56" i="3"/>
  <c r="M523" i="8" s="1"/>
  <c r="M498" i="10" s="1"/>
  <c r="H55" i="3"/>
  <c r="M522" i="8" s="1"/>
  <c r="M497" i="10" s="1"/>
  <c r="I54" i="3"/>
  <c r="N521" i="8" s="1"/>
  <c r="N496" i="10" s="1"/>
  <c r="H54" i="3"/>
  <c r="M521" i="8" s="1"/>
  <c r="M496" i="10" s="1"/>
  <c r="H53" i="3"/>
  <c r="M520" i="8" s="1"/>
  <c r="M495" i="10" s="1"/>
  <c r="I52" i="3"/>
  <c r="N519" i="8" s="1"/>
  <c r="N494" i="10" s="1"/>
  <c r="H52" i="3"/>
  <c r="M519" i="8" s="1"/>
  <c r="M494" i="10" s="1"/>
  <c r="H51" i="3"/>
  <c r="M518" i="8" s="1"/>
  <c r="M493" i="10" s="1"/>
  <c r="I50" i="3"/>
  <c r="N517" i="8" s="1"/>
  <c r="N492" i="10" s="1"/>
  <c r="H50" i="3"/>
  <c r="M517" i="8" s="1"/>
  <c r="M492" i="10" s="1"/>
  <c r="H49" i="3"/>
  <c r="M516" i="8" s="1"/>
  <c r="M491" i="10" s="1"/>
  <c r="I48" i="3"/>
  <c r="N515" i="8" s="1"/>
  <c r="N490" i="10" s="1"/>
  <c r="H48" i="3"/>
  <c r="M515" i="8" s="1"/>
  <c r="M490" i="10" s="1"/>
  <c r="H47" i="3"/>
  <c r="M514" i="8" s="1"/>
  <c r="M489" i="10" s="1"/>
  <c r="I46" i="3"/>
  <c r="N513" i="8" s="1"/>
  <c r="N488" i="10" s="1"/>
  <c r="H46" i="3"/>
  <c r="M513" i="8" s="1"/>
  <c r="M488" i="10" s="1"/>
  <c r="H45" i="3"/>
  <c r="M512" i="8" s="1"/>
  <c r="M487" i="10" s="1"/>
  <c r="I44" i="3"/>
  <c r="N511" i="8" s="1"/>
  <c r="N486" i="10" s="1"/>
  <c r="H44" i="3"/>
  <c r="M511" i="8" s="1"/>
  <c r="M486" i="10" s="1"/>
  <c r="H43" i="3"/>
  <c r="M510" i="8" s="1"/>
  <c r="M485" i="10" s="1"/>
  <c r="I42" i="3"/>
  <c r="N509" i="8" s="1"/>
  <c r="N484" i="10" s="1"/>
  <c r="H42" i="3"/>
  <c r="M509" i="8" s="1"/>
  <c r="M484" i="10" s="1"/>
  <c r="H41" i="3"/>
  <c r="M508" i="8" s="1"/>
  <c r="M483" i="10" s="1"/>
  <c r="I40" i="3"/>
  <c r="N507" i="8" s="1"/>
  <c r="N482" i="10" s="1"/>
  <c r="H40" i="3"/>
  <c r="M507" i="8" s="1"/>
  <c r="M482" i="10" s="1"/>
  <c r="H39" i="3"/>
  <c r="M506" i="8" s="1"/>
  <c r="M481" i="10" s="1"/>
  <c r="I38" i="3"/>
  <c r="N505" i="8" s="1"/>
  <c r="N480" i="10" s="1"/>
  <c r="H38" i="3"/>
  <c r="M505" i="8" s="1"/>
  <c r="M480" i="10" s="1"/>
  <c r="H37" i="3"/>
  <c r="M504" i="8" s="1"/>
  <c r="M479" i="10" s="1"/>
  <c r="I36" i="3"/>
  <c r="N503" i="8" s="1"/>
  <c r="N478" i="10" s="1"/>
  <c r="H36" i="3"/>
  <c r="M503" i="8" s="1"/>
  <c r="M478" i="10" s="1"/>
  <c r="H35" i="3"/>
  <c r="M502" i="8" s="1"/>
  <c r="M477" i="10" s="1"/>
  <c r="I34" i="3"/>
  <c r="N501" i="8" s="1"/>
  <c r="N476" i="10" s="1"/>
  <c r="H34" i="3"/>
  <c r="M501" i="8" s="1"/>
  <c r="M476" i="10" s="1"/>
  <c r="H33" i="3"/>
  <c r="M500" i="8" s="1"/>
  <c r="M475" i="10" s="1"/>
  <c r="I32" i="3"/>
  <c r="N499" i="8" s="1"/>
  <c r="N474" i="10" s="1"/>
  <c r="H32" i="3"/>
  <c r="M499" i="8" s="1"/>
  <c r="M474" i="10" s="1"/>
  <c r="H31" i="3"/>
  <c r="M498" i="8" s="1"/>
  <c r="M473" i="10" s="1"/>
  <c r="I30" i="3"/>
  <c r="N497" i="8" s="1"/>
  <c r="N472" i="10" s="1"/>
  <c r="H30" i="3"/>
  <c r="M497" i="8" s="1"/>
  <c r="M472" i="10" s="1"/>
  <c r="H29" i="3"/>
  <c r="M496" i="8" s="1"/>
  <c r="M471" i="10" s="1"/>
  <c r="I28" i="3"/>
  <c r="N495" i="8" s="1"/>
  <c r="N470" i="10" s="1"/>
  <c r="H28" i="3"/>
  <c r="M495" i="8" s="1"/>
  <c r="M470" i="10" s="1"/>
  <c r="H27" i="3"/>
  <c r="M494" i="8" s="1"/>
  <c r="M469" i="10" s="1"/>
  <c r="I26" i="3"/>
  <c r="N493" i="8" s="1"/>
  <c r="N468" i="10" s="1"/>
  <c r="H26" i="3"/>
  <c r="M493" i="8" s="1"/>
  <c r="M468" i="10" s="1"/>
  <c r="H25" i="3"/>
  <c r="M492" i="8" s="1"/>
  <c r="M467" i="10" s="1"/>
  <c r="I24" i="3"/>
  <c r="N491" i="8" s="1"/>
  <c r="N466" i="10" s="1"/>
  <c r="H24" i="3"/>
  <c r="M491" i="8" s="1"/>
  <c r="M466" i="10" s="1"/>
  <c r="H23" i="3"/>
  <c r="M490" i="8" s="1"/>
  <c r="M465" i="10" s="1"/>
  <c r="I22" i="3"/>
  <c r="N489" i="8" s="1"/>
  <c r="N464" i="10" s="1"/>
  <c r="H22" i="3"/>
  <c r="M489" i="8" s="1"/>
  <c r="M464" i="10" s="1"/>
  <c r="H21" i="3"/>
  <c r="M488" i="8" s="1"/>
  <c r="M463" i="10" s="1"/>
  <c r="I20" i="3"/>
  <c r="N487" i="8" s="1"/>
  <c r="N462" i="10" s="1"/>
  <c r="H20" i="3"/>
  <c r="M487" i="8" s="1"/>
  <c r="M462" i="10" s="1"/>
  <c r="H19" i="3"/>
  <c r="M486" i="8" s="1"/>
  <c r="M461" i="10" s="1"/>
  <c r="I18" i="3"/>
  <c r="N485" i="8" s="1"/>
  <c r="N460" i="10" s="1"/>
  <c r="H18" i="3"/>
  <c r="M485" i="8" s="1"/>
  <c r="M460" i="10" s="1"/>
  <c r="H17" i="3"/>
  <c r="M484" i="8" s="1"/>
  <c r="M459" i="10" s="1"/>
  <c r="I16" i="3"/>
  <c r="N483" i="8" s="1"/>
  <c r="N458" i="10" s="1"/>
  <c r="H16" i="3"/>
  <c r="M483" i="8" s="1"/>
  <c r="M458" i="10" s="1"/>
  <c r="H15" i="3"/>
  <c r="M482" i="8" s="1"/>
  <c r="M457" i="10" s="1"/>
  <c r="I14" i="3"/>
  <c r="N481" i="8" s="1"/>
  <c r="N456" i="10" s="1"/>
  <c r="H14" i="3"/>
  <c r="M481" i="8" s="1"/>
  <c r="M456" i="10" s="1"/>
  <c r="H13" i="3"/>
  <c r="M480" i="8" s="1"/>
  <c r="M455" i="10" s="1"/>
  <c r="I12" i="3"/>
  <c r="N479" i="8" s="1"/>
  <c r="N454" i="10" s="1"/>
  <c r="H12" i="3"/>
  <c r="M479" i="8" s="1"/>
  <c r="M454" i="10" s="1"/>
  <c r="H11" i="3"/>
  <c r="M478" i="8" s="1"/>
  <c r="M453" i="10" s="1"/>
  <c r="I10" i="3"/>
  <c r="N477" i="8" s="1"/>
  <c r="N452" i="10" s="1"/>
  <c r="H10" i="3"/>
  <c r="M477" i="8" s="1"/>
  <c r="M452" i="10" s="1"/>
  <c r="H9" i="3"/>
  <c r="M476" i="8" s="1"/>
  <c r="M451" i="10" s="1"/>
  <c r="I8" i="3"/>
  <c r="N475" i="8" s="1"/>
  <c r="N450" i="10" s="1"/>
  <c r="H8" i="3"/>
  <c r="M475" i="8" s="1"/>
  <c r="M450" i="10" s="1"/>
  <c r="H7" i="3"/>
  <c r="M474" i="8" s="1"/>
  <c r="M449" i="10" s="1"/>
  <c r="I6" i="3"/>
  <c r="N473" i="8" s="1"/>
  <c r="N448" i="10" s="1"/>
  <c r="H6" i="3"/>
  <c r="M473" i="8" s="1"/>
  <c r="M448" i="10" s="1"/>
  <c r="H5" i="3"/>
  <c r="M472" i="8" s="1"/>
  <c r="M447" i="10" s="1"/>
  <c r="H4" i="3"/>
  <c r="M471" i="8" s="1"/>
  <c r="F102" i="2"/>
  <c r="E102" i="2"/>
  <c r="D102" i="2"/>
  <c r="F101" i="2"/>
  <c r="E101" i="2"/>
  <c r="D101" i="2"/>
  <c r="F100" i="2"/>
  <c r="E100" i="2"/>
  <c r="D100" i="2"/>
  <c r="F99" i="2"/>
  <c r="E99" i="2"/>
  <c r="D99" i="2"/>
  <c r="F98" i="2"/>
  <c r="E98" i="2"/>
  <c r="D98" i="2"/>
  <c r="F97" i="2"/>
  <c r="E97" i="2"/>
  <c r="D97" i="2"/>
  <c r="F96" i="2"/>
  <c r="E96" i="2"/>
  <c r="D96" i="2"/>
  <c r="F95" i="2"/>
  <c r="E95" i="2"/>
  <c r="D95" i="2"/>
  <c r="F94" i="2"/>
  <c r="E94" i="2"/>
  <c r="D94" i="2"/>
  <c r="F93" i="2"/>
  <c r="E93" i="2"/>
  <c r="D93" i="2"/>
  <c r="F92" i="2"/>
  <c r="E92" i="2"/>
  <c r="D92" i="2"/>
  <c r="F91" i="2"/>
  <c r="E91" i="2"/>
  <c r="D91" i="2"/>
  <c r="F90" i="2"/>
  <c r="E90" i="2"/>
  <c r="D90" i="2"/>
  <c r="F89" i="2"/>
  <c r="E89" i="2"/>
  <c r="D89" i="2"/>
  <c r="F88" i="2"/>
  <c r="E88" i="2"/>
  <c r="D88" i="2"/>
  <c r="F87" i="2"/>
  <c r="E87" i="2"/>
  <c r="D87" i="2"/>
  <c r="F86" i="2"/>
  <c r="E86" i="2"/>
  <c r="D86" i="2"/>
  <c r="F85" i="2"/>
  <c r="E85" i="2"/>
  <c r="D85" i="2"/>
  <c r="F84" i="2"/>
  <c r="E84" i="2"/>
  <c r="D84" i="2"/>
  <c r="F83" i="2"/>
  <c r="E83" i="2"/>
  <c r="D83" i="2"/>
  <c r="F82" i="2"/>
  <c r="E82" i="2"/>
  <c r="D82" i="2"/>
  <c r="F81" i="2"/>
  <c r="E81" i="2"/>
  <c r="D81" i="2"/>
  <c r="F80" i="2"/>
  <c r="E80" i="2"/>
  <c r="D80" i="2"/>
  <c r="F79" i="2"/>
  <c r="E79" i="2"/>
  <c r="D79" i="2"/>
  <c r="F78" i="2"/>
  <c r="E78" i="2"/>
  <c r="D78" i="2"/>
  <c r="F77" i="2"/>
  <c r="E77" i="2"/>
  <c r="D77" i="2"/>
  <c r="F76" i="2"/>
  <c r="E76" i="2"/>
  <c r="D76" i="2"/>
  <c r="F75" i="2"/>
  <c r="E75" i="2"/>
  <c r="D75" i="2"/>
  <c r="F74" i="2"/>
  <c r="E74" i="2"/>
  <c r="D74" i="2"/>
  <c r="F73" i="2"/>
  <c r="E73" i="2"/>
  <c r="D73" i="2"/>
  <c r="F72" i="2"/>
  <c r="E72" i="2"/>
  <c r="D72" i="2"/>
  <c r="F71" i="2"/>
  <c r="E71" i="2"/>
  <c r="D71" i="2"/>
  <c r="F70" i="2"/>
  <c r="E70" i="2"/>
  <c r="D70" i="2"/>
  <c r="F69" i="2"/>
  <c r="E69" i="2"/>
  <c r="D69" i="2"/>
  <c r="F68" i="2"/>
  <c r="E68" i="2"/>
  <c r="D68" i="2"/>
  <c r="F67" i="2"/>
  <c r="E67" i="2"/>
  <c r="D67" i="2"/>
  <c r="F66" i="2"/>
  <c r="E66" i="2"/>
  <c r="D66" i="2"/>
  <c r="F65" i="2"/>
  <c r="E65" i="2"/>
  <c r="D65" i="2"/>
  <c r="F64" i="2"/>
  <c r="E64" i="2"/>
  <c r="D64" i="2"/>
  <c r="F63" i="2"/>
  <c r="E63" i="2"/>
  <c r="D63" i="2"/>
  <c r="F62" i="2"/>
  <c r="E62" i="2"/>
  <c r="D62" i="2"/>
  <c r="F61" i="2"/>
  <c r="E61" i="2"/>
  <c r="D61" i="2"/>
  <c r="F60" i="2"/>
  <c r="E60" i="2"/>
  <c r="D60" i="2"/>
  <c r="F59" i="2"/>
  <c r="E59" i="2"/>
  <c r="D59" i="2"/>
  <c r="F58" i="2"/>
  <c r="E58" i="2"/>
  <c r="D58" i="2"/>
  <c r="F57" i="2"/>
  <c r="E57" i="2"/>
  <c r="D57" i="2"/>
  <c r="F56" i="2"/>
  <c r="E56" i="2"/>
  <c r="D56" i="2"/>
  <c r="F55" i="2"/>
  <c r="E55" i="2"/>
  <c r="D55" i="2"/>
  <c r="F54" i="2"/>
  <c r="E54" i="2"/>
  <c r="D54" i="2"/>
  <c r="F53" i="2"/>
  <c r="E53" i="2"/>
  <c r="D53" i="2"/>
  <c r="F52" i="2"/>
  <c r="E52" i="2"/>
  <c r="D52" i="2"/>
  <c r="F51" i="2"/>
  <c r="E51" i="2"/>
  <c r="D51" i="2"/>
  <c r="F50" i="2"/>
  <c r="E50" i="2"/>
  <c r="D50" i="2"/>
  <c r="F49" i="2"/>
  <c r="E49" i="2"/>
  <c r="D49" i="2"/>
  <c r="F48" i="2"/>
  <c r="E48" i="2"/>
  <c r="D48" i="2"/>
  <c r="F47" i="2"/>
  <c r="E47" i="2"/>
  <c r="D47" i="2"/>
  <c r="F46" i="2"/>
  <c r="E46" i="2"/>
  <c r="D46" i="2"/>
  <c r="F45" i="2"/>
  <c r="E45" i="2"/>
  <c r="D45" i="2"/>
  <c r="F44" i="2"/>
  <c r="E44" i="2"/>
  <c r="D44" i="2"/>
  <c r="F43" i="2"/>
  <c r="E43" i="2"/>
  <c r="D43" i="2"/>
  <c r="F42" i="2"/>
  <c r="E42" i="2"/>
  <c r="D42" i="2"/>
  <c r="F41" i="2"/>
  <c r="E41" i="2"/>
  <c r="D41" i="2"/>
  <c r="F40" i="2"/>
  <c r="E40" i="2"/>
  <c r="D40" i="2"/>
  <c r="F39" i="2"/>
  <c r="E39" i="2"/>
  <c r="D39" i="2"/>
  <c r="F38" i="2"/>
  <c r="E38" i="2"/>
  <c r="D38" i="2"/>
  <c r="F37" i="2"/>
  <c r="E37" i="2"/>
  <c r="D37" i="2"/>
  <c r="F36" i="2"/>
  <c r="E36" i="2"/>
  <c r="D36" i="2"/>
  <c r="F35" i="2"/>
  <c r="E35" i="2"/>
  <c r="D35" i="2"/>
  <c r="F34" i="2"/>
  <c r="E34" i="2"/>
  <c r="D34" i="2"/>
  <c r="F33" i="2"/>
  <c r="E33" i="2"/>
  <c r="D33" i="2"/>
  <c r="F32" i="2"/>
  <c r="E32" i="2"/>
  <c r="D32" i="2"/>
  <c r="F31" i="2"/>
  <c r="E31" i="2"/>
  <c r="D31" i="2"/>
  <c r="F30" i="2"/>
  <c r="E30" i="2"/>
  <c r="D30" i="2"/>
  <c r="F29" i="2"/>
  <c r="E29" i="2"/>
  <c r="D29" i="2"/>
  <c r="F28" i="2"/>
  <c r="E28" i="2"/>
  <c r="D28" i="2"/>
  <c r="F27" i="2"/>
  <c r="E27" i="2"/>
  <c r="D27" i="2"/>
  <c r="F26" i="2"/>
  <c r="E26" i="2"/>
  <c r="D26" i="2"/>
  <c r="F25" i="2"/>
  <c r="E25" i="2"/>
  <c r="D25" i="2"/>
  <c r="F24" i="2"/>
  <c r="E24" i="2"/>
  <c r="D24" i="2"/>
  <c r="F23" i="2"/>
  <c r="E23" i="2"/>
  <c r="D23" i="2"/>
  <c r="F22" i="2"/>
  <c r="E22" i="2"/>
  <c r="D22" i="2"/>
  <c r="F21" i="2"/>
  <c r="E21" i="2"/>
  <c r="D21" i="2"/>
  <c r="F20" i="2"/>
  <c r="E20" i="2"/>
  <c r="D20" i="2"/>
  <c r="F19" i="2"/>
  <c r="E19" i="2"/>
  <c r="D19" i="2"/>
  <c r="F18" i="2"/>
  <c r="E18" i="2"/>
  <c r="D18" i="2"/>
  <c r="F17" i="2"/>
  <c r="E17" i="2"/>
  <c r="D17" i="2"/>
  <c r="F16" i="2"/>
  <c r="E16" i="2"/>
  <c r="D16" i="2"/>
  <c r="F15" i="2"/>
  <c r="E15" i="2"/>
  <c r="D15" i="2"/>
  <c r="F14" i="2"/>
  <c r="E14" i="2"/>
  <c r="D14" i="2"/>
  <c r="F13" i="2"/>
  <c r="E13" i="2"/>
  <c r="D13" i="2"/>
  <c r="F12" i="2"/>
  <c r="E12" i="2"/>
  <c r="D12" i="2"/>
  <c r="F11" i="2"/>
  <c r="E11" i="2"/>
  <c r="D11" i="2"/>
  <c r="F10" i="2"/>
  <c r="E10" i="2"/>
  <c r="D10" i="2"/>
  <c r="F9" i="2"/>
  <c r="E9" i="2"/>
  <c r="D9" i="2"/>
  <c r="E8" i="2"/>
  <c r="F7" i="2"/>
  <c r="E7" i="2"/>
  <c r="F6" i="2"/>
  <c r="E6" i="2"/>
  <c r="F5" i="2"/>
  <c r="E5" i="2"/>
  <c r="F4" i="2"/>
  <c r="AA1" i="1"/>
  <c r="B165" i="8" l="1"/>
  <c r="B6" i="10" s="1"/>
  <c r="B162" i="8"/>
  <c r="B3" i="10" s="1"/>
  <c r="J326" i="5"/>
  <c r="G326" i="5"/>
  <c r="R9" i="5"/>
  <c r="N165" i="8" s="1"/>
  <c r="N6" i="10" s="1"/>
  <c r="G325" i="5"/>
  <c r="J325" i="5"/>
  <c r="R8" i="4"/>
  <c r="N5" i="8" s="1"/>
  <c r="N153" i="10" s="1"/>
  <c r="E4" i="2"/>
  <c r="D4" i="2" s="1"/>
  <c r="D5" i="2"/>
  <c r="R9" i="4"/>
  <c r="N6" i="8" s="1"/>
  <c r="N161" i="10" s="1"/>
  <c r="AB56" i="4"/>
  <c r="I180" i="4" s="1"/>
  <c r="D7" i="2"/>
  <c r="D6" i="2"/>
  <c r="R6" i="4"/>
  <c r="F176" i="4"/>
  <c r="H180" i="4" s="1"/>
  <c r="E3" i="2"/>
  <c r="F3" i="2"/>
  <c r="I176" i="4"/>
  <c r="I4" i="3"/>
  <c r="N471" i="8" s="1"/>
  <c r="F8" i="2"/>
  <c r="D8" i="2" s="1"/>
  <c r="I346" i="10"/>
  <c r="I106" i="8"/>
  <c r="N3" i="8"/>
  <c r="H188" i="4"/>
  <c r="I212" i="5"/>
  <c r="I2" i="10"/>
  <c r="I53" i="8"/>
  <c r="I112" i="4"/>
  <c r="J2" i="10"/>
  <c r="J7" i="7"/>
  <c r="K3" i="10"/>
  <c r="S318" i="5"/>
  <c r="I349" i="5" s="1"/>
  <c r="K3" i="8"/>
  <c r="K11" i="8"/>
  <c r="K9" i="10" s="1"/>
  <c r="J37" i="8"/>
  <c r="J35" i="10" s="1"/>
  <c r="J49" i="8"/>
  <c r="J47" i="10" s="1"/>
  <c r="J110" i="8"/>
  <c r="J102" i="10" s="1"/>
  <c r="J118" i="8"/>
  <c r="J110" i="10" s="1"/>
  <c r="J126" i="8"/>
  <c r="J118" i="10" s="1"/>
  <c r="J134" i="8"/>
  <c r="J126" i="10" s="1"/>
  <c r="J142" i="8"/>
  <c r="J134" i="10" s="1"/>
  <c r="J150" i="8"/>
  <c r="J142" i="10" s="1"/>
  <c r="J158" i="8"/>
  <c r="J150" i="10" s="1"/>
  <c r="K170" i="8"/>
  <c r="K155" i="10" s="1"/>
  <c r="K226" i="8"/>
  <c r="K210" i="10" s="1"/>
  <c r="T212" i="5"/>
  <c r="R18" i="4"/>
  <c r="N15" i="8" s="1"/>
  <c r="N13" i="10" s="1"/>
  <c r="R71" i="4"/>
  <c r="N65" i="8" s="1"/>
  <c r="N60" i="10" s="1"/>
  <c r="R79" i="4"/>
  <c r="N73" i="8" s="1"/>
  <c r="N68" i="10" s="1"/>
  <c r="L112" i="4"/>
  <c r="M3" i="10"/>
  <c r="M262" i="8"/>
  <c r="U212" i="5"/>
  <c r="J169" i="10"/>
  <c r="J468" i="8"/>
  <c r="T318" i="5"/>
  <c r="B9" i="8"/>
  <c r="B547" i="10" s="1"/>
  <c r="J9" i="8"/>
  <c r="J547" i="10" s="1"/>
  <c r="B19" i="8"/>
  <c r="B17" i="10" s="1"/>
  <c r="A18" i="10"/>
  <c r="B20" i="8"/>
  <c r="B18" i="10" s="1"/>
  <c r="J21" i="8"/>
  <c r="J19" i="10" s="1"/>
  <c r="A25" i="10"/>
  <c r="B27" i="8"/>
  <c r="B25" i="10" s="1"/>
  <c r="A34" i="10"/>
  <c r="B36" i="8"/>
  <c r="B34" i="10" s="1"/>
  <c r="A46" i="10"/>
  <c r="B48" i="8"/>
  <c r="B46" i="10" s="1"/>
  <c r="J115" i="8"/>
  <c r="J107" i="10" s="1"/>
  <c r="J123" i="8"/>
  <c r="J115" i="10" s="1"/>
  <c r="J131" i="8"/>
  <c r="J123" i="10" s="1"/>
  <c r="J139" i="8"/>
  <c r="J131" i="10" s="1"/>
  <c r="J147" i="8"/>
  <c r="J139" i="10" s="1"/>
  <c r="J155" i="8"/>
  <c r="J147" i="10" s="1"/>
  <c r="A200" i="10"/>
  <c r="B216" i="8"/>
  <c r="B200" i="10" s="1"/>
  <c r="A232" i="10"/>
  <c r="B248" i="8"/>
  <c r="B232" i="10" s="1"/>
  <c r="N346" i="10"/>
  <c r="I169" i="10"/>
  <c r="I468" i="8"/>
  <c r="R10" i="4"/>
  <c r="N7" i="8" s="1"/>
  <c r="N162" i="10" s="1"/>
  <c r="R34" i="4"/>
  <c r="N31" i="8" s="1"/>
  <c r="N29" i="10" s="1"/>
  <c r="R42" i="4"/>
  <c r="N39" i="8" s="1"/>
  <c r="N37" i="10" s="1"/>
  <c r="T56" i="4"/>
  <c r="R87" i="4"/>
  <c r="N81" i="8" s="1"/>
  <c r="N76" i="10" s="1"/>
  <c r="I11" i="3"/>
  <c r="N478" i="8" s="1"/>
  <c r="N453" i="10" s="1"/>
  <c r="I19" i="3"/>
  <c r="N486" i="8" s="1"/>
  <c r="N461" i="10" s="1"/>
  <c r="I27" i="3"/>
  <c r="N494" i="8" s="1"/>
  <c r="N469" i="10" s="1"/>
  <c r="I35" i="3"/>
  <c r="N502" i="8" s="1"/>
  <c r="N477" i="10" s="1"/>
  <c r="I43" i="3"/>
  <c r="N510" i="8" s="1"/>
  <c r="N485" i="10" s="1"/>
  <c r="I51" i="3"/>
  <c r="N518" i="8" s="1"/>
  <c r="N493" i="10" s="1"/>
  <c r="I59" i="3"/>
  <c r="N526" i="8" s="1"/>
  <c r="N501" i="10" s="1"/>
  <c r="I67" i="3"/>
  <c r="N534" i="8" s="1"/>
  <c r="N509" i="10" s="1"/>
  <c r="I79" i="3"/>
  <c r="N546" i="8" s="1"/>
  <c r="N521" i="10" s="1"/>
  <c r="I95" i="3"/>
  <c r="N562" i="8" s="1"/>
  <c r="N537" i="10" s="1"/>
  <c r="R23" i="4"/>
  <c r="N20" i="8" s="1"/>
  <c r="N18" i="10" s="1"/>
  <c r="R47" i="4"/>
  <c r="N44" i="8" s="1"/>
  <c r="N42" i="10" s="1"/>
  <c r="R55" i="4"/>
  <c r="N52" i="8" s="1"/>
  <c r="N50" i="10" s="1"/>
  <c r="R80" i="4"/>
  <c r="N74" i="8" s="1"/>
  <c r="N69" i="10" s="1"/>
  <c r="R96" i="4"/>
  <c r="N90" i="8" s="1"/>
  <c r="N85" i="10" s="1"/>
  <c r="R104" i="4"/>
  <c r="N98" i="8" s="1"/>
  <c r="N93" i="10" s="1"/>
  <c r="R7" i="5"/>
  <c r="N163" i="8" s="1"/>
  <c r="N4" i="10" s="1"/>
  <c r="R15" i="5"/>
  <c r="N171" i="8" s="1"/>
  <c r="N156" i="10" s="1"/>
  <c r="R23" i="5"/>
  <c r="N179" i="8" s="1"/>
  <c r="N166" i="10" s="1"/>
  <c r="R31" i="5"/>
  <c r="N187" i="8" s="1"/>
  <c r="N550" i="10" s="1"/>
  <c r="R39" i="5"/>
  <c r="N195" i="8" s="1"/>
  <c r="N179" i="10" s="1"/>
  <c r="R47" i="5"/>
  <c r="N203" i="8" s="1"/>
  <c r="N187" i="10" s="1"/>
  <c r="R55" i="5"/>
  <c r="N211" i="8" s="1"/>
  <c r="N195" i="10" s="1"/>
  <c r="R63" i="5"/>
  <c r="N219" i="8" s="1"/>
  <c r="N203" i="10" s="1"/>
  <c r="R71" i="5"/>
  <c r="N227" i="8" s="1"/>
  <c r="N211" i="10" s="1"/>
  <c r="R79" i="5"/>
  <c r="N235" i="8" s="1"/>
  <c r="N219" i="10" s="1"/>
  <c r="R87" i="5"/>
  <c r="N243" i="8" s="1"/>
  <c r="N227" i="10" s="1"/>
  <c r="R95" i="5"/>
  <c r="N251" i="8" s="1"/>
  <c r="N235" i="10" s="1"/>
  <c r="R103" i="5"/>
  <c r="N259" i="8" s="1"/>
  <c r="N243" i="10" s="1"/>
  <c r="S106" i="5"/>
  <c r="I345" i="5" s="1"/>
  <c r="R112" i="5"/>
  <c r="R120" i="5"/>
  <c r="N273" i="8" s="1"/>
  <c r="N254" i="10" s="1"/>
  <c r="R128" i="5"/>
  <c r="N281" i="8" s="1"/>
  <c r="N262" i="10" s="1"/>
  <c r="R136" i="5"/>
  <c r="N289" i="8" s="1"/>
  <c r="N270" i="10" s="1"/>
  <c r="R144" i="5"/>
  <c r="N297" i="8" s="1"/>
  <c r="N278" i="10" s="1"/>
  <c r="R152" i="5"/>
  <c r="N305" i="8" s="1"/>
  <c r="N286" i="10" s="1"/>
  <c r="R160" i="5"/>
  <c r="N313" i="8" s="1"/>
  <c r="N294" i="10" s="1"/>
  <c r="R168" i="5"/>
  <c r="N321" i="8" s="1"/>
  <c r="N302" i="10" s="1"/>
  <c r="R176" i="5"/>
  <c r="N329" i="8" s="1"/>
  <c r="N310" i="10" s="1"/>
  <c r="R184" i="5"/>
  <c r="N337" i="8" s="1"/>
  <c r="N318" i="10" s="1"/>
  <c r="R192" i="5"/>
  <c r="N345" i="8" s="1"/>
  <c r="N326" i="10" s="1"/>
  <c r="R200" i="5"/>
  <c r="N353" i="8" s="1"/>
  <c r="N334" i="10" s="1"/>
  <c r="R208" i="5"/>
  <c r="N361" i="8" s="1"/>
  <c r="N342" i="10" s="1"/>
  <c r="K169" i="10"/>
  <c r="K468" i="8"/>
  <c r="U318" i="5"/>
  <c r="E2" i="10"/>
  <c r="E53" i="8"/>
  <c r="M3" i="8"/>
  <c r="B4" i="8"/>
  <c r="B51" i="10" s="1"/>
  <c r="J4" i="8"/>
  <c r="J51" i="10" s="1"/>
  <c r="B12" i="8"/>
  <c r="B10" i="10" s="1"/>
  <c r="J12" i="8"/>
  <c r="J10" i="10" s="1"/>
  <c r="K19" i="8"/>
  <c r="K17" i="10" s="1"/>
  <c r="A20" i="10"/>
  <c r="B22" i="8"/>
  <c r="B20" i="10" s="1"/>
  <c r="B24" i="8"/>
  <c r="B22" i="10" s="1"/>
  <c r="J24" i="8"/>
  <c r="J22" i="10" s="1"/>
  <c r="J25" i="8"/>
  <c r="J23" i="10" s="1"/>
  <c r="F53" i="8"/>
  <c r="G106" i="8"/>
  <c r="J112" i="8"/>
  <c r="J104" i="10" s="1"/>
  <c r="J120" i="8"/>
  <c r="J112" i="10" s="1"/>
  <c r="J128" i="8"/>
  <c r="J120" i="10" s="1"/>
  <c r="J136" i="8"/>
  <c r="J128" i="10" s="1"/>
  <c r="J144" i="8"/>
  <c r="J136" i="10" s="1"/>
  <c r="J152" i="8"/>
  <c r="J144" i="10" s="1"/>
  <c r="K178" i="8"/>
  <c r="K165" i="10" s="1"/>
  <c r="K234" i="8"/>
  <c r="K218" i="10" s="1"/>
  <c r="A245" i="10"/>
  <c r="B261" i="8"/>
  <c r="B245" i="10" s="1"/>
  <c r="R26" i="4"/>
  <c r="N23" i="8" s="1"/>
  <c r="N21" i="10" s="1"/>
  <c r="R50" i="4"/>
  <c r="N47" i="8" s="1"/>
  <c r="N45" i="10" s="1"/>
  <c r="R63" i="4"/>
  <c r="N57" i="8" s="1"/>
  <c r="N52" i="10" s="1"/>
  <c r="I7" i="3"/>
  <c r="N474" i="8" s="1"/>
  <c r="N449" i="10" s="1"/>
  <c r="I15" i="3"/>
  <c r="N482" i="8" s="1"/>
  <c r="N457" i="10" s="1"/>
  <c r="I23" i="3"/>
  <c r="N490" i="8" s="1"/>
  <c r="N465" i="10" s="1"/>
  <c r="I31" i="3"/>
  <c r="N498" i="8" s="1"/>
  <c r="N473" i="10" s="1"/>
  <c r="I39" i="3"/>
  <c r="N506" i="8" s="1"/>
  <c r="N481" i="10" s="1"/>
  <c r="I47" i="3"/>
  <c r="N514" i="8" s="1"/>
  <c r="N489" i="10" s="1"/>
  <c r="I55" i="3"/>
  <c r="N522" i="8" s="1"/>
  <c r="N497" i="10" s="1"/>
  <c r="I63" i="3"/>
  <c r="N530" i="8" s="1"/>
  <c r="N505" i="10" s="1"/>
  <c r="I71" i="3"/>
  <c r="N538" i="8" s="1"/>
  <c r="N513" i="10" s="1"/>
  <c r="I75" i="3"/>
  <c r="N542" i="8" s="1"/>
  <c r="N517" i="10" s="1"/>
  <c r="I83" i="3"/>
  <c r="N550" i="8" s="1"/>
  <c r="N525" i="10" s="1"/>
  <c r="I87" i="3"/>
  <c r="N554" i="8" s="1"/>
  <c r="N529" i="10" s="1"/>
  <c r="I91" i="3"/>
  <c r="N558" i="8" s="1"/>
  <c r="N533" i="10" s="1"/>
  <c r="I99" i="3"/>
  <c r="N566" i="8" s="1"/>
  <c r="N541" i="10" s="1"/>
  <c r="I103" i="3"/>
  <c r="N570" i="8" s="1"/>
  <c r="N545" i="10" s="1"/>
  <c r="R31" i="4"/>
  <c r="N28" i="8" s="1"/>
  <c r="N26" i="10" s="1"/>
  <c r="R39" i="4"/>
  <c r="N36" i="8" s="1"/>
  <c r="N34" i="10" s="1"/>
  <c r="U56" i="4"/>
  <c r="J346" i="10"/>
  <c r="J106" i="8"/>
  <c r="R64" i="4"/>
  <c r="N58" i="8" s="1"/>
  <c r="N53" i="10" s="1"/>
  <c r="R72" i="4"/>
  <c r="N66" i="8" s="1"/>
  <c r="N61" i="10" s="1"/>
  <c r="R88" i="4"/>
  <c r="N82" i="8" s="1"/>
  <c r="N77" i="10" s="1"/>
  <c r="M446" i="10"/>
  <c r="M572" i="8"/>
  <c r="R20" i="4"/>
  <c r="N17" i="8" s="1"/>
  <c r="N15" i="10" s="1"/>
  <c r="R36" i="4"/>
  <c r="N33" i="8" s="1"/>
  <c r="N31" i="10" s="1"/>
  <c r="R44" i="4"/>
  <c r="N41" i="8" s="1"/>
  <c r="N39" i="10" s="1"/>
  <c r="K346" i="10"/>
  <c r="K106" i="8"/>
  <c r="R65" i="4"/>
  <c r="N59" i="8" s="1"/>
  <c r="N54" i="10" s="1"/>
  <c r="R73" i="4"/>
  <c r="N67" i="8" s="1"/>
  <c r="N62" i="10" s="1"/>
  <c r="R81" i="4"/>
  <c r="N75" i="8" s="1"/>
  <c r="N70" i="10" s="1"/>
  <c r="R89" i="4"/>
  <c r="N83" i="8" s="1"/>
  <c r="N78" i="10" s="1"/>
  <c r="R97" i="4"/>
  <c r="N91" i="8" s="1"/>
  <c r="N86" i="10" s="1"/>
  <c r="R105" i="4"/>
  <c r="N99" i="8" s="1"/>
  <c r="N94" i="10" s="1"/>
  <c r="S112" i="4"/>
  <c r="H196" i="4" s="1"/>
  <c r="R118" i="4"/>
  <c r="R120" i="4"/>
  <c r="N111" i="8" s="1"/>
  <c r="N103" i="10" s="1"/>
  <c r="R122" i="4"/>
  <c r="N113" i="8" s="1"/>
  <c r="N105" i="10" s="1"/>
  <c r="R126" i="4"/>
  <c r="N117" i="8" s="1"/>
  <c r="N109" i="10" s="1"/>
  <c r="R128" i="4"/>
  <c r="N119" i="8" s="1"/>
  <c r="N111" i="10" s="1"/>
  <c r="R130" i="4"/>
  <c r="N121" i="8" s="1"/>
  <c r="N113" i="10" s="1"/>
  <c r="R134" i="4"/>
  <c r="N125" i="8" s="1"/>
  <c r="N117" i="10" s="1"/>
  <c r="R136" i="4"/>
  <c r="N127" i="8" s="1"/>
  <c r="N119" i="10" s="1"/>
  <c r="R138" i="4"/>
  <c r="N129" i="8" s="1"/>
  <c r="N121" i="10" s="1"/>
  <c r="R142" i="4"/>
  <c r="N133" i="8" s="1"/>
  <c r="N125" i="10" s="1"/>
  <c r="R144" i="4"/>
  <c r="N135" i="8" s="1"/>
  <c r="N127" i="10" s="1"/>
  <c r="R146" i="4"/>
  <c r="N137" i="8" s="1"/>
  <c r="N129" i="10" s="1"/>
  <c r="R150" i="4"/>
  <c r="N141" i="8" s="1"/>
  <c r="N133" i="10" s="1"/>
  <c r="R152" i="4"/>
  <c r="N143" i="8" s="1"/>
  <c r="N135" i="10" s="1"/>
  <c r="R154" i="4"/>
  <c r="N145" i="8" s="1"/>
  <c r="N137" i="10" s="1"/>
  <c r="R158" i="4"/>
  <c r="N149" i="8" s="1"/>
  <c r="N141" i="10" s="1"/>
  <c r="R160" i="4"/>
  <c r="N151" i="8" s="1"/>
  <c r="N143" i="10" s="1"/>
  <c r="R162" i="4"/>
  <c r="N153" i="8" s="1"/>
  <c r="N145" i="10" s="1"/>
  <c r="R166" i="4"/>
  <c r="N157" i="8" s="1"/>
  <c r="N149" i="10" s="1"/>
  <c r="R12" i="5"/>
  <c r="N168" i="8" s="1"/>
  <c r="N152" i="10" s="1"/>
  <c r="R20" i="5"/>
  <c r="N176" i="8" s="1"/>
  <c r="N163" i="10" s="1"/>
  <c r="R28" i="5"/>
  <c r="N184" i="8" s="1"/>
  <c r="N173" i="10" s="1"/>
  <c r="R36" i="5"/>
  <c r="N192" i="8" s="1"/>
  <c r="N176" i="10" s="1"/>
  <c r="R44" i="5"/>
  <c r="N200" i="8" s="1"/>
  <c r="N184" i="10" s="1"/>
  <c r="R52" i="5"/>
  <c r="N208" i="8" s="1"/>
  <c r="N192" i="10" s="1"/>
  <c r="R60" i="5"/>
  <c r="N216" i="8" s="1"/>
  <c r="N200" i="10" s="1"/>
  <c r="R68" i="5"/>
  <c r="N224" i="8" s="1"/>
  <c r="N208" i="10" s="1"/>
  <c r="R76" i="5"/>
  <c r="N232" i="8" s="1"/>
  <c r="N216" i="10" s="1"/>
  <c r="R84" i="5"/>
  <c r="N240" i="8" s="1"/>
  <c r="N224" i="10" s="1"/>
  <c r="R92" i="5"/>
  <c r="N248" i="8" s="1"/>
  <c r="N232" i="10" s="1"/>
  <c r="R100" i="5"/>
  <c r="N256" i="8" s="1"/>
  <c r="N240" i="10" s="1"/>
  <c r="T106" i="5"/>
  <c r="I246" i="10"/>
  <c r="I365" i="8"/>
  <c r="R113" i="5"/>
  <c r="N266" i="8" s="1"/>
  <c r="N247" i="10" s="1"/>
  <c r="R121" i="5"/>
  <c r="N274" i="8" s="1"/>
  <c r="N255" i="10" s="1"/>
  <c r="R129" i="5"/>
  <c r="N282" i="8" s="1"/>
  <c r="N263" i="10" s="1"/>
  <c r="R137" i="5"/>
  <c r="N290" i="8" s="1"/>
  <c r="N271" i="10" s="1"/>
  <c r="R145" i="5"/>
  <c r="N298" i="8" s="1"/>
  <c r="N279" i="10" s="1"/>
  <c r="R153" i="5"/>
  <c r="N306" i="8" s="1"/>
  <c r="N287" i="10" s="1"/>
  <c r="R161" i="5"/>
  <c r="N314" i="8" s="1"/>
  <c r="N295" i="10" s="1"/>
  <c r="R169" i="5"/>
  <c r="N322" i="8" s="1"/>
  <c r="N303" i="10" s="1"/>
  <c r="R177" i="5"/>
  <c r="N330" i="8" s="1"/>
  <c r="N311" i="10" s="1"/>
  <c r="R185" i="5"/>
  <c r="N338" i="8" s="1"/>
  <c r="N319" i="10" s="1"/>
  <c r="R193" i="5"/>
  <c r="N346" i="8" s="1"/>
  <c r="N327" i="10" s="1"/>
  <c r="R201" i="5"/>
  <c r="N354" i="8" s="1"/>
  <c r="N335" i="10" s="1"/>
  <c r="R209" i="5"/>
  <c r="N362" i="8" s="1"/>
  <c r="N343" i="10" s="1"/>
  <c r="R219" i="5"/>
  <c r="N369" i="8" s="1"/>
  <c r="N347" i="10" s="1"/>
  <c r="R221" i="5"/>
  <c r="N371" i="8" s="1"/>
  <c r="N349" i="10" s="1"/>
  <c r="R223" i="5"/>
  <c r="N373" i="8" s="1"/>
  <c r="N351" i="10" s="1"/>
  <c r="R225" i="5"/>
  <c r="N375" i="8" s="1"/>
  <c r="N353" i="10" s="1"/>
  <c r="R227" i="5"/>
  <c r="N377" i="8" s="1"/>
  <c r="N355" i="10" s="1"/>
  <c r="R229" i="5"/>
  <c r="N379" i="8" s="1"/>
  <c r="N357" i="10" s="1"/>
  <c r="R231" i="5"/>
  <c r="N381" i="8" s="1"/>
  <c r="N359" i="10" s="1"/>
  <c r="R233" i="5"/>
  <c r="N383" i="8" s="1"/>
  <c r="N361" i="10" s="1"/>
  <c r="R235" i="5"/>
  <c r="N385" i="8" s="1"/>
  <c r="N363" i="10" s="1"/>
  <c r="R237" i="5"/>
  <c r="N387" i="8" s="1"/>
  <c r="N365" i="10" s="1"/>
  <c r="R239" i="5"/>
  <c r="N389" i="8" s="1"/>
  <c r="N367" i="10" s="1"/>
  <c r="R241" i="5"/>
  <c r="N391" i="8" s="1"/>
  <c r="N369" i="10" s="1"/>
  <c r="R243" i="5"/>
  <c r="N393" i="8" s="1"/>
  <c r="N371" i="10" s="1"/>
  <c r="R245" i="5"/>
  <c r="N395" i="8" s="1"/>
  <c r="N373" i="10" s="1"/>
  <c r="R247" i="5"/>
  <c r="N397" i="8" s="1"/>
  <c r="N375" i="10" s="1"/>
  <c r="R249" i="5"/>
  <c r="N399" i="8" s="1"/>
  <c r="N377" i="10" s="1"/>
  <c r="R251" i="5"/>
  <c r="N401" i="8" s="1"/>
  <c r="N379" i="10" s="1"/>
  <c r="R253" i="5"/>
  <c r="N403" i="8" s="1"/>
  <c r="N381" i="10" s="1"/>
  <c r="R255" i="5"/>
  <c r="N405" i="8" s="1"/>
  <c r="N383" i="10" s="1"/>
  <c r="R257" i="5"/>
  <c r="N407" i="8" s="1"/>
  <c r="N385" i="10" s="1"/>
  <c r="R259" i="5"/>
  <c r="N409" i="8" s="1"/>
  <c r="N387" i="10" s="1"/>
  <c r="R261" i="5"/>
  <c r="N411" i="8" s="1"/>
  <c r="N389" i="10" s="1"/>
  <c r="R263" i="5"/>
  <c r="N413" i="8" s="1"/>
  <c r="N391" i="10" s="1"/>
  <c r="R265" i="5"/>
  <c r="N415" i="8" s="1"/>
  <c r="N393" i="10" s="1"/>
  <c r="R267" i="5"/>
  <c r="N417" i="8" s="1"/>
  <c r="N395" i="10" s="1"/>
  <c r="R269" i="5"/>
  <c r="N419" i="8" s="1"/>
  <c r="N397" i="10" s="1"/>
  <c r="R271" i="5"/>
  <c r="N421" i="8" s="1"/>
  <c r="N399" i="10" s="1"/>
  <c r="R273" i="5"/>
  <c r="N423" i="8" s="1"/>
  <c r="N401" i="10" s="1"/>
  <c r="R275" i="5"/>
  <c r="N425" i="8" s="1"/>
  <c r="N403" i="10" s="1"/>
  <c r="R277" i="5"/>
  <c r="N427" i="8" s="1"/>
  <c r="N405" i="10" s="1"/>
  <c r="R279" i="5"/>
  <c r="N429" i="8" s="1"/>
  <c r="N407" i="10" s="1"/>
  <c r="R281" i="5"/>
  <c r="N431" i="8" s="1"/>
  <c r="N409" i="10" s="1"/>
  <c r="R283" i="5"/>
  <c r="N433" i="8" s="1"/>
  <c r="N411" i="10" s="1"/>
  <c r="R285" i="5"/>
  <c r="N435" i="8" s="1"/>
  <c r="N413" i="10" s="1"/>
  <c r="R287" i="5"/>
  <c r="N437" i="8" s="1"/>
  <c r="N415" i="10" s="1"/>
  <c r="R289" i="5"/>
  <c r="N439" i="8" s="1"/>
  <c r="N417" i="10" s="1"/>
  <c r="R291" i="5"/>
  <c r="N441" i="8" s="1"/>
  <c r="N419" i="10" s="1"/>
  <c r="R293" i="5"/>
  <c r="N443" i="8" s="1"/>
  <c r="N421" i="10" s="1"/>
  <c r="R295" i="5"/>
  <c r="N445" i="8" s="1"/>
  <c r="N423" i="10" s="1"/>
  <c r="R297" i="5"/>
  <c r="N447" i="8" s="1"/>
  <c r="N425" i="10" s="1"/>
  <c r="R299" i="5"/>
  <c r="N449" i="8" s="1"/>
  <c r="N427" i="10" s="1"/>
  <c r="R301" i="5"/>
  <c r="N451" i="8" s="1"/>
  <c r="N429" i="10" s="1"/>
  <c r="R303" i="5"/>
  <c r="N453" i="8" s="1"/>
  <c r="N431" i="10" s="1"/>
  <c r="R305" i="5"/>
  <c r="N455" i="8" s="1"/>
  <c r="N433" i="10" s="1"/>
  <c r="R307" i="5"/>
  <c r="N457" i="8" s="1"/>
  <c r="N435" i="10" s="1"/>
  <c r="R309" i="5"/>
  <c r="N459" i="8" s="1"/>
  <c r="N437" i="10" s="1"/>
  <c r="R311" i="5"/>
  <c r="N461" i="8" s="1"/>
  <c r="N439" i="10" s="1"/>
  <c r="R313" i="5"/>
  <c r="N463" i="8" s="1"/>
  <c r="N441" i="10" s="1"/>
  <c r="R315" i="5"/>
  <c r="N465" i="8" s="1"/>
  <c r="N443" i="10" s="1"/>
  <c r="R317" i="5"/>
  <c r="N467" i="8" s="1"/>
  <c r="N445" i="10" s="1"/>
  <c r="K345" i="5"/>
  <c r="A50" i="10"/>
  <c r="B52" i="8"/>
  <c r="B50" i="10" s="1"/>
  <c r="A59" i="10"/>
  <c r="B64" i="8"/>
  <c r="B59" i="10" s="1"/>
  <c r="A67" i="10"/>
  <c r="B72" i="8"/>
  <c r="B67" i="10" s="1"/>
  <c r="A75" i="10"/>
  <c r="B80" i="8"/>
  <c r="B75" i="10" s="1"/>
  <c r="A83" i="10"/>
  <c r="B88" i="8"/>
  <c r="B83" i="10" s="1"/>
  <c r="A91" i="10"/>
  <c r="B96" i="8"/>
  <c r="B91" i="10" s="1"/>
  <c r="A99" i="10"/>
  <c r="B104" i="8"/>
  <c r="B99" i="10" s="1"/>
  <c r="J109" i="8"/>
  <c r="A152" i="10"/>
  <c r="B168" i="8"/>
  <c r="B152" i="10" s="1"/>
  <c r="K186" i="8"/>
  <c r="K549" i="10" s="1"/>
  <c r="K194" i="8"/>
  <c r="K178" i="10" s="1"/>
  <c r="K202" i="8"/>
  <c r="K186" i="10" s="1"/>
  <c r="A208" i="10"/>
  <c r="B224" i="8"/>
  <c r="B208" i="10" s="1"/>
  <c r="S56" i="4"/>
  <c r="H194" i="4" s="1"/>
  <c r="N446" i="10"/>
  <c r="T112" i="4"/>
  <c r="I101" i="10"/>
  <c r="I159" i="8"/>
  <c r="S168" i="4"/>
  <c r="H198" i="4" s="1"/>
  <c r="H15" i="7" s="1"/>
  <c r="U106" i="5"/>
  <c r="J246" i="10"/>
  <c r="J365" i="8"/>
  <c r="K212" i="5"/>
  <c r="G2" i="10"/>
  <c r="G53" i="8"/>
  <c r="A38" i="10"/>
  <c r="B40" i="8"/>
  <c r="B38" i="10" s="1"/>
  <c r="A346" i="10"/>
  <c r="B56" i="8"/>
  <c r="B346" i="10" s="1"/>
  <c r="J114" i="8"/>
  <c r="J106" i="10" s="1"/>
  <c r="J122" i="8"/>
  <c r="J114" i="10" s="1"/>
  <c r="J130" i="8"/>
  <c r="J122" i="10" s="1"/>
  <c r="J138" i="8"/>
  <c r="J130" i="10" s="1"/>
  <c r="J146" i="8"/>
  <c r="J138" i="10" s="1"/>
  <c r="J154" i="8"/>
  <c r="J146" i="10" s="1"/>
  <c r="K210" i="8"/>
  <c r="K194" i="10" s="1"/>
  <c r="K242" i="8"/>
  <c r="K226" i="10" s="1"/>
  <c r="K112" i="4"/>
  <c r="R30" i="4"/>
  <c r="N27" i="8" s="1"/>
  <c r="N25" i="10" s="1"/>
  <c r="R38" i="4"/>
  <c r="N35" i="8" s="1"/>
  <c r="N33" i="10" s="1"/>
  <c r="R54" i="4"/>
  <c r="N51" i="8" s="1"/>
  <c r="N49" i="10" s="1"/>
  <c r="R83" i="4"/>
  <c r="N77" i="8" s="1"/>
  <c r="N72" i="10" s="1"/>
  <c r="R107" i="4"/>
  <c r="N101" i="8" s="1"/>
  <c r="N96" i="10" s="1"/>
  <c r="R62" i="5"/>
  <c r="N218" i="8" s="1"/>
  <c r="N202" i="10" s="1"/>
  <c r="R94" i="5"/>
  <c r="N250" i="8" s="1"/>
  <c r="N234" i="10" s="1"/>
  <c r="R102" i="5"/>
  <c r="N258" i="8" s="1"/>
  <c r="N242" i="10" s="1"/>
  <c r="AB106" i="5"/>
  <c r="K246" i="10"/>
  <c r="K365" i="8"/>
  <c r="R115" i="5"/>
  <c r="N268" i="8" s="1"/>
  <c r="N249" i="10" s="1"/>
  <c r="R123" i="5"/>
  <c r="N276" i="8" s="1"/>
  <c r="N257" i="10" s="1"/>
  <c r="R131" i="5"/>
  <c r="N284" i="8" s="1"/>
  <c r="N265" i="10" s="1"/>
  <c r="R139" i="5"/>
  <c r="N292" i="8" s="1"/>
  <c r="N273" i="10" s="1"/>
  <c r="R147" i="5"/>
  <c r="N300" i="8" s="1"/>
  <c r="N281" i="10" s="1"/>
  <c r="R155" i="5"/>
  <c r="N308" i="8" s="1"/>
  <c r="N289" i="10" s="1"/>
  <c r="R163" i="5"/>
  <c r="N316" i="8" s="1"/>
  <c r="N297" i="10" s="1"/>
  <c r="R171" i="5"/>
  <c r="N324" i="8" s="1"/>
  <c r="N305" i="10" s="1"/>
  <c r="R179" i="5"/>
  <c r="N332" i="8" s="1"/>
  <c r="N313" i="10" s="1"/>
  <c r="R187" i="5"/>
  <c r="N340" i="8" s="1"/>
  <c r="N321" i="10" s="1"/>
  <c r="R195" i="5"/>
  <c r="N348" i="8" s="1"/>
  <c r="N329" i="10" s="1"/>
  <c r="R203" i="5"/>
  <c r="N356" i="8" s="1"/>
  <c r="N337" i="10" s="1"/>
  <c r="R211" i="5"/>
  <c r="N364" i="8" s="1"/>
  <c r="N345" i="10" s="1"/>
  <c r="H2" i="10"/>
  <c r="H53" i="8"/>
  <c r="J5" i="8"/>
  <c r="J153" i="10" s="1"/>
  <c r="J13" i="8"/>
  <c r="J11" i="10" s="1"/>
  <c r="J16" i="8"/>
  <c r="J14" i="10" s="1"/>
  <c r="J45" i="8"/>
  <c r="J43" i="10" s="1"/>
  <c r="M346" i="10"/>
  <c r="M106" i="8"/>
  <c r="A163" i="10"/>
  <c r="B176" i="8"/>
  <c r="B163" i="10" s="1"/>
  <c r="A216" i="10"/>
  <c r="B232" i="8"/>
  <c r="B216" i="10" s="1"/>
  <c r="R46" i="4"/>
  <c r="N43" i="8" s="1"/>
  <c r="N41" i="10" s="1"/>
  <c r="R67" i="4"/>
  <c r="N61" i="8" s="1"/>
  <c r="N56" i="10" s="1"/>
  <c r="R75" i="4"/>
  <c r="N69" i="8" s="1"/>
  <c r="N64" i="10" s="1"/>
  <c r="R91" i="4"/>
  <c r="N85" i="8" s="1"/>
  <c r="N80" i="10" s="1"/>
  <c r="R99" i="4"/>
  <c r="N93" i="8" s="1"/>
  <c r="N88" i="10" s="1"/>
  <c r="R6" i="5"/>
  <c r="I5" i="3"/>
  <c r="N472" i="8" s="1"/>
  <c r="N447" i="10" s="1"/>
  <c r="I9" i="3"/>
  <c r="N476" i="8" s="1"/>
  <c r="N451" i="10" s="1"/>
  <c r="I17" i="3"/>
  <c r="N484" i="8" s="1"/>
  <c r="N459" i="10" s="1"/>
  <c r="I29" i="3"/>
  <c r="N496" i="8" s="1"/>
  <c r="N471" i="10" s="1"/>
  <c r="I41" i="3"/>
  <c r="N508" i="8" s="1"/>
  <c r="N483" i="10" s="1"/>
  <c r="I57" i="3"/>
  <c r="N524" i="8" s="1"/>
  <c r="N499" i="10" s="1"/>
  <c r="I69" i="3"/>
  <c r="N536" i="8" s="1"/>
  <c r="N511" i="10" s="1"/>
  <c r="I81" i="3"/>
  <c r="N548" i="8" s="1"/>
  <c r="N523" i="10" s="1"/>
  <c r="I89" i="3"/>
  <c r="N556" i="8" s="1"/>
  <c r="N531" i="10" s="1"/>
  <c r="I97" i="3"/>
  <c r="N564" i="8" s="1"/>
  <c r="N539" i="10" s="1"/>
  <c r="R11" i="4"/>
  <c r="N8" i="8" s="1"/>
  <c r="N172" i="10" s="1"/>
  <c r="R35" i="4"/>
  <c r="N32" i="8" s="1"/>
  <c r="N30" i="10" s="1"/>
  <c r="R51" i="4"/>
  <c r="N48" i="8" s="1"/>
  <c r="N46" i="10" s="1"/>
  <c r="R84" i="4"/>
  <c r="N78" i="8" s="1"/>
  <c r="N73" i="10" s="1"/>
  <c r="R92" i="4"/>
  <c r="N86" i="8" s="1"/>
  <c r="N81" i="10" s="1"/>
  <c r="R100" i="4"/>
  <c r="N94" i="8" s="1"/>
  <c r="N89" i="10" s="1"/>
  <c r="R108" i="4"/>
  <c r="N102" i="8" s="1"/>
  <c r="N97" i="10" s="1"/>
  <c r="K101" i="10"/>
  <c r="K159" i="8"/>
  <c r="U168" i="4"/>
  <c r="I3" i="10"/>
  <c r="I262" i="8"/>
  <c r="R11" i="5"/>
  <c r="N167" i="8" s="1"/>
  <c r="N151" i="10" s="1"/>
  <c r="R19" i="5"/>
  <c r="N175" i="8" s="1"/>
  <c r="N160" i="10" s="1"/>
  <c r="R27" i="5"/>
  <c r="N183" i="8" s="1"/>
  <c r="N171" i="10" s="1"/>
  <c r="R35" i="5"/>
  <c r="N191" i="8" s="1"/>
  <c r="N175" i="10" s="1"/>
  <c r="R43" i="5"/>
  <c r="N199" i="8" s="1"/>
  <c r="N183" i="10" s="1"/>
  <c r="R51" i="5"/>
  <c r="N207" i="8" s="1"/>
  <c r="N191" i="10" s="1"/>
  <c r="R59" i="5"/>
  <c r="N215" i="8" s="1"/>
  <c r="N199" i="10" s="1"/>
  <c r="R67" i="5"/>
  <c r="N223" i="8" s="1"/>
  <c r="N207" i="10" s="1"/>
  <c r="R75" i="5"/>
  <c r="N231" i="8" s="1"/>
  <c r="N215" i="10" s="1"/>
  <c r="R83" i="5"/>
  <c r="N239" i="8" s="1"/>
  <c r="N223" i="10" s="1"/>
  <c r="R91" i="5"/>
  <c r="N247" i="8" s="1"/>
  <c r="N231" i="10" s="1"/>
  <c r="R99" i="5"/>
  <c r="N255" i="8" s="1"/>
  <c r="N239" i="10" s="1"/>
  <c r="M246" i="10"/>
  <c r="M365" i="8"/>
  <c r="R116" i="5"/>
  <c r="N269" i="8" s="1"/>
  <c r="N250" i="10" s="1"/>
  <c r="R124" i="5"/>
  <c r="N277" i="8" s="1"/>
  <c r="N258" i="10" s="1"/>
  <c r="R132" i="5"/>
  <c r="N285" i="8" s="1"/>
  <c r="N266" i="10" s="1"/>
  <c r="R140" i="5"/>
  <c r="N293" i="8" s="1"/>
  <c r="N274" i="10" s="1"/>
  <c r="R148" i="5"/>
  <c r="N301" i="8" s="1"/>
  <c r="N282" i="10" s="1"/>
  <c r="R156" i="5"/>
  <c r="N309" i="8" s="1"/>
  <c r="N290" i="10" s="1"/>
  <c r="R164" i="5"/>
  <c r="N317" i="8" s="1"/>
  <c r="N298" i="10" s="1"/>
  <c r="R172" i="5"/>
  <c r="N325" i="8" s="1"/>
  <c r="N306" i="10" s="1"/>
  <c r="R180" i="5"/>
  <c r="N333" i="8" s="1"/>
  <c r="N314" i="10" s="1"/>
  <c r="R188" i="5"/>
  <c r="N341" i="8" s="1"/>
  <c r="N322" i="10" s="1"/>
  <c r="R196" i="5"/>
  <c r="N349" i="8" s="1"/>
  <c r="N330" i="10" s="1"/>
  <c r="R204" i="5"/>
  <c r="N357" i="8" s="1"/>
  <c r="N338" i="10" s="1"/>
  <c r="AB212" i="5"/>
  <c r="J332" i="5" s="1"/>
  <c r="B8" i="8"/>
  <c r="B172" i="10" s="1"/>
  <c r="A42" i="10"/>
  <c r="B44" i="8"/>
  <c r="B42" i="10" s="1"/>
  <c r="J116" i="8"/>
  <c r="J108" i="10" s="1"/>
  <c r="J124" i="8"/>
  <c r="J116" i="10" s="1"/>
  <c r="J132" i="8"/>
  <c r="J124" i="10" s="1"/>
  <c r="J140" i="8"/>
  <c r="J132" i="10" s="1"/>
  <c r="J148" i="8"/>
  <c r="J140" i="10" s="1"/>
  <c r="J156" i="8"/>
  <c r="J148" i="10" s="1"/>
  <c r="A173" i="10"/>
  <c r="B184" i="8"/>
  <c r="B173" i="10" s="1"/>
  <c r="A176" i="10"/>
  <c r="B192" i="8"/>
  <c r="B176" i="10" s="1"/>
  <c r="A184" i="10"/>
  <c r="B200" i="8"/>
  <c r="B184" i="10" s="1"/>
  <c r="A238" i="10"/>
  <c r="B254" i="8"/>
  <c r="B238" i="10" s="1"/>
  <c r="U112" i="4"/>
  <c r="K7" i="7" s="1"/>
  <c r="I13" i="3"/>
  <c r="N480" i="8" s="1"/>
  <c r="N455" i="10" s="1"/>
  <c r="I21" i="3"/>
  <c r="N488" i="8" s="1"/>
  <c r="N463" i="10" s="1"/>
  <c r="I25" i="3"/>
  <c r="N492" i="8" s="1"/>
  <c r="N467" i="10" s="1"/>
  <c r="I33" i="3"/>
  <c r="N500" i="8" s="1"/>
  <c r="N475" i="10" s="1"/>
  <c r="I37" i="3"/>
  <c r="N504" i="8" s="1"/>
  <c r="N479" i="10" s="1"/>
  <c r="I45" i="3"/>
  <c r="N512" i="8" s="1"/>
  <c r="N487" i="10" s="1"/>
  <c r="I49" i="3"/>
  <c r="N516" i="8" s="1"/>
  <c r="N491" i="10" s="1"/>
  <c r="I53" i="3"/>
  <c r="N520" i="8" s="1"/>
  <c r="N495" i="10" s="1"/>
  <c r="I61" i="3"/>
  <c r="N528" i="8" s="1"/>
  <c r="N503" i="10" s="1"/>
  <c r="I65" i="3"/>
  <c r="N532" i="8" s="1"/>
  <c r="N507" i="10" s="1"/>
  <c r="I73" i="3"/>
  <c r="N540" i="8" s="1"/>
  <c r="N515" i="10" s="1"/>
  <c r="I77" i="3"/>
  <c r="N544" i="8" s="1"/>
  <c r="N519" i="10" s="1"/>
  <c r="I85" i="3"/>
  <c r="N552" i="8" s="1"/>
  <c r="N527" i="10" s="1"/>
  <c r="I93" i="3"/>
  <c r="N560" i="8" s="1"/>
  <c r="N535" i="10" s="1"/>
  <c r="I101" i="3"/>
  <c r="N568" i="8" s="1"/>
  <c r="N543" i="10" s="1"/>
  <c r="R43" i="4"/>
  <c r="N40" i="8" s="1"/>
  <c r="N38" i="10" s="1"/>
  <c r="R68" i="4"/>
  <c r="N62" i="8" s="1"/>
  <c r="N57" i="10" s="1"/>
  <c r="R76" i="4"/>
  <c r="N70" i="8" s="1"/>
  <c r="N65" i="10" s="1"/>
  <c r="R32" i="4"/>
  <c r="N29" i="8" s="1"/>
  <c r="N27" i="10" s="1"/>
  <c r="R69" i="4"/>
  <c r="N63" i="8" s="1"/>
  <c r="N58" i="10" s="1"/>
  <c r="R77" i="4"/>
  <c r="N71" i="8" s="1"/>
  <c r="N66" i="10" s="1"/>
  <c r="R85" i="4"/>
  <c r="N79" i="8" s="1"/>
  <c r="N74" i="10" s="1"/>
  <c r="R93" i="4"/>
  <c r="N87" i="8" s="1"/>
  <c r="N82" i="10" s="1"/>
  <c r="R101" i="4"/>
  <c r="N95" i="8" s="1"/>
  <c r="N90" i="10" s="1"/>
  <c r="R109" i="4"/>
  <c r="N103" i="8" s="1"/>
  <c r="N98" i="10" s="1"/>
  <c r="J3" i="10"/>
  <c r="J262" i="8"/>
  <c r="R8" i="5"/>
  <c r="N164" i="8" s="1"/>
  <c r="N5" i="10" s="1"/>
  <c r="R16" i="5"/>
  <c r="N172" i="8" s="1"/>
  <c r="N157" i="10" s="1"/>
  <c r="R24" i="5"/>
  <c r="N180" i="8" s="1"/>
  <c r="N167" i="10" s="1"/>
  <c r="R32" i="5"/>
  <c r="N188" i="8" s="1"/>
  <c r="N551" i="10" s="1"/>
  <c r="R40" i="5"/>
  <c r="N196" i="8" s="1"/>
  <c r="N180" i="10" s="1"/>
  <c r="R48" i="5"/>
  <c r="N204" i="8" s="1"/>
  <c r="N188" i="10" s="1"/>
  <c r="R56" i="5"/>
  <c r="N212" i="8" s="1"/>
  <c r="N196" i="10" s="1"/>
  <c r="R64" i="5"/>
  <c r="N220" i="8" s="1"/>
  <c r="N204" i="10" s="1"/>
  <c r="R72" i="5"/>
  <c r="N228" i="8" s="1"/>
  <c r="N212" i="10" s="1"/>
  <c r="R80" i="5"/>
  <c r="N236" i="8" s="1"/>
  <c r="N220" i="10" s="1"/>
  <c r="R88" i="5"/>
  <c r="N244" i="8" s="1"/>
  <c r="N228" i="10" s="1"/>
  <c r="R96" i="5"/>
  <c r="N252" i="8" s="1"/>
  <c r="N236" i="10" s="1"/>
  <c r="R104" i="5"/>
  <c r="N260" i="8" s="1"/>
  <c r="N244" i="10" s="1"/>
  <c r="R117" i="5"/>
  <c r="N270" i="8" s="1"/>
  <c r="N251" i="10" s="1"/>
  <c r="R125" i="5"/>
  <c r="N278" i="8" s="1"/>
  <c r="N259" i="10" s="1"/>
  <c r="R133" i="5"/>
  <c r="N286" i="8" s="1"/>
  <c r="N267" i="10" s="1"/>
  <c r="R141" i="5"/>
  <c r="N294" i="8" s="1"/>
  <c r="N275" i="10" s="1"/>
  <c r="R149" i="5"/>
  <c r="N302" i="8" s="1"/>
  <c r="N283" i="10" s="1"/>
  <c r="R157" i="5"/>
  <c r="N310" i="8" s="1"/>
  <c r="N291" i="10" s="1"/>
  <c r="R165" i="5"/>
  <c r="N318" i="8" s="1"/>
  <c r="N299" i="10" s="1"/>
  <c r="R173" i="5"/>
  <c r="N326" i="8" s="1"/>
  <c r="N307" i="10" s="1"/>
  <c r="R181" i="5"/>
  <c r="N334" i="8" s="1"/>
  <c r="N315" i="10" s="1"/>
  <c r="R189" i="5"/>
  <c r="N342" i="8" s="1"/>
  <c r="N323" i="10" s="1"/>
  <c r="R197" i="5"/>
  <c r="N350" i="8" s="1"/>
  <c r="N331" i="10" s="1"/>
  <c r="R205" i="5"/>
  <c r="N358" i="8" s="1"/>
  <c r="N339" i="10" s="1"/>
  <c r="S212" i="5"/>
  <c r="I347" i="5" s="1"/>
  <c r="R218" i="5"/>
  <c r="R220" i="5"/>
  <c r="N370" i="8" s="1"/>
  <c r="N348" i="10" s="1"/>
  <c r="R222" i="5"/>
  <c r="N372" i="8" s="1"/>
  <c r="N350" i="10" s="1"/>
  <c r="R224" i="5"/>
  <c r="N374" i="8" s="1"/>
  <c r="N352" i="10" s="1"/>
  <c r="R226" i="5"/>
  <c r="N376" i="8" s="1"/>
  <c r="N354" i="10" s="1"/>
  <c r="R228" i="5"/>
  <c r="N378" i="8" s="1"/>
  <c r="N356" i="10" s="1"/>
  <c r="R230" i="5"/>
  <c r="N380" i="8" s="1"/>
  <c r="N358" i="10" s="1"/>
  <c r="R232" i="5"/>
  <c r="N382" i="8" s="1"/>
  <c r="N360" i="10" s="1"/>
  <c r="R234" i="5"/>
  <c r="N384" i="8" s="1"/>
  <c r="N362" i="10" s="1"/>
  <c r="R236" i="5"/>
  <c r="N386" i="8" s="1"/>
  <c r="N364" i="10" s="1"/>
  <c r="R238" i="5"/>
  <c r="N388" i="8" s="1"/>
  <c r="N366" i="10" s="1"/>
  <c r="R240" i="5"/>
  <c r="N390" i="8" s="1"/>
  <c r="N368" i="10" s="1"/>
  <c r="R242" i="5"/>
  <c r="N392" i="8" s="1"/>
  <c r="N370" i="10" s="1"/>
  <c r="R244" i="5"/>
  <c r="N394" i="8" s="1"/>
  <c r="N372" i="10" s="1"/>
  <c r="R246" i="5"/>
  <c r="N396" i="8" s="1"/>
  <c r="N374" i="10" s="1"/>
  <c r="R248" i="5"/>
  <c r="N398" i="8" s="1"/>
  <c r="N376" i="10" s="1"/>
  <c r="R250" i="5"/>
  <c r="N400" i="8" s="1"/>
  <c r="N378" i="10" s="1"/>
  <c r="R252" i="5"/>
  <c r="N402" i="8" s="1"/>
  <c r="N380" i="10" s="1"/>
  <c r="R254" i="5"/>
  <c r="N404" i="8" s="1"/>
  <c r="N382" i="10" s="1"/>
  <c r="R256" i="5"/>
  <c r="N406" i="8" s="1"/>
  <c r="N384" i="10" s="1"/>
  <c r="R258" i="5"/>
  <c r="N408" i="8" s="1"/>
  <c r="N386" i="10" s="1"/>
  <c r="R260" i="5"/>
  <c r="N410" i="8" s="1"/>
  <c r="N388" i="10" s="1"/>
  <c r="R262" i="5"/>
  <c r="N412" i="8" s="1"/>
  <c r="N390" i="10" s="1"/>
  <c r="R264" i="5"/>
  <c r="N414" i="8" s="1"/>
  <c r="N392" i="10" s="1"/>
  <c r="R266" i="5"/>
  <c r="N416" i="8" s="1"/>
  <c r="N394" i="10" s="1"/>
  <c r="R268" i="5"/>
  <c r="N418" i="8" s="1"/>
  <c r="N396" i="10" s="1"/>
  <c r="R270" i="5"/>
  <c r="N420" i="8" s="1"/>
  <c r="N398" i="10" s="1"/>
  <c r="R272" i="5"/>
  <c r="N422" i="8" s="1"/>
  <c r="N400" i="10" s="1"/>
  <c r="R274" i="5"/>
  <c r="N424" i="8" s="1"/>
  <c r="N402" i="10" s="1"/>
  <c r="R276" i="5"/>
  <c r="N426" i="8" s="1"/>
  <c r="N404" i="10" s="1"/>
  <c r="R278" i="5"/>
  <c r="N428" i="8" s="1"/>
  <c r="N406" i="10" s="1"/>
  <c r="R280" i="5"/>
  <c r="N430" i="8" s="1"/>
  <c r="N408" i="10" s="1"/>
  <c r="R282" i="5"/>
  <c r="N432" i="8" s="1"/>
  <c r="N410" i="10" s="1"/>
  <c r="R284" i="5"/>
  <c r="N434" i="8" s="1"/>
  <c r="N412" i="10" s="1"/>
  <c r="R286" i="5"/>
  <c r="N436" i="8" s="1"/>
  <c r="N414" i="10" s="1"/>
  <c r="R288" i="5"/>
  <c r="N438" i="8" s="1"/>
  <c r="N416" i="10" s="1"/>
  <c r="R290" i="5"/>
  <c r="N440" i="8" s="1"/>
  <c r="N418" i="10" s="1"/>
  <c r="R292" i="5"/>
  <c r="N442" i="8" s="1"/>
  <c r="N420" i="10" s="1"/>
  <c r="R294" i="5"/>
  <c r="N444" i="8" s="1"/>
  <c r="N422" i="10" s="1"/>
  <c r="R296" i="5"/>
  <c r="N446" i="8" s="1"/>
  <c r="N424" i="10" s="1"/>
  <c r="R298" i="5"/>
  <c r="N448" i="8" s="1"/>
  <c r="N426" i="10" s="1"/>
  <c r="R300" i="5"/>
  <c r="N450" i="8" s="1"/>
  <c r="N428" i="10" s="1"/>
  <c r="R302" i="5"/>
  <c r="N452" i="8" s="1"/>
  <c r="N430" i="10" s="1"/>
  <c r="R304" i="5"/>
  <c r="N454" i="8" s="1"/>
  <c r="N432" i="10" s="1"/>
  <c r="R306" i="5"/>
  <c r="N456" i="8" s="1"/>
  <c r="N434" i="10" s="1"/>
  <c r="R308" i="5"/>
  <c r="N458" i="8" s="1"/>
  <c r="N436" i="10" s="1"/>
  <c r="R310" i="5"/>
  <c r="N460" i="8" s="1"/>
  <c r="N438" i="10" s="1"/>
  <c r="R312" i="5"/>
  <c r="N462" i="8" s="1"/>
  <c r="N440" i="10" s="1"/>
  <c r="R314" i="5"/>
  <c r="N464" i="8" s="1"/>
  <c r="N442" i="10" s="1"/>
  <c r="R316" i="5"/>
  <c r="N466" i="8" s="1"/>
  <c r="N444" i="10" s="1"/>
  <c r="J20" i="7"/>
  <c r="B3" i="8"/>
  <c r="B2" i="10" s="1"/>
  <c r="B11" i="8"/>
  <c r="B9" i="10" s="1"/>
  <c r="B17" i="8"/>
  <c r="B15" i="10" s="1"/>
  <c r="A26" i="10"/>
  <c r="B28" i="8"/>
  <c r="B26" i="10" s="1"/>
  <c r="E346" i="10"/>
  <c r="E106" i="8"/>
  <c r="A192" i="10"/>
  <c r="B208" i="8"/>
  <c r="B192" i="10" s="1"/>
  <c r="A224" i="10"/>
  <c r="B240" i="8"/>
  <c r="B224" i="10" s="1"/>
  <c r="B60" i="8"/>
  <c r="B55" i="10" s="1"/>
  <c r="B68" i="8"/>
  <c r="B63" i="10" s="1"/>
  <c r="B76" i="8"/>
  <c r="B71" i="10" s="1"/>
  <c r="B84" i="8"/>
  <c r="B79" i="10" s="1"/>
  <c r="B92" i="8"/>
  <c r="B87" i="10" s="1"/>
  <c r="B100" i="8"/>
  <c r="B95" i="10" s="1"/>
  <c r="B164" i="8"/>
  <c r="B5" i="10" s="1"/>
  <c r="B172" i="8"/>
  <c r="B157" i="10" s="1"/>
  <c r="B180" i="8"/>
  <c r="B167" i="10" s="1"/>
  <c r="B188" i="8"/>
  <c r="B551" i="10" s="1"/>
  <c r="B196" i="8"/>
  <c r="B180" i="10" s="1"/>
  <c r="B204" i="8"/>
  <c r="B188" i="10" s="1"/>
  <c r="B212" i="8"/>
  <c r="B196" i="10" s="1"/>
  <c r="B220" i="8"/>
  <c r="B204" i="10" s="1"/>
  <c r="B228" i="8"/>
  <c r="B212" i="10" s="1"/>
  <c r="B236" i="8"/>
  <c r="B220" i="10" s="1"/>
  <c r="B244" i="8"/>
  <c r="B228" i="10" s="1"/>
  <c r="B252" i="8"/>
  <c r="B236" i="10" s="1"/>
  <c r="A240" i="10"/>
  <c r="B256" i="8"/>
  <c r="B240" i="10" s="1"/>
  <c r="H262" i="8"/>
  <c r="B269" i="8"/>
  <c r="B250" i="10" s="1"/>
  <c r="B273" i="8"/>
  <c r="B254" i="10" s="1"/>
  <c r="B276" i="8"/>
  <c r="B257" i="10" s="1"/>
  <c r="A261" i="10"/>
  <c r="B280" i="8"/>
  <c r="B261" i="10" s="1"/>
  <c r="B298" i="8"/>
  <c r="B279" i="10" s="1"/>
  <c r="B308" i="8"/>
  <c r="B289" i="10" s="1"/>
  <c r="A290" i="10"/>
  <c r="B309" i="8"/>
  <c r="B290" i="10" s="1"/>
  <c r="A321" i="10"/>
  <c r="B340" i="8"/>
  <c r="B321" i="10" s="1"/>
  <c r="B63" i="8"/>
  <c r="B58" i="10" s="1"/>
  <c r="B191" i="8"/>
  <c r="B175" i="10" s="1"/>
  <c r="B199" i="8"/>
  <c r="B183" i="10" s="1"/>
  <c r="E246" i="10"/>
  <c r="E365" i="8"/>
  <c r="A283" i="10"/>
  <c r="B302" i="8"/>
  <c r="B283" i="10" s="1"/>
  <c r="B34" i="8"/>
  <c r="B32" i="10" s="1"/>
  <c r="B42" i="8"/>
  <c r="B40" i="10" s="1"/>
  <c r="B50" i="8"/>
  <c r="B48" i="10" s="1"/>
  <c r="B58" i="8"/>
  <c r="B53" i="10" s="1"/>
  <c r="B66" i="8"/>
  <c r="B61" i="10" s="1"/>
  <c r="B74" i="8"/>
  <c r="B69" i="10" s="1"/>
  <c r="B82" i="8"/>
  <c r="B77" i="10" s="1"/>
  <c r="B90" i="8"/>
  <c r="B85" i="10" s="1"/>
  <c r="B98" i="8"/>
  <c r="B93" i="10" s="1"/>
  <c r="F106" i="8"/>
  <c r="E159" i="8"/>
  <c r="F246" i="10"/>
  <c r="F365" i="8"/>
  <c r="A269" i="10"/>
  <c r="B288" i="8"/>
  <c r="B269" i="10" s="1"/>
  <c r="A282" i="10"/>
  <c r="B301" i="8"/>
  <c r="B282" i="10" s="1"/>
  <c r="A275" i="10"/>
  <c r="B294" i="8"/>
  <c r="B275" i="10" s="1"/>
  <c r="A298" i="10"/>
  <c r="B317" i="8"/>
  <c r="B298" i="10" s="1"/>
  <c r="A311" i="10"/>
  <c r="B330" i="8"/>
  <c r="B311" i="10" s="1"/>
  <c r="A319" i="10"/>
  <c r="B338" i="8"/>
  <c r="B319" i="10" s="1"/>
  <c r="H106" i="8"/>
  <c r="G159" i="8"/>
  <c r="H246" i="10"/>
  <c r="H365" i="8"/>
  <c r="B278" i="8"/>
  <c r="B259" i="10" s="1"/>
  <c r="B285" i="8"/>
  <c r="B266" i="10" s="1"/>
  <c r="B322" i="8"/>
  <c r="B303" i="10" s="1"/>
  <c r="B324" i="8"/>
  <c r="B305" i="10" s="1"/>
  <c r="A306" i="10"/>
  <c r="B325" i="8"/>
  <c r="B306" i="10" s="1"/>
  <c r="B327" i="8"/>
  <c r="B308" i="10" s="1"/>
  <c r="B35" i="8"/>
  <c r="B33" i="10" s="1"/>
  <c r="B43" i="8"/>
  <c r="B41" i="10" s="1"/>
  <c r="B51" i="8"/>
  <c r="B49" i="10" s="1"/>
  <c r="B59" i="8"/>
  <c r="B54" i="10" s="1"/>
  <c r="B67" i="8"/>
  <c r="B62" i="10" s="1"/>
  <c r="B75" i="8"/>
  <c r="B70" i="10" s="1"/>
  <c r="B83" i="8"/>
  <c r="B78" i="10" s="1"/>
  <c r="B91" i="8"/>
  <c r="B86" i="10" s="1"/>
  <c r="B99" i="8"/>
  <c r="B94" i="10" s="1"/>
  <c r="H159" i="8"/>
  <c r="B163" i="8"/>
  <c r="B4" i="10" s="1"/>
  <c r="B171" i="8"/>
  <c r="B156" i="10" s="1"/>
  <c r="B179" i="8"/>
  <c r="B166" i="10" s="1"/>
  <c r="B187" i="8"/>
  <c r="B550" i="10" s="1"/>
  <c r="B195" i="8"/>
  <c r="B179" i="10" s="1"/>
  <c r="B203" i="8"/>
  <c r="B187" i="10" s="1"/>
  <c r="B211" i="8"/>
  <c r="B195" i="10" s="1"/>
  <c r="B219" i="8"/>
  <c r="B203" i="10" s="1"/>
  <c r="B227" i="8"/>
  <c r="B211" i="10" s="1"/>
  <c r="B235" i="8"/>
  <c r="B219" i="10" s="1"/>
  <c r="B243" i="8"/>
  <c r="B227" i="10" s="1"/>
  <c r="B251" i="8"/>
  <c r="B235" i="10" s="1"/>
  <c r="B258" i="8"/>
  <c r="B242" i="10" s="1"/>
  <c r="E262" i="8"/>
  <c r="B271" i="8"/>
  <c r="B252" i="10" s="1"/>
  <c r="B282" i="8"/>
  <c r="B263" i="10" s="1"/>
  <c r="B295" i="8"/>
  <c r="B276" i="10" s="1"/>
  <c r="B30" i="8"/>
  <c r="B28" i="10" s="1"/>
  <c r="B38" i="8"/>
  <c r="B36" i="10" s="1"/>
  <c r="B46" i="8"/>
  <c r="B44" i="10" s="1"/>
  <c r="B62" i="8"/>
  <c r="B57" i="10" s="1"/>
  <c r="B182" i="8"/>
  <c r="B170" i="10" s="1"/>
  <c r="B190" i="8"/>
  <c r="B174" i="10" s="1"/>
  <c r="B198" i="8"/>
  <c r="B182" i="10" s="1"/>
  <c r="B206" i="8"/>
  <c r="B190" i="10" s="1"/>
  <c r="F262" i="8"/>
  <c r="A253" i="10"/>
  <c r="B272" i="8"/>
  <c r="B253" i="10" s="1"/>
  <c r="A327" i="10"/>
  <c r="B346" i="8"/>
  <c r="B327" i="10" s="1"/>
  <c r="A335" i="10"/>
  <c r="B354" i="8"/>
  <c r="B335" i="10" s="1"/>
  <c r="A343" i="10"/>
  <c r="B362" i="8"/>
  <c r="B343" i="10" s="1"/>
  <c r="G262" i="8"/>
  <c r="A291" i="10"/>
  <c r="B310" i="8"/>
  <c r="B291" i="10" s="1"/>
  <c r="G169" i="10"/>
  <c r="G468" i="8"/>
  <c r="B472" i="8"/>
  <c r="B447" i="10" s="1"/>
  <c r="B480" i="8"/>
  <c r="B455" i="10" s="1"/>
  <c r="B488" i="8"/>
  <c r="B463" i="10" s="1"/>
  <c r="B496" i="8"/>
  <c r="B471" i="10" s="1"/>
  <c r="B504" i="8"/>
  <c r="B479" i="10" s="1"/>
  <c r="B512" i="8"/>
  <c r="B487" i="10" s="1"/>
  <c r="B520" i="8"/>
  <c r="B495" i="10" s="1"/>
  <c r="B528" i="8"/>
  <c r="B503" i="10" s="1"/>
  <c r="B536" i="8"/>
  <c r="B511" i="10" s="1"/>
  <c r="B544" i="8"/>
  <c r="B519" i="10" s="1"/>
  <c r="B552" i="8"/>
  <c r="B527" i="10" s="1"/>
  <c r="B560" i="8"/>
  <c r="B535" i="10" s="1"/>
  <c r="B333" i="8"/>
  <c r="B314" i="10" s="1"/>
  <c r="B341" i="8"/>
  <c r="B322" i="10" s="1"/>
  <c r="B349" i="8"/>
  <c r="B330" i="10" s="1"/>
  <c r="B357" i="8"/>
  <c r="B338" i="10" s="1"/>
  <c r="E468" i="8"/>
  <c r="B477" i="8"/>
  <c r="B452" i="10" s="1"/>
  <c r="B485" i="8"/>
  <c r="B460" i="10" s="1"/>
  <c r="B493" i="8"/>
  <c r="B468" i="10" s="1"/>
  <c r="B501" i="8"/>
  <c r="B476" i="10" s="1"/>
  <c r="B509" i="8"/>
  <c r="B484" i="10" s="1"/>
  <c r="B517" i="8"/>
  <c r="B492" i="10" s="1"/>
  <c r="B525" i="8"/>
  <c r="B500" i="10" s="1"/>
  <c r="B533" i="8"/>
  <c r="B508" i="10" s="1"/>
  <c r="B541" i="8"/>
  <c r="B516" i="10" s="1"/>
  <c r="B549" i="8"/>
  <c r="B524" i="10" s="1"/>
  <c r="B557" i="8"/>
  <c r="B532" i="10" s="1"/>
  <c r="B565" i="8"/>
  <c r="B540" i="10" s="1"/>
  <c r="B296" i="8"/>
  <c r="B277" i="10" s="1"/>
  <c r="B304" i="8"/>
  <c r="B285" i="10" s="1"/>
  <c r="B312" i="8"/>
  <c r="B293" i="10" s="1"/>
  <c r="B320" i="8"/>
  <c r="B301" i="10" s="1"/>
  <c r="B328" i="8"/>
  <c r="B309" i="10" s="1"/>
  <c r="B336" i="8"/>
  <c r="B317" i="10" s="1"/>
  <c r="B344" i="8"/>
  <c r="B325" i="10" s="1"/>
  <c r="B352" i="8"/>
  <c r="B333" i="10" s="1"/>
  <c r="B360" i="8"/>
  <c r="B341" i="10" s="1"/>
  <c r="G365" i="8"/>
  <c r="B368" i="8"/>
  <c r="B169" i="10" s="1"/>
  <c r="B369" i="8"/>
  <c r="B347" i="10" s="1"/>
  <c r="B370" i="8"/>
  <c r="B348" i="10" s="1"/>
  <c r="B371" i="8"/>
  <c r="B349" i="10" s="1"/>
  <c r="B372" i="8"/>
  <c r="B350" i="10" s="1"/>
  <c r="B373" i="8"/>
  <c r="B351" i="10" s="1"/>
  <c r="B374" i="8"/>
  <c r="B352" i="10" s="1"/>
  <c r="B375" i="8"/>
  <c r="B353" i="10" s="1"/>
  <c r="B376" i="8"/>
  <c r="B354" i="10" s="1"/>
  <c r="B377" i="8"/>
  <c r="B355" i="10" s="1"/>
  <c r="B378" i="8"/>
  <c r="B356" i="10" s="1"/>
  <c r="B379" i="8"/>
  <c r="B357" i="10" s="1"/>
  <c r="B380" i="8"/>
  <c r="B358" i="10" s="1"/>
  <c r="B381" i="8"/>
  <c r="B359" i="10" s="1"/>
  <c r="B382" i="8"/>
  <c r="B360" i="10" s="1"/>
  <c r="B383" i="8"/>
  <c r="B361" i="10" s="1"/>
  <c r="B384" i="8"/>
  <c r="B362" i="10" s="1"/>
  <c r="B385" i="8"/>
  <c r="B363" i="10" s="1"/>
  <c r="B386" i="8"/>
  <c r="B364" i="10" s="1"/>
  <c r="B387" i="8"/>
  <c r="B365" i="10" s="1"/>
  <c r="B388" i="8"/>
  <c r="B366" i="10" s="1"/>
  <c r="B389" i="8"/>
  <c r="B367" i="10" s="1"/>
  <c r="B390" i="8"/>
  <c r="B368" i="10" s="1"/>
  <c r="B391" i="8"/>
  <c r="B369" i="10" s="1"/>
  <c r="B392" i="8"/>
  <c r="B370" i="10" s="1"/>
  <c r="B393" i="8"/>
  <c r="B371" i="10" s="1"/>
  <c r="B394" i="8"/>
  <c r="B372" i="10" s="1"/>
  <c r="B395" i="8"/>
  <c r="B373" i="10" s="1"/>
  <c r="B396" i="8"/>
  <c r="B374" i="10" s="1"/>
  <c r="B397" i="8"/>
  <c r="B375" i="10" s="1"/>
  <c r="B398" i="8"/>
  <c r="B376" i="10" s="1"/>
  <c r="B399" i="8"/>
  <c r="B377" i="10" s="1"/>
  <c r="B400" i="8"/>
  <c r="B378" i="10" s="1"/>
  <c r="B401" i="8"/>
  <c r="B379" i="10" s="1"/>
  <c r="B402" i="8"/>
  <c r="B380" i="10" s="1"/>
  <c r="B403" i="8"/>
  <c r="B381" i="10" s="1"/>
  <c r="B404" i="8"/>
  <c r="B382" i="10" s="1"/>
  <c r="B405" i="8"/>
  <c r="B383" i="10" s="1"/>
  <c r="B406" i="8"/>
  <c r="B384" i="10" s="1"/>
  <c r="B407" i="8"/>
  <c r="B385" i="10" s="1"/>
  <c r="B408" i="8"/>
  <c r="B386" i="10" s="1"/>
  <c r="B409" i="8"/>
  <c r="B387" i="10" s="1"/>
  <c r="B410" i="8"/>
  <c r="B388" i="10" s="1"/>
  <c r="B411" i="8"/>
  <c r="B389" i="10" s="1"/>
  <c r="B412" i="8"/>
  <c r="B390" i="10" s="1"/>
  <c r="B413" i="8"/>
  <c r="B391" i="10" s="1"/>
  <c r="B414" i="8"/>
  <c r="B392" i="10" s="1"/>
  <c r="B415" i="8"/>
  <c r="B393" i="10" s="1"/>
  <c r="B416" i="8"/>
  <c r="B394" i="10" s="1"/>
  <c r="B417" i="8"/>
  <c r="B395" i="10" s="1"/>
  <c r="B418" i="8"/>
  <c r="B396" i="10" s="1"/>
  <c r="B419" i="8"/>
  <c r="B397" i="10" s="1"/>
  <c r="B420" i="8"/>
  <c r="B398" i="10" s="1"/>
  <c r="B421" i="8"/>
  <c r="B399" i="10" s="1"/>
  <c r="B422" i="8"/>
  <c r="B400" i="10" s="1"/>
  <c r="B423" i="8"/>
  <c r="B401" i="10" s="1"/>
  <c r="B424" i="8"/>
  <c r="B402" i="10" s="1"/>
  <c r="B425" i="8"/>
  <c r="B403" i="10" s="1"/>
  <c r="B426" i="8"/>
  <c r="B404" i="10" s="1"/>
  <c r="B427" i="8"/>
  <c r="B405" i="10" s="1"/>
  <c r="B428" i="8"/>
  <c r="B406" i="10" s="1"/>
  <c r="B429" i="8"/>
  <c r="B407" i="10" s="1"/>
  <c r="B430" i="8"/>
  <c r="B408" i="10" s="1"/>
  <c r="B431" i="8"/>
  <c r="B409" i="10" s="1"/>
  <c r="B432" i="8"/>
  <c r="B410" i="10" s="1"/>
  <c r="B433" i="8"/>
  <c r="B411" i="10" s="1"/>
  <c r="B434" i="8"/>
  <c r="B412" i="10" s="1"/>
  <c r="B435" i="8"/>
  <c r="B413" i="10" s="1"/>
  <c r="B436" i="8"/>
  <c r="B414" i="10" s="1"/>
  <c r="B437" i="8"/>
  <c r="B415" i="10" s="1"/>
  <c r="B438" i="8"/>
  <c r="B416" i="10" s="1"/>
  <c r="B439" i="8"/>
  <c r="B417" i="10" s="1"/>
  <c r="B440" i="8"/>
  <c r="B418" i="10" s="1"/>
  <c r="B441" i="8"/>
  <c r="B419" i="10" s="1"/>
  <c r="B442" i="8"/>
  <c r="B420" i="10" s="1"/>
  <c r="B443" i="8"/>
  <c r="B421" i="10" s="1"/>
  <c r="B444" i="8"/>
  <c r="B422" i="10" s="1"/>
  <c r="B445" i="8"/>
  <c r="B423" i="10" s="1"/>
  <c r="B446" i="8"/>
  <c r="B424" i="10" s="1"/>
  <c r="B447" i="8"/>
  <c r="B425" i="10" s="1"/>
  <c r="B448" i="8"/>
  <c r="B426" i="10" s="1"/>
  <c r="B449" i="8"/>
  <c r="B427" i="10" s="1"/>
  <c r="B450" i="8"/>
  <c r="B428" i="10" s="1"/>
  <c r="B451" i="8"/>
  <c r="B429" i="10" s="1"/>
  <c r="B452" i="8"/>
  <c r="B430" i="10" s="1"/>
  <c r="B453" i="8"/>
  <c r="B431" i="10" s="1"/>
  <c r="B454" i="8"/>
  <c r="B432" i="10" s="1"/>
  <c r="B455" i="8"/>
  <c r="B433" i="10" s="1"/>
  <c r="B456" i="8"/>
  <c r="B434" i="10" s="1"/>
  <c r="B457" i="8"/>
  <c r="B435" i="10" s="1"/>
  <c r="B458" i="8"/>
  <c r="B436" i="10" s="1"/>
  <c r="B459" i="8"/>
  <c r="B437" i="10" s="1"/>
  <c r="B460" i="8"/>
  <c r="B438" i="10" s="1"/>
  <c r="B461" i="8"/>
  <c r="B439" i="10" s="1"/>
  <c r="B462" i="8"/>
  <c r="B440" i="10" s="1"/>
  <c r="B463" i="8"/>
  <c r="B441" i="10" s="1"/>
  <c r="B464" i="8"/>
  <c r="B442" i="10" s="1"/>
  <c r="B465" i="8"/>
  <c r="B443" i="10" s="1"/>
  <c r="B466" i="8"/>
  <c r="B444" i="10" s="1"/>
  <c r="B467" i="8"/>
  <c r="B445" i="10" s="1"/>
  <c r="F468" i="8"/>
  <c r="B474" i="8"/>
  <c r="B449" i="10" s="1"/>
  <c r="B482" i="8"/>
  <c r="B457" i="10" s="1"/>
  <c r="B490" i="8"/>
  <c r="B465" i="10" s="1"/>
  <c r="B498" i="8"/>
  <c r="B473" i="10" s="1"/>
  <c r="B506" i="8"/>
  <c r="B481" i="10" s="1"/>
  <c r="B514" i="8"/>
  <c r="B489" i="10" s="1"/>
  <c r="B522" i="8"/>
  <c r="B497" i="10" s="1"/>
  <c r="B530" i="8"/>
  <c r="B505" i="10" s="1"/>
  <c r="B538" i="8"/>
  <c r="B513" i="10" s="1"/>
  <c r="B546" i="8"/>
  <c r="B521" i="10" s="1"/>
  <c r="B554" i="8"/>
  <c r="B529" i="10" s="1"/>
  <c r="B562" i="8"/>
  <c r="B537" i="10" s="1"/>
  <c r="A544" i="10"/>
  <c r="B569" i="8"/>
  <c r="B544" i="10" s="1"/>
  <c r="B571" i="8"/>
  <c r="B546" i="10" s="1"/>
  <c r="B318" i="8"/>
  <c r="B299" i="10" s="1"/>
  <c r="B326" i="8"/>
  <c r="B307" i="10" s="1"/>
  <c r="B334" i="8"/>
  <c r="B315" i="10" s="1"/>
  <c r="B342" i="8"/>
  <c r="B323" i="10" s="1"/>
  <c r="B350" i="8"/>
  <c r="B331" i="10" s="1"/>
  <c r="B358" i="8"/>
  <c r="B339" i="10" s="1"/>
  <c r="H468" i="8"/>
  <c r="B476" i="8"/>
  <c r="B451" i="10" s="1"/>
  <c r="B484" i="8"/>
  <c r="B459" i="10" s="1"/>
  <c r="B492" i="8"/>
  <c r="B467" i="10" s="1"/>
  <c r="B500" i="8"/>
  <c r="B475" i="10" s="1"/>
  <c r="B508" i="8"/>
  <c r="B483" i="10" s="1"/>
  <c r="B516" i="8"/>
  <c r="B491" i="10" s="1"/>
  <c r="B524" i="8"/>
  <c r="B499" i="10" s="1"/>
  <c r="B532" i="8"/>
  <c r="B507" i="10" s="1"/>
  <c r="B540" i="8"/>
  <c r="B515" i="10" s="1"/>
  <c r="B548" i="8"/>
  <c r="B523" i="10" s="1"/>
  <c r="B556" i="8"/>
  <c r="B531" i="10" s="1"/>
  <c r="B564" i="8"/>
  <c r="B539" i="10" s="1"/>
  <c r="B348" i="8"/>
  <c r="B329" i="10" s="1"/>
  <c r="B356" i="8"/>
  <c r="B337" i="10" s="1"/>
  <c r="B364" i="8"/>
  <c r="B345" i="10" s="1"/>
  <c r="B478" i="8"/>
  <c r="B453" i="10" s="1"/>
  <c r="B486" i="8"/>
  <c r="B461" i="10" s="1"/>
  <c r="B494" i="8"/>
  <c r="B469" i="10" s="1"/>
  <c r="B502" i="8"/>
  <c r="B477" i="10" s="1"/>
  <c r="B510" i="8"/>
  <c r="B485" i="10" s="1"/>
  <c r="B518" i="8"/>
  <c r="B493" i="10" s="1"/>
  <c r="B526" i="8"/>
  <c r="B501" i="10" s="1"/>
  <c r="B534" i="8"/>
  <c r="B509" i="10" s="1"/>
  <c r="B542" i="8"/>
  <c r="B517" i="10" s="1"/>
  <c r="B550" i="8"/>
  <c r="B525" i="10" s="1"/>
  <c r="B558" i="8"/>
  <c r="B533" i="10" s="1"/>
  <c r="B570" i="8"/>
  <c r="B545" i="10" s="1"/>
  <c r="I330" i="5" l="1"/>
  <c r="H6" i="7"/>
  <c r="H9" i="7" s="1"/>
  <c r="J26" i="7" s="1"/>
  <c r="D3" i="2"/>
  <c r="N368" i="8"/>
  <c r="R318" i="5"/>
  <c r="I328" i="5" s="1"/>
  <c r="H186" i="4"/>
  <c r="K6" i="7"/>
  <c r="J53" i="8"/>
  <c r="N162" i="8"/>
  <c r="R106" i="5"/>
  <c r="G328" i="5" s="1"/>
  <c r="J330" i="5"/>
  <c r="J6" i="7" s="1"/>
  <c r="J9" i="7" s="1"/>
  <c r="J22" i="7" s="1"/>
  <c r="J28" i="7" s="1"/>
  <c r="I338" i="5"/>
  <c r="N572" i="8"/>
  <c r="N2" i="10"/>
  <c r="N53" i="8"/>
  <c r="D14" i="1"/>
  <c r="J21" i="7"/>
  <c r="M2" i="10"/>
  <c r="M53" i="8"/>
  <c r="K2" i="10"/>
  <c r="K53" i="8"/>
  <c r="R56" i="4"/>
  <c r="H13" i="7"/>
  <c r="J101" i="10"/>
  <c r="J159" i="8"/>
  <c r="N109" i="8"/>
  <c r="N101" i="10" s="1"/>
  <c r="R168" i="4"/>
  <c r="R112" i="4"/>
  <c r="N106" i="8"/>
  <c r="K8" i="7"/>
  <c r="I336" i="5"/>
  <c r="H14" i="7"/>
  <c r="N265" i="8"/>
  <c r="R212" i="5"/>
  <c r="H328" i="5" s="1"/>
  <c r="K262" i="8"/>
  <c r="J27" i="7" l="1"/>
  <c r="J35" i="7" s="1"/>
  <c r="H16" i="7"/>
  <c r="H17" i="7" s="1"/>
  <c r="D13" i="1" s="1"/>
  <c r="F178" i="4"/>
  <c r="I6" i="7"/>
  <c r="K9" i="7"/>
  <c r="N3" i="10"/>
  <c r="N262" i="8"/>
  <c r="I8" i="7"/>
  <c r="H178" i="4"/>
  <c r="N169" i="10"/>
  <c r="N468" i="8"/>
  <c r="C14" i="1"/>
  <c r="J36" i="7"/>
  <c r="G178" i="4"/>
  <c r="I7" i="7"/>
  <c r="N246" i="10"/>
  <c r="N365" i="8"/>
  <c r="I340" i="5"/>
  <c r="J37" i="7" l="1"/>
  <c r="C17" i="1" s="1"/>
  <c r="C15" i="1"/>
  <c r="C13" i="1"/>
  <c r="I9" i="7"/>
  <c r="J31" i="7" s="1"/>
  <c r="H190" i="4"/>
  <c r="J32" i="7" l="1"/>
  <c r="C16" i="1"/>
</calcChain>
</file>

<file path=xl/sharedStrings.xml><?xml version="1.0" encoding="utf-8"?>
<sst xmlns="http://schemas.openxmlformats.org/spreadsheetml/2006/main" count="1241" uniqueCount="810">
  <si>
    <t>Detalhes do Projeto</t>
  </si>
  <si>
    <t>Código do Projeto</t>
  </si>
  <si>
    <t>Nome do Projeto</t>
  </si>
  <si>
    <t>Ordem de Trabalho</t>
  </si>
  <si>
    <t>Linguagem</t>
  </si>
  <si>
    <t>Cliente</t>
  </si>
  <si>
    <t>Academia</t>
  </si>
  <si>
    <t>Data de início</t>
  </si>
  <si>
    <t>Data de Término</t>
  </si>
  <si>
    <t>Resumo da Planilha</t>
  </si>
  <si>
    <t>FPA</t>
  </si>
  <si>
    <t>IFPUG FPA</t>
  </si>
  <si>
    <t>Contagem de PF</t>
  </si>
  <si>
    <t>Reuso de PFs</t>
  </si>
  <si>
    <t>Processos de PFs</t>
  </si>
  <si>
    <t>Horas Homem Estimadas</t>
  </si>
  <si>
    <t>Custo Total</t>
  </si>
  <si>
    <t>Resumo de APF</t>
  </si>
  <si>
    <t>Resumo de IFPUG APF</t>
  </si>
  <si>
    <t>Referencia ID</t>
  </si>
  <si>
    <t>Descrição</t>
  </si>
  <si>
    <t>Dias Homem</t>
  </si>
  <si>
    <t>UFP</t>
  </si>
  <si>
    <t>Reuso FP</t>
  </si>
  <si>
    <t>AAF (fator de ajuste da adaptação - AAF =.4 Modificações de Design x.3 MOdificações no Código x.3 Teste e Integração)</t>
  </si>
  <si>
    <t>Modificação Solicitada</t>
  </si>
  <si>
    <t>Contagem de FP</t>
  </si>
  <si>
    <t>Projeto</t>
  </si>
  <si>
    <t>Código</t>
  </si>
  <si>
    <t>Teste &amp; Integração</t>
  </si>
  <si>
    <t>Reutilização FP</t>
  </si>
  <si>
    <t>Homem Hora Refatoração</t>
  </si>
  <si>
    <t>Referencia do Projeto</t>
  </si>
  <si>
    <t>Nota</t>
  </si>
  <si>
    <t>Para integração e reutilização de componentes, não inclua como função de dados ou função de transação, use somente a contagem PF não ajustada da planilha PF original para os componentes mencionados acima, isso será adicionado à contagem PF de reutilização.
Para informações adicionais, consulte: http://www.ifpug.org/Conference%20Proceedings/IFPUG-2004/IFPUG2004-31-Roetzheim-estimating-softwre-reuse-equivalietn-function-points.pdf</t>
  </si>
  <si>
    <t xml:space="preserve">Novos PF Não Ajustados, PF Progressivos, Contagem IPF </t>
  </si>
  <si>
    <t>Arquivos Lógicos</t>
  </si>
  <si>
    <t>Referência ID</t>
  </si>
  <si>
    <t>ILF/EIF</t>
  </si>
  <si>
    <t>DET</t>
  </si>
  <si>
    <t>RET</t>
  </si>
  <si>
    <t>PET</t>
  </si>
  <si>
    <t>LCS</t>
  </si>
  <si>
    <t>Horas Homem</t>
  </si>
  <si>
    <t>UPFP</t>
  </si>
  <si>
    <t>IPF</t>
  </si>
  <si>
    <t>Reuso (Y/N)</t>
  </si>
  <si>
    <t>Reuso %</t>
  </si>
  <si>
    <t>PF Reuso</t>
  </si>
  <si>
    <t>DET Detalhes</t>
  </si>
  <si>
    <t>RET Detalhes</t>
  </si>
  <si>
    <t>PET Detalhes</t>
  </si>
  <si>
    <t>LCS Detalhes</t>
  </si>
  <si>
    <t>Detalhes de reuso</t>
  </si>
  <si>
    <t xml:space="preserve">PF Não Ajustados, PF Progressivos, Pré Contagem IPF </t>
  </si>
  <si>
    <t xml:space="preserve">PF Não Ajustados, PF Progressivos, Pós Contagem IPF </t>
  </si>
  <si>
    <t>Logical Files</t>
  </si>
  <si>
    <t>Impacto DET</t>
  </si>
  <si>
    <t>Impacto RET</t>
  </si>
  <si>
    <t>Impacto  PET</t>
  </si>
  <si>
    <t>Impacto  LCS</t>
  </si>
  <si>
    <t xml:space="preserve">Contagem de PF Não Ajustados + Pós Contagem de IPF antes da Exclusão </t>
  </si>
  <si>
    <t xml:space="preserve">Detalhes DET </t>
  </si>
  <si>
    <t xml:space="preserve">Detalhes RET </t>
  </si>
  <si>
    <t xml:space="preserve">Detalhes  PET </t>
  </si>
  <si>
    <t xml:space="preserve">Detalhes LCS </t>
  </si>
  <si>
    <t xml:space="preserve"> Resumo de PFA Progressivo</t>
  </si>
  <si>
    <t>Adicionados</t>
  </si>
  <si>
    <t>Modificados</t>
  </si>
  <si>
    <t>Excluídos</t>
  </si>
  <si>
    <t>Reuso</t>
  </si>
  <si>
    <t xml:space="preserve">Contagem ILF </t>
  </si>
  <si>
    <t xml:space="preserve">Contagem EIF </t>
  </si>
  <si>
    <t>Total de PF Adicionados</t>
  </si>
  <si>
    <t>Total de PF Modificados</t>
  </si>
  <si>
    <t>Total de PF Excluídos</t>
  </si>
  <si>
    <t>Total de PF Processados</t>
  </si>
  <si>
    <t>Total de PF Reusados</t>
  </si>
  <si>
    <t xml:space="preserve">Resumo de UFP IFPUG </t>
  </si>
  <si>
    <t>New Unadjusted Progressive FP Count + Integrated Process Flow Count</t>
  </si>
  <si>
    <t>Transações</t>
  </si>
  <si>
    <t>Reference ID</t>
  </si>
  <si>
    <t>Type</t>
  </si>
  <si>
    <t>FTR</t>
  </si>
  <si>
    <t>Man Hours</t>
  </si>
  <si>
    <t>Reuse</t>
  </si>
  <si>
    <t>Reuse %</t>
  </si>
  <si>
    <t>Reuse FP</t>
  </si>
  <si>
    <t>DET Details</t>
  </si>
  <si>
    <t>FTR Details</t>
  </si>
  <si>
    <t>PET Details</t>
  </si>
  <si>
    <t>LCS Details</t>
  </si>
  <si>
    <t>Reuse Details</t>
  </si>
  <si>
    <t xml:space="preserve"> </t>
  </si>
  <si>
    <t>TOTAL</t>
  </si>
  <si>
    <t xml:space="preserve">Unadjusted FP, Porgressive FP , IPF Pre Count </t>
  </si>
  <si>
    <t>Unadjusted FP Count + IPF Count Post Count</t>
  </si>
  <si>
    <t>Transactions</t>
  </si>
  <si>
    <t>DET-Impact</t>
  </si>
  <si>
    <t>FTR-Impact</t>
  </si>
  <si>
    <t>PET-Impact</t>
  </si>
  <si>
    <t>LCS-Impact</t>
  </si>
  <si>
    <t>Reuse(Y/N)</t>
  </si>
  <si>
    <t>%</t>
  </si>
  <si>
    <t>Unadjusted FP Count + IPF Count Before Deletion</t>
  </si>
  <si>
    <t>Progressive FPA Summary</t>
  </si>
  <si>
    <t>Added</t>
  </si>
  <si>
    <t>Changed</t>
  </si>
  <si>
    <t>Deleted</t>
  </si>
  <si>
    <t>EI Count</t>
  </si>
  <si>
    <t>EO Count</t>
  </si>
  <si>
    <t>EQ Count</t>
  </si>
  <si>
    <t>Total Added FP</t>
  </si>
  <si>
    <t>Total Changed FP</t>
  </si>
  <si>
    <t>Total Deleted FP</t>
  </si>
  <si>
    <t>Total Process FP</t>
  </si>
  <si>
    <t>Total Reuse FP</t>
  </si>
  <si>
    <t>IFPUG UFP Summary</t>
  </si>
  <si>
    <t>IFPUG FP REFERENCE</t>
  </si>
  <si>
    <t>Progressive FP Coefficients</t>
  </si>
  <si>
    <t>EI -  Value Ranges</t>
  </si>
  <si>
    <t>EI - Progressive Index</t>
  </si>
  <si>
    <t xml:space="preserve"> 1-4</t>
  </si>
  <si>
    <t xml:space="preserve"> 5-15</t>
  </si>
  <si>
    <t>16+</t>
  </si>
  <si>
    <t>&lt;2</t>
  </si>
  <si>
    <t>1, 2</t>
  </si>
  <si>
    <t>3, 4</t>
  </si>
  <si>
    <t>&gt;2</t>
  </si>
  <si>
    <t>5, 6</t>
  </si>
  <si>
    <t>Range</t>
  </si>
  <si>
    <t>EQ -  Value Ranges</t>
  </si>
  <si>
    <t>EQ - Progressive Index</t>
  </si>
  <si>
    <t xml:space="preserve"> 1-5</t>
  </si>
  <si>
    <t xml:space="preserve"> 6-19</t>
  </si>
  <si>
    <t>20+</t>
  </si>
  <si>
    <t>2,3</t>
  </si>
  <si>
    <t>&gt;3</t>
  </si>
  <si>
    <t>EO -  Value Ranges</t>
  </si>
  <si>
    <t>EO - Progressive Index</t>
  </si>
  <si>
    <t>2, 3</t>
  </si>
  <si>
    <t xml:space="preserve"> Range</t>
  </si>
  <si>
    <t>ILF -  Value Ranges</t>
  </si>
  <si>
    <t>ILF - Progressive Index</t>
  </si>
  <si>
    <t xml:space="preserve"> 1-19</t>
  </si>
  <si>
    <t xml:space="preserve"> 20-50</t>
  </si>
  <si>
    <t>51+</t>
  </si>
  <si>
    <t>50+</t>
  </si>
  <si>
    <t>1,2</t>
  </si>
  <si>
    <t>2,5</t>
  </si>
  <si>
    <t>3,5</t>
  </si>
  <si>
    <t>&gt;5</t>
  </si>
  <si>
    <t>6,8</t>
  </si>
  <si>
    <t>EIF -  Value Ranges</t>
  </si>
  <si>
    <t>EIF - Progressive Index</t>
  </si>
  <si>
    <t>IPF -  Value Ranges</t>
  </si>
  <si>
    <t>IPF - Progressive Index</t>
  </si>
  <si>
    <t>&lt;3</t>
  </si>
  <si>
    <t>Currency</t>
  </si>
  <si>
    <t>Dollar</t>
  </si>
  <si>
    <t>Workbook Customization</t>
  </si>
  <si>
    <t>World Currency appiled to worksheet</t>
  </si>
  <si>
    <t>Hours/FP</t>
  </si>
  <si>
    <t>Effort Estimation</t>
  </si>
  <si>
    <t>Computed Hours per FP</t>
  </si>
  <si>
    <t>Cost/FP</t>
  </si>
  <si>
    <t>Cost Estimation</t>
  </si>
  <si>
    <t>Cost per new FP computed</t>
  </si>
  <si>
    <t>Cost/Reuse FP</t>
  </si>
  <si>
    <t>Reuse Cost</t>
  </si>
  <si>
    <t>Charges for Reused/Integrated components</t>
  </si>
  <si>
    <t>Please Note</t>
  </si>
  <si>
    <r>
      <t xml:space="preserve">The above clolums are used for FP forumules and estimation, and should not be changed.  The values in blue columns  are standard IFPUG reference counts. </t>
    </r>
    <r>
      <rPr>
        <u/>
        <sz val="10"/>
        <color rgb="FF4F81BD"/>
        <rFont val="Calibri"/>
        <family val="2"/>
      </rPr>
      <t>To modify the range factors please</t>
    </r>
    <r>
      <rPr>
        <u/>
        <sz val="10"/>
        <rFont val="Calibri"/>
        <family val="2"/>
      </rPr>
      <t xml:space="preserve"> </t>
    </r>
    <r>
      <rPr>
        <u/>
        <sz val="10"/>
        <color rgb="FF4F81BD"/>
        <rFont val="Calibri"/>
        <family val="2"/>
      </rPr>
      <t>edit the values shaded in blue</t>
    </r>
    <r>
      <rPr>
        <sz val="10"/>
        <rFont val="Calibri"/>
        <family val="2"/>
      </rPr>
      <t xml:space="preserve">, any other changes could affect the functioning of the FP sheet.  By training the sheet over several existing projects and adjusting the value matrix above in the relevant domin, it can be used for project estimation as per CMMi guidelines for KPMG audit.
Please contact Ruben Gerad Mathew(rubengerad@gmail.com) for any clarification or changes required in the sheet. </t>
    </r>
    <r>
      <rPr>
        <sz val="10"/>
        <color rgb="FFC00000"/>
        <rFont val="Calibri"/>
        <family val="2"/>
      </rPr>
      <t>Always use the latest sheet from http://soureforge.net/projects/functionpoints.</t>
    </r>
  </si>
  <si>
    <t>KINDLY PROVIDE YOUR RATINGS AND FEEDBACK IN SOURCEFORGE.</t>
  </si>
  <si>
    <t>*  IFPUG Standard</t>
  </si>
  <si>
    <t>Function Point Calculation</t>
  </si>
  <si>
    <r>
      <t>The following calculations are based on Progressive Function Point Estimations.
Counts denoted in</t>
    </r>
    <r>
      <rPr>
        <b/>
        <sz val="8"/>
        <color rgb="FF0070C0"/>
        <rFont val="Arial"/>
        <family val="2"/>
      </rPr>
      <t xml:space="preserve"> </t>
    </r>
    <r>
      <rPr>
        <b/>
        <sz val="8"/>
        <color rgb="FFC00000"/>
        <rFont val="Arial"/>
        <family val="2"/>
      </rPr>
      <t>*</t>
    </r>
    <r>
      <rPr>
        <b/>
        <sz val="8"/>
        <color rgb="FFC0504D"/>
        <rFont val="Arial"/>
        <family val="2"/>
      </rPr>
      <t>Red</t>
    </r>
    <r>
      <rPr>
        <sz val="8"/>
        <color rgb="FF0070C0"/>
        <rFont val="Arial"/>
        <family val="2"/>
      </rPr>
      <t xml:space="preserve"> represents Standard IFPUG measures.</t>
    </r>
  </si>
  <si>
    <t>FP Count</t>
  </si>
  <si>
    <t>Process FP</t>
  </si>
  <si>
    <t>ADDED functionality</t>
  </si>
  <si>
    <t>CHANGED functionality</t>
  </si>
  <si>
    <t>DELETED functionality</t>
  </si>
  <si>
    <t>For strict evaluation based approved IFPUG standards use the Adjusted FP Count, and add the Reusable Applciation Components count marked in red.</t>
  </si>
  <si>
    <t>IFPUG FP Count</t>
  </si>
  <si>
    <t>*Unadjusted FP Count</t>
  </si>
  <si>
    <t>*Adjusted FP Count</t>
  </si>
  <si>
    <t>Reuse and integration of exisiting application or components not counted as part of Data or Transaction Functions.</t>
  </si>
  <si>
    <t>*Adaption Adjustment Factor</t>
  </si>
  <si>
    <t>Refactoring Manhours</t>
  </si>
  <si>
    <t>Unadjusted Reuse FP</t>
  </si>
  <si>
    <t>A VAF index of 1.0 is used to disable vaule adjustment factor, to objtain the raw FP count as required in certain industies.</t>
  </si>
  <si>
    <t>Vaule Adjustment Factor</t>
  </si>
  <si>
    <t>*VAF Index</t>
  </si>
  <si>
    <t>Unadjusted Progressive Function Point Count</t>
  </si>
  <si>
    <t>Adjusted Progressive Function Point Count</t>
  </si>
  <si>
    <t>Adjusted Progressive Reuse FP Count</t>
  </si>
  <si>
    <t>Schedule Index based on Adjusted Progressive FP Count</t>
  </si>
  <si>
    <t>Man Hours Estimate</t>
  </si>
  <si>
    <t>Man Days Estimate</t>
  </si>
  <si>
    <r>
      <t xml:space="preserve">FP Cost = Adjusted FP Count x Cost per FP
ReuseFP Cost = Adj ReuseFP Count x Cost per Reuse FP
</t>
    </r>
    <r>
      <rPr>
        <sz val="9"/>
        <color rgb="FF0070C0"/>
        <rFont val="Arial"/>
        <family val="2"/>
      </rPr>
      <t>(Integration/Testing  effort is calculated for any reuse)</t>
    </r>
  </si>
  <si>
    <t>Cost Index based on Adjusted Progressive FP Count</t>
  </si>
  <si>
    <t>Cost based on Adjusted Progressive Function Points</t>
  </si>
  <si>
    <t>Total Reuse FP Cost</t>
  </si>
  <si>
    <t>Total Project Development Cost</t>
  </si>
  <si>
    <t>Value</t>
  </si>
  <si>
    <t>Characteristic</t>
  </si>
  <si>
    <t>#</t>
  </si>
  <si>
    <t>Degree of Influence</t>
  </si>
  <si>
    <t>Value (0-5)</t>
  </si>
  <si>
    <t>Comments</t>
  </si>
  <si>
    <t>Not Present, No influence</t>
  </si>
  <si>
    <t>Data Communications</t>
  </si>
  <si>
    <t>The VAF can be adjusted as per project env, by setting the VAF to 1.00 ensures no VAF is applied on the final FP count.</t>
  </si>
  <si>
    <t>Incidental influence</t>
  </si>
  <si>
    <t xml:space="preserve">Distributed Data Processing </t>
  </si>
  <si>
    <t>Moderate influence</t>
  </si>
  <si>
    <t>Performance</t>
  </si>
  <si>
    <t>Average influence</t>
  </si>
  <si>
    <t>Heavily used configuration</t>
  </si>
  <si>
    <t>Significant influence</t>
  </si>
  <si>
    <t>Transaction rate</t>
  </si>
  <si>
    <t>Strong influence throughout</t>
  </si>
  <si>
    <t>Online data entry</t>
  </si>
  <si>
    <t>End-user efficiency</t>
  </si>
  <si>
    <t>Online update</t>
  </si>
  <si>
    <t>Complex processing</t>
  </si>
  <si>
    <t>Reusability</t>
  </si>
  <si>
    <t>Installation ease</t>
  </si>
  <si>
    <t>Operational ease</t>
  </si>
  <si>
    <t>Multiple sites</t>
  </si>
  <si>
    <t>Facilitate change</t>
  </si>
  <si>
    <t>Total</t>
  </si>
  <si>
    <t>Value Adjustment Factor (VAF)</t>
  </si>
  <si>
    <t>Process FP Count has been accounted in the Added, Change &amp; Deleted Functionality in Progressive FP Count Only</t>
  </si>
  <si>
    <t>Reuse Man Hours &amp; Cost is calculated based on values provided in Progressive FP Count</t>
  </si>
  <si>
    <t>DATA FUNCTIONS - ADDED</t>
  </si>
  <si>
    <t>Reference</t>
  </si>
  <si>
    <t>User Story</t>
  </si>
  <si>
    <t>Function Brief</t>
  </si>
  <si>
    <t>IFPUG UFP</t>
  </si>
  <si>
    <t>Progressive UFP</t>
  </si>
  <si>
    <t>Reuse%</t>
  </si>
  <si>
    <t>RET Details</t>
  </si>
  <si>
    <t>DATA FUNCTIONS - CHANGED</t>
  </si>
  <si>
    <t>FP Type</t>
  </si>
  <si>
    <t>DATA FUNCTIONS - DELETED</t>
  </si>
  <si>
    <t>TRANSACTION FUNCTIONS - ADDED</t>
  </si>
  <si>
    <t>TRANSACTION FUNCTIONS - CHANGED</t>
  </si>
  <si>
    <t>TRANSACTION FUNCTIONS - DELETED</t>
  </si>
  <si>
    <t>REUSE APPLICATION COMPONENTS</t>
  </si>
  <si>
    <t>Dropdown Contents</t>
  </si>
  <si>
    <t>Country</t>
  </si>
  <si>
    <t>ISO-4217</t>
  </si>
  <si>
    <t>Data Types</t>
  </si>
  <si>
    <t>Transaction Types</t>
  </si>
  <si>
    <t>Conditional Clause</t>
  </si>
  <si>
    <t>Afghanistan</t>
  </si>
  <si>
    <t>Afghan afghani</t>
  </si>
  <si>
    <t>AFN</t>
  </si>
  <si>
    <t>ILF</t>
  </si>
  <si>
    <t>EI</t>
  </si>
  <si>
    <t>Yes</t>
  </si>
  <si>
    <t>Albania</t>
  </si>
  <si>
    <t>Albanian lek</t>
  </si>
  <si>
    <t>ALL</t>
  </si>
  <si>
    <t>EIF</t>
  </si>
  <si>
    <t>EO</t>
  </si>
  <si>
    <t>No</t>
  </si>
  <si>
    <t>Algeria</t>
  </si>
  <si>
    <t>Algerian dinar</t>
  </si>
  <si>
    <t>DZD</t>
  </si>
  <si>
    <t>EQ</t>
  </si>
  <si>
    <t>Andorra</t>
  </si>
  <si>
    <t>European euro</t>
  </si>
  <si>
    <t>EUR</t>
  </si>
  <si>
    <t>Angola</t>
  </si>
  <si>
    <t>Angolan kwanza</t>
  </si>
  <si>
    <t>AOA</t>
  </si>
  <si>
    <t>Anguilla</t>
  </si>
  <si>
    <t>East Caribbean dollar</t>
  </si>
  <si>
    <t>XCD</t>
  </si>
  <si>
    <t>Antigua and Barbuda</t>
  </si>
  <si>
    <t>Pound</t>
  </si>
  <si>
    <t>Argentina</t>
  </si>
  <si>
    <t>Argentine peso</t>
  </si>
  <si>
    <t>ARS</t>
  </si>
  <si>
    <t>Euro</t>
  </si>
  <si>
    <t>Armenia</t>
  </si>
  <si>
    <t>Armenian dram</t>
  </si>
  <si>
    <t>AMD</t>
  </si>
  <si>
    <t>Ruble</t>
  </si>
  <si>
    <t>Aruba</t>
  </si>
  <si>
    <t>Aruban florin</t>
  </si>
  <si>
    <t>AWG</t>
  </si>
  <si>
    <t>Rupee</t>
  </si>
  <si>
    <t>Australia</t>
  </si>
  <si>
    <t>Australian dollar</t>
  </si>
  <si>
    <t>AUD</t>
  </si>
  <si>
    <t>Yen</t>
  </si>
  <si>
    <t>Austria</t>
  </si>
  <si>
    <t>Azerbaijan</t>
  </si>
  <si>
    <t>Azerbaijani manat</t>
  </si>
  <si>
    <t>AZN</t>
  </si>
  <si>
    <t>Bahamas</t>
  </si>
  <si>
    <t>Bahamian dollar</t>
  </si>
  <si>
    <t>BSD</t>
  </si>
  <si>
    <t>Bahrain</t>
  </si>
  <si>
    <t>Bahraini dinar</t>
  </si>
  <si>
    <t>BHD</t>
  </si>
  <si>
    <t>Bangladesh</t>
  </si>
  <si>
    <t>Bangladeshi taka</t>
  </si>
  <si>
    <t>BDT</t>
  </si>
  <si>
    <t>Barbados</t>
  </si>
  <si>
    <t>Barbadian dollar</t>
  </si>
  <si>
    <t>BBD</t>
  </si>
  <si>
    <t>Belarus</t>
  </si>
  <si>
    <t>Belarusian ruble</t>
  </si>
  <si>
    <t>BYR</t>
  </si>
  <si>
    <t>Belgium</t>
  </si>
  <si>
    <t>Belize</t>
  </si>
  <si>
    <t>Belize dollar</t>
  </si>
  <si>
    <t>BZD</t>
  </si>
  <si>
    <t>Benin</t>
  </si>
  <si>
    <t>West African CFA franc</t>
  </si>
  <si>
    <t>XOF</t>
  </si>
  <si>
    <t>Bhutan</t>
  </si>
  <si>
    <t>Bhutanese ngultrum</t>
  </si>
  <si>
    <t>BTN</t>
  </si>
  <si>
    <t>Bolivia</t>
  </si>
  <si>
    <t>Bolivian boliviano</t>
  </si>
  <si>
    <t>BOB</t>
  </si>
  <si>
    <t>Bosnia-Herzegovina</t>
  </si>
  <si>
    <t>Bosnia and Herzegovina konvertibilna marka</t>
  </si>
  <si>
    <t>BAM</t>
  </si>
  <si>
    <t>Botswana</t>
  </si>
  <si>
    <t>Botswana pula</t>
  </si>
  <si>
    <t>BWP</t>
  </si>
  <si>
    <t>Brazil</t>
  </si>
  <si>
    <t>Brazilian real</t>
  </si>
  <si>
    <t>BRL</t>
  </si>
  <si>
    <t>Brunei</t>
  </si>
  <si>
    <t>Brunei dollar</t>
  </si>
  <si>
    <t>BND</t>
  </si>
  <si>
    <t>Bulgaria</t>
  </si>
  <si>
    <t>Bulgarian lev</t>
  </si>
  <si>
    <t>BGN</t>
  </si>
  <si>
    <t>Burkina Faso</t>
  </si>
  <si>
    <t>Burundi</t>
  </si>
  <si>
    <t>Burundi franc</t>
  </si>
  <si>
    <t>BIF</t>
  </si>
  <si>
    <t>Cambodia</t>
  </si>
  <si>
    <t>Cambodian riel</t>
  </si>
  <si>
    <t>KHR</t>
  </si>
  <si>
    <t>Cameroon</t>
  </si>
  <si>
    <t>Central African CFA franc</t>
  </si>
  <si>
    <t>XAF</t>
  </si>
  <si>
    <t>Canada</t>
  </si>
  <si>
    <t>Canadian dollar</t>
  </si>
  <si>
    <t>CAD</t>
  </si>
  <si>
    <t>Cape Verde</t>
  </si>
  <si>
    <t>Cape Verdean escudo</t>
  </si>
  <si>
    <t>CVE</t>
  </si>
  <si>
    <t>Cayman Islands</t>
  </si>
  <si>
    <t>Cayman Islands dollar</t>
  </si>
  <si>
    <t>KYD</t>
  </si>
  <si>
    <t>Central African Republic</t>
  </si>
  <si>
    <t>Chad</t>
  </si>
  <si>
    <t>Chile</t>
  </si>
  <si>
    <t>Chilean peso</t>
  </si>
  <si>
    <t>CLP</t>
  </si>
  <si>
    <t>China</t>
  </si>
  <si>
    <t>Chinese renminbi</t>
  </si>
  <si>
    <t>CNY</t>
  </si>
  <si>
    <t>Colombia</t>
  </si>
  <si>
    <t>Colombian peso</t>
  </si>
  <si>
    <t>COP</t>
  </si>
  <si>
    <t>Comoros</t>
  </si>
  <si>
    <t>Comorian franc</t>
  </si>
  <si>
    <t>KMF</t>
  </si>
  <si>
    <t>Congo</t>
  </si>
  <si>
    <t>Congo, Democratic Republic</t>
  </si>
  <si>
    <t>Congolese franc</t>
  </si>
  <si>
    <t>CDF</t>
  </si>
  <si>
    <t>Costa Rica</t>
  </si>
  <si>
    <t>Costa Rican colon</t>
  </si>
  <si>
    <t>CRC</t>
  </si>
  <si>
    <t>Côte d'Ivoire</t>
  </si>
  <si>
    <t>Croatia</t>
  </si>
  <si>
    <t>Croatian kuna</t>
  </si>
  <si>
    <t>HRK</t>
  </si>
  <si>
    <t>Cuba</t>
  </si>
  <si>
    <t>Cuban peso</t>
  </si>
  <si>
    <t>CUC</t>
  </si>
  <si>
    <t>Cyprus</t>
  </si>
  <si>
    <t>Czech Republic</t>
  </si>
  <si>
    <t>Czech koruna</t>
  </si>
  <si>
    <t>CZK</t>
  </si>
  <si>
    <t>Denmark</t>
  </si>
  <si>
    <t>Danish krone</t>
  </si>
  <si>
    <t>DKK</t>
  </si>
  <si>
    <t>Djibouti</t>
  </si>
  <si>
    <t>Djiboutian franc</t>
  </si>
  <si>
    <t>DJF</t>
  </si>
  <si>
    <t>Dominica</t>
  </si>
  <si>
    <t>Dominican Republic</t>
  </si>
  <si>
    <t>Dominican peso</t>
  </si>
  <si>
    <t>DOP</t>
  </si>
  <si>
    <t>East Timor</t>
  </si>
  <si>
    <t>uses the U.S. Dollar</t>
  </si>
  <si>
    <t>USD</t>
  </si>
  <si>
    <t>Ecuador</t>
  </si>
  <si>
    <t>Egypt</t>
  </si>
  <si>
    <t>Egyptian pound</t>
  </si>
  <si>
    <t>EGP</t>
  </si>
  <si>
    <t>El Salvador</t>
  </si>
  <si>
    <t>Equatorial Guinea</t>
  </si>
  <si>
    <t>GQE</t>
  </si>
  <si>
    <t>Eritrea</t>
  </si>
  <si>
    <t>Eritrean nakfa</t>
  </si>
  <si>
    <t>ERN</t>
  </si>
  <si>
    <t>Estonia</t>
  </si>
  <si>
    <t>Estonian kroon</t>
  </si>
  <si>
    <t>EEK</t>
  </si>
  <si>
    <t>Ethiopia</t>
  </si>
  <si>
    <t>Ethiopian birr</t>
  </si>
  <si>
    <t>ETB</t>
  </si>
  <si>
    <t>Falkland Islands</t>
  </si>
  <si>
    <t>Falkland Islands pound</t>
  </si>
  <si>
    <t>FKP</t>
  </si>
  <si>
    <t>Fiji</t>
  </si>
  <si>
    <t>Fijian dollar</t>
  </si>
  <si>
    <t>FJD</t>
  </si>
  <si>
    <t>Finland</t>
  </si>
  <si>
    <t>France</t>
  </si>
  <si>
    <t>French Polynesia</t>
  </si>
  <si>
    <t>CFP franc</t>
  </si>
  <si>
    <t>XPF</t>
  </si>
  <si>
    <t>Gabon</t>
  </si>
  <si>
    <t>Gambia</t>
  </si>
  <si>
    <t>Gambian dalasi</t>
  </si>
  <si>
    <t>GMD</t>
  </si>
  <si>
    <t>Georgia</t>
  </si>
  <si>
    <t>Georgian lari</t>
  </si>
  <si>
    <t>GEL</t>
  </si>
  <si>
    <t>Germany</t>
  </si>
  <si>
    <t>Ghana</t>
  </si>
  <si>
    <t>Ghanaian cedi</t>
  </si>
  <si>
    <t>GHS</t>
  </si>
  <si>
    <t>Gibraltar</t>
  </si>
  <si>
    <t>Gibraltar pound</t>
  </si>
  <si>
    <t>GIP</t>
  </si>
  <si>
    <t>Greece</t>
  </si>
  <si>
    <t>Grenada</t>
  </si>
  <si>
    <t>Guatemala</t>
  </si>
  <si>
    <t>Guatemalan quetzal</t>
  </si>
  <si>
    <t>GTQ</t>
  </si>
  <si>
    <t>Guinea</t>
  </si>
  <si>
    <t>Guinean franc</t>
  </si>
  <si>
    <t>GNF</t>
  </si>
  <si>
    <t>Guinea-Bissau</t>
  </si>
  <si>
    <t>Guyana</t>
  </si>
  <si>
    <t>Guyanese dollar</t>
  </si>
  <si>
    <t>GYD</t>
  </si>
  <si>
    <t>Haiti</t>
  </si>
  <si>
    <t>Haitian gourde</t>
  </si>
  <si>
    <t>HTG</t>
  </si>
  <si>
    <t>Honduras</t>
  </si>
  <si>
    <t>Honduran lempira</t>
  </si>
  <si>
    <t>HNL</t>
  </si>
  <si>
    <t>Hong Kong</t>
  </si>
  <si>
    <t>Hong Kong dollar</t>
  </si>
  <si>
    <t>HKD</t>
  </si>
  <si>
    <t>Hungary</t>
  </si>
  <si>
    <t>Hungarian forint</t>
  </si>
  <si>
    <t>HUF</t>
  </si>
  <si>
    <t>Iceland</t>
  </si>
  <si>
    <t>Icelandic króna</t>
  </si>
  <si>
    <t>ISK</t>
  </si>
  <si>
    <t>India</t>
  </si>
  <si>
    <t>Indian rupee</t>
  </si>
  <si>
    <t>INR</t>
  </si>
  <si>
    <t>Indonesia</t>
  </si>
  <si>
    <t>Indonesian rupiah</t>
  </si>
  <si>
    <t>IDR</t>
  </si>
  <si>
    <t>International Monetary Fund</t>
  </si>
  <si>
    <t>Special Drawing Rights</t>
  </si>
  <si>
    <t>XDR</t>
  </si>
  <si>
    <t>Iran</t>
  </si>
  <si>
    <t>Iranian rial</t>
  </si>
  <si>
    <t>IRR</t>
  </si>
  <si>
    <t>Iraq</t>
  </si>
  <si>
    <t>Iraqi dinar</t>
  </si>
  <si>
    <t>IQD</t>
  </si>
  <si>
    <t>Ireland</t>
  </si>
  <si>
    <t>Israel</t>
  </si>
  <si>
    <t>Israeli new sheqel</t>
  </si>
  <si>
    <t>ILS</t>
  </si>
  <si>
    <t>Italy</t>
  </si>
  <si>
    <t>Jamaica</t>
  </si>
  <si>
    <t>Jamaican dollar</t>
  </si>
  <si>
    <t>JMD</t>
  </si>
  <si>
    <t>Japan</t>
  </si>
  <si>
    <t>Japanese yen</t>
  </si>
  <si>
    <t>JPY</t>
  </si>
  <si>
    <t>Jordan</t>
  </si>
  <si>
    <t>Jordanian dinar</t>
  </si>
  <si>
    <t>JOD</t>
  </si>
  <si>
    <t>Kazakhstan</t>
  </si>
  <si>
    <t>Kazakhstani tenge</t>
  </si>
  <si>
    <t>KZT</t>
  </si>
  <si>
    <t>Kenya</t>
  </si>
  <si>
    <t>Kenyan shilling</t>
  </si>
  <si>
    <t>KES</t>
  </si>
  <si>
    <t>Kiribati</t>
  </si>
  <si>
    <t>Korea North</t>
  </si>
  <si>
    <t>North Korean won</t>
  </si>
  <si>
    <t>KPW</t>
  </si>
  <si>
    <t>Korea South</t>
  </si>
  <si>
    <t>South Korean won</t>
  </si>
  <si>
    <t>KRW</t>
  </si>
  <si>
    <t>Kuwait</t>
  </si>
  <si>
    <t>Kuwaiti dinar</t>
  </si>
  <si>
    <t>KWD</t>
  </si>
  <si>
    <t>Kyrgyzstan</t>
  </si>
  <si>
    <t>Kyrgyzstani som</t>
  </si>
  <si>
    <t>KGS</t>
  </si>
  <si>
    <t>Laos</t>
  </si>
  <si>
    <t>Lao kip</t>
  </si>
  <si>
    <t>LAK</t>
  </si>
  <si>
    <t>Latvia</t>
  </si>
  <si>
    <t>Latvian lats</t>
  </si>
  <si>
    <t>LVL</t>
  </si>
  <si>
    <t>Lebanon</t>
  </si>
  <si>
    <t>Lebanese lira</t>
  </si>
  <si>
    <t>LBP</t>
  </si>
  <si>
    <t>Lesotho</t>
  </si>
  <si>
    <t>Lesotho loti</t>
  </si>
  <si>
    <t>LSL</t>
  </si>
  <si>
    <t>Liberia</t>
  </si>
  <si>
    <t>Liberian dollar</t>
  </si>
  <si>
    <t>LRD</t>
  </si>
  <si>
    <t>Libya</t>
  </si>
  <si>
    <t>Libyan dinar</t>
  </si>
  <si>
    <t>LYD</t>
  </si>
  <si>
    <t>Liechtenstein</t>
  </si>
  <si>
    <t>uses the Swiss Franc</t>
  </si>
  <si>
    <t>CHF</t>
  </si>
  <si>
    <t>Lithuania</t>
  </si>
  <si>
    <t>Lithuanian litas</t>
  </si>
  <si>
    <t>LTL</t>
  </si>
  <si>
    <t>Luxembourg</t>
  </si>
  <si>
    <t>Macau</t>
  </si>
  <si>
    <t>Macanese pataca</t>
  </si>
  <si>
    <t>MOP</t>
  </si>
  <si>
    <t>Macedonia (Former Yug. Rep.)</t>
  </si>
  <si>
    <t>Macedonian denar</t>
  </si>
  <si>
    <t>MKD</t>
  </si>
  <si>
    <t>Madagascar</t>
  </si>
  <si>
    <t>Malagasy ariary</t>
  </si>
  <si>
    <t>MGA</t>
  </si>
  <si>
    <t>Malawi</t>
  </si>
  <si>
    <t>Malawian kwacha</t>
  </si>
  <si>
    <t>MWK</t>
  </si>
  <si>
    <t>Malaysia</t>
  </si>
  <si>
    <t>Malaysian ringgit</t>
  </si>
  <si>
    <t>MYR</t>
  </si>
  <si>
    <t>Maldives</t>
  </si>
  <si>
    <t>Maldivian rufiyaa</t>
  </si>
  <si>
    <t>MVR</t>
  </si>
  <si>
    <t>Mali</t>
  </si>
  <si>
    <t>Malta</t>
  </si>
  <si>
    <t>European Euro</t>
  </si>
  <si>
    <t>Mauritania</t>
  </si>
  <si>
    <t>Mauritanian ouguiya</t>
  </si>
  <si>
    <t>MRO</t>
  </si>
  <si>
    <t>Mauritius</t>
  </si>
  <si>
    <t>Mauritian rupee</t>
  </si>
  <si>
    <t>MUR</t>
  </si>
  <si>
    <t>Mexico</t>
  </si>
  <si>
    <t>Mexican peso</t>
  </si>
  <si>
    <t>MXN</t>
  </si>
  <si>
    <t>Micronesia</t>
  </si>
  <si>
    <t>Moldova</t>
  </si>
  <si>
    <t>Moldovan leu</t>
  </si>
  <si>
    <t>MDL</t>
  </si>
  <si>
    <t>Monaco</t>
  </si>
  <si>
    <t>Mongolia</t>
  </si>
  <si>
    <t>Mongolian tugrik</t>
  </si>
  <si>
    <t>MNT</t>
  </si>
  <si>
    <t>Montenegro</t>
  </si>
  <si>
    <t>Montserrat</t>
  </si>
  <si>
    <t>Morocco</t>
  </si>
  <si>
    <t>Moroccan dirham</t>
  </si>
  <si>
    <t>MAD</t>
  </si>
  <si>
    <t>Mozambique</t>
  </si>
  <si>
    <t>Mozambican metical</t>
  </si>
  <si>
    <t>MZM</t>
  </si>
  <si>
    <t>Myanmar</t>
  </si>
  <si>
    <t>Myanma kyat</t>
  </si>
  <si>
    <t>MMK</t>
  </si>
  <si>
    <t>Namibia</t>
  </si>
  <si>
    <t>Namibian dollar</t>
  </si>
  <si>
    <t>NAD</t>
  </si>
  <si>
    <t>Nauru</t>
  </si>
  <si>
    <t>Nepal</t>
  </si>
  <si>
    <t>Nepalese rupee</t>
  </si>
  <si>
    <t>NPR</t>
  </si>
  <si>
    <t>Netherlands Antilles</t>
  </si>
  <si>
    <t>Netherlands Antillean gulden</t>
  </si>
  <si>
    <t>ANG</t>
  </si>
  <si>
    <t>Netherlands</t>
  </si>
  <si>
    <t>New Caledonia</t>
  </si>
  <si>
    <t>New Zealand</t>
  </si>
  <si>
    <t>New Zealand dollar</t>
  </si>
  <si>
    <t>NZD</t>
  </si>
  <si>
    <t>Nicaragua</t>
  </si>
  <si>
    <t>Nicaraguan cordoba</t>
  </si>
  <si>
    <t>NIO</t>
  </si>
  <si>
    <t>Niger</t>
  </si>
  <si>
    <t>Nigeria</t>
  </si>
  <si>
    <t>Nigerian naira</t>
  </si>
  <si>
    <t>NGN</t>
  </si>
  <si>
    <t>Norway</t>
  </si>
  <si>
    <t>Norwegian krone</t>
  </si>
  <si>
    <t>NOK</t>
  </si>
  <si>
    <t>Oman</t>
  </si>
  <si>
    <t>Omani rial</t>
  </si>
  <si>
    <t>OMR</t>
  </si>
  <si>
    <t>Pakistan</t>
  </si>
  <si>
    <t>Pakistani rupee</t>
  </si>
  <si>
    <t>PKR</t>
  </si>
  <si>
    <t>Palau</t>
  </si>
  <si>
    <t>Panama</t>
  </si>
  <si>
    <t>Panamanian balboa</t>
  </si>
  <si>
    <t>PAB</t>
  </si>
  <si>
    <t>Panama Canal Zone</t>
  </si>
  <si>
    <t>Papua New Guinea</t>
  </si>
  <si>
    <t>Papua New Guinean kina</t>
  </si>
  <si>
    <t>PGK</t>
  </si>
  <si>
    <t>Paraguay</t>
  </si>
  <si>
    <t>Paraguayan guarani</t>
  </si>
  <si>
    <t>PYG</t>
  </si>
  <si>
    <t>Peru</t>
  </si>
  <si>
    <t>Peruvian nuevo sol</t>
  </si>
  <si>
    <t>PEN</t>
  </si>
  <si>
    <t>Philippines</t>
  </si>
  <si>
    <t>Philippine peso</t>
  </si>
  <si>
    <t>PHP</t>
  </si>
  <si>
    <t>Poland</t>
  </si>
  <si>
    <t>Polish zloty</t>
  </si>
  <si>
    <t>PLN</t>
  </si>
  <si>
    <t>Portugal</t>
  </si>
  <si>
    <t>Puerto Rico</t>
  </si>
  <si>
    <t>Qatar</t>
  </si>
  <si>
    <t>Qatari riyal</t>
  </si>
  <si>
    <t>QAR</t>
  </si>
  <si>
    <t>Romania</t>
  </si>
  <si>
    <t>Romanian leu</t>
  </si>
  <si>
    <t>RON</t>
  </si>
  <si>
    <t>Russia</t>
  </si>
  <si>
    <t>Russian ruble</t>
  </si>
  <si>
    <t>RUB</t>
  </si>
  <si>
    <t>Rwanda</t>
  </si>
  <si>
    <t>Rwandan franc</t>
  </si>
  <si>
    <t>RWF</t>
  </si>
  <si>
    <t>Saint Helena</t>
  </si>
  <si>
    <t>Saint Helena pound</t>
  </si>
  <si>
    <t>SHP</t>
  </si>
  <si>
    <t>Saint Kitts and Nevis</t>
  </si>
  <si>
    <t>Saint Lucia</t>
  </si>
  <si>
    <t>Saint Vincent and the Grenadines</t>
  </si>
  <si>
    <t>Samoa (Western)</t>
  </si>
  <si>
    <t>Samoan tala</t>
  </si>
  <si>
    <t>WST</t>
  </si>
  <si>
    <t>San Marino</t>
  </si>
  <si>
    <t>Sao Tome and Principe</t>
  </si>
  <si>
    <t>Sao Tome and Principe dobra</t>
  </si>
  <si>
    <t>STD</t>
  </si>
  <si>
    <t>Saudi Arabia</t>
  </si>
  <si>
    <t>Saudi riyal</t>
  </si>
  <si>
    <t>SAR</t>
  </si>
  <si>
    <t>Senegal</t>
  </si>
  <si>
    <t>Serbia</t>
  </si>
  <si>
    <t>Serbian dinar</t>
  </si>
  <si>
    <t>RSD</t>
  </si>
  <si>
    <t>Seychelles</t>
  </si>
  <si>
    <t>Seychellois rupee</t>
  </si>
  <si>
    <t>SCR</t>
  </si>
  <si>
    <t>Sierra Leone</t>
  </si>
  <si>
    <t>Sierra Leonean leone</t>
  </si>
  <si>
    <t>SLL</t>
  </si>
  <si>
    <t>Singapore</t>
  </si>
  <si>
    <t>Singapore dollar</t>
  </si>
  <si>
    <t>SGD</t>
  </si>
  <si>
    <t>Slovakia</t>
  </si>
  <si>
    <t>Slovak koruna</t>
  </si>
  <si>
    <t>SKK</t>
  </si>
  <si>
    <t>Slovenia</t>
  </si>
  <si>
    <t>Solomon Islands</t>
  </si>
  <si>
    <t>Solomon Islands dollar</t>
  </si>
  <si>
    <t>SBD</t>
  </si>
  <si>
    <t>Somalia</t>
  </si>
  <si>
    <t>Somali shilling</t>
  </si>
  <si>
    <t>SOS</t>
  </si>
  <si>
    <t>South Africa</t>
  </si>
  <si>
    <t>South African rand</t>
  </si>
  <si>
    <t>ZAR</t>
  </si>
  <si>
    <t>South Sudan</t>
  </si>
  <si>
    <t>Sudanese pound</t>
  </si>
  <si>
    <t>SDG</t>
  </si>
  <si>
    <t>Spain</t>
  </si>
  <si>
    <t>Sri Lanka</t>
  </si>
  <si>
    <t>Sri Lankan rupee</t>
  </si>
  <si>
    <t>LKR</t>
  </si>
  <si>
    <t>Sudan</t>
  </si>
  <si>
    <t>Suriname</t>
  </si>
  <si>
    <t>Surinamese dollar</t>
  </si>
  <si>
    <t>SRD</t>
  </si>
  <si>
    <t>Swaziland</t>
  </si>
  <si>
    <t>Swazi lilangeni</t>
  </si>
  <si>
    <t>SZL</t>
  </si>
  <si>
    <t>Sweden</t>
  </si>
  <si>
    <t>Swedish krona</t>
  </si>
  <si>
    <t>SEK</t>
  </si>
  <si>
    <t>Switzerland</t>
  </si>
  <si>
    <t>Swiss franc</t>
  </si>
  <si>
    <t>Syria</t>
  </si>
  <si>
    <t>Syrian pound</t>
  </si>
  <si>
    <t>SYP</t>
  </si>
  <si>
    <t>Taiwan</t>
  </si>
  <si>
    <t>New Taiwan dollar</t>
  </si>
  <si>
    <t>TWD</t>
  </si>
  <si>
    <t>Tajikistan</t>
  </si>
  <si>
    <t>Tajikistani somoni</t>
  </si>
  <si>
    <t>TJS</t>
  </si>
  <si>
    <t>Tanzania</t>
  </si>
  <si>
    <t>Tanzanian shilling</t>
  </si>
  <si>
    <t>TZS</t>
  </si>
  <si>
    <t>Thailand</t>
  </si>
  <si>
    <t>Thai baht</t>
  </si>
  <si>
    <t>THB</t>
  </si>
  <si>
    <t>Togo</t>
  </si>
  <si>
    <t>Tonga</t>
  </si>
  <si>
    <t>Paanga</t>
  </si>
  <si>
    <t>TOP</t>
  </si>
  <si>
    <t>Trinidad and Tobago</t>
  </si>
  <si>
    <t>Trinidad and Tobago dollar</t>
  </si>
  <si>
    <t>TTD</t>
  </si>
  <si>
    <t>Tunisia</t>
  </si>
  <si>
    <t>Tunisian dinar</t>
  </si>
  <si>
    <t>TND</t>
  </si>
  <si>
    <t>Turkey</t>
  </si>
  <si>
    <t>Turkish new lira</t>
  </si>
  <si>
    <t>TRY</t>
  </si>
  <si>
    <t>Turkmenistan</t>
  </si>
  <si>
    <t>Turkmen manat</t>
  </si>
  <si>
    <t>TMM</t>
  </si>
  <si>
    <t>Tuvalu</t>
  </si>
  <si>
    <t>Uganda</t>
  </si>
  <si>
    <t>Ugandan shilling</t>
  </si>
  <si>
    <t>UGX</t>
  </si>
  <si>
    <t>Ukraine</t>
  </si>
  <si>
    <t>Ukrainian hryvnia</t>
  </si>
  <si>
    <t>UAH</t>
  </si>
  <si>
    <t>United Arab Emirates</t>
  </si>
  <si>
    <t>UAE dirham</t>
  </si>
  <si>
    <t>AED</t>
  </si>
  <si>
    <t>United Kingdom</t>
  </si>
  <si>
    <t>British pound</t>
  </si>
  <si>
    <t>GBP</t>
  </si>
  <si>
    <t>United States of America</t>
  </si>
  <si>
    <t>United States dollar</t>
  </si>
  <si>
    <t>Uruguay</t>
  </si>
  <si>
    <t>Uruguayan peso</t>
  </si>
  <si>
    <t>UYU</t>
  </si>
  <si>
    <t>Uzbekistan</t>
  </si>
  <si>
    <t>Uzbekistani som</t>
  </si>
  <si>
    <t>UZS</t>
  </si>
  <si>
    <t>Vanuatu</t>
  </si>
  <si>
    <t>Vanuatu vatu</t>
  </si>
  <si>
    <t>VUV</t>
  </si>
  <si>
    <t>Vatican</t>
  </si>
  <si>
    <t>Venezuela</t>
  </si>
  <si>
    <t>Venezuelan bolivar</t>
  </si>
  <si>
    <t>VEB</t>
  </si>
  <si>
    <t>Vietnam</t>
  </si>
  <si>
    <t>Vietnamese dong</t>
  </si>
  <si>
    <t>VND</t>
  </si>
  <si>
    <t>Wallis and Futuna Islands</t>
  </si>
  <si>
    <t>Yemen</t>
  </si>
  <si>
    <t>Yemeni rial</t>
  </si>
  <si>
    <t>YER</t>
  </si>
  <si>
    <t>Zambia</t>
  </si>
  <si>
    <t>Zambian kwacha</t>
  </si>
  <si>
    <t>ZMK</t>
  </si>
  <si>
    <t>Zimbabwe</t>
  </si>
  <si>
    <t>Zimbabwean dollar</t>
  </si>
  <si>
    <t>ZWD</t>
  </si>
  <si>
    <t>P01</t>
  </si>
  <si>
    <t>Freelancer</t>
  </si>
  <si>
    <t>Serviço</t>
  </si>
  <si>
    <t>Proposta</t>
  </si>
  <si>
    <t>Sistema de cotação para transportadora</t>
  </si>
  <si>
    <t>Java</t>
  </si>
  <si>
    <t>Solicitar Cotação</t>
  </si>
  <si>
    <t>Aprovar Cotação</t>
  </si>
  <si>
    <t>Sistema de lançamento de coletas</t>
  </si>
  <si>
    <t>Rastreamento do transporte</t>
  </si>
  <si>
    <t>Finalização e roteirização das entregas</t>
  </si>
  <si>
    <t>Sistema de entrega e comprovantes de 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</si>
</sst>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409]d\-mmm\-yy"/>
    <numFmt numFmtId="166" formatCode="_(&quot;$&quot;* #,##0.00_);_(&quot;$&quot;* \(#,##0.00\);_(&quot;$&quot;* &quot;-&quot;??_);_(@_)"/>
    <numFmt numFmtId="167" formatCode="0.0000"/>
    <numFmt numFmtId="168" formatCode="0.00;[Red]0.00"/>
  </numFmts>
  <fonts count="61">
    <font>
      <sz val="10"/>
      <color rgb="FF000000"/>
      <name val="Arial"/>
    </font>
    <font>
      <sz val="10"/>
      <name val="Arial"/>
      <family val="2"/>
    </font>
    <font>
      <sz val="10"/>
      <name val="Arial"/>
      <family val="2"/>
    </font>
    <font>
      <i/>
      <sz val="8"/>
      <color rgb="FF4F81BD"/>
      <name val="Arial"/>
      <family val="2"/>
    </font>
    <font>
      <b/>
      <sz val="11"/>
      <color rgb="FFFFFFFF"/>
      <name val="Calibri"/>
      <family val="2"/>
    </font>
    <font>
      <sz val="10"/>
      <name val="Twentieth Century"/>
    </font>
    <font>
      <b/>
      <sz val="10"/>
      <color rgb="FF003300"/>
      <name val="Twentieth Century"/>
    </font>
    <font>
      <b/>
      <sz val="10"/>
      <name val="Twentieth Century"/>
    </font>
    <font>
      <b/>
      <sz val="10"/>
      <color rgb="FF205867"/>
      <name val="Twentieth Century"/>
    </font>
    <font>
      <b/>
      <sz val="14"/>
      <name val="Calibri"/>
      <family val="2"/>
    </font>
    <font>
      <b/>
      <sz val="10"/>
      <color rgb="FFFFFFFF"/>
      <name val="Twentieth Century"/>
    </font>
    <font>
      <sz val="10"/>
      <color rgb="FF000000"/>
      <name val="Twentieth Century"/>
    </font>
    <font>
      <sz val="10"/>
      <color rgb="FFFF0000"/>
      <name val="Calibri"/>
      <family val="2"/>
    </font>
    <font>
      <sz val="10"/>
      <color rgb="FFFF0000"/>
      <name val="Twentieth Century"/>
    </font>
    <font>
      <b/>
      <sz val="10"/>
      <color rgb="FFFF0000"/>
      <name val="Arial"/>
      <family val="2"/>
    </font>
    <font>
      <sz val="10"/>
      <color rgb="FFFFFFFF"/>
      <name val="Twentieth Century"/>
    </font>
    <font>
      <b/>
      <sz val="10"/>
      <color rgb="FF244061"/>
      <name val="Twentieth Century"/>
    </font>
    <font>
      <sz val="9"/>
      <name val="Twentieth Century"/>
    </font>
    <font>
      <sz val="11"/>
      <color rgb="FFFFFFFF"/>
      <name val="Twentieth Century"/>
    </font>
    <font>
      <b/>
      <sz val="10"/>
      <color rgb="FF000000"/>
      <name val="Twentieth Century"/>
    </font>
    <font>
      <sz val="14"/>
      <color rgb="FFFFFFFF"/>
      <name val="Twentieth Century"/>
    </font>
    <font>
      <b/>
      <sz val="14"/>
      <color rgb="FFFFFFFF"/>
      <name val="Twentieth Century"/>
    </font>
    <font>
      <sz val="16"/>
      <name val="Cambria"/>
      <family val="1"/>
    </font>
    <font>
      <sz val="10"/>
      <color rgb="FFFFFFFF"/>
      <name val="Arial"/>
      <family val="2"/>
    </font>
    <font>
      <b/>
      <sz val="10"/>
      <color rgb="FF000000"/>
      <name val="Arial"/>
      <family val="2"/>
    </font>
    <font>
      <b/>
      <sz val="10"/>
      <name val="Arial"/>
      <family val="2"/>
    </font>
    <font>
      <b/>
      <sz val="10"/>
      <color rgb="FF17365D"/>
      <name val="Arial"/>
      <family val="2"/>
    </font>
    <font>
      <sz val="10"/>
      <color rgb="FFFF0000"/>
      <name val="Arial"/>
      <family val="2"/>
    </font>
    <font>
      <sz val="10"/>
      <name val="Calibri"/>
      <family val="2"/>
    </font>
    <font>
      <sz val="10"/>
      <color rgb="FF7F7F7F"/>
      <name val="Calibri"/>
      <family val="2"/>
    </font>
    <font>
      <b/>
      <sz val="10"/>
      <color rgb="FFFFFFFF"/>
      <name val="Arial"/>
      <family val="2"/>
    </font>
    <font>
      <sz val="16"/>
      <color rgb="FFFFFFFF"/>
      <name val="Cambria"/>
      <family val="1"/>
    </font>
    <font>
      <i/>
      <sz val="11"/>
      <color rgb="FFC0504D"/>
      <name val="Arial"/>
      <family val="2"/>
    </font>
    <font>
      <b/>
      <sz val="11"/>
      <color rgb="FFFFFFFF"/>
      <name val="Twentieth Century"/>
    </font>
    <font>
      <sz val="12"/>
      <color rgb="FFFFFFFF"/>
      <name val="Twentieth Century"/>
    </font>
    <font>
      <sz val="8"/>
      <color rgb="FF0070C0"/>
      <name val="Arial"/>
      <family val="2"/>
    </font>
    <font>
      <b/>
      <sz val="11"/>
      <name val="Twentieth Century"/>
    </font>
    <font>
      <sz val="11"/>
      <name val="Twentieth Century"/>
    </font>
    <font>
      <b/>
      <sz val="12"/>
      <color rgb="FFFFFFFF"/>
      <name val="Twentieth Century"/>
    </font>
    <font>
      <sz val="8"/>
      <name val="Arial"/>
      <family val="2"/>
    </font>
    <font>
      <b/>
      <sz val="11"/>
      <color rgb="FFC00000"/>
      <name val="Twentieth Century"/>
    </font>
    <font>
      <b/>
      <sz val="11"/>
      <color rgb="FFC0504D"/>
      <name val="Twentieth Century"/>
    </font>
    <font>
      <b/>
      <sz val="11"/>
      <color rgb="FF000000"/>
      <name val="Twentieth Century"/>
    </font>
    <font>
      <b/>
      <sz val="9"/>
      <name val="Twentieth Century"/>
    </font>
    <font>
      <sz val="9"/>
      <color rgb="FFFFFFFF"/>
      <name val="Twentieth Century"/>
    </font>
    <font>
      <sz val="10"/>
      <name val="Verdana"/>
      <family val="2"/>
    </font>
    <font>
      <sz val="8"/>
      <color rgb="FF0070C0"/>
      <name val="Verdana"/>
      <family val="2"/>
    </font>
    <font>
      <sz val="8"/>
      <color rgb="FFFFFFFF"/>
      <name val="Verdana"/>
      <family val="2"/>
    </font>
    <font>
      <b/>
      <sz val="9"/>
      <color rgb="FFFFFFFF"/>
      <name val="Twentieth Century"/>
    </font>
    <font>
      <sz val="11"/>
      <color rgb="FFC00000"/>
      <name val="Twentieth Century"/>
    </font>
    <font>
      <i/>
      <sz val="11"/>
      <color rgb="FF000000"/>
      <name val="Calibri"/>
      <family val="2"/>
    </font>
    <font>
      <i/>
      <sz val="11"/>
      <color rgb="FF333399"/>
      <name val="Calibri"/>
      <family val="2"/>
    </font>
    <font>
      <i/>
      <sz val="10"/>
      <name val="Arial"/>
      <family val="2"/>
    </font>
    <font>
      <sz val="11"/>
      <color rgb="FF333399"/>
      <name val="Calibri"/>
      <family val="2"/>
    </font>
    <font>
      <u/>
      <sz val="10"/>
      <color rgb="FF4F81BD"/>
      <name val="Calibri"/>
      <family val="2"/>
    </font>
    <font>
      <u/>
      <sz val="10"/>
      <name val="Calibri"/>
      <family val="2"/>
    </font>
    <font>
      <sz val="10"/>
      <color rgb="FFC00000"/>
      <name val="Calibri"/>
      <family val="2"/>
    </font>
    <font>
      <b/>
      <sz val="8"/>
      <color rgb="FF0070C0"/>
      <name val="Arial"/>
      <family val="2"/>
    </font>
    <font>
      <b/>
      <sz val="8"/>
      <color rgb="FFC00000"/>
      <name val="Arial"/>
      <family val="2"/>
    </font>
    <font>
      <b/>
      <sz val="8"/>
      <color rgb="FFC0504D"/>
      <name val="Arial"/>
      <family val="2"/>
    </font>
    <font>
      <sz val="9"/>
      <color rgb="FF0070C0"/>
      <name val="Arial"/>
      <family val="2"/>
    </font>
  </fonts>
  <fills count="25">
    <fill>
      <patternFill patternType="none"/>
    </fill>
    <fill>
      <patternFill patternType="gray125"/>
    </fill>
    <fill>
      <patternFill patternType="solid">
        <fgColor rgb="FF1F497D"/>
        <bgColor rgb="FF1F497D"/>
      </patternFill>
    </fill>
    <fill>
      <patternFill patternType="solid">
        <fgColor rgb="FFDAEEF3"/>
        <bgColor rgb="FFDAEEF3"/>
      </patternFill>
    </fill>
    <fill>
      <patternFill patternType="solid">
        <fgColor rgb="FFC6D9F0"/>
        <bgColor rgb="FFC6D9F0"/>
      </patternFill>
    </fill>
    <fill>
      <patternFill patternType="solid">
        <fgColor rgb="FFD8D8D8"/>
        <bgColor rgb="FFD8D8D8"/>
      </patternFill>
    </fill>
    <fill>
      <patternFill patternType="solid">
        <fgColor rgb="FF366092"/>
        <bgColor rgb="FF366092"/>
      </patternFill>
    </fill>
    <fill>
      <patternFill patternType="solid">
        <fgColor rgb="FFFFFFFF"/>
        <bgColor rgb="FFFFFFFF"/>
      </patternFill>
    </fill>
    <fill>
      <patternFill patternType="solid">
        <fgColor rgb="FFE5DFEC"/>
        <bgColor rgb="FFE5DFEC"/>
      </patternFill>
    </fill>
    <fill>
      <patternFill patternType="solid">
        <fgColor rgb="FFF2DBDB"/>
        <bgColor rgb="FFF2DBDB"/>
      </patternFill>
    </fill>
    <fill>
      <patternFill patternType="solid">
        <fgColor rgb="FF808080"/>
        <bgColor rgb="FF808080"/>
      </patternFill>
    </fill>
    <fill>
      <patternFill patternType="solid">
        <fgColor rgb="FFC0C0C0"/>
        <bgColor rgb="FFC0C0C0"/>
      </patternFill>
    </fill>
    <fill>
      <patternFill patternType="solid">
        <fgColor rgb="FF7F7F7F"/>
        <bgColor rgb="FF7F7F7F"/>
      </patternFill>
    </fill>
    <fill>
      <patternFill patternType="solid">
        <fgColor rgb="FFDBE5F1"/>
        <bgColor rgb="FFDBE5F1"/>
      </patternFill>
    </fill>
    <fill>
      <patternFill patternType="solid">
        <fgColor rgb="FF953734"/>
        <bgColor rgb="FF953734"/>
      </patternFill>
    </fill>
    <fill>
      <patternFill patternType="solid">
        <fgColor rgb="FFEAF1DD"/>
        <bgColor rgb="FFEAF1DD"/>
      </patternFill>
    </fill>
    <fill>
      <patternFill patternType="solid">
        <fgColor rgb="FFC2D69B"/>
        <bgColor rgb="FFC2D69B"/>
      </patternFill>
    </fill>
    <fill>
      <patternFill patternType="solid">
        <fgColor rgb="FF8DB3E2"/>
        <bgColor rgb="FF8DB3E2"/>
      </patternFill>
    </fill>
    <fill>
      <patternFill patternType="solid">
        <fgColor rgb="FFD6E3BC"/>
        <bgColor rgb="FFD6E3BC"/>
      </patternFill>
    </fill>
    <fill>
      <patternFill patternType="solid">
        <fgColor rgb="FF9BBB59"/>
        <bgColor rgb="FF9BBB59"/>
      </patternFill>
    </fill>
    <fill>
      <patternFill patternType="solid">
        <fgColor rgb="FFF2F2F2"/>
        <bgColor rgb="FFF2F2F2"/>
      </patternFill>
    </fill>
    <fill>
      <patternFill patternType="solid">
        <fgColor rgb="FFCCCCFF"/>
        <bgColor rgb="FFCCCCFF"/>
      </patternFill>
    </fill>
    <fill>
      <patternFill patternType="solid">
        <fgColor rgb="FFFFCC99"/>
        <bgColor rgb="FFFFCC99"/>
      </patternFill>
    </fill>
    <fill>
      <patternFill patternType="solid">
        <fgColor rgb="FFFFFFCC"/>
        <bgColor rgb="FFFFFFCC"/>
      </patternFill>
    </fill>
    <fill>
      <patternFill patternType="solid">
        <fgColor rgb="FFBFBFBF"/>
        <bgColor rgb="FFBFBFBF"/>
      </patternFill>
    </fill>
  </fills>
  <borders count="212">
    <border>
      <left/>
      <right/>
      <top/>
      <bottom/>
      <diagonal/>
    </border>
    <border>
      <left style="medium">
        <color rgb="FF000000"/>
      </left>
      <right/>
      <top/>
      <bottom/>
      <diagonal/>
    </border>
    <border>
      <left/>
      <right/>
      <top/>
      <bottom/>
      <diagonal/>
    </border>
    <border>
      <left/>
      <right/>
      <top/>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thin">
        <color rgb="FF000000"/>
      </left>
      <right/>
      <top style="thin">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style="double">
        <color rgb="FF7F7F7F"/>
      </bottom>
      <diagonal/>
    </border>
    <border>
      <left/>
      <right/>
      <top style="medium">
        <color rgb="FF000000"/>
      </top>
      <bottom style="double">
        <color rgb="FF7F7F7F"/>
      </bottom>
      <diagonal/>
    </border>
    <border>
      <left/>
      <right style="medium">
        <color rgb="FF000000"/>
      </right>
      <top style="medium">
        <color rgb="FF000000"/>
      </top>
      <bottom style="double">
        <color rgb="FF7F7F7F"/>
      </bottom>
      <diagonal/>
    </border>
    <border>
      <left style="medium">
        <color rgb="FF000000"/>
      </left>
      <right/>
      <top style="double">
        <color rgb="FF7F7F7F"/>
      </top>
      <bottom/>
      <diagonal/>
    </border>
    <border>
      <left/>
      <right/>
      <top style="double">
        <color rgb="FF7F7F7F"/>
      </top>
      <bottom/>
      <diagonal/>
    </border>
    <border>
      <left/>
      <right style="medium">
        <color rgb="FF000000"/>
      </right>
      <top style="double">
        <color rgb="FF7F7F7F"/>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style="medium">
        <color rgb="FF000000"/>
      </top>
      <bottom/>
      <diagonal/>
    </border>
    <border>
      <left/>
      <right/>
      <top style="medium">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thin">
        <color rgb="FF000000"/>
      </top>
      <bottom style="thin">
        <color rgb="FF000000"/>
      </bottom>
      <diagonal/>
    </border>
    <border>
      <left style="medium">
        <color rgb="FF000000"/>
      </left>
      <right style="medium">
        <color rgb="FF000000"/>
      </right>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style="medium">
        <color rgb="FF000000"/>
      </top>
      <bottom style="double">
        <color rgb="FF000000"/>
      </bottom>
      <diagonal/>
    </border>
    <border>
      <left/>
      <right/>
      <top style="medium">
        <color rgb="FF000000"/>
      </top>
      <bottom style="double">
        <color rgb="FF000000"/>
      </bottom>
      <diagonal/>
    </border>
    <border>
      <left/>
      <right style="medium">
        <color rgb="FF000000"/>
      </right>
      <top style="medium">
        <color rgb="FF000000"/>
      </top>
      <bottom style="double">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medium">
        <color rgb="FF000000"/>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top/>
      <bottom/>
      <diagonal/>
    </border>
    <border>
      <left/>
      <right/>
      <top/>
      <bottom/>
      <diagonal/>
    </border>
    <border>
      <left/>
      <right/>
      <top/>
      <bottom/>
      <diagonal/>
    </border>
    <border>
      <left style="medium">
        <color rgb="FF000000"/>
      </left>
      <right/>
      <top/>
      <bottom/>
      <diagonal/>
    </border>
    <border>
      <left/>
      <right/>
      <top/>
      <bottom/>
      <diagonal/>
    </border>
    <border>
      <left/>
      <right/>
      <top/>
      <bottom/>
      <diagonal/>
    </border>
    <border>
      <left/>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C0C0C0"/>
      </bottom>
      <diagonal/>
    </border>
    <border>
      <left/>
      <right/>
      <top style="thin">
        <color rgb="FF000000"/>
      </top>
      <bottom style="thin">
        <color rgb="FFC0C0C0"/>
      </bottom>
      <diagonal/>
    </border>
    <border>
      <left/>
      <right style="thin">
        <color rgb="FF000000"/>
      </right>
      <top style="thin">
        <color rgb="FF000000"/>
      </top>
      <bottom style="thin">
        <color rgb="FFC0C0C0"/>
      </bottom>
      <diagonal/>
    </border>
    <border>
      <left style="thin">
        <color rgb="FF000000"/>
      </left>
      <right/>
      <top/>
      <bottom/>
      <diagonal/>
    </border>
    <border>
      <left/>
      <right style="thin">
        <color rgb="FF000000"/>
      </right>
      <top/>
      <bottom/>
      <diagonal/>
    </border>
    <border>
      <left style="double">
        <color rgb="FF000000"/>
      </left>
      <right/>
      <top style="double">
        <color rgb="FF000000"/>
      </top>
      <bottom style="dotted">
        <color rgb="FF000000"/>
      </bottom>
      <diagonal/>
    </border>
    <border>
      <left/>
      <right/>
      <top style="double">
        <color rgb="FF000000"/>
      </top>
      <bottom style="dotted">
        <color rgb="FF000000"/>
      </bottom>
      <diagonal/>
    </border>
    <border>
      <left/>
      <right style="double">
        <color rgb="FF000000"/>
      </right>
      <top style="double">
        <color rgb="FF000000"/>
      </top>
      <bottom style="dotted">
        <color rgb="FF000000"/>
      </bottom>
      <diagonal/>
    </border>
    <border>
      <left style="double">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top style="dotted">
        <color rgb="FF000000"/>
      </top>
      <bottom style="dotted">
        <color rgb="FF000000"/>
      </bottom>
      <diagonal/>
    </border>
    <border>
      <left/>
      <right style="double">
        <color rgb="FF000000"/>
      </right>
      <top style="dotted">
        <color rgb="FF000000"/>
      </top>
      <bottom style="dotted">
        <color rgb="FF000000"/>
      </bottom>
      <diagonal/>
    </border>
    <border>
      <left style="double">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uble">
        <color rgb="FF000000"/>
      </right>
      <top style="dotted">
        <color rgb="FF000000"/>
      </top>
      <bottom style="dotted">
        <color rgb="FF000000"/>
      </bottom>
      <diagonal/>
    </border>
    <border>
      <left style="double">
        <color rgb="FF000000"/>
      </left>
      <right/>
      <top style="dotted">
        <color rgb="FF000000"/>
      </top>
      <bottom style="double">
        <color rgb="FF000000"/>
      </bottom>
      <diagonal/>
    </border>
    <border>
      <left/>
      <right style="dotted">
        <color rgb="FF000000"/>
      </right>
      <top style="dotted">
        <color rgb="FF000000"/>
      </top>
      <bottom style="double">
        <color rgb="FF000000"/>
      </bottom>
      <diagonal/>
    </border>
    <border>
      <left style="dotted">
        <color rgb="FF000000"/>
      </left>
      <right style="dotted">
        <color rgb="FF000000"/>
      </right>
      <top style="dotted">
        <color rgb="FF000000"/>
      </top>
      <bottom style="double">
        <color rgb="FF000000"/>
      </bottom>
      <diagonal/>
    </border>
    <border>
      <left style="dotted">
        <color rgb="FF000000"/>
      </left>
      <right style="double">
        <color rgb="FF000000"/>
      </right>
      <top style="dotted">
        <color rgb="FF000000"/>
      </top>
      <bottom style="double">
        <color rgb="FF000000"/>
      </bottom>
      <diagonal/>
    </border>
    <border>
      <left style="double">
        <color rgb="FF000000"/>
      </left>
      <right style="dotted">
        <color rgb="FF000000"/>
      </right>
      <top style="dotted">
        <color rgb="FF000000"/>
      </top>
      <bottom style="double">
        <color rgb="FF000000"/>
      </bottom>
      <diagonal/>
    </border>
    <border>
      <left/>
      <right/>
      <top/>
      <bottom style="double">
        <color rgb="FF000000"/>
      </bottom>
      <diagonal/>
    </border>
    <border>
      <left/>
      <right/>
      <top style="medium">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top style="medium">
        <color rgb="FF7F7F7F"/>
      </top>
      <bottom/>
      <diagonal/>
    </border>
    <border>
      <left/>
      <right/>
      <top style="medium">
        <color rgb="FF7F7F7F"/>
      </top>
      <bottom/>
      <diagonal/>
    </border>
    <border>
      <left/>
      <right/>
      <top style="medium">
        <color rgb="FF7F7F7F"/>
      </top>
      <bottom/>
      <diagonal/>
    </border>
    <border>
      <left/>
      <right style="medium">
        <color rgb="FF7F7F7F"/>
      </right>
      <top/>
      <bottom/>
      <diagonal/>
    </border>
    <border>
      <left style="medium">
        <color rgb="FF7F7F7F"/>
      </left>
      <right/>
      <top/>
      <bottom/>
      <diagonal/>
    </border>
    <border>
      <left style="medium">
        <color rgb="FF7F7F7F"/>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7F7F7F"/>
      </left>
      <right/>
      <top/>
      <bottom/>
      <diagonal/>
    </border>
    <border>
      <left/>
      <right style="medium">
        <color rgb="FF7F7F7F"/>
      </right>
      <top/>
      <bottom/>
      <diagonal/>
    </border>
    <border>
      <left/>
      <right/>
      <top style="medium">
        <color rgb="FF7F7F7F"/>
      </top>
      <bottom/>
      <diagonal/>
    </border>
    <border>
      <left/>
      <right style="medium">
        <color rgb="FF7F7F7F"/>
      </right>
      <top/>
      <bottom/>
      <diagonal/>
    </border>
    <border>
      <left/>
      <right/>
      <top style="thin">
        <color rgb="FF7F7F7F"/>
      </top>
      <bottom/>
      <diagonal/>
    </border>
    <border>
      <left/>
      <right/>
      <top style="thin">
        <color rgb="FF7F7F7F"/>
      </top>
      <bottom/>
      <diagonal/>
    </border>
    <border>
      <left/>
      <right/>
      <top style="thin">
        <color rgb="FF7F7F7F"/>
      </top>
      <bottom/>
      <diagonal/>
    </border>
    <border>
      <left/>
      <right/>
      <top/>
      <bottom style="thin">
        <color rgb="FF7F7F7F"/>
      </bottom>
      <diagonal/>
    </border>
    <border>
      <left/>
      <right/>
      <top/>
      <bottom style="thin">
        <color rgb="FF7F7F7F"/>
      </bottom>
      <diagonal/>
    </border>
    <border>
      <left/>
      <right/>
      <top/>
      <bottom style="thin">
        <color rgb="FF7F7F7F"/>
      </bottom>
      <diagonal/>
    </border>
    <border>
      <left style="medium">
        <color rgb="FFD8D8D8"/>
      </left>
      <right/>
      <top style="medium">
        <color rgb="FFD8D8D8"/>
      </top>
      <bottom style="thin">
        <color rgb="FFD8D8D8"/>
      </bottom>
      <diagonal/>
    </border>
    <border>
      <left/>
      <right/>
      <top style="medium">
        <color rgb="FFD8D8D8"/>
      </top>
      <bottom style="thin">
        <color rgb="FFD8D8D8"/>
      </bottom>
      <diagonal/>
    </border>
    <border>
      <left/>
      <right style="medium">
        <color rgb="FFD8D8D8"/>
      </right>
      <top style="medium">
        <color rgb="FFD8D8D8"/>
      </top>
      <bottom style="thin">
        <color rgb="FFD8D8D8"/>
      </bottom>
      <diagonal/>
    </border>
    <border>
      <left style="medium">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style="medium">
        <color rgb="FFD8D8D8"/>
      </right>
      <top style="thin">
        <color rgb="FFD8D8D8"/>
      </top>
      <bottom style="thin">
        <color rgb="FFD8D8D8"/>
      </bottom>
      <diagonal/>
    </border>
    <border>
      <left style="medium">
        <color rgb="FFD8D8D8"/>
      </left>
      <right/>
      <top style="thin">
        <color rgb="FFD8D8D8"/>
      </top>
      <bottom style="thin">
        <color rgb="FFD8D8D8"/>
      </bottom>
      <diagonal/>
    </border>
    <border>
      <left/>
      <right/>
      <top style="thin">
        <color rgb="FFD8D8D8"/>
      </top>
      <bottom style="thin">
        <color rgb="FFD8D8D8"/>
      </bottom>
      <diagonal/>
    </border>
    <border>
      <left/>
      <right style="thin">
        <color rgb="FFD8D8D8"/>
      </right>
      <top style="thin">
        <color rgb="FFD8D8D8"/>
      </top>
      <bottom style="thin">
        <color rgb="FFD8D8D8"/>
      </bottom>
      <diagonal/>
    </border>
    <border>
      <left/>
      <right style="medium">
        <color rgb="FFD8D8D8"/>
      </right>
      <top style="thin">
        <color rgb="FFD8D8D8"/>
      </top>
      <bottom style="thin">
        <color rgb="FFD8D8D8"/>
      </bottom>
      <diagonal/>
    </border>
    <border>
      <left style="medium">
        <color rgb="FFD8D8D8"/>
      </left>
      <right/>
      <top style="thin">
        <color rgb="FFD8D8D8"/>
      </top>
      <bottom style="medium">
        <color rgb="FFD8D8D8"/>
      </bottom>
      <diagonal/>
    </border>
    <border>
      <left/>
      <right/>
      <top style="thin">
        <color rgb="FFD8D8D8"/>
      </top>
      <bottom style="medium">
        <color rgb="FFD8D8D8"/>
      </bottom>
      <diagonal/>
    </border>
    <border>
      <left/>
      <right style="thin">
        <color rgb="FFD8D8D8"/>
      </right>
      <top style="thin">
        <color rgb="FFD8D8D8"/>
      </top>
      <bottom style="medium">
        <color rgb="FFD8D8D8"/>
      </bottom>
      <diagonal/>
    </border>
    <border>
      <left style="thin">
        <color rgb="FFD8D8D8"/>
      </left>
      <right style="thin">
        <color rgb="FFD8D8D8"/>
      </right>
      <top style="thin">
        <color rgb="FFD8D8D8"/>
      </top>
      <bottom style="medium">
        <color rgb="FFD8D8D8"/>
      </bottom>
      <diagonal/>
    </border>
    <border>
      <left style="thin">
        <color rgb="FFD8D8D8"/>
      </left>
      <right style="medium">
        <color rgb="FFD8D8D8"/>
      </right>
      <top style="thin">
        <color rgb="FFD8D8D8"/>
      </top>
      <bottom style="medium">
        <color rgb="FFD8D8D8"/>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medium">
        <color rgb="FF000000"/>
      </left>
      <right style="medium">
        <color rgb="FF000000"/>
      </right>
      <top style="medium">
        <color rgb="FF000000"/>
      </top>
      <bottom style="thin">
        <color rgb="FF808080"/>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thin">
        <color rgb="FFC0C0C0"/>
      </top>
      <bottom style="thin">
        <color rgb="FFC0C0C0"/>
      </bottom>
      <diagonal/>
    </border>
    <border>
      <left/>
      <right/>
      <top style="thin">
        <color rgb="FFC0C0C0"/>
      </top>
      <bottom style="thin">
        <color rgb="FFC0C0C0"/>
      </bottom>
      <diagonal/>
    </border>
    <border>
      <left style="medium">
        <color rgb="FF000000"/>
      </left>
      <right style="medium">
        <color rgb="FF000000"/>
      </right>
      <top style="thin">
        <color rgb="FFC0C0C0"/>
      </top>
      <bottom style="medium">
        <color rgb="FF000000"/>
      </bottom>
      <diagonal/>
    </border>
    <border>
      <left style="thin">
        <color rgb="FFC0C0C0"/>
      </left>
      <right style="thin">
        <color rgb="FFC0C0C0"/>
      </right>
      <top/>
      <bottom style="thin">
        <color rgb="FFC0C0C0"/>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style="medium">
        <color rgb="FFD8D8D8"/>
      </left>
      <right style="thin">
        <color rgb="FFD8D8D8"/>
      </right>
      <top style="medium">
        <color rgb="FFD8D8D8"/>
      </top>
      <bottom style="thin">
        <color rgb="FFD8D8D8"/>
      </bottom>
      <diagonal/>
    </border>
    <border>
      <left style="thin">
        <color rgb="FFD8D8D8"/>
      </left>
      <right style="thin">
        <color rgb="FFD8D8D8"/>
      </right>
      <top style="medium">
        <color rgb="FFD8D8D8"/>
      </top>
      <bottom style="thin">
        <color rgb="FFD8D8D8"/>
      </bottom>
      <diagonal/>
    </border>
    <border>
      <left style="thin">
        <color rgb="FFD8D8D8"/>
      </left>
      <right style="medium">
        <color rgb="FFD8D8D8"/>
      </right>
      <top style="medium">
        <color rgb="FFD8D8D8"/>
      </top>
      <bottom style="thin">
        <color rgb="FFD8D8D8"/>
      </bottom>
      <diagonal/>
    </border>
    <border>
      <left style="medium">
        <color rgb="FFD8D8D8"/>
      </left>
      <right style="thin">
        <color rgb="FFD8D8D8"/>
      </right>
      <top style="thin">
        <color rgb="FFD8D8D8"/>
      </top>
      <bottom style="medium">
        <color rgb="FFD8D8D8"/>
      </bottom>
      <diagonal/>
    </border>
  </borders>
  <cellStyleXfs count="1">
    <xf numFmtId="0" fontId="0" fillId="0" borderId="0"/>
  </cellStyleXfs>
  <cellXfs count="663">
    <xf numFmtId="0" fontId="0" fillId="0" borderId="0" xfId="0" applyFont="1" applyAlignment="1"/>
    <xf numFmtId="0" fontId="1" fillId="0" borderId="0" xfId="0" applyFont="1" applyAlignment="1">
      <alignment horizontal="center"/>
    </xf>
    <xf numFmtId="164" fontId="2" fillId="0" borderId="0" xfId="0" applyNumberFormat="1" applyFont="1"/>
    <xf numFmtId="0" fontId="3" fillId="0" borderId="0" xfId="0" applyFont="1"/>
    <xf numFmtId="0" fontId="3" fillId="0" borderId="0" xfId="0" applyFont="1" applyAlignment="1">
      <alignment horizontal="right"/>
    </xf>
    <xf numFmtId="0" fontId="5" fillId="3" borderId="4"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4" fillId="2" borderId="9" xfId="0" applyFont="1" applyFill="1" applyBorder="1" applyAlignment="1">
      <alignment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1" fontId="6" fillId="4" borderId="12" xfId="0" applyNumberFormat="1" applyFont="1" applyFill="1" applyBorder="1" applyAlignment="1">
      <alignment horizontal="center" vertical="top"/>
    </xf>
    <xf numFmtId="1" fontId="6" fillId="4" borderId="13" xfId="0" applyNumberFormat="1" applyFont="1" applyFill="1" applyBorder="1" applyAlignment="1">
      <alignment horizontal="center" vertical="top"/>
    </xf>
    <xf numFmtId="0" fontId="5" fillId="3" borderId="7" xfId="0" applyFont="1" applyFill="1" applyBorder="1" applyAlignment="1">
      <alignment horizontal="left" vertical="top"/>
    </xf>
    <xf numFmtId="1" fontId="6" fillId="4" borderId="14" xfId="0" applyNumberFormat="1" applyFont="1" applyFill="1" applyBorder="1" applyAlignment="1">
      <alignment horizontal="center" vertical="top"/>
    </xf>
    <xf numFmtId="1" fontId="6" fillId="4" borderId="15" xfId="0" applyNumberFormat="1" applyFont="1" applyFill="1" applyBorder="1" applyAlignment="1">
      <alignment horizontal="center" vertical="top"/>
    </xf>
    <xf numFmtId="1" fontId="6" fillId="5" borderId="16" xfId="0" applyNumberFormat="1" applyFont="1" applyFill="1" applyBorder="1" applyAlignment="1">
      <alignment horizontal="center" vertical="top"/>
    </xf>
    <xf numFmtId="1" fontId="6" fillId="5" borderId="17" xfId="0" applyNumberFormat="1" applyFont="1" applyFill="1" applyBorder="1" applyAlignment="1">
      <alignment horizontal="center" vertical="top"/>
    </xf>
    <xf numFmtId="0" fontId="7" fillId="4" borderId="18" xfId="0" applyFont="1" applyFill="1" applyBorder="1" applyAlignment="1">
      <alignment horizontal="center" vertical="center"/>
    </xf>
    <xf numFmtId="0" fontId="7" fillId="5" borderId="19" xfId="0" applyFont="1" applyFill="1" applyBorder="1" applyAlignment="1">
      <alignment horizontal="center" vertical="center"/>
    </xf>
    <xf numFmtId="0" fontId="8" fillId="3" borderId="20" xfId="0" applyFont="1" applyFill="1" applyBorder="1" applyAlignment="1">
      <alignment horizontal="center" vertical="top"/>
    </xf>
    <xf numFmtId="0" fontId="10" fillId="6" borderId="21" xfId="0" applyFont="1" applyFill="1" applyBorder="1" applyAlignment="1">
      <alignment horizontal="center" vertical="center" wrapText="1"/>
    </xf>
    <xf numFmtId="0" fontId="10" fillId="6" borderId="10" xfId="0" applyFont="1" applyFill="1" applyBorder="1" applyAlignment="1">
      <alignment horizontal="center" vertical="center" wrapText="1"/>
    </xf>
    <xf numFmtId="1" fontId="10" fillId="6" borderId="9" xfId="0" applyNumberFormat="1" applyFont="1" applyFill="1" applyBorder="1" applyAlignment="1">
      <alignment horizontal="center" vertical="center" wrapText="1"/>
    </xf>
    <xf numFmtId="0" fontId="10" fillId="6" borderId="22" xfId="0" applyFont="1" applyFill="1" applyBorder="1" applyAlignment="1">
      <alignment horizontal="center" vertical="center" wrapText="1"/>
    </xf>
    <xf numFmtId="0" fontId="5" fillId="3" borderId="23" xfId="0" applyFont="1" applyFill="1" applyBorder="1" applyAlignment="1">
      <alignment horizontal="center" wrapText="1"/>
    </xf>
    <xf numFmtId="0" fontId="5" fillId="0" borderId="24" xfId="0" applyFont="1" applyBorder="1" applyAlignment="1">
      <alignment wrapText="1"/>
    </xf>
    <xf numFmtId="2" fontId="5" fillId="4" borderId="23" xfId="0" applyNumberFormat="1" applyFont="1" applyFill="1" applyBorder="1" applyAlignment="1">
      <alignment horizontal="center" vertical="center" wrapText="1"/>
    </xf>
    <xf numFmtId="2" fontId="5" fillId="4" borderId="26" xfId="0" applyNumberFormat="1" applyFont="1" applyFill="1" applyBorder="1" applyAlignment="1">
      <alignment horizontal="center" vertical="center" wrapText="1"/>
    </xf>
    <xf numFmtId="0" fontId="1" fillId="0" borderId="0" xfId="0" applyFont="1"/>
    <xf numFmtId="0" fontId="5" fillId="3" borderId="23" xfId="0" applyFont="1" applyFill="1" applyBorder="1" applyAlignment="1">
      <alignment horizontal="center" wrapText="1"/>
    </xf>
    <xf numFmtId="0" fontId="5" fillId="0" borderId="24" xfId="0" applyFont="1" applyBorder="1" applyAlignment="1">
      <alignment wrapText="1"/>
    </xf>
    <xf numFmtId="1" fontId="5" fillId="4" borderId="25" xfId="0" applyNumberFormat="1" applyFont="1" applyFill="1" applyBorder="1" applyAlignment="1">
      <alignment horizontal="center" vertical="center" wrapText="1"/>
    </xf>
    <xf numFmtId="0" fontId="5" fillId="0" borderId="24" xfId="0" applyFont="1" applyBorder="1"/>
    <xf numFmtId="0" fontId="11" fillId="0" borderId="27" xfId="0" applyFont="1" applyBorder="1" applyAlignment="1">
      <alignment wrapText="1"/>
    </xf>
    <xf numFmtId="0" fontId="5" fillId="0" borderId="27" xfId="0" applyFont="1" applyBorder="1" applyAlignment="1">
      <alignment wrapText="1"/>
    </xf>
    <xf numFmtId="0" fontId="5" fillId="3" borderId="28" xfId="0" applyFont="1" applyFill="1" applyBorder="1" applyAlignment="1">
      <alignment horizontal="center" wrapText="1"/>
    </xf>
    <xf numFmtId="0" fontId="5" fillId="3" borderId="29" xfId="0" applyFont="1" applyFill="1" applyBorder="1" applyAlignment="1">
      <alignment horizontal="center" wrapText="1"/>
    </xf>
    <xf numFmtId="0" fontId="5" fillId="0" borderId="30" xfId="0" applyFont="1" applyBorder="1" applyAlignment="1">
      <alignment wrapText="1"/>
    </xf>
    <xf numFmtId="1" fontId="5" fillId="4" borderId="31" xfId="0" applyNumberFormat="1" applyFont="1" applyFill="1" applyBorder="1" applyAlignment="1">
      <alignment horizontal="center" vertical="center" wrapText="1"/>
    </xf>
    <xf numFmtId="2" fontId="5" fillId="4" borderId="32" xfId="0" applyNumberFormat="1" applyFont="1" applyFill="1" applyBorder="1" applyAlignment="1">
      <alignment horizontal="center" vertical="center" wrapText="1"/>
    </xf>
    <xf numFmtId="2" fontId="5" fillId="4" borderId="33" xfId="0" applyNumberFormat="1" applyFont="1" applyFill="1" applyBorder="1" applyAlignment="1">
      <alignment horizontal="center" vertical="center" wrapText="1"/>
    </xf>
    <xf numFmtId="0" fontId="5" fillId="7" borderId="34" xfId="0" applyFont="1" applyFill="1" applyBorder="1" applyAlignment="1">
      <alignment horizontal="center" wrapText="1"/>
    </xf>
    <xf numFmtId="0" fontId="5" fillId="7" borderId="34" xfId="0" applyFont="1" applyFill="1" applyBorder="1" applyAlignment="1">
      <alignment wrapText="1"/>
    </xf>
    <xf numFmtId="1" fontId="5" fillId="7" borderId="34" xfId="0" applyNumberFormat="1" applyFont="1" applyFill="1" applyBorder="1" applyAlignment="1">
      <alignment wrapText="1"/>
    </xf>
    <xf numFmtId="2" fontId="5" fillId="7" borderId="34" xfId="0" applyNumberFormat="1" applyFont="1" applyFill="1" applyBorder="1" applyAlignment="1">
      <alignment horizontal="center" vertical="center" wrapText="1"/>
    </xf>
    <xf numFmtId="0" fontId="1" fillId="7" borderId="34" xfId="0" applyFont="1" applyFill="1" applyBorder="1" applyAlignment="1">
      <alignment horizontal="center"/>
    </xf>
    <xf numFmtId="0" fontId="1" fillId="7" borderId="34" xfId="0" applyFont="1" applyFill="1" applyBorder="1"/>
    <xf numFmtId="1" fontId="1" fillId="7" borderId="34" xfId="0" applyNumberFormat="1" applyFont="1" applyFill="1" applyBorder="1"/>
    <xf numFmtId="0" fontId="1" fillId="7" borderId="34" xfId="0" applyFont="1" applyFill="1" applyBorder="1" applyAlignment="1">
      <alignment horizontal="center" vertical="center"/>
    </xf>
    <xf numFmtId="1" fontId="1" fillId="0" borderId="0" xfId="0" applyNumberFormat="1" applyFont="1"/>
    <xf numFmtId="0" fontId="1" fillId="0" borderId="0" xfId="0" applyFont="1" applyAlignment="1">
      <alignment horizontal="center" vertical="center"/>
    </xf>
    <xf numFmtId="0" fontId="9"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left" vertical="center"/>
    </xf>
    <xf numFmtId="0" fontId="10" fillId="6" borderId="38"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0" fillId="6" borderId="39" xfId="0" applyFont="1" applyFill="1" applyBorder="1" applyAlignment="1">
      <alignment horizontal="center" vertical="center" wrapText="1"/>
    </xf>
    <xf numFmtId="0" fontId="10" fillId="6" borderId="40"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0" borderId="41" xfId="0" applyFont="1" applyBorder="1" applyAlignment="1">
      <alignment wrapText="1"/>
    </xf>
    <xf numFmtId="1" fontId="5" fillId="4" borderId="42" xfId="0" applyNumberFormat="1" applyFont="1" applyFill="1" applyBorder="1" applyAlignment="1">
      <alignment horizontal="center" vertical="center" wrapText="1"/>
    </xf>
    <xf numFmtId="9" fontId="5" fillId="4" borderId="42" xfId="0" applyNumberFormat="1" applyFont="1" applyFill="1" applyBorder="1" applyAlignment="1">
      <alignment horizontal="center" vertical="center" wrapText="1"/>
    </xf>
    <xf numFmtId="2" fontId="5" fillId="8" borderId="12" xfId="0" applyNumberFormat="1" applyFont="1" applyFill="1" applyBorder="1" applyAlignment="1">
      <alignment horizontal="center" vertical="center" wrapText="1"/>
    </xf>
    <xf numFmtId="2" fontId="5" fillId="8" borderId="20" xfId="0" applyNumberFormat="1" applyFont="1" applyFill="1" applyBorder="1" applyAlignment="1">
      <alignment horizontal="center" vertical="center" wrapText="1"/>
    </xf>
    <xf numFmtId="0" fontId="5" fillId="0" borderId="20" xfId="0" applyFont="1" applyBorder="1" applyAlignment="1">
      <alignment wrapText="1"/>
    </xf>
    <xf numFmtId="0" fontId="5" fillId="3" borderId="7" xfId="0" applyFont="1" applyFill="1" applyBorder="1" applyAlignment="1">
      <alignment horizontal="center" vertical="center" wrapText="1"/>
    </xf>
    <xf numFmtId="0" fontId="5" fillId="0" borderId="6" xfId="0" applyFont="1" applyBorder="1" applyAlignment="1">
      <alignment wrapText="1"/>
    </xf>
    <xf numFmtId="1" fontId="5" fillId="4" borderId="42" xfId="0" applyNumberFormat="1" applyFont="1" applyFill="1" applyBorder="1" applyAlignment="1">
      <alignment horizontal="center" vertical="center" wrapText="1"/>
    </xf>
    <xf numFmtId="9" fontId="5" fillId="4" borderId="42" xfId="0" applyNumberFormat="1" applyFont="1" applyFill="1" applyBorder="1" applyAlignment="1">
      <alignment horizontal="center" vertical="center" wrapText="1"/>
    </xf>
    <xf numFmtId="0" fontId="5" fillId="0" borderId="20" xfId="0" applyFont="1" applyBorder="1" applyAlignment="1">
      <alignment wrapText="1"/>
    </xf>
    <xf numFmtId="0" fontId="5" fillId="0" borderId="15" xfId="0" applyFont="1" applyBorder="1" applyAlignment="1">
      <alignment wrapText="1"/>
    </xf>
    <xf numFmtId="0" fontId="5" fillId="3" borderId="43" xfId="0" applyFont="1" applyFill="1" applyBorder="1" applyAlignment="1">
      <alignment horizontal="center" vertical="center" wrapText="1"/>
    </xf>
    <xf numFmtId="0" fontId="5" fillId="0" borderId="44" xfId="0" applyFont="1" applyBorder="1" applyAlignment="1">
      <alignment wrapText="1"/>
    </xf>
    <xf numFmtId="1" fontId="5" fillId="4" borderId="45" xfId="0" applyNumberFormat="1" applyFont="1" applyFill="1" applyBorder="1" applyAlignment="1">
      <alignment horizontal="center" vertical="center" wrapText="1"/>
    </xf>
    <xf numFmtId="9" fontId="5" fillId="4" borderId="45" xfId="0" applyNumberFormat="1"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0" borderId="46" xfId="0" applyFont="1" applyBorder="1" applyAlignment="1">
      <alignment wrapText="1"/>
    </xf>
    <xf numFmtId="1" fontId="5" fillId="4" borderId="47" xfId="0" applyNumberFormat="1" applyFont="1" applyFill="1" applyBorder="1" applyAlignment="1">
      <alignment horizontal="center" vertical="center" wrapText="1"/>
    </xf>
    <xf numFmtId="9" fontId="5" fillId="4" borderId="47" xfId="0" applyNumberFormat="1" applyFont="1" applyFill="1" applyBorder="1" applyAlignment="1">
      <alignment horizontal="center" vertical="center" wrapText="1"/>
    </xf>
    <xf numFmtId="2" fontId="5" fillId="8" borderId="48" xfId="0" applyNumberFormat="1" applyFont="1" applyFill="1" applyBorder="1" applyAlignment="1">
      <alignment horizontal="center" vertical="center" wrapText="1"/>
    </xf>
    <xf numFmtId="0" fontId="5" fillId="0" borderId="49" xfId="0" applyFont="1" applyBorder="1" applyAlignment="1">
      <alignment wrapText="1"/>
    </xf>
    <xf numFmtId="0" fontId="13" fillId="7" borderId="34" xfId="0" applyFont="1" applyFill="1" applyBorder="1" applyAlignment="1">
      <alignment horizontal="center"/>
    </xf>
    <xf numFmtId="0" fontId="5" fillId="0" borderId="0" xfId="0" applyFont="1"/>
    <xf numFmtId="0" fontId="5" fillId="0" borderId="0" xfId="0" applyFont="1" applyAlignment="1">
      <alignment horizontal="center" vertical="center"/>
    </xf>
    <xf numFmtId="0" fontId="7" fillId="0" borderId="0" xfId="0" applyFont="1" applyAlignment="1">
      <alignment wrapText="1"/>
    </xf>
    <xf numFmtId="0" fontId="7" fillId="0" borderId="0" xfId="0" applyFont="1" applyAlignment="1">
      <alignment horizontal="center" vertical="center" wrapText="1"/>
    </xf>
    <xf numFmtId="0" fontId="5" fillId="0" borderId="0" xfId="0" applyFont="1" applyAlignment="1">
      <alignment wrapText="1"/>
    </xf>
    <xf numFmtId="0" fontId="5" fillId="0" borderId="0" xfId="0" applyFont="1" applyAlignment="1">
      <alignment horizontal="center" vertical="center" wrapText="1"/>
    </xf>
    <xf numFmtId="0" fontId="7" fillId="0" borderId="0" xfId="0" applyFont="1" applyAlignment="1">
      <alignment horizontal="center" vertical="top"/>
    </xf>
    <xf numFmtId="0" fontId="10" fillId="6" borderId="38" xfId="0" applyFont="1" applyFill="1" applyBorder="1" applyAlignment="1">
      <alignment horizontal="center" wrapText="1"/>
    </xf>
    <xf numFmtId="0" fontId="10" fillId="6" borderId="65" xfId="0" applyFont="1" applyFill="1" applyBorder="1" applyAlignment="1">
      <alignment horizontal="center" vertical="center" wrapText="1"/>
    </xf>
    <xf numFmtId="0" fontId="10" fillId="10" borderId="66" xfId="0" applyFont="1" applyFill="1" applyBorder="1" applyAlignment="1">
      <alignment horizontal="center" wrapText="1"/>
    </xf>
    <xf numFmtId="0" fontId="10" fillId="10" borderId="34" xfId="0" applyFont="1" applyFill="1" applyBorder="1" applyAlignment="1">
      <alignment horizontal="center" wrapText="1"/>
    </xf>
    <xf numFmtId="0" fontId="10" fillId="10" borderId="67" xfId="0" applyFont="1" applyFill="1" applyBorder="1" applyAlignment="1">
      <alignment horizontal="center" wrapText="1"/>
    </xf>
    <xf numFmtId="0" fontId="10" fillId="6" borderId="22" xfId="0" applyFont="1" applyFill="1" applyBorder="1" applyAlignment="1">
      <alignment horizontal="center" wrapText="1"/>
    </xf>
    <xf numFmtId="0" fontId="10" fillId="6" borderId="21" xfId="0" applyFont="1" applyFill="1" applyBorder="1" applyAlignment="1">
      <alignment horizontal="center" wrapText="1"/>
    </xf>
    <xf numFmtId="0" fontId="10" fillId="6" borderId="38" xfId="0" applyFont="1" applyFill="1" applyBorder="1" applyAlignment="1">
      <alignment horizontal="center" wrapText="1"/>
    </xf>
    <xf numFmtId="0" fontId="10" fillId="6" borderId="68" xfId="0" applyFont="1" applyFill="1" applyBorder="1" applyAlignment="1">
      <alignment horizontal="center" wrapText="1"/>
    </xf>
    <xf numFmtId="0" fontId="10" fillId="10" borderId="65" xfId="0" applyFont="1" applyFill="1" applyBorder="1" applyAlignment="1">
      <alignment horizontal="center" wrapText="1"/>
    </xf>
    <xf numFmtId="0" fontId="10" fillId="10" borderId="69" xfId="0" applyFont="1" applyFill="1" applyBorder="1" applyAlignment="1">
      <alignment horizontal="center" wrapText="1"/>
    </xf>
    <xf numFmtId="0" fontId="10" fillId="6" borderId="10" xfId="0" applyFont="1" applyFill="1" applyBorder="1" applyAlignment="1">
      <alignment horizontal="center" wrapText="1"/>
    </xf>
    <xf numFmtId="0" fontId="10" fillId="6" borderId="70" xfId="0" applyFont="1" applyFill="1" applyBorder="1" applyAlignment="1">
      <alignment horizontal="center"/>
    </xf>
    <xf numFmtId="0" fontId="10" fillId="6" borderId="71" xfId="0" applyFont="1" applyFill="1" applyBorder="1" applyAlignment="1">
      <alignment horizontal="center" wrapText="1"/>
    </xf>
    <xf numFmtId="0" fontId="10" fillId="6" borderId="21" xfId="0" applyFont="1" applyFill="1" applyBorder="1" applyAlignment="1">
      <alignment horizontal="center"/>
    </xf>
    <xf numFmtId="0" fontId="10" fillId="6" borderId="22" xfId="0" applyFont="1" applyFill="1" applyBorder="1" applyAlignment="1">
      <alignment horizontal="center"/>
    </xf>
    <xf numFmtId="0" fontId="5" fillId="8" borderId="20" xfId="0" applyFont="1" applyFill="1" applyBorder="1" applyAlignment="1">
      <alignment wrapText="1"/>
    </xf>
    <xf numFmtId="0" fontId="5" fillId="0" borderId="0" xfId="0" applyFont="1" applyAlignment="1">
      <alignment horizontal="center" vertical="center" wrapText="1"/>
    </xf>
    <xf numFmtId="0" fontId="5" fillId="10" borderId="66" xfId="0" applyFont="1" applyFill="1" applyBorder="1" applyAlignment="1">
      <alignment horizontal="center"/>
    </xf>
    <xf numFmtId="0" fontId="5" fillId="10" borderId="34" xfId="0" applyFont="1" applyFill="1" applyBorder="1" applyAlignment="1">
      <alignment horizontal="center"/>
    </xf>
    <xf numFmtId="1" fontId="5" fillId="10" borderId="34" xfId="0" applyNumberFormat="1" applyFont="1" applyFill="1" applyBorder="1" applyAlignment="1">
      <alignment horizontal="center"/>
    </xf>
    <xf numFmtId="0" fontId="5" fillId="10" borderId="67" xfId="0" applyFont="1" applyFill="1" applyBorder="1" applyAlignment="1">
      <alignment horizontal="center"/>
    </xf>
    <xf numFmtId="49" fontId="5" fillId="0" borderId="0" xfId="0" applyNumberFormat="1" applyFont="1" applyAlignment="1">
      <alignment horizontal="center"/>
    </xf>
    <xf numFmtId="0" fontId="5" fillId="0" borderId="72" xfId="0" applyFont="1" applyBorder="1" applyAlignment="1">
      <alignment horizontal="center"/>
    </xf>
    <xf numFmtId="1" fontId="5" fillId="3" borderId="73" xfId="0" applyNumberFormat="1" applyFont="1" applyFill="1" applyBorder="1" applyAlignment="1">
      <alignment horizontal="center"/>
    </xf>
    <xf numFmtId="2" fontId="5" fillId="3" borderId="20" xfId="0" applyNumberFormat="1" applyFont="1" applyFill="1" applyBorder="1" applyAlignment="1">
      <alignment horizontal="center"/>
    </xf>
    <xf numFmtId="0" fontId="5" fillId="0" borderId="58" xfId="0" applyFont="1" applyBorder="1" applyAlignment="1">
      <alignment horizontal="center"/>
    </xf>
    <xf numFmtId="0" fontId="5" fillId="0" borderId="0" xfId="0" applyFont="1" applyAlignment="1">
      <alignment horizontal="center"/>
    </xf>
    <xf numFmtId="2" fontId="5" fillId="3" borderId="14" xfId="0" applyNumberFormat="1" applyFont="1" applyFill="1" applyBorder="1" applyAlignment="1">
      <alignment horizontal="center"/>
    </xf>
    <xf numFmtId="0" fontId="5" fillId="0" borderId="72" xfId="0" applyFont="1" applyBorder="1" applyAlignment="1">
      <alignment horizontal="center" vertical="center" wrapText="1"/>
    </xf>
    <xf numFmtId="0" fontId="11" fillId="8" borderId="20" xfId="0" applyFont="1" applyFill="1" applyBorder="1" applyAlignment="1">
      <alignment wrapText="1"/>
    </xf>
    <xf numFmtId="0" fontId="5" fillId="0" borderId="74" xfId="0" applyFont="1" applyBorder="1" applyAlignment="1">
      <alignment horizontal="center"/>
    </xf>
    <xf numFmtId="0" fontId="5" fillId="0" borderId="74" xfId="0" applyFont="1" applyBorder="1" applyAlignment="1">
      <alignment horizontal="center" vertical="center" wrapText="1"/>
    </xf>
    <xf numFmtId="0" fontId="15" fillId="0" borderId="0" xfId="0" applyFont="1"/>
    <xf numFmtId="0" fontId="5" fillId="0" borderId="58" xfId="0" applyFont="1" applyBorder="1" applyAlignment="1">
      <alignment horizontal="center" vertical="center"/>
    </xf>
    <xf numFmtId="0" fontId="5" fillId="0" borderId="74" xfId="0" applyFont="1" applyBorder="1" applyAlignment="1">
      <alignment horizontal="center" vertical="center"/>
    </xf>
    <xf numFmtId="0" fontId="10" fillId="6" borderId="32" xfId="0" applyFont="1" applyFill="1" applyBorder="1" applyAlignment="1">
      <alignment horizontal="center" wrapText="1"/>
    </xf>
    <xf numFmtId="0" fontId="10" fillId="6" borderId="65" xfId="0" applyFont="1" applyFill="1" applyBorder="1" applyAlignment="1">
      <alignment horizontal="center" vertical="center" wrapText="1"/>
    </xf>
    <xf numFmtId="0" fontId="5" fillId="10" borderId="31" xfId="0" applyFont="1" applyFill="1" applyBorder="1" applyAlignment="1">
      <alignment horizontal="center"/>
    </xf>
    <xf numFmtId="0" fontId="5" fillId="10" borderId="75" xfId="0" applyFont="1" applyFill="1" applyBorder="1" applyAlignment="1">
      <alignment horizontal="center"/>
    </xf>
    <xf numFmtId="1" fontId="5" fillId="10" borderId="75" xfId="0" applyNumberFormat="1" applyFont="1" applyFill="1" applyBorder="1" applyAlignment="1">
      <alignment horizontal="center"/>
    </xf>
    <xf numFmtId="0" fontId="5" fillId="10" borderId="33" xfId="0" applyFont="1" applyFill="1" applyBorder="1" applyAlignment="1">
      <alignment horizontal="center"/>
    </xf>
    <xf numFmtId="49" fontId="10" fillId="6" borderId="22" xfId="0" applyNumberFormat="1" applyFont="1" applyFill="1" applyBorder="1" applyAlignment="1">
      <alignment horizontal="center" wrapText="1"/>
    </xf>
    <xf numFmtId="1" fontId="10" fillId="6" borderId="21" xfId="0" applyNumberFormat="1" applyFont="1" applyFill="1" applyBorder="1" applyAlignment="1">
      <alignment horizontal="center" wrapText="1"/>
    </xf>
    <xf numFmtId="2" fontId="10" fillId="6" borderId="21" xfId="0" applyNumberFormat="1" applyFont="1" applyFill="1" applyBorder="1" applyAlignment="1">
      <alignment horizontal="center" wrapText="1"/>
    </xf>
    <xf numFmtId="2" fontId="10" fillId="6" borderId="9" xfId="0" applyNumberFormat="1" applyFont="1" applyFill="1" applyBorder="1" applyAlignment="1">
      <alignment horizontal="center" wrapText="1"/>
    </xf>
    <xf numFmtId="2" fontId="10" fillId="10" borderId="34" xfId="0" applyNumberFormat="1" applyFont="1" applyFill="1" applyBorder="1" applyAlignment="1">
      <alignment horizontal="center" wrapText="1"/>
    </xf>
    <xf numFmtId="2" fontId="10" fillId="6" borderId="10" xfId="0" applyNumberFormat="1" applyFont="1" applyFill="1" applyBorder="1" applyAlignment="1">
      <alignment horizontal="center" wrapText="1"/>
    </xf>
    <xf numFmtId="2" fontId="10" fillId="6" borderId="70" xfId="0" applyNumberFormat="1" applyFont="1" applyFill="1" applyBorder="1" applyAlignment="1">
      <alignment horizontal="center"/>
    </xf>
    <xf numFmtId="2" fontId="10" fillId="6" borderId="48" xfId="0" applyNumberFormat="1" applyFont="1" applyFill="1" applyBorder="1" applyAlignment="1">
      <alignment horizontal="center"/>
    </xf>
    <xf numFmtId="0" fontId="10" fillId="6" borderId="21" xfId="0" applyFont="1" applyFill="1" applyBorder="1" applyAlignment="1">
      <alignment horizontal="center" vertical="center"/>
    </xf>
    <xf numFmtId="0" fontId="10" fillId="6" borderId="22" xfId="0" applyFont="1" applyFill="1" applyBorder="1" applyAlignment="1">
      <alignment horizontal="center" vertical="center"/>
    </xf>
    <xf numFmtId="0" fontId="5" fillId="8" borderId="14" xfId="0" applyFont="1" applyFill="1" applyBorder="1" applyAlignment="1">
      <alignment wrapText="1"/>
    </xf>
    <xf numFmtId="1" fontId="5" fillId="3" borderId="20" xfId="0" applyNumberFormat="1" applyFont="1" applyFill="1" applyBorder="1" applyAlignment="1">
      <alignment horizontal="center"/>
    </xf>
    <xf numFmtId="2" fontId="5" fillId="3" borderId="15" xfId="0" applyNumberFormat="1" applyFont="1" applyFill="1" applyBorder="1" applyAlignment="1">
      <alignment horizontal="center"/>
    </xf>
    <xf numFmtId="2" fontId="5" fillId="3" borderId="77" xfId="0" applyNumberFormat="1" applyFont="1" applyFill="1" applyBorder="1" applyAlignment="1">
      <alignment horizontal="center"/>
    </xf>
    <xf numFmtId="0" fontId="5" fillId="0" borderId="72" xfId="0" applyFont="1" applyBorder="1" applyAlignment="1">
      <alignment horizontal="center" vertical="center"/>
    </xf>
    <xf numFmtId="0" fontId="5" fillId="0" borderId="58" xfId="0" applyFont="1" applyBorder="1" applyAlignment="1">
      <alignment horizontal="center" vertical="center" wrapText="1"/>
    </xf>
    <xf numFmtId="0" fontId="5" fillId="0" borderId="78" xfId="0" applyFont="1" applyBorder="1" applyAlignment="1">
      <alignment horizontal="center"/>
    </xf>
    <xf numFmtId="2" fontId="10" fillId="6" borderId="31" xfId="0" applyNumberFormat="1" applyFont="1" applyFill="1" applyBorder="1" applyAlignment="1">
      <alignment horizontal="center" wrapText="1"/>
    </xf>
    <xf numFmtId="2" fontId="10" fillId="6" borderId="22" xfId="0" applyNumberFormat="1" applyFont="1" applyFill="1" applyBorder="1" applyAlignment="1">
      <alignment horizontal="center" wrapText="1"/>
    </xf>
    <xf numFmtId="2" fontId="10" fillId="6" borderId="32" xfId="0" applyNumberFormat="1" applyFont="1" applyFill="1" applyBorder="1" applyAlignment="1">
      <alignment horizontal="center" wrapText="1"/>
    </xf>
    <xf numFmtId="2" fontId="10" fillId="6" borderId="79" xfId="0" applyNumberFormat="1" applyFont="1" applyFill="1" applyBorder="1" applyAlignment="1">
      <alignment horizontal="center"/>
    </xf>
    <xf numFmtId="0" fontId="10" fillId="6" borderId="80" xfId="0" applyFont="1" applyFill="1" applyBorder="1" applyAlignment="1">
      <alignment horizontal="center" vertical="center" wrapText="1"/>
    </xf>
    <xf numFmtId="0" fontId="10" fillId="6" borderId="11" xfId="0" applyFont="1" applyFill="1" applyBorder="1" applyAlignment="1">
      <alignment horizontal="center" vertical="center"/>
    </xf>
    <xf numFmtId="0" fontId="10" fillId="6" borderId="79" xfId="0" applyFont="1" applyFill="1" applyBorder="1" applyAlignment="1">
      <alignment horizontal="center" vertical="center"/>
    </xf>
    <xf numFmtId="0" fontId="7" fillId="10" borderId="68" xfId="0" applyFont="1" applyFill="1" applyBorder="1" applyAlignment="1">
      <alignment horizontal="center" vertical="top"/>
    </xf>
    <xf numFmtId="0" fontId="5" fillId="12" borderId="65" xfId="0" applyFont="1" applyFill="1" applyBorder="1" applyAlignment="1">
      <alignment horizontal="center"/>
    </xf>
    <xf numFmtId="0" fontId="5" fillId="12" borderId="69" xfId="0" applyFont="1" applyFill="1" applyBorder="1" applyAlignment="1">
      <alignment horizontal="center"/>
    </xf>
    <xf numFmtId="0" fontId="10" fillId="12" borderId="69" xfId="0" applyFont="1" applyFill="1" applyBorder="1" applyAlignment="1">
      <alignment horizontal="center" wrapText="1"/>
    </xf>
    <xf numFmtId="0" fontId="10" fillId="12" borderId="69" xfId="0" applyFont="1" applyFill="1" applyBorder="1" applyAlignment="1">
      <alignment horizontal="center"/>
    </xf>
    <xf numFmtId="0" fontId="10" fillId="12" borderId="68" xfId="0" applyFont="1" applyFill="1" applyBorder="1" applyAlignment="1">
      <alignment horizontal="center" wrapText="1"/>
    </xf>
    <xf numFmtId="0" fontId="10" fillId="6" borderId="22" xfId="0" applyFont="1" applyFill="1" applyBorder="1" applyAlignment="1">
      <alignment horizontal="center" vertical="center"/>
    </xf>
    <xf numFmtId="0" fontId="10" fillId="6" borderId="70" xfId="0" applyFont="1" applyFill="1" applyBorder="1" applyAlignment="1">
      <alignment horizontal="center" vertical="center" wrapText="1"/>
    </xf>
    <xf numFmtId="0" fontId="10" fillId="6" borderId="79" xfId="0" applyFont="1" applyFill="1" applyBorder="1" applyAlignment="1">
      <alignment horizontal="center" vertical="center"/>
    </xf>
    <xf numFmtId="0" fontId="10" fillId="6" borderId="21" xfId="0" applyFont="1" applyFill="1" applyBorder="1" applyAlignment="1">
      <alignment horizontal="center" vertical="center"/>
    </xf>
    <xf numFmtId="0" fontId="10" fillId="0" borderId="0" xfId="0" applyFont="1" applyAlignment="1">
      <alignment horizontal="center" vertical="center"/>
    </xf>
    <xf numFmtId="0" fontId="5" fillId="12" borderId="66" xfId="0" applyFont="1" applyFill="1" applyBorder="1" applyAlignment="1">
      <alignment horizontal="center"/>
    </xf>
    <xf numFmtId="0" fontId="5" fillId="12" borderId="34" xfId="0" applyFont="1" applyFill="1" applyBorder="1" applyAlignment="1">
      <alignment horizontal="center"/>
    </xf>
    <xf numFmtId="2" fontId="5" fillId="12" borderId="67" xfId="0" applyNumberFormat="1" applyFont="1" applyFill="1" applyBorder="1" applyAlignment="1">
      <alignment horizontal="center"/>
    </xf>
    <xf numFmtId="0" fontId="5" fillId="0" borderId="82" xfId="0" applyFont="1" applyBorder="1" applyAlignment="1">
      <alignment horizontal="center" vertical="center" wrapText="1"/>
    </xf>
    <xf numFmtId="0" fontId="5" fillId="0" borderId="83" xfId="0" applyFont="1" applyBorder="1" applyAlignment="1">
      <alignment horizontal="center" vertical="center" wrapText="1"/>
    </xf>
    <xf numFmtId="0" fontId="5" fillId="0" borderId="57" xfId="0" applyFont="1" applyBorder="1" applyAlignment="1">
      <alignment horizontal="center" vertical="center" wrapText="1"/>
    </xf>
    <xf numFmtId="0" fontId="5" fillId="0" borderId="78" xfId="0" applyFont="1" applyBorder="1" applyAlignment="1">
      <alignment horizontal="center" vertical="center" wrapText="1"/>
    </xf>
    <xf numFmtId="0" fontId="10" fillId="6" borderId="9" xfId="0" applyFont="1" applyFill="1" applyBorder="1" applyAlignment="1">
      <alignment horizontal="center" vertical="center" wrapText="1"/>
    </xf>
    <xf numFmtId="0" fontId="5" fillId="12" borderId="31" xfId="0" applyFont="1" applyFill="1" applyBorder="1" applyAlignment="1">
      <alignment horizontal="center"/>
    </xf>
    <xf numFmtId="0" fontId="5" fillId="12" borderId="75" xfId="0" applyFont="1" applyFill="1" applyBorder="1" applyAlignment="1">
      <alignment horizontal="center"/>
    </xf>
    <xf numFmtId="0" fontId="10" fillId="12" borderId="75" xfId="0" applyFont="1" applyFill="1" applyBorder="1" applyAlignment="1">
      <alignment horizontal="center" wrapText="1"/>
    </xf>
    <xf numFmtId="0" fontId="10" fillId="12" borderId="75" xfId="0" applyFont="1" applyFill="1" applyBorder="1" applyAlignment="1">
      <alignment horizontal="center"/>
    </xf>
    <xf numFmtId="2" fontId="10" fillId="12" borderId="33" xfId="0" applyNumberFormat="1" applyFont="1" applyFill="1" applyBorder="1" applyAlignment="1">
      <alignment horizontal="center"/>
    </xf>
    <xf numFmtId="0" fontId="10" fillId="6" borderId="10" xfId="0" applyFont="1" applyFill="1" applyBorder="1" applyAlignment="1">
      <alignment horizontal="center" vertical="center"/>
    </xf>
    <xf numFmtId="0" fontId="10" fillId="6" borderId="70" xfId="0" applyFont="1" applyFill="1" applyBorder="1" applyAlignment="1">
      <alignment horizontal="center" vertical="center" wrapText="1"/>
    </xf>
    <xf numFmtId="0" fontId="10" fillId="7" borderId="34" xfId="0" applyFont="1" applyFill="1" applyBorder="1" applyAlignment="1">
      <alignment vertical="center" wrapText="1"/>
    </xf>
    <xf numFmtId="0" fontId="17" fillId="13" borderId="66" xfId="0" applyFont="1" applyFill="1" applyBorder="1"/>
    <xf numFmtId="0" fontId="5" fillId="13" borderId="34" xfId="0" applyFont="1" applyFill="1" applyBorder="1"/>
    <xf numFmtId="0" fontId="5" fillId="13" borderId="67" xfId="0" applyFont="1" applyFill="1" applyBorder="1"/>
    <xf numFmtId="0" fontId="5" fillId="7" borderId="34" xfId="0" applyFont="1" applyFill="1" applyBorder="1"/>
    <xf numFmtId="0" fontId="5" fillId="13" borderId="66" xfId="0" applyFont="1" applyFill="1" applyBorder="1"/>
    <xf numFmtId="0" fontId="15" fillId="6" borderId="20" xfId="0" applyFont="1" applyFill="1" applyBorder="1" applyAlignment="1">
      <alignment horizontal="center"/>
    </xf>
    <xf numFmtId="0" fontId="15" fillId="6" borderId="15" xfId="0" applyFont="1" applyFill="1" applyBorder="1" applyAlignment="1">
      <alignment horizontal="center"/>
    </xf>
    <xf numFmtId="0" fontId="15" fillId="6" borderId="7" xfId="0" applyFont="1" applyFill="1" applyBorder="1" applyAlignment="1">
      <alignment horizontal="left"/>
    </xf>
    <xf numFmtId="2" fontId="7" fillId="13" borderId="20" xfId="0" applyNumberFormat="1" applyFont="1" applyFill="1" applyBorder="1" applyAlignment="1">
      <alignment horizontal="center" vertical="center"/>
    </xf>
    <xf numFmtId="2" fontId="7" fillId="13" borderId="15" xfId="0" applyNumberFormat="1" applyFont="1" applyFill="1" applyBorder="1" applyAlignment="1">
      <alignment horizontal="center" vertical="center"/>
    </xf>
    <xf numFmtId="0" fontId="15" fillId="13" borderId="66" xfId="0" applyFont="1" applyFill="1" applyBorder="1" applyAlignment="1">
      <alignment horizontal="left"/>
    </xf>
    <xf numFmtId="2" fontId="7" fillId="13" borderId="34" xfId="0" applyNumberFormat="1" applyFont="1" applyFill="1" applyBorder="1" applyAlignment="1">
      <alignment horizontal="center" vertical="center"/>
    </xf>
    <xf numFmtId="2" fontId="7" fillId="13" borderId="67" xfId="0" applyNumberFormat="1" applyFont="1" applyFill="1" applyBorder="1" applyAlignment="1">
      <alignment horizontal="center" vertical="center"/>
    </xf>
    <xf numFmtId="0" fontId="5" fillId="7" borderId="34" xfId="0" applyFont="1" applyFill="1" applyBorder="1" applyAlignment="1">
      <alignment horizontal="center" vertical="center"/>
    </xf>
    <xf numFmtId="0" fontId="5" fillId="13" borderId="17" xfId="0" applyFont="1" applyFill="1" applyBorder="1" applyAlignment="1">
      <alignment horizontal="center" vertical="center"/>
    </xf>
    <xf numFmtId="0" fontId="5" fillId="13" borderId="19" xfId="0" applyFont="1" applyFill="1" applyBorder="1" applyAlignment="1">
      <alignment horizontal="center" vertical="center"/>
    </xf>
    <xf numFmtId="0" fontId="7" fillId="0" borderId="0" xfId="0" applyFont="1"/>
    <xf numFmtId="0" fontId="10" fillId="12" borderId="65" xfId="0" applyFont="1" applyFill="1" applyBorder="1" applyAlignment="1">
      <alignment horizontal="center" wrapText="1"/>
    </xf>
    <xf numFmtId="0" fontId="5" fillId="12" borderId="68" xfId="0" applyFont="1" applyFill="1" applyBorder="1" applyAlignment="1">
      <alignment horizontal="center"/>
    </xf>
    <xf numFmtId="0" fontId="10" fillId="12" borderId="66" xfId="0" applyFont="1" applyFill="1" applyBorder="1" applyAlignment="1">
      <alignment horizontal="center" wrapText="1"/>
    </xf>
    <xf numFmtId="0" fontId="10" fillId="12" borderId="34" xfId="0" applyFont="1" applyFill="1" applyBorder="1" applyAlignment="1">
      <alignment horizontal="center" wrapText="1"/>
    </xf>
    <xf numFmtId="0" fontId="5" fillId="12" borderId="67" xfId="0" applyFont="1" applyFill="1" applyBorder="1" applyAlignment="1">
      <alignment horizontal="center"/>
    </xf>
    <xf numFmtId="0" fontId="10" fillId="6" borderId="9" xfId="0" applyFont="1" applyFill="1" applyBorder="1" applyAlignment="1">
      <alignment horizontal="center" wrapText="1"/>
    </xf>
    <xf numFmtId="0" fontId="10" fillId="6" borderId="10" xfId="0" applyFont="1" applyFill="1" applyBorder="1" applyAlignment="1">
      <alignment horizontal="center" wrapText="1"/>
    </xf>
    <xf numFmtId="0" fontId="10" fillId="6" borderId="22" xfId="0" applyFont="1" applyFill="1" applyBorder="1" applyAlignment="1">
      <alignment horizontal="center"/>
    </xf>
    <xf numFmtId="0" fontId="10" fillId="6" borderId="21" xfId="0" applyFont="1" applyFill="1" applyBorder="1" applyAlignment="1">
      <alignment horizontal="center"/>
    </xf>
    <xf numFmtId="0" fontId="10" fillId="6" borderId="11" xfId="0" applyFont="1" applyFill="1" applyBorder="1" applyAlignment="1">
      <alignment horizontal="center"/>
    </xf>
    <xf numFmtId="1" fontId="5" fillId="12" borderId="34" xfId="0" applyNumberFormat="1" applyFont="1" applyFill="1" applyBorder="1" applyAlignment="1">
      <alignment horizontal="center"/>
    </xf>
    <xf numFmtId="0" fontId="5" fillId="0" borderId="57" xfId="0" applyFont="1" applyBorder="1" applyAlignment="1">
      <alignment horizontal="center" vertical="center"/>
    </xf>
    <xf numFmtId="1" fontId="5" fillId="3" borderId="42" xfId="0" applyNumberFormat="1" applyFont="1" applyFill="1" applyBorder="1" applyAlignment="1">
      <alignment horizontal="center" vertical="center"/>
    </xf>
    <xf numFmtId="1" fontId="5" fillId="3" borderId="42" xfId="0" applyNumberFormat="1" applyFont="1" applyFill="1" applyBorder="1" applyAlignment="1">
      <alignment horizontal="center"/>
    </xf>
    <xf numFmtId="2" fontId="5" fillId="3" borderId="42" xfId="0" applyNumberFormat="1" applyFont="1" applyFill="1" applyBorder="1" applyAlignment="1">
      <alignment horizontal="center"/>
    </xf>
    <xf numFmtId="2" fontId="5" fillId="3" borderId="12" xfId="0" applyNumberFormat="1" applyFont="1" applyFill="1" applyBorder="1" applyAlignment="1">
      <alignment horizontal="center"/>
    </xf>
    <xf numFmtId="1" fontId="5" fillId="12" borderId="66" xfId="0" applyNumberFormat="1" applyFont="1" applyFill="1" applyBorder="1" applyAlignment="1">
      <alignment horizontal="center" vertical="center"/>
    </xf>
    <xf numFmtId="1" fontId="5" fillId="12" borderId="34" xfId="0" applyNumberFormat="1" applyFont="1" applyFill="1" applyBorder="1" applyAlignment="1">
      <alignment horizontal="center" vertical="center"/>
    </xf>
    <xf numFmtId="1" fontId="5" fillId="12" borderId="67" xfId="0" applyNumberFormat="1" applyFont="1" applyFill="1" applyBorder="1" applyAlignment="1">
      <alignment horizontal="center" vertical="center"/>
    </xf>
    <xf numFmtId="2" fontId="5" fillId="3" borderId="28" xfId="0" applyNumberFormat="1" applyFont="1" applyFill="1" applyBorder="1" applyAlignment="1">
      <alignment horizontal="center" vertical="center"/>
    </xf>
    <xf numFmtId="0" fontId="5" fillId="0" borderId="82" xfId="0" applyFont="1" applyBorder="1" applyAlignment="1">
      <alignment horizontal="right" vertical="center" wrapText="1"/>
    </xf>
    <xf numFmtId="1" fontId="5" fillId="3" borderId="20" xfId="0" applyNumberFormat="1" applyFont="1" applyFill="1" applyBorder="1" applyAlignment="1">
      <alignment horizontal="center" vertical="center"/>
    </xf>
    <xf numFmtId="0" fontId="5" fillId="0" borderId="74" xfId="0" applyFont="1" applyBorder="1" applyAlignment="1">
      <alignment horizontal="right" vertical="center" wrapText="1"/>
    </xf>
    <xf numFmtId="0" fontId="5" fillId="8" borderId="106" xfId="0" applyFont="1" applyFill="1" applyBorder="1" applyAlignment="1">
      <alignment wrapText="1"/>
    </xf>
    <xf numFmtId="1" fontId="5" fillId="3" borderId="106" xfId="0" applyNumberFormat="1" applyFont="1" applyFill="1" applyBorder="1" applyAlignment="1">
      <alignment horizontal="center" vertical="center"/>
    </xf>
    <xf numFmtId="0" fontId="10" fillId="6" borderId="21" xfId="0" applyFont="1" applyFill="1" applyBorder="1" applyAlignment="1">
      <alignment horizontal="left" wrapText="1"/>
    </xf>
    <xf numFmtId="0" fontId="10" fillId="12" borderId="31" xfId="0" applyFont="1" applyFill="1" applyBorder="1" applyAlignment="1">
      <alignment horizontal="center" wrapText="1"/>
    </xf>
    <xf numFmtId="0" fontId="10" fillId="12" borderId="33" xfId="0" applyFont="1" applyFill="1" applyBorder="1" applyAlignment="1">
      <alignment horizontal="center" wrapText="1"/>
    </xf>
    <xf numFmtId="2" fontId="10" fillId="6" borderId="21" xfId="0" applyNumberFormat="1" applyFont="1" applyFill="1" applyBorder="1" applyAlignment="1">
      <alignment horizontal="center" vertical="center" wrapText="1"/>
    </xf>
    <xf numFmtId="2" fontId="10" fillId="6" borderId="9" xfId="0" applyNumberFormat="1" applyFont="1" applyFill="1" applyBorder="1" applyAlignment="1">
      <alignment horizontal="center" vertical="center" wrapText="1"/>
    </xf>
    <xf numFmtId="0" fontId="10" fillId="12" borderId="31" xfId="0" applyFont="1" applyFill="1" applyBorder="1" applyAlignment="1">
      <alignment horizontal="center" vertical="center" wrapText="1"/>
    </xf>
    <xf numFmtId="0" fontId="10" fillId="12" borderId="75" xfId="0" applyFont="1" applyFill="1" applyBorder="1" applyAlignment="1">
      <alignment horizontal="center" vertical="center" wrapText="1"/>
    </xf>
    <xf numFmtId="0" fontId="10" fillId="12" borderId="33" xfId="0" applyFont="1" applyFill="1" applyBorder="1" applyAlignment="1">
      <alignment horizontal="center" vertical="center" wrapText="1"/>
    </xf>
    <xf numFmtId="2" fontId="10" fillId="6" borderId="21" xfId="0" applyNumberFormat="1" applyFont="1" applyFill="1" applyBorder="1" applyAlignment="1">
      <alignment horizontal="center" vertical="center"/>
    </xf>
    <xf numFmtId="0" fontId="10" fillId="6" borderId="11" xfId="0" applyFont="1" applyFill="1" applyBorder="1" applyAlignment="1">
      <alignment horizontal="center" vertical="center" wrapText="1"/>
    </xf>
    <xf numFmtId="1" fontId="5" fillId="0" borderId="0" xfId="0" applyNumberFormat="1" applyFont="1" applyAlignment="1">
      <alignment horizontal="center"/>
    </xf>
    <xf numFmtId="2" fontId="5" fillId="0" borderId="0" xfId="0" applyNumberFormat="1" applyFont="1" applyAlignment="1">
      <alignment horizontal="center"/>
    </xf>
    <xf numFmtId="0" fontId="5" fillId="0" borderId="57" xfId="0" applyFont="1" applyBorder="1" applyAlignment="1">
      <alignment horizontal="center"/>
    </xf>
    <xf numFmtId="2" fontId="5" fillId="3" borderId="13" xfId="0" applyNumberFormat="1" applyFont="1" applyFill="1" applyBorder="1" applyAlignment="1">
      <alignment horizontal="center"/>
    </xf>
    <xf numFmtId="2" fontId="5" fillId="3" borderId="23" xfId="0" applyNumberFormat="1" applyFont="1" applyFill="1" applyBorder="1" applyAlignment="1">
      <alignment horizontal="center"/>
    </xf>
    <xf numFmtId="2" fontId="5" fillId="3" borderId="28" xfId="0" applyNumberFormat="1" applyFont="1" applyFill="1" applyBorder="1" applyAlignment="1">
      <alignment horizontal="center"/>
    </xf>
    <xf numFmtId="0" fontId="5" fillId="0" borderId="61" xfId="0" applyFont="1" applyBorder="1" applyAlignment="1">
      <alignment horizontal="center"/>
    </xf>
    <xf numFmtId="164" fontId="10" fillId="6" borderId="21" xfId="0" applyNumberFormat="1" applyFont="1" applyFill="1" applyBorder="1" applyAlignment="1">
      <alignment horizontal="center" wrapText="1"/>
    </xf>
    <xf numFmtId="0" fontId="10" fillId="6" borderId="79" xfId="0" applyFont="1" applyFill="1" applyBorder="1" applyAlignment="1">
      <alignment horizontal="center"/>
    </xf>
    <xf numFmtId="2" fontId="10" fillId="6" borderId="21" xfId="0" applyNumberFormat="1" applyFont="1" applyFill="1" applyBorder="1" applyAlignment="1">
      <alignment horizontal="center"/>
    </xf>
    <xf numFmtId="0" fontId="7" fillId="12" borderId="65" xfId="0" applyFont="1" applyFill="1" applyBorder="1" applyAlignment="1">
      <alignment vertical="top"/>
    </xf>
    <xf numFmtId="0" fontId="7" fillId="12" borderId="69" xfId="0" applyFont="1" applyFill="1" applyBorder="1" applyAlignment="1">
      <alignment vertical="top"/>
    </xf>
    <xf numFmtId="0" fontId="7" fillId="12" borderId="68" xfId="0" applyFont="1" applyFill="1" applyBorder="1" applyAlignment="1">
      <alignment vertical="top"/>
    </xf>
    <xf numFmtId="0" fontId="10" fillId="12" borderId="67" xfId="0" applyFont="1" applyFill="1" applyBorder="1" applyAlignment="1">
      <alignment horizontal="center" wrapText="1"/>
    </xf>
    <xf numFmtId="0" fontId="10" fillId="6" borderId="67" xfId="0" applyFont="1" applyFill="1" applyBorder="1" applyAlignment="1">
      <alignment horizontal="center" wrapText="1"/>
    </xf>
    <xf numFmtId="0" fontId="10" fillId="6" borderId="107" xfId="0" applyFont="1" applyFill="1" applyBorder="1" applyAlignment="1">
      <alignment horizontal="center" wrapText="1"/>
    </xf>
    <xf numFmtId="0" fontId="10" fillId="6" borderId="66" xfId="0" applyFont="1" applyFill="1" applyBorder="1" applyAlignment="1">
      <alignment horizontal="center" wrapText="1"/>
    </xf>
    <xf numFmtId="0" fontId="10" fillId="6" borderId="79" xfId="0" applyFont="1" applyFill="1" applyBorder="1" applyAlignment="1">
      <alignment horizontal="center" vertical="center" wrapText="1"/>
    </xf>
    <xf numFmtId="0" fontId="10" fillId="0" borderId="0" xfId="0" applyFont="1" applyAlignment="1">
      <alignment horizontal="center" vertical="center" wrapText="1"/>
    </xf>
    <xf numFmtId="0" fontId="5" fillId="8" borderId="42" xfId="0" applyFont="1" applyFill="1" applyBorder="1" applyAlignment="1">
      <alignment wrapText="1"/>
    </xf>
    <xf numFmtId="1" fontId="5" fillId="12" borderId="66" xfId="0" applyNumberFormat="1" applyFont="1" applyFill="1" applyBorder="1" applyAlignment="1">
      <alignment horizontal="center"/>
    </xf>
    <xf numFmtId="0" fontId="15" fillId="6" borderId="9" xfId="0" applyFont="1" applyFill="1" applyBorder="1" applyAlignment="1">
      <alignment horizontal="center"/>
    </xf>
    <xf numFmtId="0" fontId="15" fillId="6" borderId="10" xfId="0" applyFont="1" applyFill="1" applyBorder="1" applyAlignment="1">
      <alignment horizontal="center"/>
    </xf>
    <xf numFmtId="0" fontId="15" fillId="6" borderId="22" xfId="0" applyFont="1" applyFill="1" applyBorder="1" applyAlignment="1">
      <alignment horizontal="center"/>
    </xf>
    <xf numFmtId="0" fontId="15" fillId="6" borderId="108" xfId="0" applyFont="1" applyFill="1" applyBorder="1" applyAlignment="1">
      <alignment horizontal="left"/>
    </xf>
    <xf numFmtId="2" fontId="7" fillId="13" borderId="109" xfId="0" applyNumberFormat="1" applyFont="1" applyFill="1" applyBorder="1" applyAlignment="1">
      <alignment horizontal="center" vertical="center"/>
    </xf>
    <xf numFmtId="2" fontId="7" fillId="13" borderId="40" xfId="0" applyNumberFormat="1" applyFont="1" applyFill="1" applyBorder="1" applyAlignment="1">
      <alignment horizontal="center" vertical="center"/>
    </xf>
    <xf numFmtId="0" fontId="15" fillId="6" borderId="110" xfId="0" applyFont="1" applyFill="1" applyBorder="1" applyAlignment="1">
      <alignment horizontal="left"/>
    </xf>
    <xf numFmtId="2" fontId="7" fillId="13" borderId="14" xfId="0" applyNumberFormat="1" applyFont="1" applyFill="1" applyBorder="1" applyAlignment="1">
      <alignment horizontal="center" vertical="center"/>
    </xf>
    <xf numFmtId="0" fontId="15" fillId="6" borderId="111" xfId="0" applyFont="1" applyFill="1" applyBorder="1" applyAlignment="1">
      <alignment horizontal="left"/>
    </xf>
    <xf numFmtId="2" fontId="7" fillId="13" borderId="112" xfId="0" applyNumberFormat="1" applyFont="1" applyFill="1" applyBorder="1" applyAlignment="1">
      <alignment horizontal="center" vertical="center"/>
    </xf>
    <xf numFmtId="2" fontId="7" fillId="13" borderId="49" xfId="0" applyNumberFormat="1" applyFont="1" applyFill="1" applyBorder="1" applyAlignment="1">
      <alignment horizontal="center" vertical="center"/>
    </xf>
    <xf numFmtId="0" fontId="5" fillId="13" borderId="67" xfId="0" applyFont="1" applyFill="1" applyBorder="1" applyAlignment="1">
      <alignment horizontal="center" vertical="center"/>
    </xf>
    <xf numFmtId="2" fontId="7" fillId="13" borderId="113" xfId="0" applyNumberFormat="1" applyFont="1" applyFill="1" applyBorder="1" applyAlignment="1">
      <alignment horizontal="center" vertical="center"/>
    </xf>
    <xf numFmtId="2" fontId="7" fillId="13" borderId="48" xfId="0" applyNumberFormat="1" applyFont="1" applyFill="1" applyBorder="1" applyAlignment="1">
      <alignment horizontal="center" vertical="center"/>
    </xf>
    <xf numFmtId="0" fontId="5" fillId="13" borderId="33" xfId="0" applyFont="1" applyFill="1" applyBorder="1"/>
    <xf numFmtId="0" fontId="20" fillId="7" borderId="34" xfId="0" applyFont="1" applyFill="1" applyBorder="1"/>
    <xf numFmtId="2" fontId="7" fillId="7" borderId="34" xfId="0" applyNumberFormat="1" applyFont="1" applyFill="1" applyBorder="1" applyAlignment="1">
      <alignment horizontal="center" vertical="center"/>
    </xf>
    <xf numFmtId="2" fontId="1" fillId="7" borderId="34" xfId="0" applyNumberFormat="1" applyFont="1" applyFill="1" applyBorder="1" applyAlignment="1">
      <alignment horizontal="center" vertical="center"/>
    </xf>
    <xf numFmtId="0" fontId="10" fillId="7" borderId="34" xfId="0" applyFont="1" applyFill="1" applyBorder="1" applyAlignment="1">
      <alignment horizontal="center"/>
    </xf>
    <xf numFmtId="2" fontId="7" fillId="7" borderId="34" xfId="0" applyNumberFormat="1" applyFont="1" applyFill="1" applyBorder="1"/>
    <xf numFmtId="0" fontId="21" fillId="7" borderId="34" xfId="0" applyFont="1" applyFill="1" applyBorder="1"/>
    <xf numFmtId="0" fontId="15" fillId="7" borderId="34" xfId="0" applyFont="1" applyFill="1" applyBorder="1"/>
    <xf numFmtId="0" fontId="10" fillId="7" borderId="34" xfId="0" applyFont="1" applyFill="1" applyBorder="1" applyAlignment="1">
      <alignment horizontal="left" vertical="center"/>
    </xf>
    <xf numFmtId="2" fontId="5" fillId="7" borderId="34" xfId="0" applyNumberFormat="1" applyFont="1" applyFill="1" applyBorder="1"/>
    <xf numFmtId="0" fontId="1" fillId="0" borderId="0" xfId="0" applyFont="1" applyAlignment="1">
      <alignment vertical="center"/>
    </xf>
    <xf numFmtId="0" fontId="1" fillId="0" borderId="122" xfId="0" applyFont="1" applyBorder="1" applyAlignment="1">
      <alignment vertical="center"/>
    </xf>
    <xf numFmtId="0" fontId="1" fillId="0" borderId="123" xfId="0" applyFont="1" applyBorder="1" applyAlignment="1">
      <alignment vertical="center"/>
    </xf>
    <xf numFmtId="0" fontId="23" fillId="7" borderId="34" xfId="0" applyFont="1" applyFill="1" applyBorder="1" applyAlignment="1">
      <alignment vertical="center"/>
    </xf>
    <xf numFmtId="0" fontId="25" fillId="16" borderId="132" xfId="0" applyFont="1" applyFill="1" applyBorder="1" applyAlignment="1">
      <alignment horizontal="center" vertical="center"/>
    </xf>
    <xf numFmtId="166" fontId="24" fillId="16" borderId="133" xfId="0" applyNumberFormat="1" applyFont="1" applyFill="1" applyBorder="1" applyAlignment="1">
      <alignment horizontal="center" vertical="center"/>
    </xf>
    <xf numFmtId="0" fontId="24" fillId="16" borderId="134" xfId="0" applyFont="1" applyFill="1" applyBorder="1" applyAlignment="1">
      <alignment horizontal="center" vertical="center"/>
    </xf>
    <xf numFmtId="1" fontId="23" fillId="7" borderId="34" xfId="0" applyNumberFormat="1" applyFont="1" applyFill="1" applyBorder="1" applyAlignment="1">
      <alignment horizontal="center" vertical="center"/>
    </xf>
    <xf numFmtId="1" fontId="0" fillId="15" borderId="132" xfId="0" applyNumberFormat="1" applyFont="1" applyFill="1" applyBorder="1" applyAlignment="1">
      <alignment horizontal="center" vertical="center"/>
    </xf>
    <xf numFmtId="1" fontId="0" fillId="17" borderId="133" xfId="0" applyNumberFormat="1" applyFont="1" applyFill="1" applyBorder="1" applyAlignment="1">
      <alignment horizontal="center" vertical="center"/>
    </xf>
    <xf numFmtId="0" fontId="0" fillId="3" borderId="133" xfId="0" applyFont="1" applyFill="1" applyBorder="1" applyAlignment="1">
      <alignment horizontal="center" vertical="center"/>
    </xf>
    <xf numFmtId="0" fontId="0" fillId="3" borderId="134" xfId="0" applyFont="1" applyFill="1" applyBorder="1" applyAlignment="1">
      <alignment horizontal="center" vertical="center"/>
    </xf>
    <xf numFmtId="2" fontId="1" fillId="15" borderId="132" xfId="0" applyNumberFormat="1" applyFont="1" applyFill="1" applyBorder="1" applyAlignment="1">
      <alignment horizontal="center" vertical="center"/>
    </xf>
    <xf numFmtId="167" fontId="1" fillId="15" borderId="133" xfId="0" applyNumberFormat="1" applyFont="1" applyFill="1" applyBorder="1" applyAlignment="1">
      <alignment horizontal="center" vertical="center"/>
    </xf>
    <xf numFmtId="167" fontId="1" fillId="15" borderId="134" xfId="0" applyNumberFormat="1" applyFont="1" applyFill="1" applyBorder="1" applyAlignment="1">
      <alignment horizontal="center" vertical="center"/>
    </xf>
    <xf numFmtId="2" fontId="23" fillId="7" borderId="34" xfId="0" applyNumberFormat="1" applyFont="1" applyFill="1" applyBorder="1" applyAlignment="1">
      <alignment horizontal="center" vertical="center"/>
    </xf>
    <xf numFmtId="0" fontId="26" fillId="17" borderId="137" xfId="0" applyFont="1" applyFill="1" applyBorder="1" applyAlignment="1">
      <alignment horizontal="center" vertical="center"/>
    </xf>
    <xf numFmtId="0" fontId="26" fillId="17" borderId="138" xfId="0" applyFont="1" applyFill="1" applyBorder="1" applyAlignment="1">
      <alignment horizontal="center" vertical="center"/>
    </xf>
    <xf numFmtId="0" fontId="1" fillId="18" borderId="139" xfId="0" applyFont="1" applyFill="1" applyBorder="1" applyAlignment="1">
      <alignment vertical="center"/>
    </xf>
    <xf numFmtId="1" fontId="1" fillId="18" borderId="137" xfId="0" applyNumberFormat="1" applyFont="1" applyFill="1" applyBorder="1" applyAlignment="1">
      <alignment horizontal="center" vertical="center"/>
    </xf>
    <xf numFmtId="1" fontId="1" fillId="18" borderId="138" xfId="0" applyNumberFormat="1" applyFont="1" applyFill="1" applyBorder="1" applyAlignment="1">
      <alignment horizontal="center" vertical="center"/>
    </xf>
    <xf numFmtId="2" fontId="1" fillId="0" borderId="0" xfId="0" applyNumberFormat="1" applyFont="1" applyAlignment="1">
      <alignment horizontal="center" vertical="center"/>
    </xf>
    <xf numFmtId="1" fontId="0" fillId="7" borderId="140" xfId="0" applyNumberFormat="1" applyFont="1" applyFill="1" applyBorder="1" applyAlignment="1">
      <alignment horizontal="center" vertical="center"/>
    </xf>
    <xf numFmtId="0" fontId="0" fillId="7" borderId="34" xfId="0" applyFont="1" applyFill="1" applyBorder="1" applyAlignment="1">
      <alignment horizontal="center" vertical="center"/>
    </xf>
    <xf numFmtId="0" fontId="1" fillId="7" borderId="34" xfId="0" applyFont="1" applyFill="1" applyBorder="1" applyAlignment="1">
      <alignment vertical="center"/>
    </xf>
    <xf numFmtId="2" fontId="1" fillId="7" borderId="34" xfId="0" applyNumberFormat="1" applyFont="1" applyFill="1" applyBorder="1" applyAlignment="1">
      <alignment vertical="center"/>
    </xf>
    <xf numFmtId="0" fontId="23" fillId="7" borderId="34" xfId="0" applyFont="1" applyFill="1" applyBorder="1" applyAlignment="1">
      <alignment horizontal="center" vertical="center"/>
    </xf>
    <xf numFmtId="1" fontId="0" fillId="7" borderId="34" xfId="0" applyNumberFormat="1" applyFont="1" applyFill="1" applyBorder="1" applyAlignment="1">
      <alignment horizontal="center" vertical="center"/>
    </xf>
    <xf numFmtId="166" fontId="24" fillId="16" borderId="134" xfId="0" applyNumberFormat="1" applyFont="1" applyFill="1" applyBorder="1" applyAlignment="1">
      <alignment horizontal="center" vertical="center"/>
    </xf>
    <xf numFmtId="0" fontId="26" fillId="18" borderId="137" xfId="0" applyFont="1" applyFill="1" applyBorder="1" applyAlignment="1">
      <alignment horizontal="center" vertical="center"/>
    </xf>
    <xf numFmtId="0" fontId="26" fillId="18" borderId="138" xfId="0" applyFont="1" applyFill="1" applyBorder="1" applyAlignment="1">
      <alignment horizontal="center" vertical="center"/>
    </xf>
    <xf numFmtId="0" fontId="26" fillId="7" borderId="34" xfId="0" applyFont="1" applyFill="1" applyBorder="1" applyAlignment="1">
      <alignment horizontal="center" vertical="center"/>
    </xf>
    <xf numFmtId="164" fontId="1" fillId="3" borderId="69" xfId="0" applyNumberFormat="1" applyFont="1" applyFill="1" applyBorder="1" applyAlignment="1">
      <alignment horizontal="center" vertical="center"/>
    </xf>
    <xf numFmtId="164" fontId="1" fillId="3" borderId="34" xfId="0" applyNumberFormat="1" applyFont="1" applyFill="1" applyBorder="1" applyAlignment="1">
      <alignment horizontal="center" vertical="center"/>
    </xf>
    <xf numFmtId="0" fontId="1" fillId="3" borderId="34" xfId="0" applyFont="1" applyFill="1" applyBorder="1" applyAlignment="1">
      <alignment horizontal="center" vertical="center"/>
    </xf>
    <xf numFmtId="0" fontId="1" fillId="3" borderId="75" xfId="0" applyFont="1" applyFill="1" applyBorder="1" applyAlignment="1">
      <alignment horizontal="center" vertical="center"/>
    </xf>
    <xf numFmtId="0" fontId="1" fillId="0" borderId="153" xfId="0" applyFont="1" applyBorder="1" applyAlignment="1">
      <alignment vertical="center"/>
    </xf>
    <xf numFmtId="0" fontId="1" fillId="0" borderId="27" xfId="0" applyFont="1" applyBorder="1" applyAlignment="1">
      <alignment vertical="center"/>
    </xf>
    <xf numFmtId="0" fontId="1" fillId="0" borderId="41" xfId="0" applyFont="1" applyBorder="1" applyAlignment="1">
      <alignment vertical="center"/>
    </xf>
    <xf numFmtId="0" fontId="28" fillId="0" borderId="57" xfId="0" applyFont="1" applyBorder="1" applyAlignment="1">
      <alignment vertical="center"/>
    </xf>
    <xf numFmtId="0" fontId="28" fillId="0" borderId="0" xfId="0" applyFont="1" applyAlignment="1">
      <alignment vertical="center" wrapText="1"/>
    </xf>
    <xf numFmtId="0" fontId="28" fillId="0" borderId="0" xfId="0" applyFont="1" applyAlignment="1">
      <alignment vertical="center"/>
    </xf>
    <xf numFmtId="0" fontId="28" fillId="0" borderId="58" xfId="0" applyFont="1" applyBorder="1" applyAlignment="1">
      <alignment vertical="center"/>
    </xf>
    <xf numFmtId="0" fontId="28" fillId="0" borderId="59" xfId="0" applyFont="1" applyBorder="1" applyAlignment="1">
      <alignment vertical="center"/>
    </xf>
    <xf numFmtId="0" fontId="28" fillId="0" borderId="60" xfId="0" applyFont="1" applyBorder="1" applyAlignment="1">
      <alignment vertical="center"/>
    </xf>
    <xf numFmtId="0" fontId="28" fillId="0" borderId="61" xfId="0" applyFont="1" applyBorder="1" applyAlignment="1">
      <alignment vertical="center"/>
    </xf>
    <xf numFmtId="0" fontId="25" fillId="7" borderId="34" xfId="0" applyFont="1" applyFill="1" applyBorder="1" applyAlignment="1">
      <alignment horizontal="center" vertical="center"/>
    </xf>
    <xf numFmtId="166" fontId="24" fillId="7" borderId="34" xfId="0" applyNumberFormat="1" applyFont="1" applyFill="1" applyBorder="1" applyAlignment="1">
      <alignment horizontal="center" vertical="center"/>
    </xf>
    <xf numFmtId="0" fontId="24" fillId="7" borderId="34" xfId="0" applyFont="1" applyFill="1" applyBorder="1" applyAlignment="1">
      <alignment horizontal="center" vertical="center"/>
    </xf>
    <xf numFmtId="0" fontId="30" fillId="7" borderId="34" xfId="0" applyFont="1" applyFill="1" applyBorder="1" applyAlignment="1">
      <alignment horizontal="center" vertical="center"/>
    </xf>
    <xf numFmtId="0" fontId="22" fillId="13" borderId="154" xfId="0" applyFont="1" applyFill="1" applyBorder="1" applyAlignment="1">
      <alignment horizontal="center" vertical="center"/>
    </xf>
    <xf numFmtId="0" fontId="22" fillId="13" borderId="155" xfId="0" applyFont="1" applyFill="1" applyBorder="1" applyAlignment="1">
      <alignment horizontal="center" vertical="center"/>
    </xf>
    <xf numFmtId="0" fontId="22" fillId="13" borderId="156" xfId="0" applyFont="1" applyFill="1" applyBorder="1" applyAlignment="1">
      <alignment horizontal="center" vertical="center"/>
    </xf>
    <xf numFmtId="0" fontId="31" fillId="7" borderId="34" xfId="0" applyFont="1" applyFill="1" applyBorder="1" applyAlignment="1">
      <alignment vertical="center"/>
    </xf>
    <xf numFmtId="0" fontId="5" fillId="0" borderId="160" xfId="0" applyFont="1" applyBorder="1"/>
    <xf numFmtId="0" fontId="5" fillId="0" borderId="161" xfId="0" applyFont="1" applyBorder="1"/>
    <xf numFmtId="0" fontId="34" fillId="7" borderId="34" xfId="0" applyFont="1" applyFill="1" applyBorder="1"/>
    <xf numFmtId="0" fontId="36" fillId="0" borderId="20" xfId="0" applyFont="1" applyBorder="1" applyAlignment="1">
      <alignment horizontal="center"/>
    </xf>
    <xf numFmtId="0" fontId="36" fillId="7" borderId="20" xfId="0" applyFont="1" applyFill="1" applyBorder="1" applyAlignment="1">
      <alignment horizontal="center"/>
    </xf>
    <xf numFmtId="0" fontId="36" fillId="0" borderId="20" xfId="0" applyFont="1" applyBorder="1" applyAlignment="1">
      <alignment horizontal="left"/>
    </xf>
    <xf numFmtId="1" fontId="37" fillId="0" borderId="20" xfId="0" applyNumberFormat="1" applyFont="1" applyBorder="1" applyAlignment="1">
      <alignment horizontal="center"/>
    </xf>
    <xf numFmtId="2" fontId="37" fillId="7" borderId="20" xfId="0" applyNumberFormat="1" applyFont="1" applyFill="1" applyBorder="1" applyAlignment="1">
      <alignment horizontal="center"/>
    </xf>
    <xf numFmtId="1" fontId="37" fillId="12" borderId="20" xfId="0" applyNumberFormat="1" applyFont="1" applyFill="1" applyBorder="1" applyAlignment="1">
      <alignment horizontal="center"/>
    </xf>
    <xf numFmtId="0" fontId="36" fillId="0" borderId="0" xfId="0" applyFont="1" applyAlignment="1">
      <alignment horizontal="left"/>
    </xf>
    <xf numFmtId="1" fontId="36" fillId="7" borderId="42" xfId="0" applyNumberFormat="1" applyFont="1" applyFill="1" applyBorder="1" applyAlignment="1">
      <alignment horizontal="center"/>
    </xf>
    <xf numFmtId="2" fontId="36" fillId="7" borderId="42" xfId="0" applyNumberFormat="1" applyFont="1" applyFill="1" applyBorder="1" applyAlignment="1">
      <alignment horizontal="center"/>
    </xf>
    <xf numFmtId="2" fontId="36" fillId="7" borderId="20" xfId="0" applyNumberFormat="1" applyFont="1" applyFill="1" applyBorder="1" applyAlignment="1">
      <alignment horizontal="center"/>
    </xf>
    <xf numFmtId="1" fontId="36" fillId="7" borderId="34" xfId="0" applyNumberFormat="1" applyFont="1" applyFill="1" applyBorder="1" applyAlignment="1">
      <alignment horizontal="center"/>
    </xf>
    <xf numFmtId="2" fontId="36" fillId="7" borderId="34" xfId="0" applyNumberFormat="1" applyFont="1" applyFill="1" applyBorder="1" applyAlignment="1">
      <alignment horizontal="center"/>
    </xf>
    <xf numFmtId="2" fontId="37" fillId="7" borderId="34" xfId="0" applyNumberFormat="1" applyFont="1" applyFill="1" applyBorder="1" applyAlignment="1">
      <alignment horizontal="center"/>
    </xf>
    <xf numFmtId="0" fontId="33" fillId="14" borderId="14" xfId="0" applyFont="1" applyFill="1" applyBorder="1"/>
    <xf numFmtId="0" fontId="33" fillId="14" borderId="73" xfId="0" applyFont="1" applyFill="1" applyBorder="1"/>
    <xf numFmtId="0" fontId="33" fillId="7" borderId="34" xfId="0" applyFont="1" applyFill="1" applyBorder="1"/>
    <xf numFmtId="0" fontId="38" fillId="7" borderId="34" xfId="0" applyFont="1" applyFill="1" applyBorder="1"/>
    <xf numFmtId="0" fontId="36" fillId="7" borderId="34" xfId="0" applyFont="1" applyFill="1" applyBorder="1" applyAlignment="1">
      <alignment horizontal="center"/>
    </xf>
    <xf numFmtId="1" fontId="37" fillId="7" borderId="34" xfId="0" applyNumberFormat="1" applyFont="1" applyFill="1" applyBorder="1" applyAlignment="1">
      <alignment horizontal="center"/>
    </xf>
    <xf numFmtId="0" fontId="39" fillId="7" borderId="170" xfId="0" applyFont="1" applyFill="1" applyBorder="1" applyAlignment="1">
      <alignment vertical="center" wrapText="1"/>
    </xf>
    <xf numFmtId="0" fontId="40" fillId="0" borderId="20" xfId="0" applyFont="1" applyBorder="1" applyAlignment="1">
      <alignment horizontal="left"/>
    </xf>
    <xf numFmtId="1" fontId="40" fillId="7" borderId="20" xfId="0" applyNumberFormat="1" applyFont="1" applyFill="1" applyBorder="1" applyAlignment="1">
      <alignment horizontal="center"/>
    </xf>
    <xf numFmtId="2" fontId="41" fillId="0" borderId="20" xfId="0" applyNumberFormat="1" applyFont="1" applyBorder="1" applyAlignment="1">
      <alignment horizontal="center"/>
    </xf>
    <xf numFmtId="0" fontId="35" fillId="7" borderId="34" xfId="0" applyFont="1" applyFill="1" applyBorder="1" applyAlignment="1">
      <alignment horizontal="center" vertical="center" wrapText="1"/>
    </xf>
    <xf numFmtId="2" fontId="42" fillId="0" borderId="20" xfId="0" applyNumberFormat="1" applyFont="1" applyBorder="1" applyAlignment="1">
      <alignment horizontal="center"/>
    </xf>
    <xf numFmtId="1" fontId="36" fillId="0" borderId="20" xfId="0" applyNumberFormat="1" applyFont="1" applyBorder="1" applyAlignment="1">
      <alignment horizontal="center"/>
    </xf>
    <xf numFmtId="2" fontId="37" fillId="0" borderId="0" xfId="0" applyNumberFormat="1" applyFont="1" applyAlignment="1">
      <alignment horizontal="center"/>
    </xf>
    <xf numFmtId="1" fontId="37" fillId="0" borderId="0" xfId="0" applyNumberFormat="1" applyFont="1" applyAlignment="1">
      <alignment horizontal="center"/>
    </xf>
    <xf numFmtId="164" fontId="37" fillId="7" borderId="34" xfId="0" applyNumberFormat="1" applyFont="1" applyFill="1" applyBorder="1" applyAlignment="1">
      <alignment horizontal="center"/>
    </xf>
    <xf numFmtId="1" fontId="42" fillId="7" borderId="20" xfId="0" applyNumberFormat="1" applyFont="1" applyFill="1" applyBorder="1" applyAlignment="1">
      <alignment horizontal="center"/>
    </xf>
    <xf numFmtId="0" fontId="37" fillId="0" borderId="0" xfId="0" applyFont="1"/>
    <xf numFmtId="0" fontId="7" fillId="0" borderId="161" xfId="0" applyFont="1" applyBorder="1"/>
    <xf numFmtId="0" fontId="7" fillId="0" borderId="160" xfId="0" applyFont="1" applyBorder="1"/>
    <xf numFmtId="0" fontId="10" fillId="7" borderId="34" xfId="0" applyFont="1" applyFill="1" applyBorder="1"/>
    <xf numFmtId="1" fontId="36" fillId="7" borderId="20" xfId="0" applyNumberFormat="1" applyFont="1" applyFill="1" applyBorder="1" applyAlignment="1">
      <alignment horizontal="center"/>
    </xf>
    <xf numFmtId="0" fontId="17" fillId="0" borderId="0" xfId="0" applyFont="1"/>
    <xf numFmtId="0" fontId="38" fillId="7" borderId="34" xfId="0" applyFont="1" applyFill="1" applyBorder="1" applyAlignment="1">
      <alignment horizontal="left"/>
    </xf>
    <xf numFmtId="164" fontId="38" fillId="7" borderId="34" xfId="0" applyNumberFormat="1" applyFont="1" applyFill="1" applyBorder="1" applyAlignment="1">
      <alignment horizontal="center"/>
    </xf>
    <xf numFmtId="0" fontId="5" fillId="7" borderId="171" xfId="0" applyFont="1" applyFill="1" applyBorder="1"/>
    <xf numFmtId="164" fontId="33" fillId="6" borderId="20" xfId="0" applyNumberFormat="1" applyFont="1" applyFill="1" applyBorder="1" applyAlignment="1">
      <alignment horizontal="center" vertical="center"/>
    </xf>
    <xf numFmtId="0" fontId="36" fillId="7" borderId="20" xfId="0" applyFont="1" applyFill="1" applyBorder="1" applyAlignment="1">
      <alignment horizontal="center" vertical="center"/>
    </xf>
    <xf numFmtId="0" fontId="43" fillId="0" borderId="0" xfId="0" applyFont="1" applyAlignment="1">
      <alignment horizontal="center"/>
    </xf>
    <xf numFmtId="0" fontId="33" fillId="6" borderId="20" xfId="0" applyFont="1" applyFill="1" applyBorder="1" applyAlignment="1">
      <alignment horizontal="center"/>
    </xf>
    <xf numFmtId="0" fontId="36" fillId="0" borderId="0" xfId="0" applyFont="1"/>
    <xf numFmtId="0" fontId="44" fillId="7" borderId="34" xfId="0" applyFont="1" applyFill="1" applyBorder="1" applyAlignment="1">
      <alignment horizontal="center"/>
    </xf>
    <xf numFmtId="0" fontId="5" fillId="20" borderId="20" xfId="0" applyFont="1" applyFill="1" applyBorder="1" applyAlignment="1">
      <alignment horizontal="center"/>
    </xf>
    <xf numFmtId="0" fontId="5" fillId="20" borderId="20" xfId="0" applyFont="1" applyFill="1" applyBorder="1"/>
    <xf numFmtId="0" fontId="5" fillId="3" borderId="20" xfId="0" applyFont="1" applyFill="1" applyBorder="1" applyAlignment="1">
      <alignment horizontal="center"/>
    </xf>
    <xf numFmtId="0" fontId="5" fillId="3" borderId="20" xfId="0" applyFont="1" applyFill="1" applyBorder="1"/>
    <xf numFmtId="0" fontId="45" fillId="0" borderId="20" xfId="0" applyFont="1" applyBorder="1" applyAlignment="1">
      <alignment horizontal="center"/>
    </xf>
    <xf numFmtId="0" fontId="44" fillId="7" borderId="34" xfId="0" applyFont="1" applyFill="1" applyBorder="1"/>
    <xf numFmtId="0" fontId="47" fillId="7" borderId="34" xfId="0" applyFont="1" applyFill="1" applyBorder="1" applyAlignment="1">
      <alignment wrapText="1"/>
    </xf>
    <xf numFmtId="0" fontId="47" fillId="7" borderId="34" xfId="0" applyFont="1" applyFill="1" applyBorder="1" applyAlignment="1">
      <alignment horizontal="center"/>
    </xf>
    <xf numFmtId="0" fontId="44" fillId="6" borderId="20" xfId="0" applyFont="1" applyFill="1" applyBorder="1"/>
    <xf numFmtId="0" fontId="10" fillId="6" borderId="20" xfId="0" applyFont="1" applyFill="1" applyBorder="1" applyAlignment="1">
      <alignment horizontal="left"/>
    </xf>
    <xf numFmtId="0" fontId="10" fillId="6" borderId="20" xfId="0" applyFont="1" applyFill="1" applyBorder="1" applyAlignment="1">
      <alignment horizontal="center"/>
    </xf>
    <xf numFmtId="0" fontId="48" fillId="7" borderId="34" xfId="0" applyFont="1" applyFill="1" applyBorder="1" applyAlignment="1">
      <alignment horizontal="left"/>
    </xf>
    <xf numFmtId="0" fontId="48" fillId="7" borderId="34" xfId="0" applyFont="1" applyFill="1" applyBorder="1" applyAlignment="1">
      <alignment horizontal="center"/>
    </xf>
    <xf numFmtId="0" fontId="44" fillId="6" borderId="20" xfId="0" applyFont="1" applyFill="1" applyBorder="1" applyAlignment="1">
      <alignment vertical="top" wrapText="1"/>
    </xf>
    <xf numFmtId="2" fontId="10" fillId="6" borderId="20" xfId="0" applyNumberFormat="1" applyFont="1" applyFill="1" applyBorder="1" applyAlignment="1">
      <alignment horizontal="center"/>
    </xf>
    <xf numFmtId="0" fontId="44" fillId="0" borderId="0" xfId="0" applyFont="1" applyAlignment="1">
      <alignment vertical="top" wrapText="1"/>
    </xf>
    <xf numFmtId="0" fontId="44" fillId="7" borderId="34" xfId="0" applyFont="1" applyFill="1" applyBorder="1" applyAlignment="1">
      <alignment vertical="top" wrapText="1"/>
    </xf>
    <xf numFmtId="2" fontId="48" fillId="7" borderId="34" xfId="0" applyNumberFormat="1" applyFont="1" applyFill="1" applyBorder="1" applyAlignment="1">
      <alignment horizontal="center"/>
    </xf>
    <xf numFmtId="0" fontId="5" fillId="0" borderId="165" xfId="0" applyFont="1" applyBorder="1"/>
    <xf numFmtId="0" fontId="5" fillId="0" borderId="166" xfId="0" applyFont="1" applyBorder="1"/>
    <xf numFmtId="0" fontId="17" fillId="0" borderId="166" xfId="0" applyFont="1" applyBorder="1" applyAlignment="1">
      <alignment vertical="top" wrapText="1"/>
    </xf>
    <xf numFmtId="0" fontId="5" fillId="0" borderId="167" xfId="0" applyFont="1" applyBorder="1"/>
    <xf numFmtId="0" fontId="17" fillId="0" borderId="0" xfId="0" applyFont="1" applyAlignment="1">
      <alignment vertical="top" wrapText="1"/>
    </xf>
    <xf numFmtId="0" fontId="51" fillId="22" borderId="181" xfId="0" applyFont="1" applyFill="1" applyBorder="1" applyAlignment="1">
      <alignment horizontal="left" vertical="center" wrapText="1"/>
    </xf>
    <xf numFmtId="0" fontId="51" fillId="22" borderId="182" xfId="0" applyFont="1" applyFill="1" applyBorder="1" applyAlignment="1">
      <alignment horizontal="left" vertical="center" wrapText="1"/>
    </xf>
    <xf numFmtId="0" fontId="51" fillId="22" borderId="182" xfId="0" applyFont="1" applyFill="1" applyBorder="1" applyAlignment="1">
      <alignment horizontal="center" vertical="center" wrapText="1"/>
    </xf>
    <xf numFmtId="1" fontId="51" fillId="22" borderId="182" xfId="0" applyNumberFormat="1" applyFont="1" applyFill="1" applyBorder="1" applyAlignment="1">
      <alignment horizontal="center" vertical="center" wrapText="1"/>
    </xf>
    <xf numFmtId="0" fontId="51" fillId="22" borderId="183" xfId="0" applyFont="1" applyFill="1" applyBorder="1" applyAlignment="1">
      <alignment horizontal="left" vertical="center" wrapText="1"/>
    </xf>
    <xf numFmtId="0" fontId="52" fillId="0" borderId="0" xfId="0" applyFont="1"/>
    <xf numFmtId="0" fontId="1" fillId="23" borderId="181" xfId="0" applyFont="1" applyFill="1" applyBorder="1" applyAlignment="1">
      <alignment horizontal="left" vertical="center"/>
    </xf>
    <xf numFmtId="0" fontId="1" fillId="23" borderId="182" xfId="0" applyFont="1" applyFill="1" applyBorder="1" applyAlignment="1">
      <alignment horizontal="left" vertical="center"/>
    </xf>
    <xf numFmtId="0" fontId="1" fillId="23" borderId="182" xfId="0" applyFont="1" applyFill="1" applyBorder="1" applyAlignment="1">
      <alignment horizontal="center" vertical="center"/>
    </xf>
    <xf numFmtId="2" fontId="1" fillId="23" borderId="182" xfId="0" applyNumberFormat="1" applyFont="1" applyFill="1" applyBorder="1" applyAlignment="1">
      <alignment horizontal="center" vertical="center"/>
    </xf>
    <xf numFmtId="1" fontId="1" fillId="23" borderId="182" xfId="0" applyNumberFormat="1" applyFont="1" applyFill="1" applyBorder="1" applyAlignment="1">
      <alignment horizontal="center" vertical="center"/>
    </xf>
    <xf numFmtId="0" fontId="1" fillId="23" borderId="182" xfId="0" applyFont="1" applyFill="1" applyBorder="1" applyAlignment="1">
      <alignment horizontal="left" vertical="center" wrapText="1"/>
    </xf>
    <xf numFmtId="0" fontId="1" fillId="23" borderId="183" xfId="0" applyFont="1" applyFill="1" applyBorder="1" applyAlignment="1">
      <alignment horizontal="left" vertical="center" wrapText="1"/>
    </xf>
    <xf numFmtId="0" fontId="1" fillId="23" borderId="181" xfId="0" applyFont="1" applyFill="1" applyBorder="1" applyAlignment="1">
      <alignment horizontal="left" vertical="center" wrapText="1"/>
    </xf>
    <xf numFmtId="0" fontId="1" fillId="23" borderId="182" xfId="0" applyFont="1" applyFill="1" applyBorder="1" applyAlignment="1">
      <alignment horizontal="center" vertical="center" wrapText="1"/>
    </xf>
    <xf numFmtId="2" fontId="1" fillId="23" borderId="182" xfId="0" applyNumberFormat="1" applyFont="1" applyFill="1" applyBorder="1" applyAlignment="1">
      <alignment horizontal="center" vertical="center" wrapText="1"/>
    </xf>
    <xf numFmtId="1" fontId="1" fillId="23" borderId="182" xfId="0" applyNumberFormat="1" applyFont="1" applyFill="1" applyBorder="1" applyAlignment="1">
      <alignment horizontal="center" vertical="center" wrapText="1"/>
    </xf>
    <xf numFmtId="0" fontId="1" fillId="0" borderId="0" xfId="0" applyFont="1" applyAlignment="1">
      <alignment wrapText="1"/>
    </xf>
    <xf numFmtId="0" fontId="53" fillId="24" borderId="182" xfId="0" applyFont="1" applyFill="1" applyBorder="1" applyAlignment="1">
      <alignment horizontal="center" vertical="center"/>
    </xf>
    <xf numFmtId="0" fontId="53" fillId="22" borderId="182" xfId="0" applyFont="1" applyFill="1" applyBorder="1" applyAlignment="1">
      <alignment horizontal="center" vertical="center"/>
    </xf>
    <xf numFmtId="2" fontId="53" fillId="22" borderId="182" xfId="0" applyNumberFormat="1" applyFont="1" applyFill="1" applyBorder="1" applyAlignment="1">
      <alignment horizontal="center" vertical="center"/>
    </xf>
    <xf numFmtId="1" fontId="53" fillId="22" borderId="182" xfId="0" applyNumberFormat="1" applyFont="1" applyFill="1" applyBorder="1" applyAlignment="1">
      <alignment horizontal="center" vertical="center"/>
    </xf>
    <xf numFmtId="0" fontId="1" fillId="24" borderId="182" xfId="0" applyFont="1" applyFill="1" applyBorder="1" applyAlignment="1">
      <alignment horizontal="left" vertical="center" wrapText="1"/>
    </xf>
    <xf numFmtId="0" fontId="1" fillId="24" borderId="183" xfId="0" applyFont="1" applyFill="1" applyBorder="1" applyAlignment="1">
      <alignment horizontal="left" vertical="center" wrapText="1"/>
    </xf>
    <xf numFmtId="0" fontId="51" fillId="22" borderId="181" xfId="0" applyFont="1" applyFill="1" applyBorder="1" applyAlignment="1">
      <alignment horizontal="left" vertical="center"/>
    </xf>
    <xf numFmtId="0" fontId="51" fillId="22" borderId="182" xfId="0" applyFont="1" applyFill="1" applyBorder="1" applyAlignment="1">
      <alignment horizontal="left" vertical="center"/>
    </xf>
    <xf numFmtId="0" fontId="51" fillId="22" borderId="182" xfId="0" applyFont="1" applyFill="1" applyBorder="1" applyAlignment="1">
      <alignment horizontal="center" vertical="center"/>
    </xf>
    <xf numFmtId="1" fontId="51" fillId="22" borderId="182" xfId="0" applyNumberFormat="1" applyFont="1" applyFill="1" applyBorder="1" applyAlignment="1">
      <alignment horizontal="center" vertical="center"/>
    </xf>
    <xf numFmtId="168" fontId="53" fillId="22" borderId="182" xfId="0" applyNumberFormat="1" applyFont="1" applyFill="1" applyBorder="1" applyAlignment="1">
      <alignment horizontal="center" vertical="center"/>
    </xf>
    <xf numFmtId="0" fontId="51" fillId="24" borderId="182" xfId="0" applyFont="1" applyFill="1" applyBorder="1" applyAlignment="1">
      <alignment horizontal="center" vertical="center"/>
    </xf>
    <xf numFmtId="0" fontId="1" fillId="24" borderId="182" xfId="0" applyFont="1" applyFill="1" applyBorder="1" applyAlignment="1">
      <alignment horizontal="center" vertical="center" wrapText="1"/>
    </xf>
    <xf numFmtId="168" fontId="1" fillId="24" borderId="182" xfId="0" applyNumberFormat="1" applyFont="1" applyFill="1" applyBorder="1" applyAlignment="1">
      <alignment horizontal="center" vertical="center" wrapText="1"/>
    </xf>
    <xf numFmtId="0" fontId="1" fillId="24" borderId="182" xfId="0" applyFont="1" applyFill="1" applyBorder="1" applyAlignment="1">
      <alignment horizontal="center" vertical="center"/>
    </xf>
    <xf numFmtId="1" fontId="1" fillId="24" borderId="182" xfId="0" applyNumberFormat="1" applyFont="1" applyFill="1" applyBorder="1" applyAlignment="1">
      <alignment horizontal="center" vertical="center"/>
    </xf>
    <xf numFmtId="0" fontId="53" fillId="24" borderId="182" xfId="0" applyFont="1" applyFill="1" applyBorder="1" applyAlignment="1">
      <alignment vertical="center"/>
    </xf>
    <xf numFmtId="0" fontId="53" fillId="24" borderId="183" xfId="0" applyFont="1" applyFill="1" applyBorder="1" applyAlignment="1">
      <alignment vertical="center"/>
    </xf>
    <xf numFmtId="0" fontId="1" fillId="0" borderId="0" xfId="0" applyFont="1" applyAlignment="1">
      <alignment vertical="center" wrapText="1"/>
    </xf>
    <xf numFmtId="0" fontId="53" fillId="24" borderId="182" xfId="0" applyFont="1" applyFill="1" applyBorder="1" applyAlignment="1">
      <alignment horizontal="center" vertical="center" wrapText="1"/>
    </xf>
    <xf numFmtId="0" fontId="53" fillId="22" borderId="182" xfId="0" applyFont="1" applyFill="1" applyBorder="1" applyAlignment="1">
      <alignment horizontal="center" vertical="center" wrapText="1"/>
    </xf>
    <xf numFmtId="2" fontId="53" fillId="22" borderId="182" xfId="0" applyNumberFormat="1" applyFont="1" applyFill="1" applyBorder="1" applyAlignment="1">
      <alignment horizontal="center" vertical="center" wrapText="1"/>
    </xf>
    <xf numFmtId="1" fontId="53" fillId="22" borderId="182" xfId="0" applyNumberFormat="1" applyFont="1" applyFill="1" applyBorder="1" applyAlignment="1">
      <alignment horizontal="center" vertical="center" wrapText="1"/>
    </xf>
    <xf numFmtId="0" fontId="53" fillId="24" borderId="182" xfId="0" applyFont="1" applyFill="1" applyBorder="1" applyAlignment="1">
      <alignment horizontal="left" vertical="center" wrapText="1"/>
    </xf>
    <xf numFmtId="0" fontId="53" fillId="24" borderId="183" xfId="0" applyFont="1" applyFill="1" applyBorder="1" applyAlignment="1">
      <alignment horizontal="left" vertical="center" wrapText="1"/>
    </xf>
    <xf numFmtId="0" fontId="51" fillId="24" borderId="183" xfId="0" applyFont="1" applyFill="1" applyBorder="1" applyAlignment="1">
      <alignment horizontal="left" vertical="center" wrapText="1"/>
    </xf>
    <xf numFmtId="2" fontId="1" fillId="24" borderId="182" xfId="0" applyNumberFormat="1" applyFont="1" applyFill="1" applyBorder="1" applyAlignment="1">
      <alignment horizontal="center" vertical="center" wrapText="1"/>
    </xf>
    <xf numFmtId="0" fontId="51" fillId="24" borderId="182" xfId="0" applyFont="1" applyFill="1" applyBorder="1" applyAlignment="1">
      <alignment horizontal="left" vertical="center" wrapText="1"/>
    </xf>
    <xf numFmtId="2" fontId="1" fillId="23" borderId="182" xfId="0" applyNumberFormat="1" applyFont="1" applyFill="1" applyBorder="1" applyAlignment="1">
      <alignment horizontal="left" vertical="center" wrapText="1"/>
    </xf>
    <xf numFmtId="0" fontId="53" fillId="24" borderId="191" xfId="0" applyFont="1" applyFill="1" applyBorder="1" applyAlignment="1">
      <alignment horizontal="center" vertical="center" wrapText="1"/>
    </xf>
    <xf numFmtId="1" fontId="53" fillId="22" borderId="191" xfId="0" applyNumberFormat="1" applyFont="1" applyFill="1" applyBorder="1" applyAlignment="1">
      <alignment horizontal="center" vertical="center" wrapText="1"/>
    </xf>
    <xf numFmtId="0" fontId="1" fillId="24" borderId="191" xfId="0" applyFont="1" applyFill="1" applyBorder="1" applyAlignment="1">
      <alignment horizontal="left" vertical="center" wrapText="1"/>
    </xf>
    <xf numFmtId="0" fontId="1" fillId="24" borderId="192" xfId="0" applyFont="1" applyFill="1" applyBorder="1" applyAlignment="1">
      <alignment horizontal="left" vertical="center" wrapText="1"/>
    </xf>
    <xf numFmtId="0" fontId="1" fillId="0" borderId="0" xfId="0" applyFont="1" applyAlignment="1">
      <alignment horizontal="left" vertical="center"/>
    </xf>
    <xf numFmtId="1" fontId="1" fillId="0" borderId="0" xfId="0" applyNumberFormat="1" applyFont="1" applyAlignment="1">
      <alignment horizontal="center" vertical="center"/>
    </xf>
    <xf numFmtId="0" fontId="1" fillId="0" borderId="0" xfId="0" applyFont="1" applyAlignment="1">
      <alignment horizontal="left" vertical="center" wrapText="1"/>
    </xf>
    <xf numFmtId="0" fontId="53" fillId="0" borderId="88" xfId="0" applyFont="1" applyBorder="1"/>
    <xf numFmtId="0" fontId="1" fillId="0" borderId="88" xfId="0" applyFont="1" applyBorder="1"/>
    <xf numFmtId="0" fontId="53" fillId="22" borderId="199" xfId="0" applyFont="1" applyFill="1" applyBorder="1"/>
    <xf numFmtId="0" fontId="53" fillId="22" borderId="199" xfId="0" applyFont="1" applyFill="1" applyBorder="1" applyAlignment="1">
      <alignment horizontal="center"/>
    </xf>
    <xf numFmtId="0" fontId="53" fillId="22" borderId="200" xfId="0" applyFont="1" applyFill="1" applyBorder="1"/>
    <xf numFmtId="0" fontId="53" fillId="0" borderId="197" xfId="0" applyFont="1" applyBorder="1"/>
    <xf numFmtId="0" fontId="1" fillId="23" borderId="201" xfId="0" applyFont="1" applyFill="1" applyBorder="1"/>
    <xf numFmtId="0" fontId="1" fillId="23" borderId="201" xfId="0" applyFont="1" applyFill="1" applyBorder="1" applyAlignment="1">
      <alignment horizontal="center"/>
    </xf>
    <xf numFmtId="0" fontId="1" fillId="23" borderId="202" xfId="0" applyFont="1" applyFill="1" applyBorder="1"/>
    <xf numFmtId="0" fontId="1" fillId="0" borderId="203" xfId="0" applyFont="1" applyBorder="1"/>
    <xf numFmtId="0" fontId="1" fillId="23" borderId="204" xfId="0" applyFont="1" applyFill="1" applyBorder="1"/>
    <xf numFmtId="0" fontId="1" fillId="0" borderId="205" xfId="0" applyFont="1" applyBorder="1"/>
    <xf numFmtId="0" fontId="1" fillId="0" borderId="206" xfId="0" applyFont="1" applyBorder="1"/>
    <xf numFmtId="0" fontId="1" fillId="0" borderId="207" xfId="0" applyFont="1" applyBorder="1"/>
    <xf numFmtId="0" fontId="1" fillId="23" borderId="107" xfId="0" applyFont="1" applyFill="1" applyBorder="1"/>
    <xf numFmtId="0" fontId="1" fillId="23" borderId="32" xfId="0" applyFont="1" applyFill="1" applyBorder="1"/>
    <xf numFmtId="0" fontId="51" fillId="22" borderId="208" xfId="0" applyFont="1" applyFill="1" applyBorder="1" applyAlignment="1">
      <alignment horizontal="center" vertical="center"/>
    </xf>
    <xf numFmtId="0" fontId="51" fillId="22" borderId="209" xfId="0" applyFont="1" applyFill="1" applyBorder="1" applyAlignment="1">
      <alignment horizontal="center" vertical="center"/>
    </xf>
    <xf numFmtId="0" fontId="51" fillId="22" borderId="209" xfId="0" applyFont="1" applyFill="1" applyBorder="1" applyAlignment="1">
      <alignment horizontal="center" vertical="center" wrapText="1"/>
    </xf>
    <xf numFmtId="2" fontId="51" fillId="22" borderId="209" xfId="0" applyNumberFormat="1" applyFont="1" applyFill="1" applyBorder="1" applyAlignment="1">
      <alignment horizontal="center" vertical="center" wrapText="1"/>
    </xf>
    <xf numFmtId="2" fontId="51" fillId="22" borderId="209" xfId="0" applyNumberFormat="1" applyFont="1" applyFill="1" applyBorder="1" applyAlignment="1">
      <alignment horizontal="center" vertical="center"/>
    </xf>
    <xf numFmtId="1" fontId="51" fillId="22" borderId="209" xfId="0" applyNumberFormat="1" applyFont="1" applyFill="1" applyBorder="1" applyAlignment="1">
      <alignment horizontal="center" vertical="center"/>
    </xf>
    <xf numFmtId="0" fontId="51" fillId="22" borderId="210" xfId="0" applyFont="1" applyFill="1" applyBorder="1" applyAlignment="1">
      <alignment horizontal="center" vertical="center" wrapText="1"/>
    </xf>
    <xf numFmtId="0" fontId="52" fillId="0" borderId="0" xfId="0" applyFont="1" applyAlignment="1">
      <alignment horizontal="center"/>
    </xf>
    <xf numFmtId="1" fontId="1" fillId="23" borderId="182" xfId="0" applyNumberFormat="1" applyFont="1" applyFill="1" applyBorder="1" applyAlignment="1">
      <alignment horizontal="left" vertical="center" wrapText="1"/>
    </xf>
    <xf numFmtId="2" fontId="1" fillId="23" borderId="182" xfId="0" applyNumberFormat="1" applyFont="1" applyFill="1" applyBorder="1" applyAlignment="1">
      <alignment horizontal="left" vertical="center"/>
    </xf>
    <xf numFmtId="1" fontId="1" fillId="23" borderId="182" xfId="0" applyNumberFormat="1" applyFont="1" applyFill="1" applyBorder="1" applyAlignment="1">
      <alignment horizontal="left" vertical="center"/>
    </xf>
    <xf numFmtId="0" fontId="1" fillId="23" borderId="183" xfId="0" applyFont="1" applyFill="1" applyBorder="1" applyAlignment="1">
      <alignment horizontal="left" vertical="center"/>
    </xf>
    <xf numFmtId="49" fontId="1" fillId="23" borderId="183" xfId="0" applyNumberFormat="1" applyFont="1" applyFill="1" applyBorder="1" applyAlignment="1">
      <alignment horizontal="left" vertical="center"/>
    </xf>
    <xf numFmtId="0" fontId="1" fillId="23" borderId="211" xfId="0" applyFont="1" applyFill="1" applyBorder="1" applyAlignment="1">
      <alignment horizontal="left" vertical="center" wrapText="1"/>
    </xf>
    <xf numFmtId="0" fontId="1" fillId="23" borderId="191" xfId="0" applyFont="1" applyFill="1" applyBorder="1" applyAlignment="1">
      <alignment horizontal="left" vertical="center" wrapText="1"/>
    </xf>
    <xf numFmtId="0" fontId="1" fillId="23" borderId="191" xfId="0" applyFont="1" applyFill="1" applyBorder="1" applyAlignment="1">
      <alignment horizontal="center" vertical="center" wrapText="1"/>
    </xf>
    <xf numFmtId="2" fontId="1" fillId="23" borderId="191" xfId="0" applyNumberFormat="1" applyFont="1" applyFill="1" applyBorder="1" applyAlignment="1">
      <alignment horizontal="center" vertical="center" wrapText="1"/>
    </xf>
    <xf numFmtId="1" fontId="1" fillId="23" borderId="191" xfId="0" applyNumberFormat="1" applyFont="1" applyFill="1" applyBorder="1" applyAlignment="1">
      <alignment horizontal="center" vertical="center" wrapText="1"/>
    </xf>
    <xf numFmtId="0" fontId="1" fillId="23" borderId="192" xfId="0" applyFont="1" applyFill="1" applyBorder="1" applyAlignment="1">
      <alignment horizontal="left" vertical="center" wrapText="1"/>
    </xf>
    <xf numFmtId="165" fontId="5" fillId="0" borderId="5" xfId="0" applyNumberFormat="1" applyFont="1" applyBorder="1" applyAlignment="1">
      <alignment horizontal="center" vertical="top"/>
    </xf>
    <xf numFmtId="0" fontId="2" fillId="0" borderId="6" xfId="0" applyFont="1" applyBorder="1"/>
    <xf numFmtId="0" fontId="8" fillId="3" borderId="5" xfId="0" applyFont="1" applyFill="1" applyBorder="1" applyAlignment="1">
      <alignment horizontal="center" vertical="top"/>
    </xf>
    <xf numFmtId="0" fontId="1" fillId="0" borderId="0" xfId="0" applyFont="1" applyAlignment="1">
      <alignment horizontal="center"/>
    </xf>
    <xf numFmtId="0" fontId="0" fillId="0" borderId="0" xfId="0" applyFont="1" applyAlignment="1"/>
    <xf numFmtId="0" fontId="5" fillId="0" borderId="5" xfId="0" applyFont="1" applyBorder="1" applyAlignment="1">
      <alignment horizontal="center" vertical="top"/>
    </xf>
    <xf numFmtId="0" fontId="4" fillId="2" borderId="1" xfId="0" applyFont="1" applyFill="1" applyBorder="1" applyAlignment="1">
      <alignment horizontal="left" vertical="center"/>
    </xf>
    <xf numFmtId="0" fontId="2" fillId="0" borderId="2" xfId="0" applyFont="1" applyBorder="1"/>
    <xf numFmtId="0" fontId="2" fillId="0" borderId="3" xfId="0" applyFont="1" applyBorder="1"/>
    <xf numFmtId="0" fontId="9" fillId="0" borderId="0" xfId="0" applyFont="1" applyAlignment="1">
      <alignment horizontal="left" vertical="center"/>
    </xf>
    <xf numFmtId="0" fontId="10" fillId="6" borderId="35" xfId="0" applyFont="1" applyFill="1" applyBorder="1" applyAlignment="1">
      <alignment horizontal="center" vertical="center" wrapText="1"/>
    </xf>
    <xf numFmtId="0" fontId="2" fillId="0" borderId="36" xfId="0" applyFont="1" applyBorder="1"/>
    <xf numFmtId="0" fontId="2" fillId="0" borderId="37" xfId="0" applyFont="1" applyBorder="1"/>
    <xf numFmtId="0" fontId="9" fillId="0" borderId="0" xfId="0" applyFont="1" applyAlignment="1">
      <alignment horizontal="center" vertical="center"/>
    </xf>
    <xf numFmtId="0" fontId="13" fillId="7" borderId="50" xfId="0" applyFont="1" applyFill="1" applyBorder="1" applyAlignment="1">
      <alignment horizontal="center"/>
    </xf>
    <xf numFmtId="0" fontId="14" fillId="9" borderId="51" xfId="0" applyFont="1" applyFill="1" applyBorder="1" applyAlignment="1">
      <alignment horizontal="left" vertical="center"/>
    </xf>
    <xf numFmtId="0" fontId="2" fillId="0" borderId="52" xfId="0" applyFont="1" applyBorder="1"/>
    <xf numFmtId="0" fontId="2" fillId="0" borderId="53" xfId="0" applyFont="1" applyBorder="1"/>
    <xf numFmtId="0" fontId="1" fillId="0" borderId="54" xfId="0" applyFont="1" applyBorder="1" applyAlignment="1">
      <alignment horizontal="center" vertical="center" wrapText="1"/>
    </xf>
    <xf numFmtId="0" fontId="2" fillId="0" borderId="55" xfId="0" applyFont="1" applyBorder="1"/>
    <xf numFmtId="0" fontId="2" fillId="0" borderId="56" xfId="0" applyFont="1" applyBorder="1"/>
    <xf numFmtId="0" fontId="2" fillId="0" borderId="57" xfId="0" applyFont="1" applyBorder="1"/>
    <xf numFmtId="0" fontId="2" fillId="0" borderId="58" xfId="0" applyFont="1" applyBorder="1"/>
    <xf numFmtId="0" fontId="2" fillId="0" borderId="59" xfId="0" applyFont="1" applyBorder="1"/>
    <xf numFmtId="0" fontId="2" fillId="0" borderId="60" xfId="0" applyFont="1" applyBorder="1"/>
    <xf numFmtId="0" fontId="2" fillId="0" borderId="61" xfId="0" applyFont="1" applyBorder="1"/>
    <xf numFmtId="0" fontId="11" fillId="9" borderId="98" xfId="0" applyFont="1" applyFill="1" applyBorder="1" applyAlignment="1">
      <alignment horizontal="left" vertical="center"/>
    </xf>
    <xf numFmtId="0" fontId="2" fillId="0" borderId="99" xfId="0" applyFont="1" applyBorder="1"/>
    <xf numFmtId="0" fontId="2" fillId="0" borderId="100" xfId="0" applyFont="1" applyBorder="1"/>
    <xf numFmtId="0" fontId="2" fillId="0" borderId="101" xfId="0" applyFont="1" applyBorder="1"/>
    <xf numFmtId="0" fontId="2" fillId="0" borderId="102" xfId="0" applyFont="1" applyBorder="1"/>
    <xf numFmtId="0" fontId="2" fillId="0" borderId="103" xfId="0" applyFont="1" applyBorder="1"/>
    <xf numFmtId="2" fontId="19" fillId="9" borderId="90" xfId="0" applyNumberFormat="1" applyFont="1" applyFill="1" applyBorder="1" applyAlignment="1">
      <alignment horizontal="center" vertical="center"/>
    </xf>
    <xf numFmtId="0" fontId="2" fillId="0" borderId="93" xfId="0" applyFont="1" applyBorder="1"/>
    <xf numFmtId="2" fontId="7" fillId="13" borderId="89" xfId="0" applyNumberFormat="1" applyFont="1" applyFill="1" applyBorder="1" applyAlignment="1">
      <alignment horizontal="center" vertical="center"/>
    </xf>
    <xf numFmtId="0" fontId="2" fillId="0" borderId="92" xfId="0" applyFont="1" applyBorder="1"/>
    <xf numFmtId="0" fontId="18" fillId="6" borderId="87" xfId="0" applyFont="1" applyFill="1" applyBorder="1" applyAlignment="1">
      <alignment horizontal="left" vertical="center"/>
    </xf>
    <xf numFmtId="0" fontId="2" fillId="0" borderId="88" xfId="0" applyFont="1" applyBorder="1"/>
    <xf numFmtId="0" fontId="2" fillId="0" borderId="44" xfId="0" applyFont="1" applyBorder="1"/>
    <xf numFmtId="0" fontId="2" fillId="0" borderId="96" xfId="0" applyFont="1" applyBorder="1"/>
    <xf numFmtId="0" fontId="2" fillId="0" borderId="97" xfId="0" applyFont="1" applyBorder="1"/>
    <xf numFmtId="0" fontId="2" fillId="0" borderId="91" xfId="0" applyFont="1" applyBorder="1"/>
    <xf numFmtId="0" fontId="2" fillId="0" borderId="27" xfId="0" applyFont="1" applyBorder="1"/>
    <xf numFmtId="0" fontId="2" fillId="0" borderId="41" xfId="0" applyFont="1" applyBorder="1"/>
    <xf numFmtId="0" fontId="10" fillId="14" borderId="84" xfId="0" applyFont="1" applyFill="1" applyBorder="1" applyAlignment="1">
      <alignment horizontal="center" vertical="center"/>
    </xf>
    <xf numFmtId="0" fontId="2" fillId="0" borderId="85" xfId="0" applyFont="1" applyBorder="1"/>
    <xf numFmtId="0" fontId="2" fillId="0" borderId="86" xfId="0" applyFont="1" applyBorder="1"/>
    <xf numFmtId="2" fontId="19" fillId="9" borderId="95" xfId="0" applyNumberFormat="1" applyFont="1" applyFill="1" applyBorder="1" applyAlignment="1">
      <alignment horizontal="center" vertical="center"/>
    </xf>
    <xf numFmtId="2" fontId="7" fillId="13" borderId="90" xfId="0" applyNumberFormat="1" applyFont="1" applyFill="1" applyBorder="1" applyAlignment="1">
      <alignment horizontal="center" vertical="center"/>
    </xf>
    <xf numFmtId="2" fontId="7" fillId="13" borderId="95" xfId="0" applyNumberFormat="1" applyFont="1" applyFill="1" applyBorder="1" applyAlignment="1">
      <alignment horizontal="center" vertical="center"/>
    </xf>
    <xf numFmtId="0" fontId="2" fillId="0" borderId="94" xfId="0" applyFont="1" applyBorder="1"/>
    <xf numFmtId="0" fontId="5" fillId="13" borderId="95" xfId="0" applyFont="1" applyFill="1" applyBorder="1" applyAlignment="1">
      <alignment horizontal="center" vertical="center"/>
    </xf>
    <xf numFmtId="0" fontId="2" fillId="0" borderId="104" xfId="0" applyFont="1" applyBorder="1"/>
    <xf numFmtId="0" fontId="2" fillId="0" borderId="105" xfId="0" applyFont="1" applyBorder="1"/>
    <xf numFmtId="0" fontId="7" fillId="10" borderId="35" xfId="0" applyFont="1" applyFill="1" applyBorder="1" applyAlignment="1">
      <alignment horizontal="center" vertical="top"/>
    </xf>
    <xf numFmtId="0" fontId="2" fillId="0" borderId="81" xfId="0" applyFont="1" applyBorder="1"/>
    <xf numFmtId="0" fontId="7" fillId="11" borderId="62" xfId="0" applyFont="1" applyFill="1" applyBorder="1" applyAlignment="1">
      <alignment horizontal="center" vertical="top"/>
    </xf>
    <xf numFmtId="0" fontId="2" fillId="0" borderId="63" xfId="0" applyFont="1" applyBorder="1"/>
    <xf numFmtId="0" fontId="2" fillId="0" borderId="64" xfId="0" applyFont="1" applyBorder="1"/>
    <xf numFmtId="0" fontId="10" fillId="10" borderId="35" xfId="0" applyFont="1" applyFill="1" applyBorder="1" applyAlignment="1">
      <alignment horizontal="center"/>
    </xf>
    <xf numFmtId="0" fontId="7" fillId="11" borderId="76" xfId="0" applyFont="1" applyFill="1" applyBorder="1" applyAlignment="1">
      <alignment horizontal="center" vertical="top"/>
    </xf>
    <xf numFmtId="0" fontId="16" fillId="11" borderId="76" xfId="0" applyFont="1" applyFill="1" applyBorder="1" applyAlignment="1">
      <alignment horizontal="center" vertical="top"/>
    </xf>
    <xf numFmtId="0" fontId="10" fillId="6" borderId="84" xfId="0" applyFont="1" applyFill="1" applyBorder="1" applyAlignment="1">
      <alignment horizontal="center" vertical="center" wrapText="1"/>
    </xf>
    <xf numFmtId="2" fontId="7" fillId="7" borderId="115" xfId="0" applyNumberFormat="1" applyFont="1" applyFill="1" applyBorder="1" applyAlignment="1">
      <alignment horizontal="center" vertical="center"/>
    </xf>
    <xf numFmtId="0" fontId="2" fillId="0" borderId="116" xfId="0" applyFont="1" applyBorder="1"/>
    <xf numFmtId="0" fontId="10" fillId="7" borderId="115" xfId="0" applyFont="1" applyFill="1" applyBorder="1" applyAlignment="1">
      <alignment horizontal="left" vertical="center"/>
    </xf>
    <xf numFmtId="0" fontId="10" fillId="7" borderId="117" xfId="0" applyFont="1" applyFill="1" applyBorder="1" applyAlignment="1">
      <alignment horizontal="left" vertical="center"/>
    </xf>
    <xf numFmtId="0" fontId="2" fillId="0" borderId="118" xfId="0" applyFont="1" applyBorder="1"/>
    <xf numFmtId="0" fontId="10" fillId="7" borderId="50" xfId="0" applyFont="1" applyFill="1" applyBorder="1" applyAlignment="1">
      <alignment horizontal="center"/>
    </xf>
    <xf numFmtId="0" fontId="15" fillId="6" borderId="87" xfId="0" applyFont="1" applyFill="1" applyBorder="1" applyAlignment="1">
      <alignment horizontal="left" vertical="center"/>
    </xf>
    <xf numFmtId="0" fontId="10" fillId="7" borderId="50" xfId="0" applyFont="1" applyFill="1" applyBorder="1" applyAlignment="1">
      <alignment horizontal="left"/>
    </xf>
    <xf numFmtId="0" fontId="16" fillId="11" borderId="62" xfId="0" applyFont="1" applyFill="1" applyBorder="1" applyAlignment="1">
      <alignment horizontal="center" vertical="top"/>
    </xf>
    <xf numFmtId="0" fontId="10" fillId="6" borderId="84" xfId="0" applyFont="1" applyFill="1" applyBorder="1" applyAlignment="1">
      <alignment horizontal="center" vertical="center"/>
    </xf>
    <xf numFmtId="2" fontId="19" fillId="9" borderId="89" xfId="0" applyNumberFormat="1" applyFont="1" applyFill="1" applyBorder="1" applyAlignment="1">
      <alignment horizontal="center" vertical="center"/>
    </xf>
    <xf numFmtId="2" fontId="19" fillId="9" borderId="114" xfId="0" applyNumberFormat="1" applyFont="1" applyFill="1" applyBorder="1" applyAlignment="1">
      <alignment horizontal="center" vertical="center"/>
    </xf>
    <xf numFmtId="0" fontId="26" fillId="16" borderId="135" xfId="0" applyFont="1" applyFill="1" applyBorder="1" applyAlignment="1">
      <alignment horizontal="center" vertical="center"/>
    </xf>
    <xf numFmtId="0" fontId="2" fillId="0" borderId="136" xfId="0" applyFont="1" applyBorder="1"/>
    <xf numFmtId="0" fontId="24" fillId="16" borderId="127" xfId="0" applyFont="1" applyFill="1" applyBorder="1" applyAlignment="1">
      <alignment horizontal="center" vertical="center"/>
    </xf>
    <xf numFmtId="0" fontId="2" fillId="0" borderId="128" xfId="0" applyFont="1" applyBorder="1"/>
    <xf numFmtId="0" fontId="0" fillId="15" borderId="124" xfId="0" applyFont="1" applyFill="1" applyBorder="1" applyAlignment="1">
      <alignment horizontal="center" vertical="center"/>
    </xf>
    <xf numFmtId="0" fontId="2" fillId="0" borderId="125" xfId="0" applyFont="1" applyBorder="1"/>
    <xf numFmtId="0" fontId="2" fillId="0" borderId="126" xfId="0" applyFont="1" applyBorder="1"/>
    <xf numFmtId="0" fontId="24" fillId="16" borderId="129" xfId="0" applyFont="1" applyFill="1" applyBorder="1" applyAlignment="1">
      <alignment horizontal="center" vertical="center"/>
    </xf>
    <xf numFmtId="0" fontId="2" fillId="0" borderId="130" xfId="0" applyFont="1" applyBorder="1"/>
    <xf numFmtId="0" fontId="2" fillId="0" borderId="131" xfId="0" applyFont="1" applyBorder="1"/>
    <xf numFmtId="0" fontId="23" fillId="7" borderId="50" xfId="0" applyFont="1" applyFill="1" applyBorder="1" applyAlignment="1">
      <alignment horizontal="center" vertical="center"/>
    </xf>
    <xf numFmtId="0" fontId="25" fillId="16" borderId="129" xfId="0" applyFont="1" applyFill="1" applyBorder="1" applyAlignment="1">
      <alignment horizontal="center" vertical="center"/>
    </xf>
    <xf numFmtId="0" fontId="1" fillId="15" borderId="124" xfId="0" applyFont="1" applyFill="1" applyBorder="1" applyAlignment="1">
      <alignment horizontal="center" vertical="center"/>
    </xf>
    <xf numFmtId="0" fontId="0" fillId="16" borderId="127" xfId="0" applyFont="1" applyFill="1" applyBorder="1" applyAlignment="1">
      <alignment horizontal="center" vertical="center"/>
    </xf>
    <xf numFmtId="0" fontId="30" fillId="7" borderId="50" xfId="0" applyFont="1" applyFill="1" applyBorder="1" applyAlignment="1">
      <alignment horizontal="center" vertical="center"/>
    </xf>
    <xf numFmtId="0" fontId="26" fillId="19" borderId="146" xfId="0" applyFont="1" applyFill="1" applyBorder="1" applyAlignment="1">
      <alignment horizontal="left" vertical="center"/>
    </xf>
    <xf numFmtId="0" fontId="2" fillId="0" borderId="147" xfId="0" applyFont="1" applyBorder="1"/>
    <xf numFmtId="0" fontId="29" fillId="0" borderId="0" xfId="0" applyFont="1" applyAlignment="1">
      <alignment horizontal="center" vertical="center"/>
    </xf>
    <xf numFmtId="0" fontId="0" fillId="7" borderId="50" xfId="0" applyFont="1" applyFill="1" applyBorder="1" applyAlignment="1">
      <alignment horizontal="center" vertical="center"/>
    </xf>
    <xf numFmtId="0" fontId="24" fillId="7" borderId="50" xfId="0" applyFont="1" applyFill="1" applyBorder="1" applyAlignment="1">
      <alignment horizontal="center" vertical="center"/>
    </xf>
    <xf numFmtId="0" fontId="28" fillId="0" borderId="0" xfId="0" applyFont="1" applyAlignment="1">
      <alignment horizontal="center" vertical="center" wrapText="1"/>
    </xf>
    <xf numFmtId="0" fontId="14" fillId="9" borderId="51" xfId="0" applyFont="1" applyFill="1" applyBorder="1" applyAlignment="1">
      <alignment horizontal="center" vertical="center"/>
    </xf>
    <xf numFmtId="0" fontId="1" fillId="7" borderId="50" xfId="0" applyFont="1" applyFill="1" applyBorder="1" applyAlignment="1">
      <alignment horizontal="center" vertical="center"/>
    </xf>
    <xf numFmtId="0" fontId="25" fillId="7" borderId="50" xfId="0" applyFont="1" applyFill="1" applyBorder="1" applyAlignment="1">
      <alignment horizontal="center" vertical="center"/>
    </xf>
    <xf numFmtId="0" fontId="26" fillId="18" borderId="135" xfId="0" applyFont="1" applyFill="1" applyBorder="1" applyAlignment="1">
      <alignment horizontal="center" vertical="center"/>
    </xf>
    <xf numFmtId="0" fontId="22" fillId="13" borderId="119" xfId="0" applyFont="1" applyFill="1" applyBorder="1" applyAlignment="1">
      <alignment horizontal="center" vertical="center"/>
    </xf>
    <xf numFmtId="0" fontId="2" fillId="0" borderId="120" xfId="0" applyFont="1" applyBorder="1"/>
    <xf numFmtId="0" fontId="2" fillId="0" borderId="121" xfId="0" applyFont="1" applyBorder="1"/>
    <xf numFmtId="0" fontId="1" fillId="0" borderId="27" xfId="0" applyFont="1" applyBorder="1" applyAlignment="1">
      <alignment horizontal="center" vertical="center"/>
    </xf>
    <xf numFmtId="0" fontId="27" fillId="0" borderId="0" xfId="0" applyFont="1" applyAlignment="1">
      <alignment horizontal="left" vertical="center"/>
    </xf>
    <xf numFmtId="0" fontId="27" fillId="9" borderId="142" xfId="0" applyFont="1" applyFill="1" applyBorder="1" applyAlignment="1">
      <alignment horizontal="left" vertical="center"/>
    </xf>
    <xf numFmtId="0" fontId="2" fillId="0" borderId="143" xfId="0" applyFont="1" applyBorder="1"/>
    <xf numFmtId="0" fontId="2" fillId="0" borderId="144" xfId="0" applyFont="1" applyBorder="1"/>
    <xf numFmtId="0" fontId="27" fillId="9" borderId="50" xfId="0" applyFont="1" applyFill="1" applyBorder="1" applyAlignment="1">
      <alignment horizontal="left" vertical="center"/>
    </xf>
    <xf numFmtId="0" fontId="26" fillId="19" borderId="1" xfId="0" applyFont="1" applyFill="1" applyBorder="1" applyAlignment="1">
      <alignment horizontal="left" vertical="center"/>
    </xf>
    <xf numFmtId="0" fontId="26" fillId="19" borderId="35" xfId="0" applyFont="1" applyFill="1" applyBorder="1" applyAlignment="1">
      <alignment horizontal="left" vertical="center"/>
    </xf>
    <xf numFmtId="0" fontId="1" fillId="20" borderId="148" xfId="0" applyFont="1" applyFill="1" applyBorder="1" applyAlignment="1">
      <alignment horizontal="left"/>
    </xf>
    <xf numFmtId="0" fontId="2" fillId="0" borderId="149" xfId="0" applyFont="1" applyBorder="1"/>
    <xf numFmtId="0" fontId="27" fillId="9" borderId="150" xfId="0" applyFont="1" applyFill="1" applyBorder="1" applyAlignment="1">
      <alignment horizontal="left" vertical="center"/>
    </xf>
    <xf numFmtId="0" fontId="2" fillId="0" borderId="151" xfId="0" applyFont="1" applyBorder="1"/>
    <xf numFmtId="0" fontId="2" fillId="0" borderId="152" xfId="0" applyFont="1" applyBorder="1"/>
    <xf numFmtId="0" fontId="1" fillId="20" borderId="141" xfId="0" applyFont="1" applyFill="1" applyBorder="1" applyAlignment="1">
      <alignment horizontal="left"/>
    </xf>
    <xf numFmtId="0" fontId="1" fillId="20" borderId="50" xfId="0" applyFont="1" applyFill="1" applyBorder="1" applyAlignment="1">
      <alignment horizontal="left"/>
    </xf>
    <xf numFmtId="0" fontId="2" fillId="0" borderId="145" xfId="0" applyFont="1" applyBorder="1"/>
    <xf numFmtId="0" fontId="36" fillId="7" borderId="5" xfId="0" applyFont="1" applyFill="1" applyBorder="1" applyAlignment="1">
      <alignment horizontal="left"/>
    </xf>
    <xf numFmtId="0" fontId="2" fillId="0" borderId="24" xfId="0" applyFont="1" applyBorder="1"/>
    <xf numFmtId="49" fontId="46" fillId="0" borderId="5" xfId="0" applyNumberFormat="1" applyFont="1" applyBorder="1" applyAlignment="1">
      <alignment horizontal="center" wrapText="1"/>
    </xf>
    <xf numFmtId="0" fontId="49" fillId="9" borderId="172" xfId="0" applyFont="1" applyFill="1" applyBorder="1" applyAlignment="1">
      <alignment horizontal="center" vertical="center"/>
    </xf>
    <xf numFmtId="0" fontId="2" fillId="0" borderId="173" xfId="0" applyFont="1" applyBorder="1"/>
    <xf numFmtId="0" fontId="2" fillId="0" borderId="174" xfId="0" applyFont="1" applyBorder="1"/>
    <xf numFmtId="0" fontId="49" fillId="9" borderId="175" xfId="0" applyFont="1" applyFill="1" applyBorder="1" applyAlignment="1">
      <alignment horizontal="center" vertical="center"/>
    </xf>
    <xf numFmtId="0" fontId="2" fillId="0" borderId="176" xfId="0" applyFont="1" applyBorder="1"/>
    <xf numFmtId="0" fontId="2" fillId="0" borderId="177" xfId="0" applyFont="1" applyBorder="1"/>
    <xf numFmtId="0" fontId="33" fillId="6" borderId="5" xfId="0" applyFont="1" applyFill="1" applyBorder="1" applyAlignment="1">
      <alignment horizontal="center"/>
    </xf>
    <xf numFmtId="0" fontId="35" fillId="20" borderId="162" xfId="0" applyFont="1" applyFill="1" applyBorder="1" applyAlignment="1">
      <alignment horizontal="center" vertical="center" wrapText="1"/>
    </xf>
    <xf numFmtId="0" fontId="2" fillId="0" borderId="163" xfId="0" applyFont="1" applyBorder="1"/>
    <xf numFmtId="0" fontId="2" fillId="0" borderId="164" xfId="0" applyFont="1" applyBorder="1"/>
    <xf numFmtId="0" fontId="2" fillId="0" borderId="161" xfId="0" applyFont="1" applyBorder="1"/>
    <xf numFmtId="0" fontId="2" fillId="0" borderId="160" xfId="0" applyFont="1" applyBorder="1"/>
    <xf numFmtId="0" fontId="2" fillId="0" borderId="165" xfId="0" applyFont="1" applyBorder="1"/>
    <xf numFmtId="0" fontId="2" fillId="0" borderId="166" xfId="0" applyFont="1" applyBorder="1"/>
    <xf numFmtId="0" fontId="2" fillId="0" borderId="167" xfId="0" applyFont="1" applyBorder="1"/>
    <xf numFmtId="0" fontId="33" fillId="6" borderId="5" xfId="0" applyFont="1" applyFill="1" applyBorder="1" applyAlignment="1">
      <alignment horizontal="center" vertical="center"/>
    </xf>
    <xf numFmtId="0" fontId="39" fillId="20" borderId="162" xfId="0" applyFont="1" applyFill="1" applyBorder="1" applyAlignment="1">
      <alignment horizontal="center" vertical="center" wrapText="1"/>
    </xf>
    <xf numFmtId="0" fontId="2" fillId="0" borderId="168" xfId="0" applyFont="1" applyBorder="1"/>
    <xf numFmtId="0" fontId="2" fillId="0" borderId="169" xfId="0" applyFont="1" applyBorder="1"/>
    <xf numFmtId="0" fontId="36" fillId="0" borderId="5" xfId="0" applyFont="1" applyBorder="1" applyAlignment="1">
      <alignment horizontal="left"/>
    </xf>
    <xf numFmtId="0" fontId="33" fillId="6" borderId="5" xfId="0" applyFont="1" applyFill="1" applyBorder="1" applyAlignment="1">
      <alignment horizontal="left"/>
    </xf>
    <xf numFmtId="0" fontId="41" fillId="0" borderId="5" xfId="0" applyFont="1" applyBorder="1" applyAlignment="1">
      <alignment horizontal="left"/>
    </xf>
    <xf numFmtId="0" fontId="42" fillId="0" borderId="5" xfId="0" applyFont="1" applyBorder="1" applyAlignment="1">
      <alignment horizontal="left"/>
    </xf>
    <xf numFmtId="0" fontId="33" fillId="14" borderId="5" xfId="0" applyFont="1" applyFill="1" applyBorder="1" applyAlignment="1">
      <alignment horizontal="left"/>
    </xf>
    <xf numFmtId="0" fontId="40" fillId="0" borderId="5" xfId="0" applyFont="1" applyBorder="1" applyAlignment="1">
      <alignment horizontal="left"/>
    </xf>
    <xf numFmtId="0" fontId="32" fillId="7" borderId="157" xfId="0" applyFont="1" applyFill="1" applyBorder="1" applyAlignment="1">
      <alignment horizontal="left" vertical="center" wrapText="1"/>
    </xf>
    <xf numFmtId="0" fontId="2" fillId="0" borderId="158" xfId="0" applyFont="1" applyBorder="1"/>
    <xf numFmtId="0" fontId="2" fillId="0" borderId="159" xfId="0" applyFont="1" applyBorder="1"/>
    <xf numFmtId="0" fontId="53" fillId="22" borderId="184" xfId="0" applyFont="1" applyFill="1" applyBorder="1" applyAlignment="1">
      <alignment horizontal="left" vertical="center"/>
    </xf>
    <xf numFmtId="0" fontId="2" fillId="0" borderId="185" xfId="0" applyFont="1" applyBorder="1"/>
    <xf numFmtId="0" fontId="2" fillId="0" borderId="186" xfId="0" applyFont="1" applyBorder="1"/>
    <xf numFmtId="0" fontId="50" fillId="21" borderId="178" xfId="0" applyFont="1" applyFill="1" applyBorder="1" applyAlignment="1">
      <alignment horizontal="left"/>
    </xf>
    <xf numFmtId="0" fontId="2" fillId="0" borderId="179" xfId="0" applyFont="1" applyBorder="1"/>
    <xf numFmtId="0" fontId="2" fillId="0" borderId="180" xfId="0" applyFont="1" applyBorder="1"/>
    <xf numFmtId="0" fontId="50" fillId="21" borderId="184" xfId="0" applyFont="1" applyFill="1" applyBorder="1" applyAlignment="1">
      <alignment horizontal="left"/>
    </xf>
    <xf numFmtId="0" fontId="2" fillId="0" borderId="187" xfId="0" applyFont="1" applyBorder="1"/>
    <xf numFmtId="0" fontId="53" fillId="22" borderId="184" xfId="0" applyFont="1" applyFill="1" applyBorder="1" applyAlignment="1">
      <alignment horizontal="left" vertical="center" wrapText="1"/>
    </xf>
    <xf numFmtId="0" fontId="53" fillId="22" borderId="188" xfId="0" applyFont="1" applyFill="1" applyBorder="1" applyAlignment="1">
      <alignment horizontal="left" vertical="center" wrapText="1"/>
    </xf>
    <xf numFmtId="0" fontId="2" fillId="0" borderId="189" xfId="0" applyFont="1" applyBorder="1"/>
    <xf numFmtId="0" fontId="2" fillId="0" borderId="190" xfId="0" applyFont="1" applyBorder="1"/>
    <xf numFmtId="0" fontId="53" fillId="22" borderId="193" xfId="0" applyFont="1" applyFill="1" applyBorder="1" applyAlignment="1">
      <alignment horizontal="center" vertical="center"/>
    </xf>
    <xf numFmtId="0" fontId="2" fillId="0" borderId="194" xfId="0" applyFont="1" applyBorder="1"/>
    <xf numFmtId="0" fontId="2" fillId="0" borderId="195" xfId="0" applyFont="1" applyBorder="1"/>
    <xf numFmtId="0" fontId="53" fillId="22" borderId="196" xfId="0" applyFont="1" applyFill="1" applyBorder="1" applyAlignment="1">
      <alignment horizontal="center" vertical="center"/>
    </xf>
    <xf numFmtId="0" fontId="2" fillId="0" borderId="197" xfId="0" applyFont="1" applyBorder="1"/>
    <xf numFmtId="0" fontId="2" fillId="0" borderId="198" xfId="0" applyFont="1" applyBorder="1"/>
  </cellXfs>
  <cellStyles count="1">
    <cellStyle name="Normal" xfId="0" builtinId="0"/>
  </cellStyles>
  <dxfs count="30">
    <dxf>
      <numFmt numFmtId="169" formatCode="&quot;$&quot;#,##0.00"/>
      <fill>
        <patternFill patternType="none"/>
      </fill>
    </dxf>
    <dxf>
      <numFmt numFmtId="170" formatCode="[$€-2]\ #,##0.00"/>
      <fill>
        <patternFill patternType="none"/>
      </fill>
    </dxf>
    <dxf>
      <numFmt numFmtId="171" formatCode="[$£-809]#,##0.00"/>
      <fill>
        <patternFill patternType="none"/>
      </fill>
    </dxf>
    <dxf>
      <numFmt numFmtId="172" formatCode="[$¥-411]#,##0.00"/>
      <fill>
        <patternFill patternType="none"/>
      </fill>
    </dxf>
    <dxf>
      <numFmt numFmtId="173" formatCode="[$रु-439]\ #,##0.00"/>
      <fill>
        <patternFill patternType="none"/>
      </fill>
    </dxf>
    <dxf>
      <numFmt numFmtId="174" formatCode="#,##0.00[$р.-419]"/>
      <fill>
        <patternFill patternType="none"/>
      </fill>
    </dxf>
    <dxf>
      <numFmt numFmtId="169" formatCode="&quot;$&quot;#,##0.00"/>
      <fill>
        <patternFill patternType="none"/>
      </fill>
    </dxf>
    <dxf>
      <numFmt numFmtId="170" formatCode="[$€-2]\ #,##0.00"/>
      <fill>
        <patternFill patternType="none"/>
      </fill>
    </dxf>
    <dxf>
      <numFmt numFmtId="171" formatCode="[$£-809]#,##0.00"/>
      <fill>
        <patternFill patternType="none"/>
      </fill>
    </dxf>
    <dxf>
      <numFmt numFmtId="172" formatCode="[$¥-411]#,##0.00"/>
      <fill>
        <patternFill patternType="none"/>
      </fill>
    </dxf>
    <dxf>
      <numFmt numFmtId="173" formatCode="[$रु-439]\ #,##0.00"/>
      <fill>
        <patternFill patternType="none"/>
      </fill>
    </dxf>
    <dxf>
      <numFmt numFmtId="174" formatCode="#,##0.00[$р.-419]"/>
      <fill>
        <patternFill patternType="none"/>
      </fill>
    </dxf>
    <dxf>
      <numFmt numFmtId="169" formatCode="&quot;$&quot;#,##0.00"/>
      <fill>
        <patternFill patternType="none"/>
      </fill>
    </dxf>
    <dxf>
      <numFmt numFmtId="170" formatCode="[$€-2]\ #,##0.00"/>
      <fill>
        <patternFill patternType="none"/>
      </fill>
    </dxf>
    <dxf>
      <numFmt numFmtId="171" formatCode="[$£-809]#,##0.00"/>
      <fill>
        <patternFill patternType="none"/>
      </fill>
    </dxf>
    <dxf>
      <numFmt numFmtId="172" formatCode="[$¥-411]#,##0.00"/>
      <fill>
        <patternFill patternType="none"/>
      </fill>
    </dxf>
    <dxf>
      <numFmt numFmtId="173" formatCode="[$रु-439]\ #,##0.00"/>
      <fill>
        <patternFill patternType="none"/>
      </fill>
    </dxf>
    <dxf>
      <numFmt numFmtId="174" formatCode="#,##0.00[$р.-419]"/>
      <fill>
        <patternFill patternType="none"/>
      </fill>
    </dxf>
    <dxf>
      <numFmt numFmtId="169" formatCode="&quot;$&quot;#,##0.00"/>
      <fill>
        <patternFill patternType="none"/>
      </fill>
    </dxf>
    <dxf>
      <numFmt numFmtId="170" formatCode="[$€-2]\ #,##0.00"/>
      <fill>
        <patternFill patternType="none"/>
      </fill>
    </dxf>
    <dxf>
      <numFmt numFmtId="171" formatCode="[$£-809]#,##0.00"/>
      <fill>
        <patternFill patternType="none"/>
      </fill>
    </dxf>
    <dxf>
      <numFmt numFmtId="172" formatCode="[$¥-411]#,##0.00"/>
      <fill>
        <patternFill patternType="none"/>
      </fill>
    </dxf>
    <dxf>
      <numFmt numFmtId="173" formatCode="[$रु-439]\ #,##0.00"/>
      <fill>
        <patternFill patternType="none"/>
      </fill>
    </dxf>
    <dxf>
      <numFmt numFmtId="174" formatCode="#,##0.00[$р.-419]"/>
      <fill>
        <patternFill patternType="none"/>
      </fill>
    </dxf>
    <dxf>
      <numFmt numFmtId="169" formatCode="&quot;$&quot;#,##0.00"/>
      <fill>
        <patternFill patternType="none"/>
      </fill>
    </dxf>
    <dxf>
      <numFmt numFmtId="170" formatCode="[$€-2]\ #,##0.00"/>
      <fill>
        <patternFill patternType="none"/>
      </fill>
    </dxf>
    <dxf>
      <numFmt numFmtId="171" formatCode="[$£-809]#,##0.00"/>
      <fill>
        <patternFill patternType="none"/>
      </fill>
    </dxf>
    <dxf>
      <numFmt numFmtId="172" formatCode="[$¥-411]#,##0.00"/>
      <fill>
        <patternFill patternType="none"/>
      </fill>
    </dxf>
    <dxf>
      <numFmt numFmtId="173" formatCode="[$रु-439]\ #,##0.00"/>
      <fill>
        <patternFill patternType="none"/>
      </fill>
    </dxf>
    <dxf>
      <numFmt numFmtId="174" formatCode="#,##0.00[$р.-419]"/>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view3D>
      <c:rotX val="50"/>
      <c:rotY val="0"/>
      <c:rAngAx val="1"/>
    </c:view3D>
    <c:floor>
      <c:thickness val="0"/>
    </c:floor>
    <c:sideWall>
      <c:thickness val="0"/>
    </c:sideWall>
    <c:backWall>
      <c:thickness val="0"/>
    </c:backWall>
    <c:plotArea>
      <c:layout>
        <c:manualLayout>
          <c:xMode val="edge"/>
          <c:yMode val="edge"/>
          <c:x val="1.6222325150532707E-2"/>
          <c:y val="6.8707575346185171E-2"/>
          <c:w val="0.68613946786063496"/>
          <c:h val="0.8807783509819892"/>
        </c:manualLayout>
      </c:layout>
      <c:pie3DChart>
        <c:varyColors val="1"/>
        <c:ser>
          <c:idx val="0"/>
          <c:order val="0"/>
          <c:dPt>
            <c:idx val="0"/>
            <c:bubble3D val="0"/>
            <c:spPr>
              <a:solidFill>
                <a:srgbClr val="4F81BD"/>
              </a:solidFill>
            </c:spPr>
            <c:extLst>
              <c:ext xmlns:c16="http://schemas.microsoft.com/office/drawing/2014/chart" uri="{C3380CC4-5D6E-409C-BE32-E72D297353CC}">
                <c16:uniqueId val="{00000001-C5D1-4A63-BF75-14D81C0826BA}"/>
              </c:ext>
            </c:extLst>
          </c:dPt>
          <c:dPt>
            <c:idx val="1"/>
            <c:bubble3D val="0"/>
            <c:spPr>
              <a:solidFill>
                <a:srgbClr val="C0504D"/>
              </a:solidFill>
            </c:spPr>
            <c:extLst>
              <c:ext xmlns:c16="http://schemas.microsoft.com/office/drawing/2014/chart" uri="{C3380CC4-5D6E-409C-BE32-E72D297353CC}">
                <c16:uniqueId val="{00000003-C5D1-4A63-BF75-14D81C0826BA}"/>
              </c:ext>
            </c:extLst>
          </c:dPt>
          <c:dPt>
            <c:idx val="2"/>
            <c:bubble3D val="0"/>
            <c:spPr>
              <a:solidFill>
                <a:srgbClr val="9BBB59"/>
              </a:solidFill>
            </c:spPr>
            <c:extLst>
              <c:ext xmlns:c16="http://schemas.microsoft.com/office/drawing/2014/chart" uri="{C3380CC4-5D6E-409C-BE32-E72D297353CC}">
                <c16:uniqueId val="{00000005-C5D1-4A63-BF75-14D81C0826BA}"/>
              </c:ext>
            </c:extLst>
          </c:dPt>
          <c:cat>
            <c:strRef>
              <c:f>'Detalhes do Projeto'!$B$13:$B$15</c:f>
              <c:strCache>
                <c:ptCount val="3"/>
                <c:pt idx="0">
                  <c:v>Contagem de PF</c:v>
                </c:pt>
                <c:pt idx="1">
                  <c:v>Reuso de PFs</c:v>
                </c:pt>
                <c:pt idx="2">
                  <c:v>Processos de PFs</c:v>
                </c:pt>
              </c:strCache>
            </c:strRef>
          </c:cat>
          <c:val>
            <c:numRef>
              <c:f>'Detalhes do Projeto'!$C$13:$C$15</c:f>
              <c:numCache>
                <c:formatCode>0</c:formatCode>
                <c:ptCount val="3"/>
                <c:pt idx="0">
                  <c:v>38.196315789473694</c:v>
                </c:pt>
                <c:pt idx="1">
                  <c:v>0</c:v>
                </c:pt>
                <c:pt idx="2">
                  <c:v>2.4</c:v>
                </c:pt>
              </c:numCache>
            </c:numRef>
          </c:val>
          <c:extLst>
            <c:ext xmlns:c16="http://schemas.microsoft.com/office/drawing/2014/chart" uri="{C3380CC4-5D6E-409C-BE32-E72D297353CC}">
              <c16:uniqueId val="{00000006-C5D1-4A63-BF75-14D81C0826BA}"/>
            </c:ext>
          </c:extLst>
        </c:ser>
        <c:dLbls>
          <c:showLegendKey val="0"/>
          <c:showVal val="0"/>
          <c:showCatName val="0"/>
          <c:showSerName val="0"/>
          <c:showPercent val="0"/>
          <c:showBubbleSize val="0"/>
          <c:showLeaderLines val="1"/>
        </c:dLbls>
      </c:pie3DChart>
      <c:spPr>
        <a:solidFill>
          <a:srgbClr val="FFFFFF"/>
        </a:solidFill>
      </c:spPr>
    </c:plotArea>
    <c:legend>
      <c:legendPos val="r"/>
      <c:overlay val="0"/>
      <c:txPr>
        <a:bodyPr/>
        <a:lstStyle/>
        <a:p>
          <a:pPr lvl="0">
            <a:defRPr b="1" i="0">
              <a:solidFill>
                <a:srgbClr val="000000"/>
              </a:solidFill>
              <a:latin typeface="Roboto"/>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view3D>
      <c:rotX val="50"/>
      <c:rotY val="0"/>
      <c:rAngAx val="1"/>
    </c:view3D>
    <c:floor>
      <c:thickness val="0"/>
    </c:floor>
    <c:sideWall>
      <c:thickness val="0"/>
    </c:sideWall>
    <c:backWall>
      <c:thickness val="0"/>
    </c:backWall>
    <c:plotArea>
      <c:layout>
        <c:manualLayout>
          <c:xMode val="edge"/>
          <c:yMode val="edge"/>
          <c:x val="1.1025476939057583E-3"/>
          <c:y val="5.7213202332009411E-2"/>
          <c:w val="0.69659710446641943"/>
          <c:h val="0.892272674681861"/>
        </c:manualLayout>
      </c:layout>
      <c:pie3DChart>
        <c:varyColors val="1"/>
        <c:ser>
          <c:idx val="0"/>
          <c:order val="0"/>
          <c:dPt>
            <c:idx val="0"/>
            <c:bubble3D val="0"/>
            <c:spPr>
              <a:solidFill>
                <a:srgbClr val="4F81BD"/>
              </a:solidFill>
            </c:spPr>
            <c:extLst>
              <c:ext xmlns:c16="http://schemas.microsoft.com/office/drawing/2014/chart" uri="{C3380CC4-5D6E-409C-BE32-E72D297353CC}">
                <c16:uniqueId val="{00000001-775C-4D2D-B556-C6006D49A112}"/>
              </c:ext>
            </c:extLst>
          </c:dPt>
          <c:dPt>
            <c:idx val="1"/>
            <c:bubble3D val="0"/>
            <c:spPr>
              <a:solidFill>
                <a:srgbClr val="C0504D"/>
              </a:solidFill>
            </c:spPr>
            <c:extLst>
              <c:ext xmlns:c16="http://schemas.microsoft.com/office/drawing/2014/chart" uri="{C3380CC4-5D6E-409C-BE32-E72D297353CC}">
                <c16:uniqueId val="{00000003-775C-4D2D-B556-C6006D49A112}"/>
              </c:ext>
            </c:extLst>
          </c:dPt>
          <c:cat>
            <c:strRef>
              <c:f>'Detalhes do Projeto'!$B$13:$B$14</c:f>
              <c:strCache>
                <c:ptCount val="2"/>
                <c:pt idx="0">
                  <c:v>Contagem de PF</c:v>
                </c:pt>
                <c:pt idx="1">
                  <c:v>Reuso de PFs</c:v>
                </c:pt>
              </c:strCache>
            </c:strRef>
          </c:cat>
          <c:val>
            <c:numRef>
              <c:f>'Detalhes do Projeto'!$D$13:$D$14</c:f>
              <c:numCache>
                <c:formatCode>0</c:formatCode>
                <c:ptCount val="2"/>
                <c:pt idx="0">
                  <c:v>47</c:v>
                </c:pt>
                <c:pt idx="1">
                  <c:v>0</c:v>
                </c:pt>
              </c:numCache>
            </c:numRef>
          </c:val>
          <c:extLst>
            <c:ext xmlns:c16="http://schemas.microsoft.com/office/drawing/2014/chart" uri="{C3380CC4-5D6E-409C-BE32-E72D297353CC}">
              <c16:uniqueId val="{00000004-775C-4D2D-B556-C6006D49A112}"/>
            </c:ext>
          </c:extLst>
        </c:ser>
        <c:dLbls>
          <c:showLegendKey val="0"/>
          <c:showVal val="0"/>
          <c:showCatName val="0"/>
          <c:showSerName val="0"/>
          <c:showPercent val="0"/>
          <c:showBubbleSize val="0"/>
          <c:showLeaderLines val="1"/>
        </c:dLbls>
      </c:pie3DChart>
      <c:spPr>
        <a:solidFill>
          <a:srgbClr val="FFFFFF"/>
        </a:solidFill>
      </c:spPr>
    </c:plotArea>
    <c:legend>
      <c:legendPos val="r"/>
      <c:overlay val="0"/>
      <c:txPr>
        <a:bodyPr/>
        <a:lstStyle/>
        <a:p>
          <a:pPr lvl="0">
            <a:defRPr b="1" i="0">
              <a:solidFill>
                <a:srgbClr val="000000"/>
              </a:solidFill>
              <a:latin typeface="Roboto"/>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209550</xdr:colOff>
      <xdr:row>19</xdr:row>
      <xdr:rowOff>57150</xdr:rowOff>
    </xdr:from>
    <xdr:ext cx="2428875" cy="110490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19050</xdr:colOff>
      <xdr:row>19</xdr:row>
      <xdr:rowOff>57150</xdr:rowOff>
    </xdr:from>
    <xdr:ext cx="2533650" cy="11049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209550</xdr:colOff>
      <xdr:row>0</xdr:row>
      <xdr:rowOff>0</xdr:rowOff>
    </xdr:from>
    <xdr:ext cx="5238750" cy="457200"/>
    <xdr:sp macro="" textlink="">
      <xdr:nvSpPr>
        <xdr:cNvPr id="4" name="Shape 3">
          <a:extLst>
            <a:ext uri="{FF2B5EF4-FFF2-40B4-BE49-F238E27FC236}">
              <a16:creationId xmlns:a16="http://schemas.microsoft.com/office/drawing/2014/main" id="{00000000-0008-0000-0000-000004000000}"/>
            </a:ext>
          </a:extLst>
        </xdr:cNvPr>
        <xdr:cNvSpPr/>
      </xdr:nvSpPr>
      <xdr:spPr>
        <a:xfrm>
          <a:off x="2731388" y="3553432"/>
          <a:ext cx="5229225" cy="453137"/>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400" b="1" cap="none">
              <a:solidFill>
                <a:srgbClr val="6F91C8"/>
              </a:solidFill>
              <a:latin typeface="Cambria"/>
              <a:ea typeface="Cambria"/>
              <a:cs typeface="Cambria"/>
              <a:sym typeface="Cambria"/>
            </a:rPr>
            <a:t>ANÁLISE DE PONTOS DE FUNÇÃO</a:t>
          </a:r>
          <a:endParaRPr sz="2400" b="1" cap="none">
            <a:solidFill>
              <a:srgbClr val="6F91C8"/>
            </a:solidFill>
            <a:latin typeface="Cambria"/>
            <a:ea typeface="Cambria"/>
            <a:cs typeface="Cambria"/>
            <a:sym typeface="Cambria"/>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152400</xdr:colOff>
      <xdr:row>0</xdr:row>
      <xdr:rowOff>28575</xdr:rowOff>
    </xdr:from>
    <xdr:ext cx="7924800" cy="476250"/>
    <xdr:sp macro="" textlink="">
      <xdr:nvSpPr>
        <xdr:cNvPr id="4" name="Shape 4">
          <a:extLst>
            <a:ext uri="{FF2B5EF4-FFF2-40B4-BE49-F238E27FC236}">
              <a16:creationId xmlns:a16="http://schemas.microsoft.com/office/drawing/2014/main" id="{00000000-0008-0000-0100-000004000000}"/>
            </a:ext>
          </a:extLst>
        </xdr:cNvPr>
        <xdr:cNvSpPr/>
      </xdr:nvSpPr>
      <xdr:spPr>
        <a:xfrm>
          <a:off x="1393126" y="3549584"/>
          <a:ext cx="7905749" cy="46083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400" b="1">
              <a:solidFill>
                <a:srgbClr val="6F91C8"/>
              </a:solidFill>
              <a:latin typeface="Cambria"/>
              <a:ea typeface="Cambria"/>
              <a:cs typeface="Cambria"/>
              <a:sym typeface="Cambria"/>
            </a:rPr>
            <a:t>HISTÓRIAS DO USUÁRIO</a:t>
          </a:r>
          <a:r>
            <a:rPr lang="en-US" sz="2400" b="1" cap="none">
              <a:solidFill>
                <a:srgbClr val="6F91C8"/>
              </a:solidFill>
              <a:latin typeface="Cambria"/>
              <a:ea typeface="Cambria"/>
              <a:cs typeface="Cambria"/>
              <a:sym typeface="Cambria"/>
            </a:rPr>
            <a:t>/</a:t>
          </a:r>
          <a:r>
            <a:rPr lang="en-US" sz="2400" b="1">
              <a:solidFill>
                <a:srgbClr val="6F91C8"/>
              </a:solidFill>
              <a:latin typeface="Cambria"/>
              <a:ea typeface="Cambria"/>
              <a:cs typeface="Cambria"/>
              <a:sym typeface="Cambria"/>
            </a:rPr>
            <a:t>CASOS DE USO</a:t>
          </a:r>
          <a:endParaRPr sz="2400" b="1" cap="none">
            <a:solidFill>
              <a:srgbClr val="6F91C8"/>
            </a:solidFill>
            <a:latin typeface="Cambria"/>
            <a:ea typeface="Cambria"/>
            <a:cs typeface="Cambria"/>
            <a:sym typeface="Cambria"/>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152400</xdr:colOff>
      <xdr:row>0</xdr:row>
      <xdr:rowOff>28575</xdr:rowOff>
    </xdr:from>
    <xdr:ext cx="10696575" cy="476250"/>
    <xdr:sp macro="" textlink="">
      <xdr:nvSpPr>
        <xdr:cNvPr id="5" name="Shape 5">
          <a:extLst>
            <a:ext uri="{FF2B5EF4-FFF2-40B4-BE49-F238E27FC236}">
              <a16:creationId xmlns:a16="http://schemas.microsoft.com/office/drawing/2014/main" id="{00000000-0008-0000-0200-000005000000}"/>
            </a:ext>
          </a:extLst>
        </xdr:cNvPr>
        <xdr:cNvSpPr/>
      </xdr:nvSpPr>
      <xdr:spPr>
        <a:xfrm>
          <a:off x="0" y="3549584"/>
          <a:ext cx="10692000" cy="46083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400" b="1">
              <a:solidFill>
                <a:srgbClr val="6F91C8"/>
              </a:solidFill>
              <a:latin typeface="Cambria"/>
              <a:ea typeface="Cambria"/>
              <a:cs typeface="Cambria"/>
              <a:sym typeface="Cambria"/>
            </a:rPr>
            <a:t>APLICAÇÕES REUTILIZÁVEIS/COMPONENTES</a:t>
          </a:r>
          <a:endParaRPr sz="2400" b="1" cap="none">
            <a:solidFill>
              <a:srgbClr val="6F91C8"/>
            </a:solidFill>
            <a:latin typeface="Cambria"/>
            <a:ea typeface="Cambria"/>
            <a:cs typeface="Cambria"/>
            <a:sym typeface="Cambria"/>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257175</xdr:colOff>
      <xdr:row>0</xdr:row>
      <xdr:rowOff>95250</xdr:rowOff>
    </xdr:from>
    <xdr:ext cx="2533650" cy="466725"/>
    <xdr:sp macro="" textlink="">
      <xdr:nvSpPr>
        <xdr:cNvPr id="6" name="Shape 6">
          <a:extLst>
            <a:ext uri="{FF2B5EF4-FFF2-40B4-BE49-F238E27FC236}">
              <a16:creationId xmlns:a16="http://schemas.microsoft.com/office/drawing/2014/main" id="{00000000-0008-0000-0300-000006000000}"/>
            </a:ext>
          </a:extLst>
        </xdr:cNvPr>
        <xdr:cNvSpPr/>
      </xdr:nvSpPr>
      <xdr:spPr>
        <a:xfrm>
          <a:off x="4230750" y="3553425"/>
          <a:ext cx="2516700" cy="453000"/>
        </a:xfrm>
        <a:prstGeom prst="rect">
          <a:avLst/>
        </a:prstGeom>
        <a:noFill/>
        <a:ln>
          <a:noFill/>
        </a:ln>
      </xdr:spPr>
      <xdr:txBody>
        <a:bodyPr spcFirstLastPara="1" wrap="square" lIns="91425" tIns="45700" rIns="91425" bIns="45700" anchor="t" anchorCtr="0">
          <a:noAutofit/>
        </a:bodyPr>
        <a:lstStyle/>
        <a:p>
          <a:pPr marL="0" lvl="0" indent="0" algn="ctr" rtl="0">
            <a:lnSpc>
              <a:spcPct val="115000"/>
            </a:lnSpc>
            <a:spcBef>
              <a:spcPts val="0"/>
            </a:spcBef>
            <a:spcAft>
              <a:spcPts val="0"/>
            </a:spcAft>
            <a:buNone/>
          </a:pPr>
          <a:r>
            <a:rPr lang="en-US" sz="2400" b="1">
              <a:solidFill>
                <a:srgbClr val="7293C9"/>
              </a:solidFill>
              <a:latin typeface="Cambria"/>
              <a:ea typeface="Cambria"/>
              <a:cs typeface="Cambria"/>
              <a:sym typeface="Cambria"/>
            </a:rPr>
            <a:t>ADICIONADOS</a:t>
          </a:r>
          <a:endParaRPr sz="2400" b="1">
            <a:solidFill>
              <a:srgbClr val="7293C9"/>
            </a:solidFill>
            <a:latin typeface="Cambria"/>
            <a:ea typeface="Cambria"/>
            <a:cs typeface="Cambria"/>
            <a:sym typeface="Cambria"/>
          </a:endParaRPr>
        </a:p>
        <a:p>
          <a:pPr marL="0" lvl="0" indent="0" algn="ctr" rtl="0">
            <a:spcBef>
              <a:spcPts val="0"/>
            </a:spcBef>
            <a:spcAft>
              <a:spcPts val="0"/>
            </a:spcAft>
            <a:buNone/>
          </a:pPr>
          <a:endParaRPr sz="2400" b="1">
            <a:solidFill>
              <a:srgbClr val="6F91C8"/>
            </a:solidFill>
            <a:latin typeface="Cambria"/>
            <a:ea typeface="Cambria"/>
            <a:cs typeface="Cambria"/>
            <a:sym typeface="Cambria"/>
          </a:endParaRPr>
        </a:p>
      </xdr:txBody>
    </xdr:sp>
    <xdr:clientData fLocksWithSheet="0"/>
  </xdr:oneCellAnchor>
  <xdr:oneCellAnchor>
    <xdr:from>
      <xdr:col>0</xdr:col>
      <xdr:colOff>257175</xdr:colOff>
      <xdr:row>57</xdr:row>
      <xdr:rowOff>28575</xdr:rowOff>
    </xdr:from>
    <xdr:ext cx="3286125" cy="476250"/>
    <xdr:sp macro="" textlink="">
      <xdr:nvSpPr>
        <xdr:cNvPr id="7" name="Shape 7">
          <a:extLst>
            <a:ext uri="{FF2B5EF4-FFF2-40B4-BE49-F238E27FC236}">
              <a16:creationId xmlns:a16="http://schemas.microsoft.com/office/drawing/2014/main" id="{00000000-0008-0000-0300-000007000000}"/>
            </a:ext>
          </a:extLst>
        </xdr:cNvPr>
        <xdr:cNvSpPr/>
      </xdr:nvSpPr>
      <xdr:spPr>
        <a:xfrm>
          <a:off x="4552750" y="3553425"/>
          <a:ext cx="3269100" cy="4530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400" b="1">
              <a:solidFill>
                <a:srgbClr val="6F91C8"/>
              </a:solidFill>
              <a:latin typeface="Cambria"/>
              <a:ea typeface="Cambria"/>
              <a:cs typeface="Cambria"/>
              <a:sym typeface="Cambria"/>
            </a:rPr>
            <a:t>MODIFICADOS</a:t>
          </a:r>
          <a:endParaRPr sz="2400" b="1" cap="none">
            <a:solidFill>
              <a:srgbClr val="6F91C8"/>
            </a:solidFill>
            <a:latin typeface="Cambria"/>
            <a:ea typeface="Cambria"/>
            <a:cs typeface="Cambria"/>
            <a:sym typeface="Cambria"/>
          </a:endParaRPr>
        </a:p>
      </xdr:txBody>
    </xdr:sp>
    <xdr:clientData fLocksWithSheet="0"/>
  </xdr:oneCellAnchor>
  <xdr:oneCellAnchor>
    <xdr:from>
      <xdr:col>0</xdr:col>
      <xdr:colOff>257175</xdr:colOff>
      <xdr:row>113</xdr:row>
      <xdr:rowOff>38100</xdr:rowOff>
    </xdr:from>
    <xdr:ext cx="2124075" cy="476250"/>
    <xdr:sp macro="" textlink="">
      <xdr:nvSpPr>
        <xdr:cNvPr id="8" name="Shape 8">
          <a:extLst>
            <a:ext uri="{FF2B5EF4-FFF2-40B4-BE49-F238E27FC236}">
              <a16:creationId xmlns:a16="http://schemas.microsoft.com/office/drawing/2014/main" id="{00000000-0008-0000-0300-000008000000}"/>
            </a:ext>
          </a:extLst>
        </xdr:cNvPr>
        <xdr:cNvSpPr/>
      </xdr:nvSpPr>
      <xdr:spPr>
        <a:xfrm>
          <a:off x="4586973" y="3553425"/>
          <a:ext cx="2106000" cy="4530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400" b="1">
              <a:solidFill>
                <a:srgbClr val="6F91C8"/>
              </a:solidFill>
              <a:latin typeface="Cambria"/>
              <a:ea typeface="Cambria"/>
              <a:cs typeface="Cambria"/>
              <a:sym typeface="Cambria"/>
            </a:rPr>
            <a:t>EXCLUÍDOS</a:t>
          </a:r>
          <a:endParaRPr sz="2400" b="1" cap="none">
            <a:solidFill>
              <a:srgbClr val="6F91C8"/>
            </a:solidFill>
            <a:latin typeface="Cambria"/>
            <a:ea typeface="Cambria"/>
            <a:cs typeface="Cambria"/>
            <a:sym typeface="Cambria"/>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76200</xdr:colOff>
      <xdr:row>323</xdr:row>
      <xdr:rowOff>-19050</xdr:rowOff>
    </xdr:from>
    <xdr:ext cx="1419225" cy="38100"/>
    <xdr:sp macro="" textlink="">
      <xdr:nvSpPr>
        <xdr:cNvPr id="9" name="Shape 9">
          <a:extLst>
            <a:ext uri="{FF2B5EF4-FFF2-40B4-BE49-F238E27FC236}">
              <a16:creationId xmlns:a16="http://schemas.microsoft.com/office/drawing/2014/main" id="{00000000-0008-0000-0400-000009000000}"/>
            </a:ext>
          </a:extLst>
        </xdr:cNvPr>
        <xdr:cNvSpPr/>
      </xdr:nvSpPr>
      <xdr:spPr>
        <a:xfrm>
          <a:off x="4636388" y="3780000"/>
          <a:ext cx="1419225" cy="0"/>
        </a:xfrm>
        <a:prstGeom prst="rect">
          <a:avLst/>
        </a:prstGeom>
      </xdr:spPr>
      <xdr:txBody>
        <a:bodyPr>
          <a:prstTxWarp prst="textPlain">
            <a:avLst/>
          </a:prstTxWarp>
        </a:bodyPr>
        <a:lstStyle/>
        <a:p>
          <a:pPr lvl="0" algn="ctr"/>
          <a:r>
            <a:rPr b="0" i="0">
              <a:ln>
                <a:noFill/>
              </a:ln>
              <a:solidFill>
                <a:srgbClr val="800000">
                  <a:alpha val="80000"/>
                </a:srgbClr>
              </a:solidFill>
              <a:latin typeface="Twentieth Century"/>
            </a:rPr>
            <a:t>Changed</a:t>
          </a:r>
        </a:p>
      </xdr:txBody>
    </xdr:sp>
    <xdr:clientData fLocksWithSheet="0"/>
  </xdr:oneCellAnchor>
  <xdr:oneCellAnchor>
    <xdr:from>
      <xdr:col>1</xdr:col>
      <xdr:colOff>123825</xdr:colOff>
      <xdr:row>323</xdr:row>
      <xdr:rowOff>-19050</xdr:rowOff>
    </xdr:from>
    <xdr:ext cx="1304925" cy="38100"/>
    <xdr:sp macro="" textlink="">
      <xdr:nvSpPr>
        <xdr:cNvPr id="10" name="Shape 10">
          <a:extLst>
            <a:ext uri="{FF2B5EF4-FFF2-40B4-BE49-F238E27FC236}">
              <a16:creationId xmlns:a16="http://schemas.microsoft.com/office/drawing/2014/main" id="{00000000-0008-0000-0400-00000A000000}"/>
            </a:ext>
          </a:extLst>
        </xdr:cNvPr>
        <xdr:cNvSpPr/>
      </xdr:nvSpPr>
      <xdr:spPr>
        <a:xfrm>
          <a:off x="4693538" y="3780000"/>
          <a:ext cx="1304925" cy="0"/>
        </a:xfrm>
        <a:prstGeom prst="rect">
          <a:avLst/>
        </a:prstGeom>
      </xdr:spPr>
      <xdr:txBody>
        <a:bodyPr>
          <a:prstTxWarp prst="textPlain">
            <a:avLst/>
          </a:prstTxWarp>
        </a:bodyPr>
        <a:lstStyle/>
        <a:p>
          <a:pPr lvl="0" algn="ctr"/>
          <a:r>
            <a:rPr b="0" i="0">
              <a:ln>
                <a:noFill/>
              </a:ln>
              <a:solidFill>
                <a:srgbClr val="800000">
                  <a:alpha val="80000"/>
                </a:srgbClr>
              </a:solidFill>
              <a:latin typeface="Twentieth Century"/>
            </a:rPr>
            <a:t>Deleted</a:t>
          </a:r>
        </a:p>
      </xdr:txBody>
    </xdr:sp>
    <xdr:clientData fLocksWithSheet="0"/>
  </xdr:oneCellAnchor>
  <xdr:oneCellAnchor>
    <xdr:from>
      <xdr:col>1</xdr:col>
      <xdr:colOff>76200</xdr:colOff>
      <xdr:row>213</xdr:row>
      <xdr:rowOff>-19050</xdr:rowOff>
    </xdr:from>
    <xdr:ext cx="1419225" cy="38100"/>
    <xdr:sp macro="" textlink="">
      <xdr:nvSpPr>
        <xdr:cNvPr id="11" name="Shape 11">
          <a:extLst>
            <a:ext uri="{FF2B5EF4-FFF2-40B4-BE49-F238E27FC236}">
              <a16:creationId xmlns:a16="http://schemas.microsoft.com/office/drawing/2014/main" id="{00000000-0008-0000-0400-00000B000000}"/>
            </a:ext>
          </a:extLst>
        </xdr:cNvPr>
        <xdr:cNvSpPr/>
      </xdr:nvSpPr>
      <xdr:spPr>
        <a:xfrm>
          <a:off x="4636388" y="3780000"/>
          <a:ext cx="1419225" cy="0"/>
        </a:xfrm>
        <a:prstGeom prst="rect">
          <a:avLst/>
        </a:prstGeom>
      </xdr:spPr>
      <xdr:txBody>
        <a:bodyPr>
          <a:prstTxWarp prst="textPlain">
            <a:avLst/>
          </a:prstTxWarp>
        </a:bodyPr>
        <a:lstStyle/>
        <a:p>
          <a:pPr lvl="0" algn="ctr"/>
          <a:r>
            <a:rPr b="0" i="0">
              <a:ln>
                <a:noFill/>
              </a:ln>
              <a:solidFill>
                <a:srgbClr val="800000">
                  <a:alpha val="80000"/>
                </a:srgbClr>
              </a:solidFill>
              <a:latin typeface="Twentieth Century"/>
            </a:rPr>
            <a:t>Changed</a:t>
          </a:r>
        </a:p>
      </xdr:txBody>
    </xdr:sp>
    <xdr:clientData fLocksWithSheet="0"/>
  </xdr:oneCellAnchor>
  <xdr:oneCellAnchor>
    <xdr:from>
      <xdr:col>0</xdr:col>
      <xdr:colOff>295275</xdr:colOff>
      <xdr:row>1</xdr:row>
      <xdr:rowOff>38100</xdr:rowOff>
    </xdr:from>
    <xdr:ext cx="2476500" cy="485775"/>
    <xdr:sp macro="" textlink="">
      <xdr:nvSpPr>
        <xdr:cNvPr id="12" name="Shape 12">
          <a:extLst>
            <a:ext uri="{FF2B5EF4-FFF2-40B4-BE49-F238E27FC236}">
              <a16:creationId xmlns:a16="http://schemas.microsoft.com/office/drawing/2014/main" id="{00000000-0008-0000-0400-00000C000000}"/>
            </a:ext>
          </a:extLst>
        </xdr:cNvPr>
        <xdr:cNvSpPr/>
      </xdr:nvSpPr>
      <xdr:spPr>
        <a:xfrm>
          <a:off x="4739174" y="3553425"/>
          <a:ext cx="2457000" cy="453000"/>
        </a:xfrm>
        <a:prstGeom prst="rect">
          <a:avLst/>
        </a:prstGeom>
        <a:noFill/>
        <a:ln>
          <a:noFill/>
        </a:ln>
      </xdr:spPr>
      <xdr:txBody>
        <a:bodyPr spcFirstLastPara="1" wrap="square" lIns="91425" tIns="45700" rIns="91425" bIns="45700" anchor="t" anchorCtr="0">
          <a:noAutofit/>
        </a:bodyPr>
        <a:lstStyle/>
        <a:p>
          <a:pPr marL="0" lvl="0" indent="0" algn="ctr" rtl="0">
            <a:lnSpc>
              <a:spcPct val="115000"/>
            </a:lnSpc>
            <a:spcBef>
              <a:spcPts val="0"/>
            </a:spcBef>
            <a:spcAft>
              <a:spcPts val="0"/>
            </a:spcAft>
            <a:buNone/>
          </a:pPr>
          <a:r>
            <a:rPr lang="en-US" sz="2400" b="1">
              <a:solidFill>
                <a:srgbClr val="7293C9"/>
              </a:solidFill>
              <a:latin typeface="Cambria"/>
              <a:ea typeface="Cambria"/>
              <a:cs typeface="Cambria"/>
              <a:sym typeface="Cambria"/>
            </a:rPr>
            <a:t>ADICIONADOS</a:t>
          </a:r>
          <a:endParaRPr sz="2400" b="1" cap="none">
            <a:solidFill>
              <a:srgbClr val="6F91C8"/>
            </a:solidFill>
            <a:latin typeface="Cambria"/>
            <a:ea typeface="Cambria"/>
            <a:cs typeface="Cambria"/>
            <a:sym typeface="Cambria"/>
          </a:endParaRPr>
        </a:p>
      </xdr:txBody>
    </xdr:sp>
    <xdr:clientData fLocksWithSheet="0"/>
  </xdr:oneCellAnchor>
  <xdr:oneCellAnchor>
    <xdr:from>
      <xdr:col>0</xdr:col>
      <xdr:colOff>295275</xdr:colOff>
      <xdr:row>107</xdr:row>
      <xdr:rowOff>38100</xdr:rowOff>
    </xdr:from>
    <xdr:ext cx="2428875" cy="476250"/>
    <xdr:sp macro="" textlink="">
      <xdr:nvSpPr>
        <xdr:cNvPr id="13" name="Shape 13">
          <a:extLst>
            <a:ext uri="{FF2B5EF4-FFF2-40B4-BE49-F238E27FC236}">
              <a16:creationId xmlns:a16="http://schemas.microsoft.com/office/drawing/2014/main" id="{00000000-0008-0000-0400-00000D000000}"/>
            </a:ext>
          </a:extLst>
        </xdr:cNvPr>
        <xdr:cNvSpPr/>
      </xdr:nvSpPr>
      <xdr:spPr>
        <a:xfrm>
          <a:off x="4552750" y="3553425"/>
          <a:ext cx="2412300" cy="4530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400" b="1">
              <a:solidFill>
                <a:srgbClr val="6F91C8"/>
              </a:solidFill>
              <a:latin typeface="Cambria"/>
              <a:ea typeface="Cambria"/>
              <a:cs typeface="Cambria"/>
              <a:sym typeface="Cambria"/>
            </a:rPr>
            <a:t>MODIFICADOS</a:t>
          </a:r>
          <a:endParaRPr sz="2400" b="1" cap="none">
            <a:solidFill>
              <a:srgbClr val="6F91C8"/>
            </a:solidFill>
            <a:latin typeface="Cambria"/>
            <a:ea typeface="Cambria"/>
            <a:cs typeface="Cambria"/>
            <a:sym typeface="Cambria"/>
          </a:endParaRPr>
        </a:p>
      </xdr:txBody>
    </xdr:sp>
    <xdr:clientData fLocksWithSheet="0"/>
  </xdr:oneCellAnchor>
  <xdr:oneCellAnchor>
    <xdr:from>
      <xdr:col>0</xdr:col>
      <xdr:colOff>295275</xdr:colOff>
      <xdr:row>213</xdr:row>
      <xdr:rowOff>28575</xdr:rowOff>
    </xdr:from>
    <xdr:ext cx="2085975" cy="476250"/>
    <xdr:sp macro="" textlink="">
      <xdr:nvSpPr>
        <xdr:cNvPr id="14" name="Shape 14">
          <a:extLst>
            <a:ext uri="{FF2B5EF4-FFF2-40B4-BE49-F238E27FC236}">
              <a16:creationId xmlns:a16="http://schemas.microsoft.com/office/drawing/2014/main" id="{00000000-0008-0000-0400-00000E000000}"/>
            </a:ext>
          </a:extLst>
        </xdr:cNvPr>
        <xdr:cNvSpPr/>
      </xdr:nvSpPr>
      <xdr:spPr>
        <a:xfrm>
          <a:off x="4586974" y="3553425"/>
          <a:ext cx="2065200" cy="4530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400" b="1">
              <a:solidFill>
                <a:srgbClr val="6F91C8"/>
              </a:solidFill>
              <a:latin typeface="Cambria"/>
              <a:ea typeface="Cambria"/>
              <a:cs typeface="Cambria"/>
              <a:sym typeface="Cambria"/>
            </a:rPr>
            <a:t>EXCLUÍDOS</a:t>
          </a:r>
          <a:endParaRPr sz="2400" b="1" cap="none">
            <a:solidFill>
              <a:srgbClr val="6F91C8"/>
            </a:solidFill>
            <a:latin typeface="Cambria"/>
            <a:ea typeface="Cambria"/>
            <a:cs typeface="Cambria"/>
            <a:sym typeface="Cambria"/>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6572250" cy="619125"/>
    <xdr:sp macro="" textlink="">
      <xdr:nvSpPr>
        <xdr:cNvPr id="15" name="Shape 15">
          <a:extLst>
            <a:ext uri="{FF2B5EF4-FFF2-40B4-BE49-F238E27FC236}">
              <a16:creationId xmlns:a16="http://schemas.microsoft.com/office/drawing/2014/main" id="{00000000-0008-0000-0500-00000F000000}"/>
            </a:ext>
          </a:extLst>
        </xdr:cNvPr>
        <xdr:cNvSpPr/>
      </xdr:nvSpPr>
      <xdr:spPr>
        <a:xfrm>
          <a:off x="2062677" y="3472669"/>
          <a:ext cx="6566647" cy="614663"/>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b="1" cap="none">
              <a:solidFill>
                <a:srgbClr val="6F91C8"/>
              </a:solidFill>
              <a:latin typeface="Cambria"/>
              <a:ea typeface="Cambria"/>
              <a:cs typeface="Cambria"/>
              <a:sym typeface="Cambria"/>
            </a:rPr>
            <a:t>PROGESSIVE FP MATRIX</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190500</xdr:colOff>
      <xdr:row>1</xdr:row>
      <xdr:rowOff>0</xdr:rowOff>
    </xdr:from>
    <xdr:ext cx="9667875" cy="628650"/>
    <xdr:sp macro="" textlink="">
      <xdr:nvSpPr>
        <xdr:cNvPr id="16" name="Shape 16">
          <a:extLst>
            <a:ext uri="{FF2B5EF4-FFF2-40B4-BE49-F238E27FC236}">
              <a16:creationId xmlns:a16="http://schemas.microsoft.com/office/drawing/2014/main" id="{00000000-0008-0000-0600-000010000000}"/>
            </a:ext>
          </a:extLst>
        </xdr:cNvPr>
        <xdr:cNvSpPr/>
      </xdr:nvSpPr>
      <xdr:spPr>
        <a:xfrm>
          <a:off x="516265" y="3467066"/>
          <a:ext cx="9659470" cy="625869"/>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b="1" cap="none">
              <a:solidFill>
                <a:srgbClr val="6F91C8"/>
              </a:solidFill>
              <a:latin typeface="Cambria"/>
              <a:ea typeface="Cambria"/>
              <a:cs typeface="Cambria"/>
              <a:sym typeface="Cambria"/>
            </a:rPr>
            <a:t>FP ESTIMATION</a:t>
          </a:r>
          <a:endParaRPr sz="2400" b="1" cap="none">
            <a:solidFill>
              <a:srgbClr val="6F91C8"/>
            </a:solidFill>
            <a:latin typeface="Cambria"/>
            <a:ea typeface="Cambria"/>
            <a:cs typeface="Cambria"/>
            <a:sym typeface="Cambria"/>
          </a:endParaRPr>
        </a:p>
      </xdr:txBody>
    </xdr:sp>
    <xdr:clientData fLocksWithSheet="0"/>
  </xdr:oneCellAnchor>
  <xdr:oneCellAnchor>
    <xdr:from>
      <xdr:col>0</xdr:col>
      <xdr:colOff>200025</xdr:colOff>
      <xdr:row>37</xdr:row>
      <xdr:rowOff>123825</xdr:rowOff>
    </xdr:from>
    <xdr:ext cx="8858250" cy="476250"/>
    <xdr:sp macro="" textlink="">
      <xdr:nvSpPr>
        <xdr:cNvPr id="17" name="Shape 17">
          <a:extLst>
            <a:ext uri="{FF2B5EF4-FFF2-40B4-BE49-F238E27FC236}">
              <a16:creationId xmlns:a16="http://schemas.microsoft.com/office/drawing/2014/main" id="{00000000-0008-0000-0600-000011000000}"/>
            </a:ext>
          </a:extLst>
        </xdr:cNvPr>
        <xdr:cNvSpPr/>
      </xdr:nvSpPr>
      <xdr:spPr>
        <a:xfrm>
          <a:off x="919677" y="3545994"/>
          <a:ext cx="8852647" cy="468013"/>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400" b="1" cap="none">
              <a:solidFill>
                <a:srgbClr val="6F91C8"/>
              </a:solidFill>
              <a:latin typeface="Cambria"/>
              <a:ea typeface="Cambria"/>
              <a:cs typeface="Cambria"/>
              <a:sym typeface="Cambria"/>
            </a:rPr>
            <a:t>VALUE ADJUSTMENT FACTOR (VAF)</a:t>
          </a:r>
          <a:endParaRPr sz="2400" b="1" cap="none">
            <a:solidFill>
              <a:srgbClr val="6F91C8"/>
            </a:solidFill>
            <a:latin typeface="Cambria"/>
            <a:ea typeface="Cambria"/>
            <a:cs typeface="Cambria"/>
            <a:sym typeface="Cambria"/>
          </a:endParaRPr>
        </a:p>
      </xdr:txBody>
    </xdr:sp>
    <xdr:clientData fLocksWithSheet="0"/>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showGridLines="0" topLeftCell="A10" workbookViewId="0">
      <selection activeCell="C8" sqref="C8:D8"/>
    </sheetView>
  </sheetViews>
  <sheetFormatPr defaultColWidth="14.44140625" defaultRowHeight="15" customHeight="1"/>
  <cols>
    <col min="1" max="1" width="3.33203125" customWidth="1"/>
    <col min="2" max="2" width="37.109375" customWidth="1"/>
    <col min="3" max="3" width="21.5546875" customWidth="1"/>
    <col min="4" max="4" width="16.88671875" customWidth="1"/>
    <col min="5" max="26" width="8.6640625" customWidth="1"/>
    <col min="27" max="27" width="8.6640625" hidden="1" customWidth="1"/>
  </cols>
  <sheetData>
    <row r="1" spans="1:27" ht="36.75" customHeight="1">
      <c r="A1" s="498"/>
      <c r="B1" s="499"/>
      <c r="C1" s="499"/>
      <c r="D1" s="499"/>
      <c r="AA1" s="2" t="str">
        <f>'Indices PF'!E53</f>
        <v>Dollar</v>
      </c>
    </row>
    <row r="2" spans="1:27" ht="12.75" customHeight="1">
      <c r="A2" s="3"/>
      <c r="B2" s="3"/>
      <c r="D2" s="4"/>
    </row>
    <row r="3" spans="1:27" ht="12.75" customHeight="1">
      <c r="B3" s="501" t="s">
        <v>0</v>
      </c>
      <c r="C3" s="502"/>
      <c r="D3" s="503"/>
    </row>
    <row r="4" spans="1:27" ht="12.75" customHeight="1">
      <c r="B4" s="5" t="s">
        <v>1</v>
      </c>
      <c r="C4" s="500" t="s">
        <v>798</v>
      </c>
      <c r="D4" s="496"/>
    </row>
    <row r="5" spans="1:27" ht="12.75" customHeight="1">
      <c r="B5" s="6" t="s">
        <v>2</v>
      </c>
      <c r="C5" s="500" t="s">
        <v>802</v>
      </c>
      <c r="D5" s="496"/>
    </row>
    <row r="6" spans="1:27" ht="12.75" customHeight="1">
      <c r="B6" s="6" t="s">
        <v>3</v>
      </c>
      <c r="C6" s="500">
        <v>1</v>
      </c>
      <c r="D6" s="496"/>
    </row>
    <row r="7" spans="1:27" ht="12.75" customHeight="1">
      <c r="B7" s="6" t="s">
        <v>4</v>
      </c>
      <c r="C7" s="500" t="s">
        <v>803</v>
      </c>
      <c r="D7" s="496"/>
    </row>
    <row r="8" spans="1:27" ht="12.75" customHeight="1">
      <c r="B8" s="6" t="s">
        <v>5</v>
      </c>
      <c r="C8" s="500" t="s">
        <v>6</v>
      </c>
      <c r="D8" s="496"/>
    </row>
    <row r="9" spans="1:27" ht="12.75" customHeight="1">
      <c r="B9" s="6" t="s">
        <v>7</v>
      </c>
      <c r="C9" s="495">
        <v>44813</v>
      </c>
      <c r="D9" s="496"/>
    </row>
    <row r="10" spans="1:27" ht="12.75" customHeight="1">
      <c r="B10" s="7" t="s">
        <v>8</v>
      </c>
      <c r="C10" s="495">
        <v>43567</v>
      </c>
      <c r="D10" s="496"/>
    </row>
    <row r="11" spans="1:27" ht="12.75" customHeight="1"/>
    <row r="12" spans="1:27" ht="12.75" customHeight="1">
      <c r="B12" s="8" t="s">
        <v>9</v>
      </c>
      <c r="C12" s="9" t="s">
        <v>10</v>
      </c>
      <c r="D12" s="10" t="s">
        <v>11</v>
      </c>
    </row>
    <row r="13" spans="1:27" ht="12.75" customHeight="1">
      <c r="B13" s="5" t="s">
        <v>12</v>
      </c>
      <c r="C13" s="11">
        <f>'Cálculo PF'!J27-'Cálculo PF'!K9</f>
        <v>38.196315789473694</v>
      </c>
      <c r="D13" s="12">
        <f>'Cálculo PF'!H17</f>
        <v>47</v>
      </c>
    </row>
    <row r="14" spans="1:27" ht="12.75" customHeight="1">
      <c r="B14" s="13" t="s">
        <v>13</v>
      </c>
      <c r="C14" s="14">
        <f>'Cálculo PF'!J28</f>
        <v>0</v>
      </c>
      <c r="D14" s="15">
        <f>'Cálculo PF'!J20</f>
        <v>0</v>
      </c>
    </row>
    <row r="15" spans="1:27" ht="12.75" customHeight="1">
      <c r="B15" s="13" t="s">
        <v>14</v>
      </c>
      <c r="C15" s="14">
        <f>'Cálculo PF'!K9</f>
        <v>2.4</v>
      </c>
      <c r="D15" s="16"/>
    </row>
    <row r="16" spans="1:27" ht="12.75" customHeight="1">
      <c r="B16" s="6" t="s">
        <v>15</v>
      </c>
      <c r="C16" s="14">
        <f>'Cálculo PF'!J31</f>
        <v>162.38526315789474</v>
      </c>
      <c r="D16" s="17"/>
    </row>
    <row r="17" spans="2:4" ht="12.75" customHeight="1">
      <c r="B17" s="7" t="s">
        <v>16</v>
      </c>
      <c r="C17" s="18">
        <f>'Cálculo PF'!J37</f>
        <v>4059.6315789473692</v>
      </c>
      <c r="D17" s="19"/>
    </row>
    <row r="18" spans="2:4" ht="12.75" customHeight="1"/>
    <row r="19" spans="2:4" ht="12.75" customHeight="1">
      <c r="B19" s="20" t="s">
        <v>17</v>
      </c>
      <c r="C19" s="497" t="s">
        <v>18</v>
      </c>
      <c r="D19" s="496"/>
    </row>
    <row r="20" spans="2:4" ht="12.75" customHeight="1"/>
    <row r="21" spans="2:4" ht="12.75" customHeight="1"/>
    <row r="22" spans="2:4" ht="12.75" customHeight="1"/>
    <row r="23" spans="2:4" ht="12.75" customHeight="1"/>
    <row r="24" spans="2:4" ht="12.75" customHeight="1"/>
    <row r="25" spans="2:4" ht="12.75" customHeight="1"/>
    <row r="26" spans="2:4" ht="12.75" customHeight="1"/>
    <row r="27" spans="2:4" ht="12.75" customHeight="1"/>
    <row r="28" spans="2:4" ht="12.75" customHeight="1"/>
    <row r="29" spans="2:4" ht="12.75" customHeight="1"/>
    <row r="30" spans="2:4" ht="12.75" customHeight="1"/>
    <row r="31" spans="2:4" ht="12.75" customHeight="1"/>
    <row r="32" spans="2: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C10:D10"/>
    <mergeCell ref="C19:D19"/>
    <mergeCell ref="A1:D1"/>
    <mergeCell ref="C5:D5"/>
    <mergeCell ref="C8:D8"/>
    <mergeCell ref="C4:D4"/>
    <mergeCell ref="B3:D3"/>
    <mergeCell ref="C6:D6"/>
    <mergeCell ref="C7:D7"/>
    <mergeCell ref="C9:D9"/>
  </mergeCells>
  <conditionalFormatting sqref="C17:D17">
    <cfRule type="expression" dxfId="29" priority="1" stopIfTrue="1">
      <formula>$AA$1="Ruble"</formula>
    </cfRule>
  </conditionalFormatting>
  <conditionalFormatting sqref="C17:D17">
    <cfRule type="expression" dxfId="28" priority="2" stopIfTrue="1">
      <formula>$AA$1="Rupee"</formula>
    </cfRule>
  </conditionalFormatting>
  <conditionalFormatting sqref="C17:D17">
    <cfRule type="expression" dxfId="27" priority="3" stopIfTrue="1">
      <formula>$AA$1="Yen"</formula>
    </cfRule>
  </conditionalFormatting>
  <conditionalFormatting sqref="C17:D17">
    <cfRule type="expression" dxfId="26" priority="4" stopIfTrue="1">
      <formula>$AA$1="Pound"</formula>
    </cfRule>
  </conditionalFormatting>
  <conditionalFormatting sqref="C17:D17">
    <cfRule type="expression" dxfId="25" priority="5" stopIfTrue="1">
      <formula>$AA$1="Euro"</formula>
    </cfRule>
  </conditionalFormatting>
  <conditionalFormatting sqref="C17:D17">
    <cfRule type="expression" dxfId="24" priority="6" stopIfTrue="1">
      <formula>$AA$1="Dollar"</formula>
    </cfRule>
  </conditionalFormatting>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tabSelected="1" workbookViewId="0">
      <selection activeCell="A2" sqref="A2"/>
    </sheetView>
  </sheetViews>
  <sheetFormatPr defaultColWidth="14.44140625" defaultRowHeight="15" customHeight="1"/>
  <cols>
    <col min="1" max="1" width="10.6640625" customWidth="1"/>
    <col min="2" max="3" width="39.109375" customWidth="1"/>
    <col min="4" max="4" width="8.88671875" customWidth="1"/>
    <col min="5" max="9" width="9.109375" customWidth="1"/>
    <col min="10" max="10" width="11.109375" customWidth="1"/>
    <col min="11" max="13" width="9.109375" customWidth="1"/>
    <col min="14" max="14" width="10.88671875" customWidth="1"/>
    <col min="15" max="16" width="27.44140625" customWidth="1"/>
    <col min="17" max="17" width="27.33203125" customWidth="1"/>
    <col min="18" max="19" width="27.44140625" customWidth="1"/>
    <col min="20" max="26" width="8.6640625" customWidth="1"/>
  </cols>
  <sheetData>
    <row r="1" spans="1:26" ht="12.75" customHeight="1">
      <c r="A1" s="476" t="s">
        <v>236</v>
      </c>
      <c r="B1" s="477" t="s">
        <v>237</v>
      </c>
      <c r="C1" s="477" t="s">
        <v>238</v>
      </c>
      <c r="D1" s="477" t="s">
        <v>82</v>
      </c>
      <c r="E1" s="477" t="s">
        <v>39</v>
      </c>
      <c r="F1" s="477" t="s">
        <v>40</v>
      </c>
      <c r="G1" s="477" t="s">
        <v>41</v>
      </c>
      <c r="H1" s="477" t="s">
        <v>42</v>
      </c>
      <c r="I1" s="478" t="s">
        <v>239</v>
      </c>
      <c r="J1" s="479" t="s">
        <v>240</v>
      </c>
      <c r="K1" s="480" t="s">
        <v>45</v>
      </c>
      <c r="L1" s="477" t="s">
        <v>241</v>
      </c>
      <c r="M1" s="480" t="s">
        <v>87</v>
      </c>
      <c r="N1" s="481" t="s">
        <v>84</v>
      </c>
      <c r="O1" s="478" t="s">
        <v>88</v>
      </c>
      <c r="P1" s="478" t="s">
        <v>242</v>
      </c>
      <c r="Q1" s="478" t="s">
        <v>90</v>
      </c>
      <c r="R1" s="478" t="s">
        <v>91</v>
      </c>
      <c r="S1" s="482" t="s">
        <v>92</v>
      </c>
      <c r="T1" s="483"/>
      <c r="U1" s="483"/>
      <c r="V1" s="483"/>
      <c r="W1" s="483"/>
      <c r="X1" s="483"/>
      <c r="Y1" s="483"/>
      <c r="Z1" s="483"/>
    </row>
    <row r="2" spans="1:26" ht="12.75" customHeight="1">
      <c r="A2" s="419">
        <f>Relatórios!A3</f>
        <v>2</v>
      </c>
      <c r="B2" s="417" t="str">
        <f>Relatórios!B3</f>
        <v>Aprovar Cotação</v>
      </c>
      <c r="C2" s="417" t="str">
        <f>Relatórios!C3</f>
        <v>Freelancer</v>
      </c>
      <c r="D2" s="417" t="str">
        <f>Relatórios!D3</f>
        <v>ILF</v>
      </c>
      <c r="E2" s="417">
        <f>Relatórios!E3</f>
        <v>25</v>
      </c>
      <c r="F2" s="417">
        <f>Relatórios!F3</f>
        <v>1</v>
      </c>
      <c r="G2" s="417">
        <f>Relatórios!G3</f>
        <v>0</v>
      </c>
      <c r="H2" s="417">
        <f>Relatórios!H3</f>
        <v>2</v>
      </c>
      <c r="I2" s="452">
        <f>Relatórios!I3</f>
        <v>7</v>
      </c>
      <c r="J2" s="452">
        <f>Relatórios!J3</f>
        <v>3.5000000000000004</v>
      </c>
      <c r="K2" s="452">
        <f>Relatórios!K3</f>
        <v>0</v>
      </c>
      <c r="L2" s="417" t="str">
        <f>Relatórios!L3</f>
        <v/>
      </c>
      <c r="M2" s="452" t="str">
        <f>Relatórios!M3</f>
        <v/>
      </c>
      <c r="N2" s="484">
        <f>Relatórios!N3</f>
        <v>14.000000000000002</v>
      </c>
      <c r="O2" s="417" t="str">
        <f>Relatórios!O3</f>
        <v/>
      </c>
      <c r="P2" s="417" t="str">
        <f>Relatórios!P3</f>
        <v/>
      </c>
      <c r="Q2" s="417" t="str">
        <f>Relatórios!Q3</f>
        <v/>
      </c>
      <c r="R2" s="417" t="str">
        <f>Relatórios!R3</f>
        <v/>
      </c>
      <c r="S2" s="418" t="str">
        <f>Relatórios!S3</f>
        <v/>
      </c>
    </row>
    <row r="3" spans="1:26" ht="12.75" customHeight="1">
      <c r="A3" s="419">
        <f>Relatórios!A162</f>
        <v>2</v>
      </c>
      <c r="B3" s="417" t="str">
        <f>Relatórios!B162</f>
        <v>Aprovar Cotação</v>
      </c>
      <c r="C3" s="417" t="str">
        <f>Relatórios!C162</f>
        <v>Freelancer</v>
      </c>
      <c r="D3" s="417" t="str">
        <f>Relatórios!D162</f>
        <v>EI</v>
      </c>
      <c r="E3" s="417">
        <f>Relatórios!E162</f>
        <v>25</v>
      </c>
      <c r="F3" s="417">
        <f>Relatórios!F162</f>
        <v>1</v>
      </c>
      <c r="G3" s="417">
        <f>Relatórios!G162</f>
        <v>0</v>
      </c>
      <c r="H3" s="417">
        <f>Relatórios!H162</f>
        <v>2</v>
      </c>
      <c r="I3" s="452">
        <f>Relatórios!I162</f>
        <v>4</v>
      </c>
      <c r="J3" s="452">
        <f>Relatórios!J162</f>
        <v>6.25</v>
      </c>
      <c r="K3" s="452">
        <f>Relatórios!K162</f>
        <v>0</v>
      </c>
      <c r="L3" s="417" t="str">
        <f>Relatórios!L162</f>
        <v/>
      </c>
      <c r="M3" s="452" t="str">
        <f>Relatórios!M162</f>
        <v/>
      </c>
      <c r="N3" s="484">
        <f>Relatórios!N162</f>
        <v>25</v>
      </c>
      <c r="O3" s="417" t="str">
        <f>Relatórios!O162</f>
        <v/>
      </c>
      <c r="P3" s="417" t="str">
        <f>Relatórios!P162</f>
        <v/>
      </c>
      <c r="Q3" s="417" t="str">
        <f>Relatórios!Q162</f>
        <v/>
      </c>
      <c r="R3" s="417" t="str">
        <f>Relatórios!R162</f>
        <v/>
      </c>
      <c r="S3" s="418" t="str">
        <f>Relatórios!S162</f>
        <v xml:space="preserve"> </v>
      </c>
    </row>
    <row r="4" spans="1:26" ht="12.75" customHeight="1">
      <c r="A4" s="419">
        <f>Relatórios!A163</f>
        <v>1</v>
      </c>
      <c r="B4" s="417" t="str">
        <f>Relatórios!B163</f>
        <v>Solicitar Cotação</v>
      </c>
      <c r="C4" s="417" t="str">
        <f>Relatórios!C163</f>
        <v>Cliente</v>
      </c>
      <c r="D4" s="417" t="str">
        <f>Relatórios!D163</f>
        <v>EI</v>
      </c>
      <c r="E4" s="417">
        <f>Relatórios!E163</f>
        <v>28</v>
      </c>
      <c r="F4" s="417">
        <f>Relatórios!F163</f>
        <v>1</v>
      </c>
      <c r="G4" s="417">
        <f>Relatórios!G163</f>
        <v>0</v>
      </c>
      <c r="H4" s="417">
        <f>Relatórios!H163</f>
        <v>2</v>
      </c>
      <c r="I4" s="452">
        <f>Relatórios!I163</f>
        <v>4</v>
      </c>
      <c r="J4" s="452">
        <f>Relatórios!J163</f>
        <v>7</v>
      </c>
      <c r="K4" s="452">
        <f>Relatórios!K163</f>
        <v>0</v>
      </c>
      <c r="L4" s="417" t="str">
        <f>Relatórios!L163</f>
        <v/>
      </c>
      <c r="M4" s="452" t="str">
        <f>Relatórios!M163</f>
        <v/>
      </c>
      <c r="N4" s="484">
        <f>Relatórios!N163</f>
        <v>28</v>
      </c>
      <c r="O4" s="417" t="str">
        <f>Relatórios!O163</f>
        <v/>
      </c>
      <c r="P4" s="417" t="str">
        <f>Relatórios!P163</f>
        <v/>
      </c>
      <c r="Q4" s="417" t="str">
        <f>Relatórios!Q163</f>
        <v/>
      </c>
      <c r="R4" s="417" t="str">
        <f>Relatórios!R163</f>
        <v/>
      </c>
      <c r="S4" s="418" t="str">
        <f>Relatórios!S163</f>
        <v/>
      </c>
    </row>
    <row r="5" spans="1:26" ht="12.75" customHeight="1">
      <c r="A5" s="419">
        <f>Relatórios!A164</f>
        <v>3</v>
      </c>
      <c r="B5" s="417" t="str">
        <f>Relatórios!B164</f>
        <v>Sistema de lançamento de coletas</v>
      </c>
      <c r="C5" s="417" t="str">
        <f>Relatórios!C164</f>
        <v>Serviço</v>
      </c>
      <c r="D5" s="417" t="str">
        <f>Relatórios!D164</f>
        <v>EO</v>
      </c>
      <c r="E5" s="417">
        <f>Relatórios!E164</f>
        <v>20</v>
      </c>
      <c r="F5" s="417">
        <f>Relatórios!F164</f>
        <v>1</v>
      </c>
      <c r="G5" s="417">
        <f>Relatórios!G164</f>
        <v>1</v>
      </c>
      <c r="H5" s="417">
        <f>Relatórios!H164</f>
        <v>3</v>
      </c>
      <c r="I5" s="452">
        <f>Relatórios!I164</f>
        <v>5</v>
      </c>
      <c r="J5" s="452">
        <f>Relatórios!J164</f>
        <v>5</v>
      </c>
      <c r="K5" s="452">
        <f>Relatórios!K164</f>
        <v>0.6</v>
      </c>
      <c r="L5" s="417" t="str">
        <f>Relatórios!L164</f>
        <v/>
      </c>
      <c r="M5" s="452" t="str">
        <f>Relatórios!M164</f>
        <v/>
      </c>
      <c r="N5" s="484">
        <f>Relatórios!N164</f>
        <v>22.4</v>
      </c>
      <c r="O5" s="417" t="str">
        <f>Relatórios!O164</f>
        <v/>
      </c>
      <c r="P5" s="417" t="str">
        <f>Relatórios!P164</f>
        <v/>
      </c>
      <c r="Q5" s="417" t="str">
        <f>Relatórios!Q164</f>
        <v/>
      </c>
      <c r="R5" s="417" t="str">
        <f>Relatórios!R164</f>
        <v/>
      </c>
      <c r="S5" s="418" t="str">
        <f>Relatórios!S164</f>
        <v/>
      </c>
    </row>
    <row r="6" spans="1:26" ht="12.75" customHeight="1">
      <c r="A6" s="419">
        <f>Relatórios!A165</f>
        <v>4</v>
      </c>
      <c r="B6" s="417" t="str">
        <f>Relatórios!B165</f>
        <v>Rastreamento do transporte</v>
      </c>
      <c r="C6" s="417" t="str">
        <f>Relatórios!C165</f>
        <v>Proposta</v>
      </c>
      <c r="D6" s="417" t="str">
        <f>Relatórios!D165</f>
        <v>EI</v>
      </c>
      <c r="E6" s="417">
        <f>Relatórios!E165</f>
        <v>15</v>
      </c>
      <c r="F6" s="417">
        <f>Relatórios!F165</f>
        <v>1</v>
      </c>
      <c r="G6" s="417">
        <f>Relatórios!G165</f>
        <v>1</v>
      </c>
      <c r="H6" s="417">
        <f>Relatórios!H165</f>
        <v>2</v>
      </c>
      <c r="I6" s="452">
        <f>Relatórios!I165</f>
        <v>3</v>
      </c>
      <c r="J6" s="452">
        <f>Relatórios!J165</f>
        <v>3</v>
      </c>
      <c r="K6" s="452">
        <f>Relatórios!K165</f>
        <v>0.6</v>
      </c>
      <c r="L6" s="417" t="str">
        <f>Relatórios!L165</f>
        <v/>
      </c>
      <c r="M6" s="452" t="str">
        <f>Relatórios!M165</f>
        <v/>
      </c>
      <c r="N6" s="484">
        <f>Relatórios!N165</f>
        <v>14.4</v>
      </c>
      <c r="O6" s="417" t="str">
        <f>Relatórios!O165</f>
        <v/>
      </c>
      <c r="P6" s="417" t="str">
        <f>Relatórios!P165</f>
        <v/>
      </c>
      <c r="Q6" s="417" t="str">
        <f>Relatórios!Q165</f>
        <v/>
      </c>
      <c r="R6" s="417" t="str">
        <f>Relatórios!R165</f>
        <v/>
      </c>
      <c r="S6" s="418" t="str">
        <f>Relatórios!S165</f>
        <v/>
      </c>
    </row>
    <row r="7" spans="1:26" ht="12.75" customHeight="1">
      <c r="A7" s="419" t="str">
        <f>Relatórios!A166</f>
        <v/>
      </c>
      <c r="B7" s="417" t="str">
        <f>Relatórios!B166</f>
        <v/>
      </c>
      <c r="C7" s="417" t="str">
        <f>Relatórios!C166</f>
        <v/>
      </c>
      <c r="D7" s="417" t="str">
        <f>Relatórios!D166</f>
        <v/>
      </c>
      <c r="E7" s="417" t="str">
        <f>Relatórios!E166</f>
        <v/>
      </c>
      <c r="F7" s="417" t="str">
        <f>Relatórios!F166</f>
        <v/>
      </c>
      <c r="G7" s="417" t="str">
        <f>Relatórios!G166</f>
        <v/>
      </c>
      <c r="H7" s="417" t="str">
        <f>Relatórios!H166</f>
        <v/>
      </c>
      <c r="I7" s="452" t="str">
        <f>Relatórios!I166</f>
        <v/>
      </c>
      <c r="J7" s="452" t="str">
        <f>Relatórios!J166</f>
        <v/>
      </c>
      <c r="K7" s="452" t="str">
        <f>Relatórios!K166</f>
        <v/>
      </c>
      <c r="L7" s="417" t="str">
        <f>Relatórios!L166</f>
        <v/>
      </c>
      <c r="M7" s="452" t="str">
        <f>Relatórios!M166</f>
        <v/>
      </c>
      <c r="N7" s="484" t="str">
        <f>Relatórios!N166</f>
        <v/>
      </c>
      <c r="O7" s="417" t="str">
        <f>Relatórios!O166</f>
        <v/>
      </c>
      <c r="P7" s="417" t="str">
        <f>Relatórios!P166</f>
        <v/>
      </c>
      <c r="Q7" s="417" t="str">
        <f>Relatórios!Q166</f>
        <v/>
      </c>
      <c r="R7" s="417" t="str">
        <f>Relatórios!R166</f>
        <v/>
      </c>
      <c r="S7" s="418" t="str">
        <f>Relatórios!S166</f>
        <v/>
      </c>
    </row>
    <row r="8" spans="1:26" ht="12.75" customHeight="1">
      <c r="A8" s="419" t="str">
        <f>Relatórios!A10</f>
        <v/>
      </c>
      <c r="B8" s="417" t="str">
        <f>Relatórios!B10</f>
        <v/>
      </c>
      <c r="C8" s="417" t="str">
        <f>Relatórios!C10</f>
        <v/>
      </c>
      <c r="D8" s="417" t="str">
        <f>Relatórios!D10</f>
        <v/>
      </c>
      <c r="E8" s="417" t="str">
        <f>Relatórios!E10</f>
        <v/>
      </c>
      <c r="F8" s="417" t="str">
        <f>Relatórios!F10</f>
        <v/>
      </c>
      <c r="G8" s="417" t="str">
        <f>Relatórios!G10</f>
        <v/>
      </c>
      <c r="H8" s="417" t="str">
        <f>Relatórios!H10</f>
        <v/>
      </c>
      <c r="I8" s="452" t="str">
        <f>Relatórios!I10</f>
        <v/>
      </c>
      <c r="J8" s="452" t="str">
        <f>Relatórios!J10</f>
        <v/>
      </c>
      <c r="K8" s="452" t="str">
        <f>Relatórios!K10</f>
        <v/>
      </c>
      <c r="L8" s="417" t="str">
        <f>Relatórios!L10</f>
        <v/>
      </c>
      <c r="M8" s="452" t="str">
        <f>Relatórios!M10</f>
        <v/>
      </c>
      <c r="N8" s="484" t="str">
        <f>Relatórios!N10</f>
        <v/>
      </c>
      <c r="O8" s="417" t="str">
        <f>Relatórios!O10</f>
        <v/>
      </c>
      <c r="P8" s="417" t="str">
        <f>Relatórios!P10</f>
        <v/>
      </c>
      <c r="Q8" s="417" t="str">
        <f>Relatórios!Q10</f>
        <v/>
      </c>
      <c r="R8" s="417" t="str">
        <f>Relatórios!R10</f>
        <v/>
      </c>
      <c r="S8" s="418" t="str">
        <f>Relatórios!S10</f>
        <v/>
      </c>
    </row>
    <row r="9" spans="1:26" ht="12.75" customHeight="1">
      <c r="A9" s="419" t="str">
        <f>Relatórios!A11</f>
        <v/>
      </c>
      <c r="B9" s="417" t="str">
        <f>Relatórios!B11</f>
        <v/>
      </c>
      <c r="C9" s="417" t="str">
        <f>Relatórios!C11</f>
        <v/>
      </c>
      <c r="D9" s="417" t="str">
        <f>Relatórios!D11</f>
        <v/>
      </c>
      <c r="E9" s="417" t="str">
        <f>Relatórios!E11</f>
        <v/>
      </c>
      <c r="F9" s="417" t="str">
        <f>Relatórios!F11</f>
        <v/>
      </c>
      <c r="G9" s="417" t="str">
        <f>Relatórios!G11</f>
        <v/>
      </c>
      <c r="H9" s="417" t="str">
        <f>Relatórios!H11</f>
        <v/>
      </c>
      <c r="I9" s="452" t="str">
        <f>Relatórios!I11</f>
        <v/>
      </c>
      <c r="J9" s="452" t="str">
        <f>Relatórios!J11</f>
        <v/>
      </c>
      <c r="K9" s="452" t="str">
        <f>Relatórios!K11</f>
        <v/>
      </c>
      <c r="L9" s="417" t="str">
        <f>Relatórios!L11</f>
        <v/>
      </c>
      <c r="M9" s="452" t="str">
        <f>Relatórios!M11</f>
        <v/>
      </c>
      <c r="N9" s="484" t="str">
        <f>Relatórios!N11</f>
        <v/>
      </c>
      <c r="O9" s="417" t="str">
        <f>Relatórios!O11</f>
        <v/>
      </c>
      <c r="P9" s="417" t="str">
        <f>Relatórios!P11</f>
        <v/>
      </c>
      <c r="Q9" s="417" t="str">
        <f>Relatórios!Q11</f>
        <v/>
      </c>
      <c r="R9" s="417" t="str">
        <f>Relatórios!R11</f>
        <v/>
      </c>
      <c r="S9" s="418" t="str">
        <f>Relatórios!S11</f>
        <v/>
      </c>
    </row>
    <row r="10" spans="1:26" ht="12.75" customHeight="1">
      <c r="A10" s="419" t="str">
        <f>Relatórios!A12</f>
        <v/>
      </c>
      <c r="B10" s="417" t="str">
        <f>Relatórios!B12</f>
        <v/>
      </c>
      <c r="C10" s="417" t="str">
        <f>Relatórios!C12</f>
        <v/>
      </c>
      <c r="D10" s="417" t="str">
        <f>Relatórios!D12</f>
        <v/>
      </c>
      <c r="E10" s="417" t="str">
        <f>Relatórios!E12</f>
        <v/>
      </c>
      <c r="F10" s="417" t="str">
        <f>Relatórios!F12</f>
        <v/>
      </c>
      <c r="G10" s="417" t="str">
        <f>Relatórios!G12</f>
        <v/>
      </c>
      <c r="H10" s="417" t="str">
        <f>Relatórios!H12</f>
        <v/>
      </c>
      <c r="I10" s="452" t="str">
        <f>Relatórios!I12</f>
        <v/>
      </c>
      <c r="J10" s="452" t="str">
        <f>Relatórios!J12</f>
        <v/>
      </c>
      <c r="K10" s="452" t="str">
        <f>Relatórios!K12</f>
        <v/>
      </c>
      <c r="L10" s="417" t="str">
        <f>Relatórios!L12</f>
        <v/>
      </c>
      <c r="M10" s="452" t="str">
        <f>Relatórios!M12</f>
        <v/>
      </c>
      <c r="N10" s="484" t="str">
        <f>Relatórios!N12</f>
        <v/>
      </c>
      <c r="O10" s="417" t="str">
        <f>Relatórios!O12</f>
        <v/>
      </c>
      <c r="P10" s="417" t="str">
        <f>Relatórios!P12</f>
        <v/>
      </c>
      <c r="Q10" s="417" t="str">
        <f>Relatórios!Q12</f>
        <v/>
      </c>
      <c r="R10" s="417" t="str">
        <f>Relatórios!R12</f>
        <v/>
      </c>
      <c r="S10" s="418" t="str">
        <f>Relatórios!S12</f>
        <v/>
      </c>
    </row>
    <row r="11" spans="1:26" ht="12.75" customHeight="1">
      <c r="A11" s="419" t="str">
        <f>Relatórios!A13</f>
        <v/>
      </c>
      <c r="B11" s="417" t="str">
        <f>Relatórios!B13</f>
        <v/>
      </c>
      <c r="C11" s="417" t="str">
        <f>Relatórios!C13</f>
        <v/>
      </c>
      <c r="D11" s="417" t="str">
        <f>Relatórios!D13</f>
        <v/>
      </c>
      <c r="E11" s="417" t="str">
        <f>Relatórios!E13</f>
        <v/>
      </c>
      <c r="F11" s="417" t="str">
        <f>Relatórios!F13</f>
        <v/>
      </c>
      <c r="G11" s="417" t="str">
        <f>Relatórios!G13</f>
        <v/>
      </c>
      <c r="H11" s="417" t="str">
        <f>Relatórios!H13</f>
        <v/>
      </c>
      <c r="I11" s="452" t="str">
        <f>Relatórios!I13</f>
        <v/>
      </c>
      <c r="J11" s="452" t="str">
        <f>Relatórios!J13</f>
        <v/>
      </c>
      <c r="K11" s="452" t="str">
        <f>Relatórios!K13</f>
        <v/>
      </c>
      <c r="L11" s="417" t="str">
        <f>Relatórios!L13</f>
        <v/>
      </c>
      <c r="M11" s="452" t="str">
        <f>Relatórios!M13</f>
        <v/>
      </c>
      <c r="N11" s="484" t="str">
        <f>Relatórios!N13</f>
        <v/>
      </c>
      <c r="O11" s="417" t="str">
        <f>Relatórios!O13</f>
        <v/>
      </c>
      <c r="P11" s="417" t="str">
        <f>Relatórios!P13</f>
        <v/>
      </c>
      <c r="Q11" s="417" t="str">
        <f>Relatórios!Q13</f>
        <v/>
      </c>
      <c r="R11" s="417" t="str">
        <f>Relatórios!R13</f>
        <v/>
      </c>
      <c r="S11" s="418" t="str">
        <f>Relatórios!S13</f>
        <v/>
      </c>
    </row>
    <row r="12" spans="1:26" ht="12.75" customHeight="1">
      <c r="A12" s="419" t="str">
        <f>Relatórios!A14</f>
        <v/>
      </c>
      <c r="B12" s="417" t="str">
        <f>Relatórios!B14</f>
        <v/>
      </c>
      <c r="C12" s="417" t="str">
        <f>Relatórios!C14</f>
        <v/>
      </c>
      <c r="D12" s="417" t="str">
        <f>Relatórios!D14</f>
        <v/>
      </c>
      <c r="E12" s="417" t="str">
        <f>Relatórios!E14</f>
        <v/>
      </c>
      <c r="F12" s="417" t="str">
        <f>Relatórios!F14</f>
        <v/>
      </c>
      <c r="G12" s="417" t="str">
        <f>Relatórios!G14</f>
        <v/>
      </c>
      <c r="H12" s="417" t="str">
        <f>Relatórios!H14</f>
        <v/>
      </c>
      <c r="I12" s="452" t="str">
        <f>Relatórios!I14</f>
        <v/>
      </c>
      <c r="J12" s="452" t="str">
        <f>Relatórios!J14</f>
        <v/>
      </c>
      <c r="K12" s="452" t="str">
        <f>Relatórios!K14</f>
        <v/>
      </c>
      <c r="L12" s="417" t="str">
        <f>Relatórios!L14</f>
        <v/>
      </c>
      <c r="M12" s="452" t="str">
        <f>Relatórios!M14</f>
        <v/>
      </c>
      <c r="N12" s="484" t="str">
        <f>Relatórios!N14</f>
        <v/>
      </c>
      <c r="O12" s="417" t="str">
        <f>Relatórios!O14</f>
        <v/>
      </c>
      <c r="P12" s="417" t="str">
        <f>Relatórios!P14</f>
        <v/>
      </c>
      <c r="Q12" s="417" t="str">
        <f>Relatórios!Q14</f>
        <v/>
      </c>
      <c r="R12" s="417" t="str">
        <f>Relatórios!R14</f>
        <v/>
      </c>
      <c r="S12" s="418" t="str">
        <f>Relatórios!S14</f>
        <v/>
      </c>
    </row>
    <row r="13" spans="1:26" ht="12.75" customHeight="1">
      <c r="A13" s="419" t="str">
        <f>Relatórios!A15</f>
        <v/>
      </c>
      <c r="B13" s="417" t="str">
        <f>Relatórios!B15</f>
        <v/>
      </c>
      <c r="C13" s="417" t="str">
        <f>Relatórios!C15</f>
        <v/>
      </c>
      <c r="D13" s="417" t="str">
        <f>Relatórios!D15</f>
        <v/>
      </c>
      <c r="E13" s="417" t="str">
        <f>Relatórios!E15</f>
        <v/>
      </c>
      <c r="F13" s="417" t="str">
        <f>Relatórios!F15</f>
        <v/>
      </c>
      <c r="G13" s="417" t="str">
        <f>Relatórios!G15</f>
        <v/>
      </c>
      <c r="H13" s="417" t="str">
        <f>Relatórios!H15</f>
        <v/>
      </c>
      <c r="I13" s="452" t="str">
        <f>Relatórios!I15</f>
        <v/>
      </c>
      <c r="J13" s="452" t="str">
        <f>Relatórios!J15</f>
        <v/>
      </c>
      <c r="K13" s="452" t="str">
        <f>Relatórios!K15</f>
        <v/>
      </c>
      <c r="L13" s="417" t="str">
        <f>Relatórios!L15</f>
        <v/>
      </c>
      <c r="M13" s="452" t="str">
        <f>Relatórios!M15</f>
        <v/>
      </c>
      <c r="N13" s="484" t="str">
        <f>Relatórios!N15</f>
        <v/>
      </c>
      <c r="O13" s="417" t="str">
        <f>Relatórios!O15</f>
        <v/>
      </c>
      <c r="P13" s="417" t="str">
        <f>Relatórios!P15</f>
        <v/>
      </c>
      <c r="Q13" s="417" t="str">
        <f>Relatórios!Q15</f>
        <v/>
      </c>
      <c r="R13" s="417" t="str">
        <f>Relatórios!R15</f>
        <v/>
      </c>
      <c r="S13" s="418" t="str">
        <f>Relatórios!S15</f>
        <v/>
      </c>
    </row>
    <row r="14" spans="1:26" ht="12.75" customHeight="1">
      <c r="A14" s="419" t="str">
        <f>Relatórios!A16</f>
        <v/>
      </c>
      <c r="B14" s="417" t="str">
        <f>Relatórios!B16</f>
        <v/>
      </c>
      <c r="C14" s="417" t="str">
        <f>Relatórios!C16</f>
        <v/>
      </c>
      <c r="D14" s="417" t="str">
        <f>Relatórios!D16</f>
        <v/>
      </c>
      <c r="E14" s="417" t="str">
        <f>Relatórios!E16</f>
        <v/>
      </c>
      <c r="F14" s="417" t="str">
        <f>Relatórios!F16</f>
        <v/>
      </c>
      <c r="G14" s="417" t="str">
        <f>Relatórios!G16</f>
        <v/>
      </c>
      <c r="H14" s="417" t="str">
        <f>Relatórios!H16</f>
        <v/>
      </c>
      <c r="I14" s="452" t="str">
        <f>Relatórios!I16</f>
        <v/>
      </c>
      <c r="J14" s="452" t="str">
        <f>Relatórios!J16</f>
        <v/>
      </c>
      <c r="K14" s="452" t="str">
        <f>Relatórios!K16</f>
        <v/>
      </c>
      <c r="L14" s="417" t="str">
        <f>Relatórios!L16</f>
        <v/>
      </c>
      <c r="M14" s="452" t="str">
        <f>Relatórios!M16</f>
        <v/>
      </c>
      <c r="N14" s="484" t="str">
        <f>Relatórios!N16</f>
        <v/>
      </c>
      <c r="O14" s="417" t="str">
        <f>Relatórios!O16</f>
        <v/>
      </c>
      <c r="P14" s="417" t="str">
        <f>Relatórios!P16</f>
        <v/>
      </c>
      <c r="Q14" s="417" t="str">
        <f>Relatórios!Q16</f>
        <v/>
      </c>
      <c r="R14" s="417" t="str">
        <f>Relatórios!R16</f>
        <v/>
      </c>
      <c r="S14" s="418" t="str">
        <f>Relatórios!S16</f>
        <v/>
      </c>
    </row>
    <row r="15" spans="1:26" ht="12.75" customHeight="1">
      <c r="A15" s="419" t="str">
        <f>Relatórios!A17</f>
        <v/>
      </c>
      <c r="B15" s="417" t="str">
        <f>Relatórios!B17</f>
        <v/>
      </c>
      <c r="C15" s="417" t="str">
        <f>Relatórios!C17</f>
        <v/>
      </c>
      <c r="D15" s="417" t="str">
        <f>Relatórios!D17</f>
        <v/>
      </c>
      <c r="E15" s="417" t="str">
        <f>Relatórios!E17</f>
        <v/>
      </c>
      <c r="F15" s="417" t="str">
        <f>Relatórios!F17</f>
        <v/>
      </c>
      <c r="G15" s="417" t="str">
        <f>Relatórios!G17</f>
        <v/>
      </c>
      <c r="H15" s="417" t="str">
        <f>Relatórios!H17</f>
        <v/>
      </c>
      <c r="I15" s="452" t="str">
        <f>Relatórios!I17</f>
        <v/>
      </c>
      <c r="J15" s="452" t="str">
        <f>Relatórios!J17</f>
        <v/>
      </c>
      <c r="K15" s="452" t="str">
        <f>Relatórios!K17</f>
        <v/>
      </c>
      <c r="L15" s="417" t="str">
        <f>Relatórios!L17</f>
        <v/>
      </c>
      <c r="M15" s="452" t="str">
        <f>Relatórios!M17</f>
        <v/>
      </c>
      <c r="N15" s="484" t="str">
        <f>Relatórios!N17</f>
        <v/>
      </c>
      <c r="O15" s="417" t="str">
        <f>Relatórios!O17</f>
        <v/>
      </c>
      <c r="P15" s="417" t="str">
        <f>Relatórios!P17</f>
        <v/>
      </c>
      <c r="Q15" s="417" t="str">
        <f>Relatórios!Q17</f>
        <v/>
      </c>
      <c r="R15" s="417" t="str">
        <f>Relatórios!R17</f>
        <v/>
      </c>
      <c r="S15" s="418" t="str">
        <f>Relatórios!S17</f>
        <v/>
      </c>
    </row>
    <row r="16" spans="1:26" ht="12.75" customHeight="1">
      <c r="A16" s="419" t="str">
        <f>Relatórios!A18</f>
        <v/>
      </c>
      <c r="B16" s="417" t="str">
        <f>Relatórios!B18</f>
        <v/>
      </c>
      <c r="C16" s="417" t="str">
        <f>Relatórios!C18</f>
        <v/>
      </c>
      <c r="D16" s="417" t="str">
        <f>Relatórios!D18</f>
        <v/>
      </c>
      <c r="E16" s="417" t="str">
        <f>Relatórios!E18</f>
        <v/>
      </c>
      <c r="F16" s="417" t="str">
        <f>Relatórios!F18</f>
        <v/>
      </c>
      <c r="G16" s="417" t="str">
        <f>Relatórios!G18</f>
        <v/>
      </c>
      <c r="H16" s="417" t="str">
        <f>Relatórios!H18</f>
        <v/>
      </c>
      <c r="I16" s="452" t="str">
        <f>Relatórios!I18</f>
        <v/>
      </c>
      <c r="J16" s="452" t="str">
        <f>Relatórios!J18</f>
        <v/>
      </c>
      <c r="K16" s="452" t="str">
        <f>Relatórios!K18</f>
        <v/>
      </c>
      <c r="L16" s="417" t="str">
        <f>Relatórios!L18</f>
        <v/>
      </c>
      <c r="M16" s="452" t="str">
        <f>Relatórios!M18</f>
        <v/>
      </c>
      <c r="N16" s="484" t="str">
        <f>Relatórios!N18</f>
        <v/>
      </c>
      <c r="O16" s="417" t="str">
        <f>Relatórios!O18</f>
        <v/>
      </c>
      <c r="P16" s="417" t="str">
        <f>Relatórios!P18</f>
        <v/>
      </c>
      <c r="Q16" s="417" t="str">
        <f>Relatórios!Q18</f>
        <v/>
      </c>
      <c r="R16" s="417" t="str">
        <f>Relatórios!R18</f>
        <v/>
      </c>
      <c r="S16" s="418" t="str">
        <f>Relatórios!S18</f>
        <v/>
      </c>
    </row>
    <row r="17" spans="1:19" ht="12.75" customHeight="1">
      <c r="A17" s="419" t="str">
        <f>Relatórios!A19</f>
        <v/>
      </c>
      <c r="B17" s="417" t="str">
        <f>Relatórios!B19</f>
        <v/>
      </c>
      <c r="C17" s="417" t="str">
        <f>Relatórios!C19</f>
        <v/>
      </c>
      <c r="D17" s="417" t="str">
        <f>Relatórios!D19</f>
        <v/>
      </c>
      <c r="E17" s="417" t="str">
        <f>Relatórios!E19</f>
        <v/>
      </c>
      <c r="F17" s="417" t="str">
        <f>Relatórios!F19</f>
        <v/>
      </c>
      <c r="G17" s="417" t="str">
        <f>Relatórios!G19</f>
        <v/>
      </c>
      <c r="H17" s="417" t="str">
        <f>Relatórios!H19</f>
        <v/>
      </c>
      <c r="I17" s="452" t="str">
        <f>Relatórios!I19</f>
        <v/>
      </c>
      <c r="J17" s="452" t="str">
        <f>Relatórios!J19</f>
        <v/>
      </c>
      <c r="K17" s="452" t="str">
        <f>Relatórios!K19</f>
        <v/>
      </c>
      <c r="L17" s="417" t="str">
        <f>Relatórios!L19</f>
        <v/>
      </c>
      <c r="M17" s="452" t="str">
        <f>Relatórios!M19</f>
        <v/>
      </c>
      <c r="N17" s="484" t="str">
        <f>Relatórios!N19</f>
        <v/>
      </c>
      <c r="O17" s="417" t="str">
        <f>Relatórios!O19</f>
        <v/>
      </c>
      <c r="P17" s="417" t="str">
        <f>Relatórios!P19</f>
        <v/>
      </c>
      <c r="Q17" s="417" t="str">
        <f>Relatórios!Q19</f>
        <v/>
      </c>
      <c r="R17" s="417" t="str">
        <f>Relatórios!R19</f>
        <v/>
      </c>
      <c r="S17" s="418" t="str">
        <f>Relatórios!S19</f>
        <v/>
      </c>
    </row>
    <row r="18" spans="1:19" ht="12.75" customHeight="1">
      <c r="A18" s="419" t="str">
        <f>Relatórios!A20</f>
        <v/>
      </c>
      <c r="B18" s="417" t="str">
        <f>Relatórios!B20</f>
        <v/>
      </c>
      <c r="C18" s="417" t="str">
        <f>Relatórios!C20</f>
        <v/>
      </c>
      <c r="D18" s="417" t="str">
        <f>Relatórios!D20</f>
        <v/>
      </c>
      <c r="E18" s="417" t="str">
        <f>Relatórios!E20</f>
        <v/>
      </c>
      <c r="F18" s="417" t="str">
        <f>Relatórios!F20</f>
        <v/>
      </c>
      <c r="G18" s="417" t="str">
        <f>Relatórios!G20</f>
        <v/>
      </c>
      <c r="H18" s="417" t="str">
        <f>Relatórios!H20</f>
        <v/>
      </c>
      <c r="I18" s="452" t="str">
        <f>Relatórios!I20</f>
        <v/>
      </c>
      <c r="J18" s="452" t="str">
        <f>Relatórios!J20</f>
        <v/>
      </c>
      <c r="K18" s="452" t="str">
        <f>Relatórios!K20</f>
        <v/>
      </c>
      <c r="L18" s="417" t="str">
        <f>Relatórios!L20</f>
        <v/>
      </c>
      <c r="M18" s="452" t="str">
        <f>Relatórios!M20</f>
        <v/>
      </c>
      <c r="N18" s="484" t="str">
        <f>Relatórios!N20</f>
        <v/>
      </c>
      <c r="O18" s="417" t="str">
        <f>Relatórios!O20</f>
        <v/>
      </c>
      <c r="P18" s="417" t="str">
        <f>Relatórios!P20</f>
        <v/>
      </c>
      <c r="Q18" s="417" t="str">
        <f>Relatórios!Q20</f>
        <v/>
      </c>
      <c r="R18" s="417" t="str">
        <f>Relatórios!R20</f>
        <v/>
      </c>
      <c r="S18" s="418" t="str">
        <f>Relatórios!S20</f>
        <v/>
      </c>
    </row>
    <row r="19" spans="1:19" ht="12.75" customHeight="1">
      <c r="A19" s="419" t="str">
        <f>Relatórios!A21</f>
        <v/>
      </c>
      <c r="B19" s="417" t="str">
        <f>Relatórios!B21</f>
        <v/>
      </c>
      <c r="C19" s="417" t="str">
        <f>Relatórios!C21</f>
        <v/>
      </c>
      <c r="D19" s="417" t="str">
        <f>Relatórios!D21</f>
        <v/>
      </c>
      <c r="E19" s="417" t="str">
        <f>Relatórios!E21</f>
        <v/>
      </c>
      <c r="F19" s="417" t="str">
        <f>Relatórios!F21</f>
        <v/>
      </c>
      <c r="G19" s="417" t="str">
        <f>Relatórios!G21</f>
        <v/>
      </c>
      <c r="H19" s="417" t="str">
        <f>Relatórios!H21</f>
        <v/>
      </c>
      <c r="I19" s="452" t="str">
        <f>Relatórios!I21</f>
        <v/>
      </c>
      <c r="J19" s="452" t="str">
        <f>Relatórios!J21</f>
        <v/>
      </c>
      <c r="K19" s="452" t="str">
        <f>Relatórios!K21</f>
        <v/>
      </c>
      <c r="L19" s="417" t="str">
        <f>Relatórios!L21</f>
        <v/>
      </c>
      <c r="M19" s="452" t="str">
        <f>Relatórios!M21</f>
        <v/>
      </c>
      <c r="N19" s="484" t="str">
        <f>Relatórios!N21</f>
        <v/>
      </c>
      <c r="O19" s="417" t="str">
        <f>Relatórios!O21</f>
        <v/>
      </c>
      <c r="P19" s="417" t="str">
        <f>Relatórios!P21</f>
        <v/>
      </c>
      <c r="Q19" s="417" t="str">
        <f>Relatórios!Q21</f>
        <v/>
      </c>
      <c r="R19" s="417" t="str">
        <f>Relatórios!R21</f>
        <v/>
      </c>
      <c r="S19" s="418" t="str">
        <f>Relatórios!S21</f>
        <v/>
      </c>
    </row>
    <row r="20" spans="1:19" ht="12.75" customHeight="1">
      <c r="A20" s="419" t="str">
        <f>Relatórios!A22</f>
        <v/>
      </c>
      <c r="B20" s="417" t="str">
        <f>Relatórios!B22</f>
        <v/>
      </c>
      <c r="C20" s="417" t="str">
        <f>Relatórios!C22</f>
        <v/>
      </c>
      <c r="D20" s="417" t="str">
        <f>Relatórios!D22</f>
        <v/>
      </c>
      <c r="E20" s="417" t="str">
        <f>Relatórios!E22</f>
        <v/>
      </c>
      <c r="F20" s="417" t="str">
        <f>Relatórios!F22</f>
        <v/>
      </c>
      <c r="G20" s="417" t="str">
        <f>Relatórios!G22</f>
        <v/>
      </c>
      <c r="H20" s="417" t="str">
        <f>Relatórios!H22</f>
        <v/>
      </c>
      <c r="I20" s="452" t="str">
        <f>Relatórios!I22</f>
        <v/>
      </c>
      <c r="J20" s="452" t="str">
        <f>Relatórios!J22</f>
        <v/>
      </c>
      <c r="K20" s="452" t="str">
        <f>Relatórios!K22</f>
        <v/>
      </c>
      <c r="L20" s="417" t="str">
        <f>Relatórios!L22</f>
        <v/>
      </c>
      <c r="M20" s="452" t="str">
        <f>Relatórios!M22</f>
        <v/>
      </c>
      <c r="N20" s="484" t="str">
        <f>Relatórios!N22</f>
        <v/>
      </c>
      <c r="O20" s="417" t="str">
        <f>Relatórios!O22</f>
        <v/>
      </c>
      <c r="P20" s="417" t="str">
        <f>Relatórios!P22</f>
        <v/>
      </c>
      <c r="Q20" s="417" t="str">
        <f>Relatórios!Q22</f>
        <v/>
      </c>
      <c r="R20" s="417" t="str">
        <f>Relatórios!R22</f>
        <v/>
      </c>
      <c r="S20" s="418" t="str">
        <f>Relatórios!S22</f>
        <v/>
      </c>
    </row>
    <row r="21" spans="1:19" ht="12.75" customHeight="1">
      <c r="A21" s="419" t="str">
        <f>Relatórios!A23</f>
        <v/>
      </c>
      <c r="B21" s="417" t="str">
        <f>Relatórios!B23</f>
        <v/>
      </c>
      <c r="C21" s="417" t="str">
        <f>Relatórios!C23</f>
        <v/>
      </c>
      <c r="D21" s="417" t="str">
        <f>Relatórios!D23</f>
        <v/>
      </c>
      <c r="E21" s="417" t="str">
        <f>Relatórios!E23</f>
        <v/>
      </c>
      <c r="F21" s="417" t="str">
        <f>Relatórios!F23</f>
        <v/>
      </c>
      <c r="G21" s="417" t="str">
        <f>Relatórios!G23</f>
        <v/>
      </c>
      <c r="H21" s="417" t="str">
        <f>Relatórios!H23</f>
        <v/>
      </c>
      <c r="I21" s="452" t="str">
        <f>Relatórios!I23</f>
        <v/>
      </c>
      <c r="J21" s="452" t="str">
        <f>Relatórios!J23</f>
        <v/>
      </c>
      <c r="K21" s="452" t="str">
        <f>Relatórios!K23</f>
        <v/>
      </c>
      <c r="L21" s="417" t="str">
        <f>Relatórios!L23</f>
        <v/>
      </c>
      <c r="M21" s="452" t="str">
        <f>Relatórios!M23</f>
        <v/>
      </c>
      <c r="N21" s="484" t="str">
        <f>Relatórios!N23</f>
        <v/>
      </c>
      <c r="O21" s="417" t="str">
        <f>Relatórios!O23</f>
        <v/>
      </c>
      <c r="P21" s="417" t="str">
        <f>Relatórios!P23</f>
        <v/>
      </c>
      <c r="Q21" s="417" t="str">
        <f>Relatórios!Q23</f>
        <v/>
      </c>
      <c r="R21" s="417" t="str">
        <f>Relatórios!R23</f>
        <v/>
      </c>
      <c r="S21" s="418" t="str">
        <f>Relatórios!S23</f>
        <v/>
      </c>
    </row>
    <row r="22" spans="1:19" ht="12.75" customHeight="1">
      <c r="A22" s="419" t="str">
        <f>Relatórios!A24</f>
        <v/>
      </c>
      <c r="B22" s="417" t="str">
        <f>Relatórios!B24</f>
        <v/>
      </c>
      <c r="C22" s="417" t="str">
        <f>Relatórios!C24</f>
        <v/>
      </c>
      <c r="D22" s="417" t="str">
        <f>Relatórios!D24</f>
        <v/>
      </c>
      <c r="E22" s="417" t="str">
        <f>Relatórios!E24</f>
        <v/>
      </c>
      <c r="F22" s="417" t="str">
        <f>Relatórios!F24</f>
        <v/>
      </c>
      <c r="G22" s="417" t="str">
        <f>Relatórios!G24</f>
        <v/>
      </c>
      <c r="H22" s="417" t="str">
        <f>Relatórios!H24</f>
        <v/>
      </c>
      <c r="I22" s="452" t="str">
        <f>Relatórios!I24</f>
        <v/>
      </c>
      <c r="J22" s="452" t="str">
        <f>Relatórios!J24</f>
        <v/>
      </c>
      <c r="K22" s="452" t="str">
        <f>Relatórios!K24</f>
        <v/>
      </c>
      <c r="L22" s="417" t="str">
        <f>Relatórios!L24</f>
        <v/>
      </c>
      <c r="M22" s="452" t="str">
        <f>Relatórios!M24</f>
        <v/>
      </c>
      <c r="N22" s="484" t="str">
        <f>Relatórios!N24</f>
        <v/>
      </c>
      <c r="O22" s="417" t="str">
        <f>Relatórios!O24</f>
        <v/>
      </c>
      <c r="P22" s="417" t="str">
        <f>Relatórios!P24</f>
        <v/>
      </c>
      <c r="Q22" s="417" t="str">
        <f>Relatórios!Q24</f>
        <v/>
      </c>
      <c r="R22" s="417" t="str">
        <f>Relatórios!R24</f>
        <v/>
      </c>
      <c r="S22" s="418" t="str">
        <f>Relatórios!S24</f>
        <v/>
      </c>
    </row>
    <row r="23" spans="1:19" ht="12.75" customHeight="1">
      <c r="A23" s="419" t="str">
        <f>Relatórios!A25</f>
        <v/>
      </c>
      <c r="B23" s="417" t="str">
        <f>Relatórios!B25</f>
        <v/>
      </c>
      <c r="C23" s="417" t="str">
        <f>Relatórios!C25</f>
        <v/>
      </c>
      <c r="D23" s="417" t="str">
        <f>Relatórios!D25</f>
        <v/>
      </c>
      <c r="E23" s="417" t="str">
        <f>Relatórios!E25</f>
        <v/>
      </c>
      <c r="F23" s="417" t="str">
        <f>Relatórios!F25</f>
        <v/>
      </c>
      <c r="G23" s="417" t="str">
        <f>Relatórios!G25</f>
        <v/>
      </c>
      <c r="H23" s="417" t="str">
        <f>Relatórios!H25</f>
        <v/>
      </c>
      <c r="I23" s="452" t="str">
        <f>Relatórios!I25</f>
        <v/>
      </c>
      <c r="J23" s="452" t="str">
        <f>Relatórios!J25</f>
        <v/>
      </c>
      <c r="K23" s="452" t="str">
        <f>Relatórios!K25</f>
        <v/>
      </c>
      <c r="L23" s="417" t="str">
        <f>Relatórios!L25</f>
        <v/>
      </c>
      <c r="M23" s="452" t="str">
        <f>Relatórios!M25</f>
        <v/>
      </c>
      <c r="N23" s="484" t="str">
        <f>Relatórios!N25</f>
        <v/>
      </c>
      <c r="O23" s="417" t="str">
        <f>Relatórios!O25</f>
        <v/>
      </c>
      <c r="P23" s="417" t="str">
        <f>Relatórios!P25</f>
        <v/>
      </c>
      <c r="Q23" s="417" t="str">
        <f>Relatórios!Q25</f>
        <v/>
      </c>
      <c r="R23" s="417" t="str">
        <f>Relatórios!R25</f>
        <v/>
      </c>
      <c r="S23" s="418" t="str">
        <f>Relatórios!S25</f>
        <v/>
      </c>
    </row>
    <row r="24" spans="1:19" ht="12.75" customHeight="1">
      <c r="A24" s="419" t="str">
        <f>Relatórios!A26</f>
        <v/>
      </c>
      <c r="B24" s="417" t="str">
        <f>Relatórios!B26</f>
        <v/>
      </c>
      <c r="C24" s="417" t="str">
        <f>Relatórios!C26</f>
        <v/>
      </c>
      <c r="D24" s="417" t="str">
        <f>Relatórios!D26</f>
        <v/>
      </c>
      <c r="E24" s="417" t="str">
        <f>Relatórios!E26</f>
        <v/>
      </c>
      <c r="F24" s="417" t="str">
        <f>Relatórios!F26</f>
        <v/>
      </c>
      <c r="G24" s="417" t="str">
        <f>Relatórios!G26</f>
        <v/>
      </c>
      <c r="H24" s="417" t="str">
        <f>Relatórios!H26</f>
        <v/>
      </c>
      <c r="I24" s="452" t="str">
        <f>Relatórios!I26</f>
        <v/>
      </c>
      <c r="J24" s="452" t="str">
        <f>Relatórios!J26</f>
        <v/>
      </c>
      <c r="K24" s="452" t="str">
        <f>Relatórios!K26</f>
        <v/>
      </c>
      <c r="L24" s="417" t="str">
        <f>Relatórios!L26</f>
        <v/>
      </c>
      <c r="M24" s="452" t="str">
        <f>Relatórios!M26</f>
        <v/>
      </c>
      <c r="N24" s="484" t="str">
        <f>Relatórios!N26</f>
        <v/>
      </c>
      <c r="O24" s="417" t="str">
        <f>Relatórios!O26</f>
        <v/>
      </c>
      <c r="P24" s="417" t="str">
        <f>Relatórios!P26</f>
        <v/>
      </c>
      <c r="Q24" s="417" t="str">
        <f>Relatórios!Q26</f>
        <v/>
      </c>
      <c r="R24" s="417" t="str">
        <f>Relatórios!R26</f>
        <v/>
      </c>
      <c r="S24" s="418" t="str">
        <f>Relatórios!S26</f>
        <v/>
      </c>
    </row>
    <row r="25" spans="1:19" ht="12.75" customHeight="1">
      <c r="A25" s="419" t="str">
        <f>Relatórios!A27</f>
        <v/>
      </c>
      <c r="B25" s="417" t="str">
        <f>Relatórios!B27</f>
        <v/>
      </c>
      <c r="C25" s="417" t="str">
        <f>Relatórios!C27</f>
        <v/>
      </c>
      <c r="D25" s="417" t="str">
        <f>Relatórios!D27</f>
        <v/>
      </c>
      <c r="E25" s="417" t="str">
        <f>Relatórios!E27</f>
        <v/>
      </c>
      <c r="F25" s="417" t="str">
        <f>Relatórios!F27</f>
        <v/>
      </c>
      <c r="G25" s="417" t="str">
        <f>Relatórios!G27</f>
        <v/>
      </c>
      <c r="H25" s="417" t="str">
        <f>Relatórios!H27</f>
        <v/>
      </c>
      <c r="I25" s="452" t="str">
        <f>Relatórios!I27</f>
        <v/>
      </c>
      <c r="J25" s="452" t="str">
        <f>Relatórios!J27</f>
        <v/>
      </c>
      <c r="K25" s="452" t="str">
        <f>Relatórios!K27</f>
        <v/>
      </c>
      <c r="L25" s="417" t="str">
        <f>Relatórios!L27</f>
        <v/>
      </c>
      <c r="M25" s="452" t="str">
        <f>Relatórios!M27</f>
        <v/>
      </c>
      <c r="N25" s="484" t="str">
        <f>Relatórios!N27</f>
        <v/>
      </c>
      <c r="O25" s="417" t="str">
        <f>Relatórios!O27</f>
        <v/>
      </c>
      <c r="P25" s="417" t="str">
        <f>Relatórios!P27</f>
        <v/>
      </c>
      <c r="Q25" s="417" t="str">
        <f>Relatórios!Q27</f>
        <v/>
      </c>
      <c r="R25" s="417" t="str">
        <f>Relatórios!R27</f>
        <v/>
      </c>
      <c r="S25" s="418" t="str">
        <f>Relatórios!S27</f>
        <v/>
      </c>
    </row>
    <row r="26" spans="1:19" ht="12.75" customHeight="1">
      <c r="A26" s="419" t="str">
        <f>Relatórios!A28</f>
        <v/>
      </c>
      <c r="B26" s="417" t="str">
        <f>Relatórios!B28</f>
        <v/>
      </c>
      <c r="C26" s="417" t="str">
        <f>Relatórios!C28</f>
        <v/>
      </c>
      <c r="D26" s="417" t="str">
        <f>Relatórios!D28</f>
        <v/>
      </c>
      <c r="E26" s="417" t="str">
        <f>Relatórios!E28</f>
        <v/>
      </c>
      <c r="F26" s="417" t="str">
        <f>Relatórios!F28</f>
        <v/>
      </c>
      <c r="G26" s="417" t="str">
        <f>Relatórios!G28</f>
        <v/>
      </c>
      <c r="H26" s="417" t="str">
        <f>Relatórios!H28</f>
        <v/>
      </c>
      <c r="I26" s="452" t="str">
        <f>Relatórios!I28</f>
        <v/>
      </c>
      <c r="J26" s="452" t="str">
        <f>Relatórios!J28</f>
        <v/>
      </c>
      <c r="K26" s="452" t="str">
        <f>Relatórios!K28</f>
        <v/>
      </c>
      <c r="L26" s="417" t="str">
        <f>Relatórios!L28</f>
        <v/>
      </c>
      <c r="M26" s="452" t="str">
        <f>Relatórios!M28</f>
        <v/>
      </c>
      <c r="N26" s="484" t="str">
        <f>Relatórios!N28</f>
        <v/>
      </c>
      <c r="O26" s="417" t="str">
        <f>Relatórios!O28</f>
        <v/>
      </c>
      <c r="P26" s="417" t="str">
        <f>Relatórios!P28</f>
        <v/>
      </c>
      <c r="Q26" s="417" t="str">
        <f>Relatórios!Q28</f>
        <v/>
      </c>
      <c r="R26" s="417" t="str">
        <f>Relatórios!R28</f>
        <v/>
      </c>
      <c r="S26" s="418" t="str">
        <f>Relatórios!S28</f>
        <v/>
      </c>
    </row>
    <row r="27" spans="1:19" ht="12.75" customHeight="1">
      <c r="A27" s="419" t="str">
        <f>Relatórios!A29</f>
        <v/>
      </c>
      <c r="B27" s="417" t="str">
        <f>Relatórios!B29</f>
        <v/>
      </c>
      <c r="C27" s="417" t="str">
        <f>Relatórios!C29</f>
        <v/>
      </c>
      <c r="D27" s="417" t="str">
        <f>Relatórios!D29</f>
        <v/>
      </c>
      <c r="E27" s="417" t="str">
        <f>Relatórios!E29</f>
        <v/>
      </c>
      <c r="F27" s="417" t="str">
        <f>Relatórios!F29</f>
        <v/>
      </c>
      <c r="G27" s="417" t="str">
        <f>Relatórios!G29</f>
        <v/>
      </c>
      <c r="H27" s="417" t="str">
        <f>Relatórios!H29</f>
        <v/>
      </c>
      <c r="I27" s="452" t="str">
        <f>Relatórios!I29</f>
        <v/>
      </c>
      <c r="J27" s="452" t="str">
        <f>Relatórios!J29</f>
        <v/>
      </c>
      <c r="K27" s="452" t="str">
        <f>Relatórios!K29</f>
        <v/>
      </c>
      <c r="L27" s="417" t="str">
        <f>Relatórios!L29</f>
        <v/>
      </c>
      <c r="M27" s="452" t="str">
        <f>Relatórios!M29</f>
        <v/>
      </c>
      <c r="N27" s="484" t="str">
        <f>Relatórios!N29</f>
        <v/>
      </c>
      <c r="O27" s="417" t="str">
        <f>Relatórios!O29</f>
        <v/>
      </c>
      <c r="P27" s="417" t="str">
        <f>Relatórios!P29</f>
        <v/>
      </c>
      <c r="Q27" s="417" t="str">
        <f>Relatórios!Q29</f>
        <v/>
      </c>
      <c r="R27" s="417" t="str">
        <f>Relatórios!R29</f>
        <v/>
      </c>
      <c r="S27" s="418" t="str">
        <f>Relatórios!S29</f>
        <v/>
      </c>
    </row>
    <row r="28" spans="1:19" ht="12.75" customHeight="1">
      <c r="A28" s="419" t="str">
        <f>Relatórios!A30</f>
        <v/>
      </c>
      <c r="B28" s="417" t="str">
        <f>Relatórios!B30</f>
        <v/>
      </c>
      <c r="C28" s="417" t="str">
        <f>Relatórios!C30</f>
        <v/>
      </c>
      <c r="D28" s="417" t="str">
        <f>Relatórios!D30</f>
        <v/>
      </c>
      <c r="E28" s="417" t="str">
        <f>Relatórios!E30</f>
        <v/>
      </c>
      <c r="F28" s="417" t="str">
        <f>Relatórios!F30</f>
        <v/>
      </c>
      <c r="G28" s="417" t="str">
        <f>Relatórios!G30</f>
        <v/>
      </c>
      <c r="H28" s="417" t="str">
        <f>Relatórios!H30</f>
        <v/>
      </c>
      <c r="I28" s="452" t="str">
        <f>Relatórios!I30</f>
        <v/>
      </c>
      <c r="J28" s="452" t="str">
        <f>Relatórios!J30</f>
        <v/>
      </c>
      <c r="K28" s="452" t="str">
        <f>Relatórios!K30</f>
        <v/>
      </c>
      <c r="L28" s="417" t="str">
        <f>Relatórios!L30</f>
        <v/>
      </c>
      <c r="M28" s="452" t="str">
        <f>Relatórios!M30</f>
        <v/>
      </c>
      <c r="N28" s="484" t="str">
        <f>Relatórios!N30</f>
        <v/>
      </c>
      <c r="O28" s="417" t="str">
        <f>Relatórios!O30</f>
        <v/>
      </c>
      <c r="P28" s="417" t="str">
        <f>Relatórios!P30</f>
        <v/>
      </c>
      <c r="Q28" s="417" t="str">
        <f>Relatórios!Q30</f>
        <v/>
      </c>
      <c r="R28" s="417" t="str">
        <f>Relatórios!R30</f>
        <v/>
      </c>
      <c r="S28" s="418" t="str">
        <f>Relatórios!S30</f>
        <v/>
      </c>
    </row>
    <row r="29" spans="1:19" ht="12.75" customHeight="1">
      <c r="A29" s="419" t="str">
        <f>Relatórios!A31</f>
        <v/>
      </c>
      <c r="B29" s="417" t="str">
        <f>Relatórios!B31</f>
        <v/>
      </c>
      <c r="C29" s="417" t="str">
        <f>Relatórios!C31</f>
        <v/>
      </c>
      <c r="D29" s="417" t="str">
        <f>Relatórios!D31</f>
        <v/>
      </c>
      <c r="E29" s="417" t="str">
        <f>Relatórios!E31</f>
        <v/>
      </c>
      <c r="F29" s="417" t="str">
        <f>Relatórios!F31</f>
        <v/>
      </c>
      <c r="G29" s="417" t="str">
        <f>Relatórios!G31</f>
        <v/>
      </c>
      <c r="H29" s="417" t="str">
        <f>Relatórios!H31</f>
        <v/>
      </c>
      <c r="I29" s="452" t="str">
        <f>Relatórios!I31</f>
        <v/>
      </c>
      <c r="J29" s="452" t="str">
        <f>Relatórios!J31</f>
        <v/>
      </c>
      <c r="K29" s="452" t="str">
        <f>Relatórios!K31</f>
        <v/>
      </c>
      <c r="L29" s="417" t="str">
        <f>Relatórios!L31</f>
        <v/>
      </c>
      <c r="M29" s="452" t="str">
        <f>Relatórios!M31</f>
        <v/>
      </c>
      <c r="N29" s="484" t="str">
        <f>Relatórios!N31</f>
        <v/>
      </c>
      <c r="O29" s="417" t="str">
        <f>Relatórios!O31</f>
        <v/>
      </c>
      <c r="P29" s="417" t="str">
        <f>Relatórios!P31</f>
        <v/>
      </c>
      <c r="Q29" s="417" t="str">
        <f>Relatórios!Q31</f>
        <v/>
      </c>
      <c r="R29" s="417" t="str">
        <f>Relatórios!R31</f>
        <v/>
      </c>
      <c r="S29" s="418" t="str">
        <f>Relatórios!S31</f>
        <v/>
      </c>
    </row>
    <row r="30" spans="1:19" ht="12.75" customHeight="1">
      <c r="A30" s="419" t="str">
        <f>Relatórios!A32</f>
        <v/>
      </c>
      <c r="B30" s="417" t="str">
        <f>Relatórios!B32</f>
        <v/>
      </c>
      <c r="C30" s="417" t="str">
        <f>Relatórios!C32</f>
        <v/>
      </c>
      <c r="D30" s="417" t="str">
        <f>Relatórios!D32</f>
        <v/>
      </c>
      <c r="E30" s="417" t="str">
        <f>Relatórios!E32</f>
        <v/>
      </c>
      <c r="F30" s="417" t="str">
        <f>Relatórios!F32</f>
        <v/>
      </c>
      <c r="G30" s="417" t="str">
        <f>Relatórios!G32</f>
        <v/>
      </c>
      <c r="H30" s="417" t="str">
        <f>Relatórios!H32</f>
        <v/>
      </c>
      <c r="I30" s="452" t="str">
        <f>Relatórios!I32</f>
        <v/>
      </c>
      <c r="J30" s="452" t="str">
        <f>Relatórios!J32</f>
        <v/>
      </c>
      <c r="K30" s="452" t="str">
        <f>Relatórios!K32</f>
        <v/>
      </c>
      <c r="L30" s="417" t="str">
        <f>Relatórios!L32</f>
        <v/>
      </c>
      <c r="M30" s="452" t="str">
        <f>Relatórios!M32</f>
        <v/>
      </c>
      <c r="N30" s="484" t="str">
        <f>Relatórios!N32</f>
        <v/>
      </c>
      <c r="O30" s="417" t="str">
        <f>Relatórios!O32</f>
        <v/>
      </c>
      <c r="P30" s="417" t="str">
        <f>Relatórios!P32</f>
        <v/>
      </c>
      <c r="Q30" s="417" t="str">
        <f>Relatórios!Q32</f>
        <v/>
      </c>
      <c r="R30" s="417" t="str">
        <f>Relatórios!R32</f>
        <v/>
      </c>
      <c r="S30" s="418" t="str">
        <f>Relatórios!S32</f>
        <v/>
      </c>
    </row>
    <row r="31" spans="1:19" ht="12.75" customHeight="1">
      <c r="A31" s="419" t="str">
        <f>Relatórios!A33</f>
        <v/>
      </c>
      <c r="B31" s="417" t="str">
        <f>Relatórios!B33</f>
        <v/>
      </c>
      <c r="C31" s="417" t="str">
        <f>Relatórios!C33</f>
        <v/>
      </c>
      <c r="D31" s="417" t="str">
        <f>Relatórios!D33</f>
        <v/>
      </c>
      <c r="E31" s="417" t="str">
        <f>Relatórios!E33</f>
        <v/>
      </c>
      <c r="F31" s="417" t="str">
        <f>Relatórios!F33</f>
        <v/>
      </c>
      <c r="G31" s="417" t="str">
        <f>Relatórios!G33</f>
        <v/>
      </c>
      <c r="H31" s="417" t="str">
        <f>Relatórios!H33</f>
        <v/>
      </c>
      <c r="I31" s="452" t="str">
        <f>Relatórios!I33</f>
        <v/>
      </c>
      <c r="J31" s="452" t="str">
        <f>Relatórios!J33</f>
        <v/>
      </c>
      <c r="K31" s="452" t="str">
        <f>Relatórios!K33</f>
        <v/>
      </c>
      <c r="L31" s="417" t="str">
        <f>Relatórios!L33</f>
        <v/>
      </c>
      <c r="M31" s="452" t="str">
        <f>Relatórios!M33</f>
        <v/>
      </c>
      <c r="N31" s="484" t="str">
        <f>Relatórios!N33</f>
        <v/>
      </c>
      <c r="O31" s="417" t="str">
        <f>Relatórios!O33</f>
        <v/>
      </c>
      <c r="P31" s="417" t="str">
        <f>Relatórios!P33</f>
        <v/>
      </c>
      <c r="Q31" s="417" t="str">
        <f>Relatórios!Q33</f>
        <v/>
      </c>
      <c r="R31" s="417" t="str">
        <f>Relatórios!R33</f>
        <v/>
      </c>
      <c r="S31" s="418" t="str">
        <f>Relatórios!S33</f>
        <v/>
      </c>
    </row>
    <row r="32" spans="1:19" ht="12.75" customHeight="1">
      <c r="A32" s="419" t="str">
        <f>Relatórios!A34</f>
        <v/>
      </c>
      <c r="B32" s="417" t="str">
        <f>Relatórios!B34</f>
        <v/>
      </c>
      <c r="C32" s="417" t="str">
        <f>Relatórios!C34</f>
        <v/>
      </c>
      <c r="D32" s="417" t="str">
        <f>Relatórios!D34</f>
        <v/>
      </c>
      <c r="E32" s="417" t="str">
        <f>Relatórios!E34</f>
        <v/>
      </c>
      <c r="F32" s="417" t="str">
        <f>Relatórios!F34</f>
        <v/>
      </c>
      <c r="G32" s="417" t="str">
        <f>Relatórios!G34</f>
        <v/>
      </c>
      <c r="H32" s="417" t="str">
        <f>Relatórios!H34</f>
        <v/>
      </c>
      <c r="I32" s="452" t="str">
        <f>Relatórios!I34</f>
        <v/>
      </c>
      <c r="J32" s="452" t="str">
        <f>Relatórios!J34</f>
        <v/>
      </c>
      <c r="K32" s="452" t="str">
        <f>Relatórios!K34</f>
        <v/>
      </c>
      <c r="L32" s="417" t="str">
        <f>Relatórios!L34</f>
        <v/>
      </c>
      <c r="M32" s="452" t="str">
        <f>Relatórios!M34</f>
        <v/>
      </c>
      <c r="N32" s="484" t="str">
        <f>Relatórios!N34</f>
        <v/>
      </c>
      <c r="O32" s="417" t="str">
        <f>Relatórios!O34</f>
        <v/>
      </c>
      <c r="P32" s="417" t="str">
        <f>Relatórios!P34</f>
        <v/>
      </c>
      <c r="Q32" s="417" t="str">
        <f>Relatórios!Q34</f>
        <v/>
      </c>
      <c r="R32" s="417" t="str">
        <f>Relatórios!R34</f>
        <v/>
      </c>
      <c r="S32" s="418" t="str">
        <f>Relatórios!S34</f>
        <v/>
      </c>
    </row>
    <row r="33" spans="1:19" ht="12.75" customHeight="1">
      <c r="A33" s="419" t="str">
        <f>Relatórios!A35</f>
        <v/>
      </c>
      <c r="B33" s="417" t="str">
        <f>Relatórios!B35</f>
        <v/>
      </c>
      <c r="C33" s="417" t="str">
        <f>Relatórios!C35</f>
        <v/>
      </c>
      <c r="D33" s="417" t="str">
        <f>Relatórios!D35</f>
        <v/>
      </c>
      <c r="E33" s="417" t="str">
        <f>Relatórios!E35</f>
        <v/>
      </c>
      <c r="F33" s="417" t="str">
        <f>Relatórios!F35</f>
        <v/>
      </c>
      <c r="G33" s="417" t="str">
        <f>Relatórios!G35</f>
        <v/>
      </c>
      <c r="H33" s="417" t="str">
        <f>Relatórios!H35</f>
        <v/>
      </c>
      <c r="I33" s="452" t="str">
        <f>Relatórios!I35</f>
        <v/>
      </c>
      <c r="J33" s="452" t="str">
        <f>Relatórios!J35</f>
        <v/>
      </c>
      <c r="K33" s="452" t="str">
        <f>Relatórios!K35</f>
        <v/>
      </c>
      <c r="L33" s="417" t="str">
        <f>Relatórios!L35</f>
        <v/>
      </c>
      <c r="M33" s="452" t="str">
        <f>Relatórios!M35</f>
        <v/>
      </c>
      <c r="N33" s="484" t="str">
        <f>Relatórios!N35</f>
        <v/>
      </c>
      <c r="O33" s="417" t="str">
        <f>Relatórios!O35</f>
        <v/>
      </c>
      <c r="P33" s="417" t="str">
        <f>Relatórios!P35</f>
        <v/>
      </c>
      <c r="Q33" s="417" t="str">
        <f>Relatórios!Q35</f>
        <v/>
      </c>
      <c r="R33" s="417" t="str">
        <f>Relatórios!R35</f>
        <v/>
      </c>
      <c r="S33" s="418" t="str">
        <f>Relatórios!S35</f>
        <v/>
      </c>
    </row>
    <row r="34" spans="1:19" ht="12.75" customHeight="1">
      <c r="A34" s="419" t="str">
        <f>Relatórios!A36</f>
        <v/>
      </c>
      <c r="B34" s="417" t="str">
        <f>Relatórios!B36</f>
        <v/>
      </c>
      <c r="C34" s="417" t="str">
        <f>Relatórios!C36</f>
        <v/>
      </c>
      <c r="D34" s="417" t="str">
        <f>Relatórios!D36</f>
        <v/>
      </c>
      <c r="E34" s="417" t="str">
        <f>Relatórios!E36</f>
        <v/>
      </c>
      <c r="F34" s="417" t="str">
        <f>Relatórios!F36</f>
        <v/>
      </c>
      <c r="G34" s="417" t="str">
        <f>Relatórios!G36</f>
        <v/>
      </c>
      <c r="H34" s="417" t="str">
        <f>Relatórios!H36</f>
        <v/>
      </c>
      <c r="I34" s="452" t="str">
        <f>Relatórios!I36</f>
        <v/>
      </c>
      <c r="J34" s="452" t="str">
        <f>Relatórios!J36</f>
        <v/>
      </c>
      <c r="K34" s="452" t="str">
        <f>Relatórios!K36</f>
        <v/>
      </c>
      <c r="L34" s="417" t="str">
        <f>Relatórios!L36</f>
        <v/>
      </c>
      <c r="M34" s="452" t="str">
        <f>Relatórios!M36</f>
        <v/>
      </c>
      <c r="N34" s="484" t="str">
        <f>Relatórios!N36</f>
        <v/>
      </c>
      <c r="O34" s="417" t="str">
        <f>Relatórios!O36</f>
        <v/>
      </c>
      <c r="P34" s="417" t="str">
        <f>Relatórios!P36</f>
        <v/>
      </c>
      <c r="Q34" s="417" t="str">
        <f>Relatórios!Q36</f>
        <v/>
      </c>
      <c r="R34" s="417" t="str">
        <f>Relatórios!R36</f>
        <v/>
      </c>
      <c r="S34" s="418" t="str">
        <f>Relatórios!S36</f>
        <v/>
      </c>
    </row>
    <row r="35" spans="1:19" ht="12.75" customHeight="1">
      <c r="A35" s="419" t="str">
        <f>Relatórios!A37</f>
        <v/>
      </c>
      <c r="B35" s="417" t="str">
        <f>Relatórios!B37</f>
        <v/>
      </c>
      <c r="C35" s="417" t="str">
        <f>Relatórios!C37</f>
        <v/>
      </c>
      <c r="D35" s="417" t="str">
        <f>Relatórios!D37</f>
        <v/>
      </c>
      <c r="E35" s="417" t="str">
        <f>Relatórios!E37</f>
        <v/>
      </c>
      <c r="F35" s="417" t="str">
        <f>Relatórios!F37</f>
        <v/>
      </c>
      <c r="G35" s="417" t="str">
        <f>Relatórios!G37</f>
        <v/>
      </c>
      <c r="H35" s="417" t="str">
        <f>Relatórios!H37</f>
        <v/>
      </c>
      <c r="I35" s="452" t="str">
        <f>Relatórios!I37</f>
        <v/>
      </c>
      <c r="J35" s="452" t="str">
        <f>Relatórios!J37</f>
        <v/>
      </c>
      <c r="K35" s="452" t="str">
        <f>Relatórios!K37</f>
        <v/>
      </c>
      <c r="L35" s="417" t="str">
        <f>Relatórios!L37</f>
        <v/>
      </c>
      <c r="M35" s="452" t="str">
        <f>Relatórios!M37</f>
        <v/>
      </c>
      <c r="N35" s="484" t="str">
        <f>Relatórios!N37</f>
        <v/>
      </c>
      <c r="O35" s="417" t="str">
        <f>Relatórios!O37</f>
        <v/>
      </c>
      <c r="P35" s="417" t="str">
        <f>Relatórios!P37</f>
        <v/>
      </c>
      <c r="Q35" s="417" t="str">
        <f>Relatórios!Q37</f>
        <v/>
      </c>
      <c r="R35" s="417" t="str">
        <f>Relatórios!R37</f>
        <v/>
      </c>
      <c r="S35" s="418" t="str">
        <f>Relatórios!S37</f>
        <v/>
      </c>
    </row>
    <row r="36" spans="1:19" ht="12.75" customHeight="1">
      <c r="A36" s="419" t="str">
        <f>Relatórios!A38</f>
        <v/>
      </c>
      <c r="B36" s="417" t="str">
        <f>Relatórios!B38</f>
        <v/>
      </c>
      <c r="C36" s="417" t="str">
        <f>Relatórios!C38</f>
        <v/>
      </c>
      <c r="D36" s="417" t="str">
        <f>Relatórios!D38</f>
        <v/>
      </c>
      <c r="E36" s="417" t="str">
        <f>Relatórios!E38</f>
        <v/>
      </c>
      <c r="F36" s="417" t="str">
        <f>Relatórios!F38</f>
        <v/>
      </c>
      <c r="G36" s="417" t="str">
        <f>Relatórios!G38</f>
        <v/>
      </c>
      <c r="H36" s="417" t="str">
        <f>Relatórios!H38</f>
        <v/>
      </c>
      <c r="I36" s="452" t="str">
        <f>Relatórios!I38</f>
        <v/>
      </c>
      <c r="J36" s="452" t="str">
        <f>Relatórios!J38</f>
        <v/>
      </c>
      <c r="K36" s="452" t="str">
        <f>Relatórios!K38</f>
        <v/>
      </c>
      <c r="L36" s="417" t="str">
        <f>Relatórios!L38</f>
        <v/>
      </c>
      <c r="M36" s="452" t="str">
        <f>Relatórios!M38</f>
        <v/>
      </c>
      <c r="N36" s="484" t="str">
        <f>Relatórios!N38</f>
        <v/>
      </c>
      <c r="O36" s="417" t="str">
        <f>Relatórios!O38</f>
        <v/>
      </c>
      <c r="P36" s="417" t="str">
        <f>Relatórios!P38</f>
        <v/>
      </c>
      <c r="Q36" s="417" t="str">
        <f>Relatórios!Q38</f>
        <v/>
      </c>
      <c r="R36" s="417" t="str">
        <f>Relatórios!R38</f>
        <v/>
      </c>
      <c r="S36" s="418" t="str">
        <f>Relatórios!S38</f>
        <v/>
      </c>
    </row>
    <row r="37" spans="1:19" ht="12.75" customHeight="1">
      <c r="A37" s="419" t="str">
        <f>Relatórios!A39</f>
        <v/>
      </c>
      <c r="B37" s="417" t="str">
        <f>Relatórios!B39</f>
        <v/>
      </c>
      <c r="C37" s="417" t="str">
        <f>Relatórios!C39</f>
        <v/>
      </c>
      <c r="D37" s="417" t="str">
        <f>Relatórios!D39</f>
        <v/>
      </c>
      <c r="E37" s="417" t="str">
        <f>Relatórios!E39</f>
        <v/>
      </c>
      <c r="F37" s="417" t="str">
        <f>Relatórios!F39</f>
        <v/>
      </c>
      <c r="G37" s="417" t="str">
        <f>Relatórios!G39</f>
        <v/>
      </c>
      <c r="H37" s="417" t="str">
        <f>Relatórios!H39</f>
        <v/>
      </c>
      <c r="I37" s="452" t="str">
        <f>Relatórios!I39</f>
        <v/>
      </c>
      <c r="J37" s="452" t="str">
        <f>Relatórios!J39</f>
        <v/>
      </c>
      <c r="K37" s="452" t="str">
        <f>Relatórios!K39</f>
        <v/>
      </c>
      <c r="L37" s="417" t="str">
        <f>Relatórios!L39</f>
        <v/>
      </c>
      <c r="M37" s="452" t="str">
        <f>Relatórios!M39</f>
        <v/>
      </c>
      <c r="N37" s="484" t="str">
        <f>Relatórios!N39</f>
        <v/>
      </c>
      <c r="O37" s="417" t="str">
        <f>Relatórios!O39</f>
        <v/>
      </c>
      <c r="P37" s="417" t="str">
        <f>Relatórios!P39</f>
        <v/>
      </c>
      <c r="Q37" s="417" t="str">
        <f>Relatórios!Q39</f>
        <v/>
      </c>
      <c r="R37" s="417" t="str">
        <f>Relatórios!R39</f>
        <v/>
      </c>
      <c r="S37" s="418" t="str">
        <f>Relatórios!S39</f>
        <v/>
      </c>
    </row>
    <row r="38" spans="1:19" ht="12.75" customHeight="1">
      <c r="A38" s="419" t="str">
        <f>Relatórios!A40</f>
        <v/>
      </c>
      <c r="B38" s="417" t="str">
        <f>Relatórios!B40</f>
        <v/>
      </c>
      <c r="C38" s="417" t="str">
        <f>Relatórios!C40</f>
        <v/>
      </c>
      <c r="D38" s="417" t="str">
        <f>Relatórios!D40</f>
        <v/>
      </c>
      <c r="E38" s="417" t="str">
        <f>Relatórios!E40</f>
        <v/>
      </c>
      <c r="F38" s="417" t="str">
        <f>Relatórios!F40</f>
        <v/>
      </c>
      <c r="G38" s="417" t="str">
        <f>Relatórios!G40</f>
        <v/>
      </c>
      <c r="H38" s="417" t="str">
        <f>Relatórios!H40</f>
        <v/>
      </c>
      <c r="I38" s="452" t="str">
        <f>Relatórios!I40</f>
        <v/>
      </c>
      <c r="J38" s="452" t="str">
        <f>Relatórios!J40</f>
        <v/>
      </c>
      <c r="K38" s="452" t="str">
        <f>Relatórios!K40</f>
        <v/>
      </c>
      <c r="L38" s="417" t="str">
        <f>Relatórios!L40</f>
        <v/>
      </c>
      <c r="M38" s="452" t="str">
        <f>Relatórios!M40</f>
        <v/>
      </c>
      <c r="N38" s="484" t="str">
        <f>Relatórios!N40</f>
        <v/>
      </c>
      <c r="O38" s="417" t="str">
        <f>Relatórios!O40</f>
        <v/>
      </c>
      <c r="P38" s="417" t="str">
        <f>Relatórios!P40</f>
        <v/>
      </c>
      <c r="Q38" s="417" t="str">
        <f>Relatórios!Q40</f>
        <v/>
      </c>
      <c r="R38" s="417" t="str">
        <f>Relatórios!R40</f>
        <v/>
      </c>
      <c r="S38" s="418" t="str">
        <f>Relatórios!S40</f>
        <v/>
      </c>
    </row>
    <row r="39" spans="1:19" ht="12.75" customHeight="1">
      <c r="A39" s="419" t="str">
        <f>Relatórios!A41</f>
        <v/>
      </c>
      <c r="B39" s="417" t="str">
        <f>Relatórios!B41</f>
        <v/>
      </c>
      <c r="C39" s="417" t="str">
        <f>Relatórios!C41</f>
        <v/>
      </c>
      <c r="D39" s="417" t="str">
        <f>Relatórios!D41</f>
        <v/>
      </c>
      <c r="E39" s="417" t="str">
        <f>Relatórios!E41</f>
        <v/>
      </c>
      <c r="F39" s="417" t="str">
        <f>Relatórios!F41</f>
        <v/>
      </c>
      <c r="G39" s="417" t="str">
        <f>Relatórios!G41</f>
        <v/>
      </c>
      <c r="H39" s="417" t="str">
        <f>Relatórios!H41</f>
        <v/>
      </c>
      <c r="I39" s="452" t="str">
        <f>Relatórios!I41</f>
        <v/>
      </c>
      <c r="J39" s="452" t="str">
        <f>Relatórios!J41</f>
        <v/>
      </c>
      <c r="K39" s="452" t="str">
        <f>Relatórios!K41</f>
        <v/>
      </c>
      <c r="L39" s="417" t="str">
        <f>Relatórios!L41</f>
        <v/>
      </c>
      <c r="M39" s="452" t="str">
        <f>Relatórios!M41</f>
        <v/>
      </c>
      <c r="N39" s="484" t="str">
        <f>Relatórios!N41</f>
        <v/>
      </c>
      <c r="O39" s="417" t="str">
        <f>Relatórios!O41</f>
        <v/>
      </c>
      <c r="P39" s="417" t="str">
        <f>Relatórios!P41</f>
        <v/>
      </c>
      <c r="Q39" s="417" t="str">
        <f>Relatórios!Q41</f>
        <v/>
      </c>
      <c r="R39" s="417" t="str">
        <f>Relatórios!R41</f>
        <v/>
      </c>
      <c r="S39" s="418" t="str">
        <f>Relatórios!S41</f>
        <v/>
      </c>
    </row>
    <row r="40" spans="1:19" ht="12.75" customHeight="1">
      <c r="A40" s="419" t="str">
        <f>Relatórios!A42</f>
        <v/>
      </c>
      <c r="B40" s="417" t="str">
        <f>Relatórios!B42</f>
        <v/>
      </c>
      <c r="C40" s="417" t="str">
        <f>Relatórios!C42</f>
        <v/>
      </c>
      <c r="D40" s="417" t="str">
        <f>Relatórios!D42</f>
        <v/>
      </c>
      <c r="E40" s="417" t="str">
        <f>Relatórios!E42</f>
        <v/>
      </c>
      <c r="F40" s="417" t="str">
        <f>Relatórios!F42</f>
        <v/>
      </c>
      <c r="G40" s="417" t="str">
        <f>Relatórios!G42</f>
        <v/>
      </c>
      <c r="H40" s="417" t="str">
        <f>Relatórios!H42</f>
        <v/>
      </c>
      <c r="I40" s="452" t="str">
        <f>Relatórios!I42</f>
        <v/>
      </c>
      <c r="J40" s="452" t="str">
        <f>Relatórios!J42</f>
        <v/>
      </c>
      <c r="K40" s="452" t="str">
        <f>Relatórios!K42</f>
        <v/>
      </c>
      <c r="L40" s="417" t="str">
        <f>Relatórios!L42</f>
        <v/>
      </c>
      <c r="M40" s="452" t="str">
        <f>Relatórios!M42</f>
        <v/>
      </c>
      <c r="N40" s="484" t="str">
        <f>Relatórios!N42</f>
        <v/>
      </c>
      <c r="O40" s="417" t="str">
        <f>Relatórios!O42</f>
        <v/>
      </c>
      <c r="P40" s="417" t="str">
        <f>Relatórios!P42</f>
        <v/>
      </c>
      <c r="Q40" s="417" t="str">
        <f>Relatórios!Q42</f>
        <v/>
      </c>
      <c r="R40" s="417" t="str">
        <f>Relatórios!R42</f>
        <v/>
      </c>
      <c r="S40" s="418" t="str">
        <f>Relatórios!S42</f>
        <v/>
      </c>
    </row>
    <row r="41" spans="1:19" ht="12.75" customHeight="1">
      <c r="A41" s="419" t="str">
        <f>Relatórios!A43</f>
        <v/>
      </c>
      <c r="B41" s="417" t="str">
        <f>Relatórios!B43</f>
        <v/>
      </c>
      <c r="C41" s="417" t="str">
        <f>Relatórios!C43</f>
        <v/>
      </c>
      <c r="D41" s="417" t="str">
        <f>Relatórios!D43</f>
        <v/>
      </c>
      <c r="E41" s="417" t="str">
        <f>Relatórios!E43</f>
        <v/>
      </c>
      <c r="F41" s="417" t="str">
        <f>Relatórios!F43</f>
        <v/>
      </c>
      <c r="G41" s="417" t="str">
        <f>Relatórios!G43</f>
        <v/>
      </c>
      <c r="H41" s="417" t="str">
        <f>Relatórios!H43</f>
        <v/>
      </c>
      <c r="I41" s="452" t="str">
        <f>Relatórios!I43</f>
        <v/>
      </c>
      <c r="J41" s="452" t="str">
        <f>Relatórios!J43</f>
        <v/>
      </c>
      <c r="K41" s="452" t="str">
        <f>Relatórios!K43</f>
        <v/>
      </c>
      <c r="L41" s="417" t="str">
        <f>Relatórios!L43</f>
        <v/>
      </c>
      <c r="M41" s="452" t="str">
        <f>Relatórios!M43</f>
        <v/>
      </c>
      <c r="N41" s="484" t="str">
        <f>Relatórios!N43</f>
        <v/>
      </c>
      <c r="O41" s="417" t="str">
        <f>Relatórios!O43</f>
        <v/>
      </c>
      <c r="P41" s="417" t="str">
        <f>Relatórios!P43</f>
        <v/>
      </c>
      <c r="Q41" s="417" t="str">
        <f>Relatórios!Q43</f>
        <v/>
      </c>
      <c r="R41" s="417" t="str">
        <f>Relatórios!R43</f>
        <v/>
      </c>
      <c r="S41" s="418" t="str">
        <f>Relatórios!S43</f>
        <v/>
      </c>
    </row>
    <row r="42" spans="1:19" ht="12.75" customHeight="1">
      <c r="A42" s="419" t="str">
        <f>Relatórios!A44</f>
        <v/>
      </c>
      <c r="B42" s="417" t="str">
        <f>Relatórios!B44</f>
        <v/>
      </c>
      <c r="C42" s="417" t="str">
        <f>Relatórios!C44</f>
        <v/>
      </c>
      <c r="D42" s="417" t="str">
        <f>Relatórios!D44</f>
        <v/>
      </c>
      <c r="E42" s="417" t="str">
        <f>Relatórios!E44</f>
        <v/>
      </c>
      <c r="F42" s="417" t="str">
        <f>Relatórios!F44</f>
        <v/>
      </c>
      <c r="G42" s="417" t="str">
        <f>Relatórios!G44</f>
        <v/>
      </c>
      <c r="H42" s="417" t="str">
        <f>Relatórios!H44</f>
        <v/>
      </c>
      <c r="I42" s="452" t="str">
        <f>Relatórios!I44</f>
        <v/>
      </c>
      <c r="J42" s="452" t="str">
        <f>Relatórios!J44</f>
        <v/>
      </c>
      <c r="K42" s="452" t="str">
        <f>Relatórios!K44</f>
        <v/>
      </c>
      <c r="L42" s="417" t="str">
        <f>Relatórios!L44</f>
        <v/>
      </c>
      <c r="M42" s="452" t="str">
        <f>Relatórios!M44</f>
        <v/>
      </c>
      <c r="N42" s="484" t="str">
        <f>Relatórios!N44</f>
        <v/>
      </c>
      <c r="O42" s="417" t="str">
        <f>Relatórios!O44</f>
        <v/>
      </c>
      <c r="P42" s="417" t="str">
        <f>Relatórios!P44</f>
        <v/>
      </c>
      <c r="Q42" s="417" t="str">
        <f>Relatórios!Q44</f>
        <v/>
      </c>
      <c r="R42" s="417" t="str">
        <f>Relatórios!R44</f>
        <v/>
      </c>
      <c r="S42" s="418" t="str">
        <f>Relatórios!S44</f>
        <v/>
      </c>
    </row>
    <row r="43" spans="1:19" ht="12.75" customHeight="1">
      <c r="A43" s="419" t="str">
        <f>Relatórios!A45</f>
        <v/>
      </c>
      <c r="B43" s="417" t="str">
        <f>Relatórios!B45</f>
        <v/>
      </c>
      <c r="C43" s="417" t="str">
        <f>Relatórios!C45</f>
        <v/>
      </c>
      <c r="D43" s="417" t="str">
        <f>Relatórios!D45</f>
        <v/>
      </c>
      <c r="E43" s="417" t="str">
        <f>Relatórios!E45</f>
        <v/>
      </c>
      <c r="F43" s="417" t="str">
        <f>Relatórios!F45</f>
        <v/>
      </c>
      <c r="G43" s="417" t="str">
        <f>Relatórios!G45</f>
        <v/>
      </c>
      <c r="H43" s="417" t="str">
        <f>Relatórios!H45</f>
        <v/>
      </c>
      <c r="I43" s="452" t="str">
        <f>Relatórios!I45</f>
        <v/>
      </c>
      <c r="J43" s="452" t="str">
        <f>Relatórios!J45</f>
        <v/>
      </c>
      <c r="K43" s="452" t="str">
        <f>Relatórios!K45</f>
        <v/>
      </c>
      <c r="L43" s="417" t="str">
        <f>Relatórios!L45</f>
        <v/>
      </c>
      <c r="M43" s="452" t="str">
        <f>Relatórios!M45</f>
        <v/>
      </c>
      <c r="N43" s="484" t="str">
        <f>Relatórios!N45</f>
        <v/>
      </c>
      <c r="O43" s="417" t="str">
        <f>Relatórios!O45</f>
        <v/>
      </c>
      <c r="P43" s="417" t="str">
        <f>Relatórios!P45</f>
        <v/>
      </c>
      <c r="Q43" s="417" t="str">
        <f>Relatórios!Q45</f>
        <v/>
      </c>
      <c r="R43" s="417" t="str">
        <f>Relatórios!R45</f>
        <v/>
      </c>
      <c r="S43" s="418" t="str">
        <f>Relatórios!S45</f>
        <v/>
      </c>
    </row>
    <row r="44" spans="1:19" ht="12.75" customHeight="1">
      <c r="A44" s="419" t="str">
        <f>Relatórios!A46</f>
        <v/>
      </c>
      <c r="B44" s="417" t="str">
        <f>Relatórios!B46</f>
        <v/>
      </c>
      <c r="C44" s="417" t="str">
        <f>Relatórios!C46</f>
        <v/>
      </c>
      <c r="D44" s="417" t="str">
        <f>Relatórios!D46</f>
        <v/>
      </c>
      <c r="E44" s="417" t="str">
        <f>Relatórios!E46</f>
        <v/>
      </c>
      <c r="F44" s="417" t="str">
        <f>Relatórios!F46</f>
        <v/>
      </c>
      <c r="G44" s="417" t="str">
        <f>Relatórios!G46</f>
        <v/>
      </c>
      <c r="H44" s="417" t="str">
        <f>Relatórios!H46</f>
        <v/>
      </c>
      <c r="I44" s="452" t="str">
        <f>Relatórios!I46</f>
        <v/>
      </c>
      <c r="J44" s="452" t="str">
        <f>Relatórios!J46</f>
        <v/>
      </c>
      <c r="K44" s="452" t="str">
        <f>Relatórios!K46</f>
        <v/>
      </c>
      <c r="L44" s="417" t="str">
        <f>Relatórios!L46</f>
        <v/>
      </c>
      <c r="M44" s="452" t="str">
        <f>Relatórios!M46</f>
        <v/>
      </c>
      <c r="N44" s="484" t="str">
        <f>Relatórios!N46</f>
        <v/>
      </c>
      <c r="O44" s="417" t="str">
        <f>Relatórios!O46</f>
        <v/>
      </c>
      <c r="P44" s="417" t="str">
        <f>Relatórios!P46</f>
        <v/>
      </c>
      <c r="Q44" s="417" t="str">
        <f>Relatórios!Q46</f>
        <v/>
      </c>
      <c r="R44" s="417" t="str">
        <f>Relatórios!R46</f>
        <v/>
      </c>
      <c r="S44" s="418" t="str">
        <f>Relatórios!S46</f>
        <v/>
      </c>
    </row>
    <row r="45" spans="1:19" ht="12.75" customHeight="1">
      <c r="A45" s="419" t="str">
        <f>Relatórios!A47</f>
        <v/>
      </c>
      <c r="B45" s="417" t="str">
        <f>Relatórios!B47</f>
        <v/>
      </c>
      <c r="C45" s="417" t="str">
        <f>Relatórios!C47</f>
        <v/>
      </c>
      <c r="D45" s="417" t="str">
        <f>Relatórios!D47</f>
        <v/>
      </c>
      <c r="E45" s="417" t="str">
        <f>Relatórios!E47</f>
        <v/>
      </c>
      <c r="F45" s="417" t="str">
        <f>Relatórios!F47</f>
        <v/>
      </c>
      <c r="G45" s="417" t="str">
        <f>Relatórios!G47</f>
        <v/>
      </c>
      <c r="H45" s="417" t="str">
        <f>Relatórios!H47</f>
        <v/>
      </c>
      <c r="I45" s="452" t="str">
        <f>Relatórios!I47</f>
        <v/>
      </c>
      <c r="J45" s="452" t="str">
        <f>Relatórios!J47</f>
        <v/>
      </c>
      <c r="K45" s="452" t="str">
        <f>Relatórios!K47</f>
        <v/>
      </c>
      <c r="L45" s="417" t="str">
        <f>Relatórios!L47</f>
        <v/>
      </c>
      <c r="M45" s="452" t="str">
        <f>Relatórios!M47</f>
        <v/>
      </c>
      <c r="N45" s="484" t="str">
        <f>Relatórios!N47</f>
        <v/>
      </c>
      <c r="O45" s="417" t="str">
        <f>Relatórios!O47</f>
        <v/>
      </c>
      <c r="P45" s="417" t="str">
        <f>Relatórios!P47</f>
        <v/>
      </c>
      <c r="Q45" s="417" t="str">
        <f>Relatórios!Q47</f>
        <v/>
      </c>
      <c r="R45" s="417" t="str">
        <f>Relatórios!R47</f>
        <v/>
      </c>
      <c r="S45" s="418" t="str">
        <f>Relatórios!S47</f>
        <v/>
      </c>
    </row>
    <row r="46" spans="1:19" ht="12.75" customHeight="1">
      <c r="A46" s="419" t="str">
        <f>Relatórios!A48</f>
        <v/>
      </c>
      <c r="B46" s="417" t="str">
        <f>Relatórios!B48</f>
        <v/>
      </c>
      <c r="C46" s="417" t="str">
        <f>Relatórios!C48</f>
        <v/>
      </c>
      <c r="D46" s="417" t="str">
        <f>Relatórios!D48</f>
        <v/>
      </c>
      <c r="E46" s="417" t="str">
        <f>Relatórios!E48</f>
        <v/>
      </c>
      <c r="F46" s="417" t="str">
        <f>Relatórios!F48</f>
        <v/>
      </c>
      <c r="G46" s="417" t="str">
        <f>Relatórios!G48</f>
        <v/>
      </c>
      <c r="H46" s="417" t="str">
        <f>Relatórios!H48</f>
        <v/>
      </c>
      <c r="I46" s="452" t="str">
        <f>Relatórios!I48</f>
        <v/>
      </c>
      <c r="J46" s="452" t="str">
        <f>Relatórios!J48</f>
        <v/>
      </c>
      <c r="K46" s="452" t="str">
        <f>Relatórios!K48</f>
        <v/>
      </c>
      <c r="L46" s="417" t="str">
        <f>Relatórios!L48</f>
        <v/>
      </c>
      <c r="M46" s="452" t="str">
        <f>Relatórios!M48</f>
        <v/>
      </c>
      <c r="N46" s="484" t="str">
        <f>Relatórios!N48</f>
        <v/>
      </c>
      <c r="O46" s="417" t="str">
        <f>Relatórios!O48</f>
        <v/>
      </c>
      <c r="P46" s="417" t="str">
        <f>Relatórios!P48</f>
        <v/>
      </c>
      <c r="Q46" s="417" t="str">
        <f>Relatórios!Q48</f>
        <v/>
      </c>
      <c r="R46" s="417" t="str">
        <f>Relatórios!R48</f>
        <v/>
      </c>
      <c r="S46" s="418" t="str">
        <f>Relatórios!S48</f>
        <v/>
      </c>
    </row>
    <row r="47" spans="1:19" ht="12.75" customHeight="1">
      <c r="A47" s="419" t="str">
        <f>Relatórios!A49</f>
        <v/>
      </c>
      <c r="B47" s="417" t="str">
        <f>Relatórios!B49</f>
        <v/>
      </c>
      <c r="C47" s="417" t="str">
        <f>Relatórios!C49</f>
        <v/>
      </c>
      <c r="D47" s="417" t="str">
        <f>Relatórios!D49</f>
        <v/>
      </c>
      <c r="E47" s="417" t="str">
        <f>Relatórios!E49</f>
        <v/>
      </c>
      <c r="F47" s="417" t="str">
        <f>Relatórios!F49</f>
        <v/>
      </c>
      <c r="G47" s="417" t="str">
        <f>Relatórios!G49</f>
        <v/>
      </c>
      <c r="H47" s="417" t="str">
        <f>Relatórios!H49</f>
        <v/>
      </c>
      <c r="I47" s="452" t="str">
        <f>Relatórios!I49</f>
        <v/>
      </c>
      <c r="J47" s="452" t="str">
        <f>Relatórios!J49</f>
        <v/>
      </c>
      <c r="K47" s="452" t="str">
        <f>Relatórios!K49</f>
        <v/>
      </c>
      <c r="L47" s="417" t="str">
        <f>Relatórios!L49</f>
        <v/>
      </c>
      <c r="M47" s="452" t="str">
        <f>Relatórios!M49</f>
        <v/>
      </c>
      <c r="N47" s="484" t="str">
        <f>Relatórios!N49</f>
        <v/>
      </c>
      <c r="O47" s="417" t="str">
        <f>Relatórios!O49</f>
        <v/>
      </c>
      <c r="P47" s="417" t="str">
        <f>Relatórios!P49</f>
        <v/>
      </c>
      <c r="Q47" s="417" t="str">
        <f>Relatórios!Q49</f>
        <v/>
      </c>
      <c r="R47" s="417" t="str">
        <f>Relatórios!R49</f>
        <v/>
      </c>
      <c r="S47" s="418" t="str">
        <f>Relatórios!S49</f>
        <v/>
      </c>
    </row>
    <row r="48" spans="1:19" ht="12.75" customHeight="1">
      <c r="A48" s="419" t="str">
        <f>Relatórios!A50</f>
        <v/>
      </c>
      <c r="B48" s="417" t="str">
        <f>Relatórios!B50</f>
        <v/>
      </c>
      <c r="C48" s="417" t="str">
        <f>Relatórios!C50</f>
        <v/>
      </c>
      <c r="D48" s="417" t="str">
        <f>Relatórios!D50</f>
        <v/>
      </c>
      <c r="E48" s="417" t="str">
        <f>Relatórios!E50</f>
        <v/>
      </c>
      <c r="F48" s="417" t="str">
        <f>Relatórios!F50</f>
        <v/>
      </c>
      <c r="G48" s="417" t="str">
        <f>Relatórios!G50</f>
        <v/>
      </c>
      <c r="H48" s="417" t="str">
        <f>Relatórios!H50</f>
        <v/>
      </c>
      <c r="I48" s="452" t="str">
        <f>Relatórios!I50</f>
        <v/>
      </c>
      <c r="J48" s="452" t="str">
        <f>Relatórios!J50</f>
        <v/>
      </c>
      <c r="K48" s="452" t="str">
        <f>Relatórios!K50</f>
        <v/>
      </c>
      <c r="L48" s="417" t="str">
        <f>Relatórios!L50</f>
        <v/>
      </c>
      <c r="M48" s="452" t="str">
        <f>Relatórios!M50</f>
        <v/>
      </c>
      <c r="N48" s="484" t="str">
        <f>Relatórios!N50</f>
        <v/>
      </c>
      <c r="O48" s="417" t="str">
        <f>Relatórios!O50</f>
        <v/>
      </c>
      <c r="P48" s="417" t="str">
        <f>Relatórios!P50</f>
        <v/>
      </c>
      <c r="Q48" s="417" t="str">
        <f>Relatórios!Q50</f>
        <v/>
      </c>
      <c r="R48" s="417" t="str">
        <f>Relatórios!R50</f>
        <v/>
      </c>
      <c r="S48" s="418" t="str">
        <f>Relatórios!S50</f>
        <v/>
      </c>
    </row>
    <row r="49" spans="1:19" ht="12.75" customHeight="1">
      <c r="A49" s="419" t="str">
        <f>Relatórios!A51</f>
        <v/>
      </c>
      <c r="B49" s="417" t="str">
        <f>Relatórios!B51</f>
        <v/>
      </c>
      <c r="C49" s="417" t="str">
        <f>Relatórios!C51</f>
        <v/>
      </c>
      <c r="D49" s="417" t="str">
        <f>Relatórios!D51</f>
        <v/>
      </c>
      <c r="E49" s="417" t="str">
        <f>Relatórios!E51</f>
        <v/>
      </c>
      <c r="F49" s="417" t="str">
        <f>Relatórios!F51</f>
        <v/>
      </c>
      <c r="G49" s="417" t="str">
        <f>Relatórios!G51</f>
        <v/>
      </c>
      <c r="H49" s="417" t="str">
        <f>Relatórios!H51</f>
        <v/>
      </c>
      <c r="I49" s="452" t="str">
        <f>Relatórios!I51</f>
        <v/>
      </c>
      <c r="J49" s="452" t="str">
        <f>Relatórios!J51</f>
        <v/>
      </c>
      <c r="K49" s="452" t="str">
        <f>Relatórios!K51</f>
        <v/>
      </c>
      <c r="L49" s="417" t="str">
        <f>Relatórios!L51</f>
        <v/>
      </c>
      <c r="M49" s="452" t="str">
        <f>Relatórios!M51</f>
        <v/>
      </c>
      <c r="N49" s="484" t="str">
        <f>Relatórios!N51</f>
        <v/>
      </c>
      <c r="O49" s="417" t="str">
        <f>Relatórios!O51</f>
        <v/>
      </c>
      <c r="P49" s="417" t="str">
        <f>Relatórios!P51</f>
        <v/>
      </c>
      <c r="Q49" s="417" t="str">
        <f>Relatórios!Q51</f>
        <v/>
      </c>
      <c r="R49" s="417" t="str">
        <f>Relatórios!R51</f>
        <v/>
      </c>
      <c r="S49" s="418" t="str">
        <f>Relatórios!S51</f>
        <v/>
      </c>
    </row>
    <row r="50" spans="1:19" ht="12.75" customHeight="1">
      <c r="A50" s="419" t="str">
        <f>Relatórios!A52</f>
        <v/>
      </c>
      <c r="B50" s="417" t="str">
        <f>Relatórios!B52</f>
        <v/>
      </c>
      <c r="C50" s="417" t="str">
        <f>Relatórios!C52</f>
        <v/>
      </c>
      <c r="D50" s="417" t="str">
        <f>Relatórios!D52</f>
        <v/>
      </c>
      <c r="E50" s="417" t="str">
        <f>Relatórios!E52</f>
        <v/>
      </c>
      <c r="F50" s="417" t="str">
        <f>Relatórios!F52</f>
        <v/>
      </c>
      <c r="G50" s="417" t="str">
        <f>Relatórios!G52</f>
        <v/>
      </c>
      <c r="H50" s="417" t="str">
        <f>Relatórios!H52</f>
        <v/>
      </c>
      <c r="I50" s="452" t="str">
        <f>Relatórios!I52</f>
        <v/>
      </c>
      <c r="J50" s="452" t="str">
        <f>Relatórios!J52</f>
        <v/>
      </c>
      <c r="K50" s="452" t="str">
        <f>Relatórios!K52</f>
        <v/>
      </c>
      <c r="L50" s="417" t="str">
        <f>Relatórios!L52</f>
        <v/>
      </c>
      <c r="M50" s="452" t="str">
        <f>Relatórios!M52</f>
        <v/>
      </c>
      <c r="N50" s="484" t="str">
        <f>Relatórios!N52</f>
        <v/>
      </c>
      <c r="O50" s="417" t="str">
        <f>Relatórios!O52</f>
        <v/>
      </c>
      <c r="P50" s="417" t="str">
        <f>Relatórios!P52</f>
        <v/>
      </c>
      <c r="Q50" s="417" t="str">
        <f>Relatórios!Q52</f>
        <v/>
      </c>
      <c r="R50" s="417" t="str">
        <f>Relatórios!R52</f>
        <v/>
      </c>
      <c r="S50" s="418" t="str">
        <f>Relatórios!S52</f>
        <v/>
      </c>
    </row>
    <row r="51" spans="1:19" ht="12.75" customHeight="1">
      <c r="A51" s="419">
        <f>Relatórios!A4</f>
        <v>1</v>
      </c>
      <c r="B51" s="417" t="str">
        <f>Relatórios!B4</f>
        <v>Solicitar Cotação</v>
      </c>
      <c r="C51" s="417" t="str">
        <f>Relatórios!C4</f>
        <v>Cliente</v>
      </c>
      <c r="D51" s="417" t="str">
        <f>Relatórios!D4</f>
        <v>ILF</v>
      </c>
      <c r="E51" s="417">
        <f>Relatórios!E4</f>
        <v>28</v>
      </c>
      <c r="F51" s="417">
        <f>Relatórios!F4</f>
        <v>1</v>
      </c>
      <c r="G51" s="417">
        <f>Relatórios!G4</f>
        <v>0</v>
      </c>
      <c r="H51" s="417">
        <f>Relatórios!H4</f>
        <v>2</v>
      </c>
      <c r="I51" s="452">
        <f>Relatórios!I4</f>
        <v>7</v>
      </c>
      <c r="J51" s="452">
        <f>Relatórios!J4</f>
        <v>3.9200000000000004</v>
      </c>
      <c r="K51" s="452">
        <f>Relatórios!K4</f>
        <v>0</v>
      </c>
      <c r="L51" s="417" t="str">
        <f>Relatórios!L4</f>
        <v/>
      </c>
      <c r="M51" s="452" t="str">
        <f>Relatórios!M4</f>
        <v/>
      </c>
      <c r="N51" s="484">
        <f>Relatórios!N4</f>
        <v>15.680000000000001</v>
      </c>
      <c r="O51" s="417" t="str">
        <f>Relatórios!O4</f>
        <v/>
      </c>
      <c r="P51" s="417" t="str">
        <f>Relatórios!P4</f>
        <v/>
      </c>
      <c r="Q51" s="417" t="str">
        <f>Relatórios!Q4</f>
        <v/>
      </c>
      <c r="R51" s="417" t="str">
        <f>Relatórios!R4</f>
        <v/>
      </c>
      <c r="S51" s="418" t="str">
        <f>Relatórios!S4</f>
        <v/>
      </c>
    </row>
    <row r="52" spans="1:19" ht="12.75" customHeight="1">
      <c r="A52" s="412" t="str">
        <f>Relatórios!A57</f>
        <v/>
      </c>
      <c r="B52" s="413" t="str">
        <f>Relatórios!B57</f>
        <v/>
      </c>
      <c r="C52" s="413" t="str">
        <f>Relatórios!C57</f>
        <v/>
      </c>
      <c r="D52" s="413" t="str">
        <f>Relatórios!D57</f>
        <v/>
      </c>
      <c r="E52" s="413" t="str">
        <f>Relatórios!E57</f>
        <v/>
      </c>
      <c r="F52" s="413" t="str">
        <f>Relatórios!F57</f>
        <v/>
      </c>
      <c r="G52" s="413" t="str">
        <f>Relatórios!G57</f>
        <v/>
      </c>
      <c r="H52" s="413" t="str">
        <f>Relatórios!H57</f>
        <v/>
      </c>
      <c r="I52" s="485" t="str">
        <f>Relatórios!I57</f>
        <v/>
      </c>
      <c r="J52" s="485" t="str">
        <f>Relatórios!J57</f>
        <v/>
      </c>
      <c r="K52" s="485" t="str">
        <f>Relatórios!K57</f>
        <v/>
      </c>
      <c r="L52" s="413" t="str">
        <f>Relatórios!L57</f>
        <v/>
      </c>
      <c r="M52" s="485" t="str">
        <f>Relatórios!M57</f>
        <v/>
      </c>
      <c r="N52" s="486" t="str">
        <f>Relatórios!N57</f>
        <v/>
      </c>
      <c r="O52" s="413" t="str">
        <f>Relatórios!O57</f>
        <v/>
      </c>
      <c r="P52" s="413" t="str">
        <f>Relatórios!P57</f>
        <v/>
      </c>
      <c r="Q52" s="413" t="str">
        <f>Relatórios!Q57</f>
        <v/>
      </c>
      <c r="R52" s="413" t="str">
        <f>Relatórios!R57</f>
        <v/>
      </c>
      <c r="S52" s="487" t="str">
        <f>Relatórios!S57</f>
        <v/>
      </c>
    </row>
    <row r="53" spans="1:19" ht="12.75" customHeight="1">
      <c r="A53" s="412" t="str">
        <f>Relatórios!A58</f>
        <v/>
      </c>
      <c r="B53" s="413" t="str">
        <f>Relatórios!B58</f>
        <v/>
      </c>
      <c r="C53" s="413" t="str">
        <f>Relatórios!C58</f>
        <v/>
      </c>
      <c r="D53" s="413" t="str">
        <f>Relatórios!D58</f>
        <v/>
      </c>
      <c r="E53" s="413" t="str">
        <f>Relatórios!E58</f>
        <v/>
      </c>
      <c r="F53" s="413" t="str">
        <f>Relatórios!F58</f>
        <v/>
      </c>
      <c r="G53" s="413" t="str">
        <f>Relatórios!G58</f>
        <v/>
      </c>
      <c r="H53" s="413" t="str">
        <f>Relatórios!H58</f>
        <v/>
      </c>
      <c r="I53" s="485" t="str">
        <f>Relatórios!I58</f>
        <v/>
      </c>
      <c r="J53" s="485" t="str">
        <f>Relatórios!J58</f>
        <v/>
      </c>
      <c r="K53" s="485" t="str">
        <f>Relatórios!K58</f>
        <v/>
      </c>
      <c r="L53" s="413" t="str">
        <f>Relatórios!L58</f>
        <v/>
      </c>
      <c r="M53" s="485" t="str">
        <f>Relatórios!M58</f>
        <v/>
      </c>
      <c r="N53" s="486" t="str">
        <f>Relatórios!N58</f>
        <v/>
      </c>
      <c r="O53" s="413" t="str">
        <f>Relatórios!O58</f>
        <v/>
      </c>
      <c r="P53" s="413" t="str">
        <f>Relatórios!P58</f>
        <v/>
      </c>
      <c r="Q53" s="413" t="str">
        <f>Relatórios!Q58</f>
        <v/>
      </c>
      <c r="R53" s="413" t="str">
        <f>Relatórios!R58</f>
        <v/>
      </c>
      <c r="S53" s="487" t="str">
        <f>Relatórios!S58</f>
        <v/>
      </c>
    </row>
    <row r="54" spans="1:19" ht="12.75" customHeight="1">
      <c r="A54" s="412" t="str">
        <f>Relatórios!A59</f>
        <v/>
      </c>
      <c r="B54" s="413" t="str">
        <f>Relatórios!B59</f>
        <v/>
      </c>
      <c r="C54" s="413" t="str">
        <f>Relatórios!C59</f>
        <v/>
      </c>
      <c r="D54" s="413" t="str">
        <f>Relatórios!D59</f>
        <v/>
      </c>
      <c r="E54" s="413" t="str">
        <f>Relatórios!E59</f>
        <v/>
      </c>
      <c r="F54" s="413" t="str">
        <f>Relatórios!F59</f>
        <v/>
      </c>
      <c r="G54" s="413" t="str">
        <f>Relatórios!G59</f>
        <v/>
      </c>
      <c r="H54" s="413" t="str">
        <f>Relatórios!H59</f>
        <v/>
      </c>
      <c r="I54" s="485" t="str">
        <f>Relatórios!I59</f>
        <v/>
      </c>
      <c r="J54" s="485" t="str">
        <f>Relatórios!J59</f>
        <v/>
      </c>
      <c r="K54" s="485" t="str">
        <f>Relatórios!K59</f>
        <v/>
      </c>
      <c r="L54" s="413" t="str">
        <f>Relatórios!L59</f>
        <v/>
      </c>
      <c r="M54" s="485" t="str">
        <f>Relatórios!M59</f>
        <v/>
      </c>
      <c r="N54" s="486" t="str">
        <f>Relatórios!N59</f>
        <v/>
      </c>
      <c r="O54" s="413" t="str">
        <f>Relatórios!O59</f>
        <v/>
      </c>
      <c r="P54" s="413" t="str">
        <f>Relatórios!P59</f>
        <v/>
      </c>
      <c r="Q54" s="413" t="str">
        <f>Relatórios!Q59</f>
        <v/>
      </c>
      <c r="R54" s="413" t="str">
        <f>Relatórios!R59</f>
        <v/>
      </c>
      <c r="S54" s="487" t="str">
        <f>Relatórios!S59</f>
        <v/>
      </c>
    </row>
    <row r="55" spans="1:19" ht="12.75" customHeight="1">
      <c r="A55" s="412" t="str">
        <f>Relatórios!A60</f>
        <v/>
      </c>
      <c r="B55" s="413" t="str">
        <f>Relatórios!B60</f>
        <v/>
      </c>
      <c r="C55" s="413" t="str">
        <f>Relatórios!C60</f>
        <v/>
      </c>
      <c r="D55" s="413" t="str">
        <f>Relatórios!D60</f>
        <v/>
      </c>
      <c r="E55" s="413" t="str">
        <f>Relatórios!E60</f>
        <v/>
      </c>
      <c r="F55" s="413" t="str">
        <f>Relatórios!F60</f>
        <v/>
      </c>
      <c r="G55" s="413" t="str">
        <f>Relatórios!G60</f>
        <v/>
      </c>
      <c r="H55" s="413" t="str">
        <f>Relatórios!H60</f>
        <v/>
      </c>
      <c r="I55" s="485" t="str">
        <f>Relatórios!I60</f>
        <v/>
      </c>
      <c r="J55" s="485" t="str">
        <f>Relatórios!J60</f>
        <v/>
      </c>
      <c r="K55" s="485" t="str">
        <f>Relatórios!K60</f>
        <v/>
      </c>
      <c r="L55" s="413" t="str">
        <f>Relatórios!L60</f>
        <v/>
      </c>
      <c r="M55" s="485" t="str">
        <f>Relatórios!M60</f>
        <v/>
      </c>
      <c r="N55" s="486" t="str">
        <f>Relatórios!N60</f>
        <v/>
      </c>
      <c r="O55" s="413" t="str">
        <f>Relatórios!O60</f>
        <v/>
      </c>
      <c r="P55" s="413" t="str">
        <f>Relatórios!P60</f>
        <v/>
      </c>
      <c r="Q55" s="413" t="str">
        <f>Relatórios!Q60</f>
        <v/>
      </c>
      <c r="R55" s="413" t="str">
        <f>Relatórios!R60</f>
        <v/>
      </c>
      <c r="S55" s="487" t="str">
        <f>Relatórios!S60</f>
        <v/>
      </c>
    </row>
    <row r="56" spans="1:19" ht="12.75" customHeight="1">
      <c r="A56" s="412" t="str">
        <f>Relatórios!A61</f>
        <v/>
      </c>
      <c r="B56" s="413" t="str">
        <f>Relatórios!B61</f>
        <v/>
      </c>
      <c r="C56" s="413" t="str">
        <f>Relatórios!C61</f>
        <v/>
      </c>
      <c r="D56" s="413" t="str">
        <f>Relatórios!D61</f>
        <v/>
      </c>
      <c r="E56" s="413" t="str">
        <f>Relatórios!E61</f>
        <v/>
      </c>
      <c r="F56" s="413" t="str">
        <f>Relatórios!F61</f>
        <v/>
      </c>
      <c r="G56" s="413" t="str">
        <f>Relatórios!G61</f>
        <v/>
      </c>
      <c r="H56" s="413" t="str">
        <f>Relatórios!H61</f>
        <v/>
      </c>
      <c r="I56" s="485" t="str">
        <f>Relatórios!I61</f>
        <v/>
      </c>
      <c r="J56" s="485" t="str">
        <f>Relatórios!J61</f>
        <v/>
      </c>
      <c r="K56" s="485" t="str">
        <f>Relatórios!K61</f>
        <v/>
      </c>
      <c r="L56" s="413" t="str">
        <f>Relatórios!L61</f>
        <v/>
      </c>
      <c r="M56" s="485" t="str">
        <f>Relatórios!M61</f>
        <v/>
      </c>
      <c r="N56" s="486" t="str">
        <f>Relatórios!N61</f>
        <v/>
      </c>
      <c r="O56" s="413" t="str">
        <f>Relatórios!O61</f>
        <v/>
      </c>
      <c r="P56" s="413" t="str">
        <f>Relatórios!P61</f>
        <v/>
      </c>
      <c r="Q56" s="413" t="str">
        <f>Relatórios!Q61</f>
        <v/>
      </c>
      <c r="R56" s="413" t="str">
        <f>Relatórios!R61</f>
        <v/>
      </c>
      <c r="S56" s="487" t="str">
        <f>Relatórios!S61</f>
        <v/>
      </c>
    </row>
    <row r="57" spans="1:19" ht="12.75" customHeight="1">
      <c r="A57" s="412" t="str">
        <f>Relatórios!A62</f>
        <v/>
      </c>
      <c r="B57" s="413" t="str">
        <f>Relatórios!B62</f>
        <v/>
      </c>
      <c r="C57" s="413" t="str">
        <f>Relatórios!C62</f>
        <v/>
      </c>
      <c r="D57" s="413" t="str">
        <f>Relatórios!D62</f>
        <v/>
      </c>
      <c r="E57" s="413" t="str">
        <f>Relatórios!E62</f>
        <v/>
      </c>
      <c r="F57" s="413" t="str">
        <f>Relatórios!F62</f>
        <v/>
      </c>
      <c r="G57" s="413" t="str">
        <f>Relatórios!G62</f>
        <v/>
      </c>
      <c r="H57" s="413" t="str">
        <f>Relatórios!H62</f>
        <v/>
      </c>
      <c r="I57" s="485" t="str">
        <f>Relatórios!I62</f>
        <v/>
      </c>
      <c r="J57" s="485" t="str">
        <f>Relatórios!J62</f>
        <v/>
      </c>
      <c r="K57" s="485" t="str">
        <f>Relatórios!K62</f>
        <v/>
      </c>
      <c r="L57" s="413" t="str">
        <f>Relatórios!L62</f>
        <v/>
      </c>
      <c r="M57" s="485" t="str">
        <f>Relatórios!M62</f>
        <v/>
      </c>
      <c r="N57" s="486" t="str">
        <f>Relatórios!N62</f>
        <v/>
      </c>
      <c r="O57" s="413" t="str">
        <f>Relatórios!O62</f>
        <v/>
      </c>
      <c r="P57" s="413" t="str">
        <f>Relatórios!P62</f>
        <v/>
      </c>
      <c r="Q57" s="413" t="str">
        <f>Relatórios!Q62</f>
        <v/>
      </c>
      <c r="R57" s="413" t="str">
        <f>Relatórios!R62</f>
        <v/>
      </c>
      <c r="S57" s="487" t="str">
        <f>Relatórios!S62</f>
        <v/>
      </c>
    </row>
    <row r="58" spans="1:19" ht="12.75" customHeight="1">
      <c r="A58" s="412" t="str">
        <f>Relatórios!A63</f>
        <v/>
      </c>
      <c r="B58" s="413" t="str">
        <f>Relatórios!B63</f>
        <v/>
      </c>
      <c r="C58" s="413" t="str">
        <f>Relatórios!C63</f>
        <v/>
      </c>
      <c r="D58" s="413" t="str">
        <f>Relatórios!D63</f>
        <v/>
      </c>
      <c r="E58" s="413" t="str">
        <f>Relatórios!E63</f>
        <v/>
      </c>
      <c r="F58" s="413" t="str">
        <f>Relatórios!F63</f>
        <v/>
      </c>
      <c r="G58" s="413" t="str">
        <f>Relatórios!G63</f>
        <v/>
      </c>
      <c r="H58" s="413" t="str">
        <f>Relatórios!H63</f>
        <v/>
      </c>
      <c r="I58" s="485" t="str">
        <f>Relatórios!I63</f>
        <v/>
      </c>
      <c r="J58" s="485" t="str">
        <f>Relatórios!J63</f>
        <v/>
      </c>
      <c r="K58" s="485" t="str">
        <f>Relatórios!K63</f>
        <v/>
      </c>
      <c r="L58" s="413" t="str">
        <f>Relatórios!L63</f>
        <v/>
      </c>
      <c r="M58" s="485" t="str">
        <f>Relatórios!M63</f>
        <v/>
      </c>
      <c r="N58" s="486" t="str">
        <f>Relatórios!N63</f>
        <v/>
      </c>
      <c r="O58" s="413" t="str">
        <f>Relatórios!O63</f>
        <v/>
      </c>
      <c r="P58" s="413" t="str">
        <f>Relatórios!P63</f>
        <v/>
      </c>
      <c r="Q58" s="413" t="str">
        <f>Relatórios!Q63</f>
        <v/>
      </c>
      <c r="R58" s="413" t="str">
        <f>Relatórios!R63</f>
        <v/>
      </c>
      <c r="S58" s="487" t="str">
        <f>Relatórios!S63</f>
        <v/>
      </c>
    </row>
    <row r="59" spans="1:19" ht="12.75" customHeight="1">
      <c r="A59" s="412" t="str">
        <f>Relatórios!A64</f>
        <v/>
      </c>
      <c r="B59" s="413" t="str">
        <f>Relatórios!B64</f>
        <v/>
      </c>
      <c r="C59" s="413" t="str">
        <f>Relatórios!C64</f>
        <v/>
      </c>
      <c r="D59" s="413" t="str">
        <f>Relatórios!D64</f>
        <v/>
      </c>
      <c r="E59" s="413" t="str">
        <f>Relatórios!E64</f>
        <v/>
      </c>
      <c r="F59" s="413" t="str">
        <f>Relatórios!F64</f>
        <v/>
      </c>
      <c r="G59" s="413" t="str">
        <f>Relatórios!G64</f>
        <v/>
      </c>
      <c r="H59" s="413" t="str">
        <f>Relatórios!H64</f>
        <v/>
      </c>
      <c r="I59" s="485" t="str">
        <f>Relatórios!I64</f>
        <v/>
      </c>
      <c r="J59" s="485" t="str">
        <f>Relatórios!J64</f>
        <v/>
      </c>
      <c r="K59" s="485" t="str">
        <f>Relatórios!K64</f>
        <v/>
      </c>
      <c r="L59" s="413" t="str">
        <f>Relatórios!L64</f>
        <v/>
      </c>
      <c r="M59" s="485" t="str">
        <f>Relatórios!M64</f>
        <v/>
      </c>
      <c r="N59" s="486" t="str">
        <f>Relatórios!N64</f>
        <v/>
      </c>
      <c r="O59" s="413" t="str">
        <f>Relatórios!O64</f>
        <v/>
      </c>
      <c r="P59" s="413" t="str">
        <f>Relatórios!P64</f>
        <v/>
      </c>
      <c r="Q59" s="413" t="str">
        <f>Relatórios!Q64</f>
        <v/>
      </c>
      <c r="R59" s="413" t="str">
        <f>Relatórios!R64</f>
        <v/>
      </c>
      <c r="S59" s="487" t="str">
        <f>Relatórios!S64</f>
        <v/>
      </c>
    </row>
    <row r="60" spans="1:19" ht="12.75" customHeight="1">
      <c r="A60" s="412" t="str">
        <f>Relatórios!A65</f>
        <v/>
      </c>
      <c r="B60" s="413" t="str">
        <f>Relatórios!B65</f>
        <v/>
      </c>
      <c r="C60" s="413" t="str">
        <f>Relatórios!C65</f>
        <v/>
      </c>
      <c r="D60" s="413" t="str">
        <f>Relatórios!D65</f>
        <v/>
      </c>
      <c r="E60" s="413" t="str">
        <f>Relatórios!E65</f>
        <v/>
      </c>
      <c r="F60" s="413" t="str">
        <f>Relatórios!F65</f>
        <v/>
      </c>
      <c r="G60" s="413" t="str">
        <f>Relatórios!G65</f>
        <v/>
      </c>
      <c r="H60" s="413" t="str">
        <f>Relatórios!H65</f>
        <v/>
      </c>
      <c r="I60" s="485" t="str">
        <f>Relatórios!I65</f>
        <v/>
      </c>
      <c r="J60" s="485" t="str">
        <f>Relatórios!J65</f>
        <v/>
      </c>
      <c r="K60" s="485" t="str">
        <f>Relatórios!K65</f>
        <v/>
      </c>
      <c r="L60" s="413" t="str">
        <f>Relatórios!L65</f>
        <v/>
      </c>
      <c r="M60" s="485" t="str">
        <f>Relatórios!M65</f>
        <v/>
      </c>
      <c r="N60" s="486" t="str">
        <f>Relatórios!N65</f>
        <v/>
      </c>
      <c r="O60" s="413" t="str">
        <f>Relatórios!O65</f>
        <v/>
      </c>
      <c r="P60" s="413" t="str">
        <f>Relatórios!P65</f>
        <v/>
      </c>
      <c r="Q60" s="413" t="str">
        <f>Relatórios!Q65</f>
        <v/>
      </c>
      <c r="R60" s="413" t="str">
        <f>Relatórios!R65</f>
        <v/>
      </c>
      <c r="S60" s="487" t="str">
        <f>Relatórios!S65</f>
        <v/>
      </c>
    </row>
    <row r="61" spans="1:19" ht="12.75" customHeight="1">
      <c r="A61" s="412" t="str">
        <f>Relatórios!A66</f>
        <v/>
      </c>
      <c r="B61" s="413" t="str">
        <f>Relatórios!B66</f>
        <v/>
      </c>
      <c r="C61" s="413" t="str">
        <f>Relatórios!C66</f>
        <v/>
      </c>
      <c r="D61" s="413" t="str">
        <f>Relatórios!D66</f>
        <v/>
      </c>
      <c r="E61" s="413" t="str">
        <f>Relatórios!E66</f>
        <v/>
      </c>
      <c r="F61" s="413" t="str">
        <f>Relatórios!F66</f>
        <v/>
      </c>
      <c r="G61" s="413" t="str">
        <f>Relatórios!G66</f>
        <v/>
      </c>
      <c r="H61" s="413" t="str">
        <f>Relatórios!H66</f>
        <v/>
      </c>
      <c r="I61" s="485" t="str">
        <f>Relatórios!I66</f>
        <v/>
      </c>
      <c r="J61" s="485" t="str">
        <f>Relatórios!J66</f>
        <v/>
      </c>
      <c r="K61" s="485" t="str">
        <f>Relatórios!K66</f>
        <v/>
      </c>
      <c r="L61" s="413" t="str">
        <f>Relatórios!L66</f>
        <v/>
      </c>
      <c r="M61" s="485" t="str">
        <f>Relatórios!M66</f>
        <v/>
      </c>
      <c r="N61" s="486" t="str">
        <f>Relatórios!N66</f>
        <v/>
      </c>
      <c r="O61" s="413" t="str">
        <f>Relatórios!O66</f>
        <v/>
      </c>
      <c r="P61" s="413" t="str">
        <f>Relatórios!P66</f>
        <v/>
      </c>
      <c r="Q61" s="413" t="str">
        <f>Relatórios!Q66</f>
        <v/>
      </c>
      <c r="R61" s="413" t="str">
        <f>Relatórios!R66</f>
        <v/>
      </c>
      <c r="S61" s="487" t="str">
        <f>Relatórios!S66</f>
        <v/>
      </c>
    </row>
    <row r="62" spans="1:19" ht="12.75" customHeight="1">
      <c r="A62" s="412" t="str">
        <f>Relatórios!A67</f>
        <v/>
      </c>
      <c r="B62" s="413" t="str">
        <f>Relatórios!B67</f>
        <v/>
      </c>
      <c r="C62" s="413" t="str">
        <f>Relatórios!C67</f>
        <v/>
      </c>
      <c r="D62" s="413" t="str">
        <f>Relatórios!D67</f>
        <v/>
      </c>
      <c r="E62" s="413" t="str">
        <f>Relatórios!E67</f>
        <v/>
      </c>
      <c r="F62" s="413" t="str">
        <f>Relatórios!F67</f>
        <v/>
      </c>
      <c r="G62" s="413" t="str">
        <f>Relatórios!G67</f>
        <v/>
      </c>
      <c r="H62" s="413" t="str">
        <f>Relatórios!H67</f>
        <v/>
      </c>
      <c r="I62" s="485" t="str">
        <f>Relatórios!I67</f>
        <v/>
      </c>
      <c r="J62" s="485" t="str">
        <f>Relatórios!J67</f>
        <v/>
      </c>
      <c r="K62" s="485" t="str">
        <f>Relatórios!K67</f>
        <v/>
      </c>
      <c r="L62" s="413" t="str">
        <f>Relatórios!L67</f>
        <v/>
      </c>
      <c r="M62" s="485" t="str">
        <f>Relatórios!M67</f>
        <v/>
      </c>
      <c r="N62" s="486" t="str">
        <f>Relatórios!N67</f>
        <v/>
      </c>
      <c r="O62" s="413" t="str">
        <f>Relatórios!O67</f>
        <v/>
      </c>
      <c r="P62" s="413" t="str">
        <f>Relatórios!P67</f>
        <v/>
      </c>
      <c r="Q62" s="413" t="str">
        <f>Relatórios!Q67</f>
        <v/>
      </c>
      <c r="R62" s="413" t="str">
        <f>Relatórios!R67</f>
        <v/>
      </c>
      <c r="S62" s="487" t="str">
        <f>Relatórios!S67</f>
        <v/>
      </c>
    </row>
    <row r="63" spans="1:19" ht="12.75" customHeight="1">
      <c r="A63" s="412" t="str">
        <f>Relatórios!A68</f>
        <v/>
      </c>
      <c r="B63" s="413" t="str">
        <f>Relatórios!B68</f>
        <v/>
      </c>
      <c r="C63" s="413" t="str">
        <f>Relatórios!C68</f>
        <v/>
      </c>
      <c r="D63" s="413" t="str">
        <f>Relatórios!D68</f>
        <v/>
      </c>
      <c r="E63" s="413" t="str">
        <f>Relatórios!E68</f>
        <v/>
      </c>
      <c r="F63" s="413" t="str">
        <f>Relatórios!F68</f>
        <v/>
      </c>
      <c r="G63" s="413" t="str">
        <f>Relatórios!G68</f>
        <v/>
      </c>
      <c r="H63" s="413" t="str">
        <f>Relatórios!H68</f>
        <v/>
      </c>
      <c r="I63" s="485" t="str">
        <f>Relatórios!I68</f>
        <v/>
      </c>
      <c r="J63" s="485" t="str">
        <f>Relatórios!J68</f>
        <v/>
      </c>
      <c r="K63" s="485" t="str">
        <f>Relatórios!K68</f>
        <v/>
      </c>
      <c r="L63" s="413" t="str">
        <f>Relatórios!L68</f>
        <v/>
      </c>
      <c r="M63" s="485" t="str">
        <f>Relatórios!M68</f>
        <v/>
      </c>
      <c r="N63" s="486" t="str">
        <f>Relatórios!N68</f>
        <v/>
      </c>
      <c r="O63" s="413" t="str">
        <f>Relatórios!O68</f>
        <v/>
      </c>
      <c r="P63" s="413" t="str">
        <f>Relatórios!P68</f>
        <v/>
      </c>
      <c r="Q63" s="413" t="str">
        <f>Relatórios!Q68</f>
        <v/>
      </c>
      <c r="R63" s="413" t="str">
        <f>Relatórios!R68</f>
        <v/>
      </c>
      <c r="S63" s="487" t="str">
        <f>Relatórios!S68</f>
        <v/>
      </c>
    </row>
    <row r="64" spans="1:19" ht="12.75" customHeight="1">
      <c r="A64" s="412" t="str">
        <f>Relatórios!A69</f>
        <v/>
      </c>
      <c r="B64" s="413" t="str">
        <f>Relatórios!B69</f>
        <v/>
      </c>
      <c r="C64" s="413" t="str">
        <f>Relatórios!C69</f>
        <v/>
      </c>
      <c r="D64" s="413" t="str">
        <f>Relatórios!D69</f>
        <v/>
      </c>
      <c r="E64" s="413" t="str">
        <f>Relatórios!E69</f>
        <v/>
      </c>
      <c r="F64" s="413" t="str">
        <f>Relatórios!F69</f>
        <v/>
      </c>
      <c r="G64" s="413" t="str">
        <f>Relatórios!G69</f>
        <v/>
      </c>
      <c r="H64" s="413" t="str">
        <f>Relatórios!H69</f>
        <v/>
      </c>
      <c r="I64" s="485" t="str">
        <f>Relatórios!I69</f>
        <v/>
      </c>
      <c r="J64" s="485" t="str">
        <f>Relatórios!J69</f>
        <v/>
      </c>
      <c r="K64" s="485" t="str">
        <f>Relatórios!K69</f>
        <v/>
      </c>
      <c r="L64" s="413" t="str">
        <f>Relatórios!L69</f>
        <v/>
      </c>
      <c r="M64" s="485" t="str">
        <f>Relatórios!M69</f>
        <v/>
      </c>
      <c r="N64" s="486" t="str">
        <f>Relatórios!N69</f>
        <v/>
      </c>
      <c r="O64" s="413" t="str">
        <f>Relatórios!O69</f>
        <v/>
      </c>
      <c r="P64" s="413" t="str">
        <f>Relatórios!P69</f>
        <v/>
      </c>
      <c r="Q64" s="413" t="str">
        <f>Relatórios!Q69</f>
        <v/>
      </c>
      <c r="R64" s="413" t="str">
        <f>Relatórios!R69</f>
        <v/>
      </c>
      <c r="S64" s="487" t="str">
        <f>Relatórios!S69</f>
        <v/>
      </c>
    </row>
    <row r="65" spans="1:19" ht="12.75" customHeight="1">
      <c r="A65" s="412" t="str">
        <f>Relatórios!A70</f>
        <v/>
      </c>
      <c r="B65" s="413" t="str">
        <f>Relatórios!B70</f>
        <v/>
      </c>
      <c r="C65" s="413" t="str">
        <f>Relatórios!C70</f>
        <v/>
      </c>
      <c r="D65" s="413" t="str">
        <f>Relatórios!D70</f>
        <v/>
      </c>
      <c r="E65" s="413" t="str">
        <f>Relatórios!E70</f>
        <v/>
      </c>
      <c r="F65" s="413" t="str">
        <f>Relatórios!F70</f>
        <v/>
      </c>
      <c r="G65" s="413" t="str">
        <f>Relatórios!G70</f>
        <v/>
      </c>
      <c r="H65" s="413" t="str">
        <f>Relatórios!H70</f>
        <v/>
      </c>
      <c r="I65" s="485" t="str">
        <f>Relatórios!I70</f>
        <v/>
      </c>
      <c r="J65" s="485" t="str">
        <f>Relatórios!J70</f>
        <v/>
      </c>
      <c r="K65" s="485" t="str">
        <f>Relatórios!K70</f>
        <v/>
      </c>
      <c r="L65" s="413" t="str">
        <f>Relatórios!L70</f>
        <v/>
      </c>
      <c r="M65" s="485" t="str">
        <f>Relatórios!M70</f>
        <v/>
      </c>
      <c r="N65" s="486" t="str">
        <f>Relatórios!N70</f>
        <v/>
      </c>
      <c r="O65" s="413" t="str">
        <f>Relatórios!O70</f>
        <v/>
      </c>
      <c r="P65" s="413" t="str">
        <f>Relatórios!P70</f>
        <v/>
      </c>
      <c r="Q65" s="413" t="str">
        <f>Relatórios!Q70</f>
        <v/>
      </c>
      <c r="R65" s="413" t="str">
        <f>Relatórios!R70</f>
        <v/>
      </c>
      <c r="S65" s="487" t="str">
        <f>Relatórios!S70</f>
        <v/>
      </c>
    </row>
    <row r="66" spans="1:19" ht="12.75" customHeight="1">
      <c r="A66" s="412" t="str">
        <f>Relatórios!A71</f>
        <v/>
      </c>
      <c r="B66" s="413" t="str">
        <f>Relatórios!B71</f>
        <v/>
      </c>
      <c r="C66" s="413" t="str">
        <f>Relatórios!C71</f>
        <v/>
      </c>
      <c r="D66" s="413" t="str">
        <f>Relatórios!D71</f>
        <v/>
      </c>
      <c r="E66" s="413" t="str">
        <f>Relatórios!E71</f>
        <v/>
      </c>
      <c r="F66" s="413" t="str">
        <f>Relatórios!F71</f>
        <v/>
      </c>
      <c r="G66" s="413" t="str">
        <f>Relatórios!G71</f>
        <v/>
      </c>
      <c r="H66" s="413" t="str">
        <f>Relatórios!H71</f>
        <v/>
      </c>
      <c r="I66" s="485" t="str">
        <f>Relatórios!I71</f>
        <v/>
      </c>
      <c r="J66" s="485" t="str">
        <f>Relatórios!J71</f>
        <v/>
      </c>
      <c r="K66" s="485" t="str">
        <f>Relatórios!K71</f>
        <v/>
      </c>
      <c r="L66" s="413" t="str">
        <f>Relatórios!L71</f>
        <v/>
      </c>
      <c r="M66" s="485" t="str">
        <f>Relatórios!M71</f>
        <v/>
      </c>
      <c r="N66" s="486" t="str">
        <f>Relatórios!N71</f>
        <v/>
      </c>
      <c r="O66" s="413" t="str">
        <f>Relatórios!O71</f>
        <v/>
      </c>
      <c r="P66" s="413" t="str">
        <f>Relatórios!P71</f>
        <v/>
      </c>
      <c r="Q66" s="413" t="str">
        <f>Relatórios!Q71</f>
        <v/>
      </c>
      <c r="R66" s="413" t="str">
        <f>Relatórios!R71</f>
        <v/>
      </c>
      <c r="S66" s="487" t="str">
        <f>Relatórios!S71</f>
        <v/>
      </c>
    </row>
    <row r="67" spans="1:19" ht="12.75" customHeight="1">
      <c r="A67" s="412" t="str">
        <f>Relatórios!A72</f>
        <v/>
      </c>
      <c r="B67" s="413" t="str">
        <f>Relatórios!B72</f>
        <v/>
      </c>
      <c r="C67" s="413" t="str">
        <f>Relatórios!C72</f>
        <v/>
      </c>
      <c r="D67" s="413" t="str">
        <f>Relatórios!D72</f>
        <v/>
      </c>
      <c r="E67" s="413" t="str">
        <f>Relatórios!E72</f>
        <v/>
      </c>
      <c r="F67" s="413" t="str">
        <f>Relatórios!F72</f>
        <v/>
      </c>
      <c r="G67" s="413" t="str">
        <f>Relatórios!G72</f>
        <v/>
      </c>
      <c r="H67" s="413" t="str">
        <f>Relatórios!H72</f>
        <v/>
      </c>
      <c r="I67" s="485" t="str">
        <f>Relatórios!I72</f>
        <v/>
      </c>
      <c r="J67" s="485" t="str">
        <f>Relatórios!J72</f>
        <v/>
      </c>
      <c r="K67" s="485" t="str">
        <f>Relatórios!K72</f>
        <v/>
      </c>
      <c r="L67" s="413" t="str">
        <f>Relatórios!L72</f>
        <v/>
      </c>
      <c r="M67" s="485" t="str">
        <f>Relatórios!M72</f>
        <v/>
      </c>
      <c r="N67" s="486" t="str">
        <f>Relatórios!N72</f>
        <v/>
      </c>
      <c r="O67" s="413" t="str">
        <f>Relatórios!O72</f>
        <v/>
      </c>
      <c r="P67" s="413" t="str">
        <f>Relatórios!P72</f>
        <v/>
      </c>
      <c r="Q67" s="413" t="str">
        <f>Relatórios!Q72</f>
        <v/>
      </c>
      <c r="R67" s="413" t="str">
        <f>Relatórios!R72</f>
        <v/>
      </c>
      <c r="S67" s="487" t="str">
        <f>Relatórios!S72</f>
        <v/>
      </c>
    </row>
    <row r="68" spans="1:19" ht="12.75" customHeight="1">
      <c r="A68" s="412" t="str">
        <f>Relatórios!A73</f>
        <v/>
      </c>
      <c r="B68" s="413" t="str">
        <f>Relatórios!B73</f>
        <v/>
      </c>
      <c r="C68" s="413" t="str">
        <f>Relatórios!C73</f>
        <v/>
      </c>
      <c r="D68" s="413" t="str">
        <f>Relatórios!D73</f>
        <v/>
      </c>
      <c r="E68" s="413" t="str">
        <f>Relatórios!E73</f>
        <v/>
      </c>
      <c r="F68" s="413" t="str">
        <f>Relatórios!F73</f>
        <v/>
      </c>
      <c r="G68" s="413" t="str">
        <f>Relatórios!G73</f>
        <v/>
      </c>
      <c r="H68" s="413" t="str">
        <f>Relatórios!H73</f>
        <v/>
      </c>
      <c r="I68" s="485" t="str">
        <f>Relatórios!I73</f>
        <v/>
      </c>
      <c r="J68" s="485" t="str">
        <f>Relatórios!J73</f>
        <v/>
      </c>
      <c r="K68" s="485" t="str">
        <f>Relatórios!K73</f>
        <v/>
      </c>
      <c r="L68" s="413" t="str">
        <f>Relatórios!L73</f>
        <v/>
      </c>
      <c r="M68" s="485" t="str">
        <f>Relatórios!M73</f>
        <v/>
      </c>
      <c r="N68" s="486" t="str">
        <f>Relatórios!N73</f>
        <v/>
      </c>
      <c r="O68" s="413" t="str">
        <f>Relatórios!O73</f>
        <v/>
      </c>
      <c r="P68" s="413" t="str">
        <f>Relatórios!P73</f>
        <v/>
      </c>
      <c r="Q68" s="413" t="str">
        <f>Relatórios!Q73</f>
        <v/>
      </c>
      <c r="R68" s="413" t="str">
        <f>Relatórios!R73</f>
        <v/>
      </c>
      <c r="S68" s="487" t="str">
        <f>Relatórios!S73</f>
        <v/>
      </c>
    </row>
    <row r="69" spans="1:19" ht="12.75" customHeight="1">
      <c r="A69" s="412" t="str">
        <f>Relatórios!A74</f>
        <v/>
      </c>
      <c r="B69" s="413" t="str">
        <f>Relatórios!B74</f>
        <v/>
      </c>
      <c r="C69" s="413" t="str">
        <f>Relatórios!C74</f>
        <v/>
      </c>
      <c r="D69" s="413" t="str">
        <f>Relatórios!D74</f>
        <v/>
      </c>
      <c r="E69" s="413" t="str">
        <f>Relatórios!E74</f>
        <v/>
      </c>
      <c r="F69" s="413" t="str">
        <f>Relatórios!F74</f>
        <v/>
      </c>
      <c r="G69" s="413" t="str">
        <f>Relatórios!G74</f>
        <v/>
      </c>
      <c r="H69" s="413" t="str">
        <f>Relatórios!H74</f>
        <v/>
      </c>
      <c r="I69" s="485" t="str">
        <f>Relatórios!I74</f>
        <v/>
      </c>
      <c r="J69" s="485" t="str">
        <f>Relatórios!J74</f>
        <v/>
      </c>
      <c r="K69" s="485" t="str">
        <f>Relatórios!K74</f>
        <v/>
      </c>
      <c r="L69" s="413" t="str">
        <f>Relatórios!L74</f>
        <v/>
      </c>
      <c r="M69" s="485" t="str">
        <f>Relatórios!M74</f>
        <v/>
      </c>
      <c r="N69" s="486" t="str">
        <f>Relatórios!N74</f>
        <v/>
      </c>
      <c r="O69" s="413" t="str">
        <f>Relatórios!O74</f>
        <v/>
      </c>
      <c r="P69" s="413" t="str">
        <f>Relatórios!P74</f>
        <v/>
      </c>
      <c r="Q69" s="413" t="str">
        <f>Relatórios!Q74</f>
        <v/>
      </c>
      <c r="R69" s="413" t="str">
        <f>Relatórios!R74</f>
        <v/>
      </c>
      <c r="S69" s="487" t="str">
        <f>Relatórios!S74</f>
        <v/>
      </c>
    </row>
    <row r="70" spans="1:19" ht="12.75" customHeight="1">
      <c r="A70" s="412" t="str">
        <f>Relatórios!A75</f>
        <v/>
      </c>
      <c r="B70" s="413" t="str">
        <f>Relatórios!B75</f>
        <v/>
      </c>
      <c r="C70" s="413" t="str">
        <f>Relatórios!C75</f>
        <v/>
      </c>
      <c r="D70" s="413" t="str">
        <f>Relatórios!D75</f>
        <v/>
      </c>
      <c r="E70" s="413" t="str">
        <f>Relatórios!E75</f>
        <v/>
      </c>
      <c r="F70" s="413" t="str">
        <f>Relatórios!F75</f>
        <v/>
      </c>
      <c r="G70" s="413" t="str">
        <f>Relatórios!G75</f>
        <v/>
      </c>
      <c r="H70" s="413" t="str">
        <f>Relatórios!H75</f>
        <v/>
      </c>
      <c r="I70" s="485" t="str">
        <f>Relatórios!I75</f>
        <v/>
      </c>
      <c r="J70" s="485" t="str">
        <f>Relatórios!J75</f>
        <v/>
      </c>
      <c r="K70" s="485" t="str">
        <f>Relatórios!K75</f>
        <v/>
      </c>
      <c r="L70" s="413" t="str">
        <f>Relatórios!L75</f>
        <v/>
      </c>
      <c r="M70" s="485" t="str">
        <f>Relatórios!M75</f>
        <v/>
      </c>
      <c r="N70" s="486" t="str">
        <f>Relatórios!N75</f>
        <v/>
      </c>
      <c r="O70" s="413" t="str">
        <f>Relatórios!O75</f>
        <v/>
      </c>
      <c r="P70" s="413" t="str">
        <f>Relatórios!P75</f>
        <v/>
      </c>
      <c r="Q70" s="413" t="str">
        <f>Relatórios!Q75</f>
        <v/>
      </c>
      <c r="R70" s="413" t="str">
        <f>Relatórios!R75</f>
        <v/>
      </c>
      <c r="S70" s="487" t="str">
        <f>Relatórios!S75</f>
        <v/>
      </c>
    </row>
    <row r="71" spans="1:19" ht="12.75" customHeight="1">
      <c r="A71" s="412" t="str">
        <f>Relatórios!A76</f>
        <v/>
      </c>
      <c r="B71" s="413" t="str">
        <f>Relatórios!B76</f>
        <v/>
      </c>
      <c r="C71" s="413" t="str">
        <f>Relatórios!C76</f>
        <v/>
      </c>
      <c r="D71" s="413" t="str">
        <f>Relatórios!D76</f>
        <v/>
      </c>
      <c r="E71" s="413" t="str">
        <f>Relatórios!E76</f>
        <v/>
      </c>
      <c r="F71" s="413" t="str">
        <f>Relatórios!F76</f>
        <v/>
      </c>
      <c r="G71" s="413" t="str">
        <f>Relatórios!G76</f>
        <v/>
      </c>
      <c r="H71" s="413" t="str">
        <f>Relatórios!H76</f>
        <v/>
      </c>
      <c r="I71" s="485" t="str">
        <f>Relatórios!I76</f>
        <v/>
      </c>
      <c r="J71" s="485" t="str">
        <f>Relatórios!J76</f>
        <v/>
      </c>
      <c r="K71" s="485" t="str">
        <f>Relatórios!K76</f>
        <v/>
      </c>
      <c r="L71" s="413" t="str">
        <f>Relatórios!L76</f>
        <v/>
      </c>
      <c r="M71" s="485" t="str">
        <f>Relatórios!M76</f>
        <v/>
      </c>
      <c r="N71" s="486" t="str">
        <f>Relatórios!N76</f>
        <v/>
      </c>
      <c r="O71" s="413" t="str">
        <f>Relatórios!O76</f>
        <v/>
      </c>
      <c r="P71" s="413" t="str">
        <f>Relatórios!P76</f>
        <v/>
      </c>
      <c r="Q71" s="413" t="str">
        <f>Relatórios!Q76</f>
        <v/>
      </c>
      <c r="R71" s="413" t="str">
        <f>Relatórios!R76</f>
        <v/>
      </c>
      <c r="S71" s="487" t="str">
        <f>Relatórios!S76</f>
        <v/>
      </c>
    </row>
    <row r="72" spans="1:19" ht="12.75" customHeight="1">
      <c r="A72" s="412" t="str">
        <f>Relatórios!A77</f>
        <v/>
      </c>
      <c r="B72" s="413" t="str">
        <f>Relatórios!B77</f>
        <v/>
      </c>
      <c r="C72" s="413" t="str">
        <f>Relatórios!C77</f>
        <v/>
      </c>
      <c r="D72" s="413" t="str">
        <f>Relatórios!D77</f>
        <v/>
      </c>
      <c r="E72" s="413" t="str">
        <f>Relatórios!E77</f>
        <v/>
      </c>
      <c r="F72" s="413" t="str">
        <f>Relatórios!F77</f>
        <v/>
      </c>
      <c r="G72" s="413" t="str">
        <f>Relatórios!G77</f>
        <v/>
      </c>
      <c r="H72" s="413" t="str">
        <f>Relatórios!H77</f>
        <v/>
      </c>
      <c r="I72" s="485" t="str">
        <f>Relatórios!I77</f>
        <v/>
      </c>
      <c r="J72" s="485" t="str">
        <f>Relatórios!J77</f>
        <v/>
      </c>
      <c r="K72" s="485" t="str">
        <f>Relatórios!K77</f>
        <v/>
      </c>
      <c r="L72" s="413" t="str">
        <f>Relatórios!L77</f>
        <v/>
      </c>
      <c r="M72" s="485" t="str">
        <f>Relatórios!M77</f>
        <v/>
      </c>
      <c r="N72" s="486" t="str">
        <f>Relatórios!N77</f>
        <v/>
      </c>
      <c r="O72" s="413" t="str">
        <f>Relatórios!O77</f>
        <v/>
      </c>
      <c r="P72" s="413" t="str">
        <f>Relatórios!P77</f>
        <v/>
      </c>
      <c r="Q72" s="413" t="str">
        <f>Relatórios!Q77</f>
        <v/>
      </c>
      <c r="R72" s="413" t="str">
        <f>Relatórios!R77</f>
        <v/>
      </c>
      <c r="S72" s="487" t="str">
        <f>Relatórios!S77</f>
        <v/>
      </c>
    </row>
    <row r="73" spans="1:19" ht="12.75" customHeight="1">
      <c r="A73" s="412" t="str">
        <f>Relatórios!A78</f>
        <v/>
      </c>
      <c r="B73" s="413" t="str">
        <f>Relatórios!B78</f>
        <v/>
      </c>
      <c r="C73" s="413" t="str">
        <f>Relatórios!C78</f>
        <v/>
      </c>
      <c r="D73" s="413" t="str">
        <f>Relatórios!D78</f>
        <v/>
      </c>
      <c r="E73" s="413" t="str">
        <f>Relatórios!E78</f>
        <v/>
      </c>
      <c r="F73" s="413" t="str">
        <f>Relatórios!F78</f>
        <v/>
      </c>
      <c r="G73" s="413" t="str">
        <f>Relatórios!G78</f>
        <v/>
      </c>
      <c r="H73" s="413" t="str">
        <f>Relatórios!H78</f>
        <v/>
      </c>
      <c r="I73" s="485" t="str">
        <f>Relatórios!I78</f>
        <v/>
      </c>
      <c r="J73" s="485" t="str">
        <f>Relatórios!J78</f>
        <v/>
      </c>
      <c r="K73" s="485" t="str">
        <f>Relatórios!K78</f>
        <v/>
      </c>
      <c r="L73" s="413" t="str">
        <f>Relatórios!L78</f>
        <v/>
      </c>
      <c r="M73" s="485" t="str">
        <f>Relatórios!M78</f>
        <v/>
      </c>
      <c r="N73" s="486" t="str">
        <f>Relatórios!N78</f>
        <v/>
      </c>
      <c r="O73" s="413" t="str">
        <f>Relatórios!O78</f>
        <v/>
      </c>
      <c r="P73" s="413" t="str">
        <f>Relatórios!P78</f>
        <v/>
      </c>
      <c r="Q73" s="413" t="str">
        <f>Relatórios!Q78</f>
        <v/>
      </c>
      <c r="R73" s="413" t="str">
        <f>Relatórios!R78</f>
        <v/>
      </c>
      <c r="S73" s="487" t="str">
        <f>Relatórios!S78</f>
        <v/>
      </c>
    </row>
    <row r="74" spans="1:19" ht="12.75" customHeight="1">
      <c r="A74" s="412" t="str">
        <f>Relatórios!A79</f>
        <v/>
      </c>
      <c r="B74" s="413" t="str">
        <f>Relatórios!B79</f>
        <v/>
      </c>
      <c r="C74" s="413" t="str">
        <f>Relatórios!C79</f>
        <v/>
      </c>
      <c r="D74" s="413" t="str">
        <f>Relatórios!D79</f>
        <v/>
      </c>
      <c r="E74" s="413" t="str">
        <f>Relatórios!E79</f>
        <v/>
      </c>
      <c r="F74" s="413" t="str">
        <f>Relatórios!F79</f>
        <v/>
      </c>
      <c r="G74" s="413" t="str">
        <f>Relatórios!G79</f>
        <v/>
      </c>
      <c r="H74" s="413" t="str">
        <f>Relatórios!H79</f>
        <v/>
      </c>
      <c r="I74" s="485" t="str">
        <f>Relatórios!I79</f>
        <v/>
      </c>
      <c r="J74" s="485" t="str">
        <f>Relatórios!J79</f>
        <v/>
      </c>
      <c r="K74" s="485" t="str">
        <f>Relatórios!K79</f>
        <v/>
      </c>
      <c r="L74" s="413" t="str">
        <f>Relatórios!L79</f>
        <v/>
      </c>
      <c r="M74" s="485" t="str">
        <f>Relatórios!M79</f>
        <v/>
      </c>
      <c r="N74" s="486" t="str">
        <f>Relatórios!N79</f>
        <v/>
      </c>
      <c r="O74" s="413" t="str">
        <f>Relatórios!O79</f>
        <v/>
      </c>
      <c r="P74" s="413" t="str">
        <f>Relatórios!P79</f>
        <v/>
      </c>
      <c r="Q74" s="413" t="str">
        <f>Relatórios!Q79</f>
        <v/>
      </c>
      <c r="R74" s="413" t="str">
        <f>Relatórios!R79</f>
        <v/>
      </c>
      <c r="S74" s="487" t="str">
        <f>Relatórios!S79</f>
        <v/>
      </c>
    </row>
    <row r="75" spans="1:19" ht="12.75" customHeight="1">
      <c r="A75" s="412" t="str">
        <f>Relatórios!A80</f>
        <v/>
      </c>
      <c r="B75" s="413" t="str">
        <f>Relatórios!B80</f>
        <v/>
      </c>
      <c r="C75" s="413" t="str">
        <f>Relatórios!C80</f>
        <v/>
      </c>
      <c r="D75" s="413" t="str">
        <f>Relatórios!D80</f>
        <v/>
      </c>
      <c r="E75" s="413" t="str">
        <f>Relatórios!E80</f>
        <v/>
      </c>
      <c r="F75" s="413" t="str">
        <f>Relatórios!F80</f>
        <v/>
      </c>
      <c r="G75" s="413" t="str">
        <f>Relatórios!G80</f>
        <v/>
      </c>
      <c r="H75" s="413" t="str">
        <f>Relatórios!H80</f>
        <v/>
      </c>
      <c r="I75" s="485" t="str">
        <f>Relatórios!I80</f>
        <v/>
      </c>
      <c r="J75" s="485" t="str">
        <f>Relatórios!J80</f>
        <v/>
      </c>
      <c r="K75" s="485" t="str">
        <f>Relatórios!K80</f>
        <v/>
      </c>
      <c r="L75" s="413" t="str">
        <f>Relatórios!L80</f>
        <v/>
      </c>
      <c r="M75" s="485" t="str">
        <f>Relatórios!M80</f>
        <v/>
      </c>
      <c r="N75" s="486" t="str">
        <f>Relatórios!N80</f>
        <v/>
      </c>
      <c r="O75" s="413" t="str">
        <f>Relatórios!O80</f>
        <v/>
      </c>
      <c r="P75" s="413" t="str">
        <f>Relatórios!P80</f>
        <v/>
      </c>
      <c r="Q75" s="413" t="str">
        <f>Relatórios!Q80</f>
        <v/>
      </c>
      <c r="R75" s="413" t="str">
        <f>Relatórios!R80</f>
        <v/>
      </c>
      <c r="S75" s="487" t="str">
        <f>Relatórios!S80</f>
        <v/>
      </c>
    </row>
    <row r="76" spans="1:19" ht="12.75" customHeight="1">
      <c r="A76" s="412" t="str">
        <f>Relatórios!A81</f>
        <v/>
      </c>
      <c r="B76" s="413" t="str">
        <f>Relatórios!B81</f>
        <v/>
      </c>
      <c r="C76" s="413" t="str">
        <f>Relatórios!C81</f>
        <v/>
      </c>
      <c r="D76" s="413" t="str">
        <f>Relatórios!D81</f>
        <v/>
      </c>
      <c r="E76" s="413" t="str">
        <f>Relatórios!E81</f>
        <v/>
      </c>
      <c r="F76" s="413" t="str">
        <f>Relatórios!F81</f>
        <v/>
      </c>
      <c r="G76" s="413" t="str">
        <f>Relatórios!G81</f>
        <v/>
      </c>
      <c r="H76" s="413" t="str">
        <f>Relatórios!H81</f>
        <v/>
      </c>
      <c r="I76" s="485" t="str">
        <f>Relatórios!I81</f>
        <v/>
      </c>
      <c r="J76" s="485" t="str">
        <f>Relatórios!J81</f>
        <v/>
      </c>
      <c r="K76" s="485" t="str">
        <f>Relatórios!K81</f>
        <v/>
      </c>
      <c r="L76" s="413" t="str">
        <f>Relatórios!L81</f>
        <v/>
      </c>
      <c r="M76" s="485" t="str">
        <f>Relatórios!M81</f>
        <v/>
      </c>
      <c r="N76" s="486" t="str">
        <f>Relatórios!N81</f>
        <v/>
      </c>
      <c r="O76" s="413" t="str">
        <f>Relatórios!O81</f>
        <v/>
      </c>
      <c r="P76" s="413" t="str">
        <f>Relatórios!P81</f>
        <v/>
      </c>
      <c r="Q76" s="413" t="str">
        <f>Relatórios!Q81</f>
        <v/>
      </c>
      <c r="R76" s="413" t="str">
        <f>Relatórios!R81</f>
        <v/>
      </c>
      <c r="S76" s="487" t="str">
        <f>Relatórios!S81</f>
        <v/>
      </c>
    </row>
    <row r="77" spans="1:19" ht="12.75" customHeight="1">
      <c r="A77" s="412" t="str">
        <f>Relatórios!A82</f>
        <v/>
      </c>
      <c r="B77" s="413" t="str">
        <f>Relatórios!B82</f>
        <v/>
      </c>
      <c r="C77" s="413" t="str">
        <f>Relatórios!C82</f>
        <v/>
      </c>
      <c r="D77" s="413" t="str">
        <f>Relatórios!D82</f>
        <v/>
      </c>
      <c r="E77" s="413" t="str">
        <f>Relatórios!E82</f>
        <v/>
      </c>
      <c r="F77" s="413" t="str">
        <f>Relatórios!F82</f>
        <v/>
      </c>
      <c r="G77" s="413" t="str">
        <f>Relatórios!G82</f>
        <v/>
      </c>
      <c r="H77" s="413" t="str">
        <f>Relatórios!H82</f>
        <v/>
      </c>
      <c r="I77" s="485" t="str">
        <f>Relatórios!I82</f>
        <v/>
      </c>
      <c r="J77" s="485" t="str">
        <f>Relatórios!J82</f>
        <v/>
      </c>
      <c r="K77" s="485" t="str">
        <f>Relatórios!K82</f>
        <v/>
      </c>
      <c r="L77" s="413" t="str">
        <f>Relatórios!L82</f>
        <v/>
      </c>
      <c r="M77" s="485" t="str">
        <f>Relatórios!M82</f>
        <v/>
      </c>
      <c r="N77" s="486" t="str">
        <f>Relatórios!N82</f>
        <v/>
      </c>
      <c r="O77" s="413" t="str">
        <f>Relatórios!O82</f>
        <v/>
      </c>
      <c r="P77" s="413" t="str">
        <f>Relatórios!P82</f>
        <v/>
      </c>
      <c r="Q77" s="413" t="str">
        <f>Relatórios!Q82</f>
        <v/>
      </c>
      <c r="R77" s="413" t="str">
        <f>Relatórios!R82</f>
        <v/>
      </c>
      <c r="S77" s="487" t="str">
        <f>Relatórios!S82</f>
        <v/>
      </c>
    </row>
    <row r="78" spans="1:19" ht="12.75" customHeight="1">
      <c r="A78" s="412" t="str">
        <f>Relatórios!A83</f>
        <v/>
      </c>
      <c r="B78" s="413" t="str">
        <f>Relatórios!B83</f>
        <v/>
      </c>
      <c r="C78" s="413" t="str">
        <f>Relatórios!C83</f>
        <v/>
      </c>
      <c r="D78" s="413" t="str">
        <f>Relatórios!D83</f>
        <v/>
      </c>
      <c r="E78" s="413" t="str">
        <f>Relatórios!E83</f>
        <v/>
      </c>
      <c r="F78" s="413" t="str">
        <f>Relatórios!F83</f>
        <v/>
      </c>
      <c r="G78" s="413" t="str">
        <f>Relatórios!G83</f>
        <v/>
      </c>
      <c r="H78" s="413" t="str">
        <f>Relatórios!H83</f>
        <v/>
      </c>
      <c r="I78" s="485" t="str">
        <f>Relatórios!I83</f>
        <v/>
      </c>
      <c r="J78" s="485" t="str">
        <f>Relatórios!J83</f>
        <v/>
      </c>
      <c r="K78" s="485" t="str">
        <f>Relatórios!K83</f>
        <v/>
      </c>
      <c r="L78" s="413" t="str">
        <f>Relatórios!L83</f>
        <v/>
      </c>
      <c r="M78" s="485" t="str">
        <f>Relatórios!M83</f>
        <v/>
      </c>
      <c r="N78" s="486" t="str">
        <f>Relatórios!N83</f>
        <v/>
      </c>
      <c r="O78" s="413" t="str">
        <f>Relatórios!O83</f>
        <v/>
      </c>
      <c r="P78" s="413" t="str">
        <f>Relatórios!P83</f>
        <v/>
      </c>
      <c r="Q78" s="413" t="str">
        <f>Relatórios!Q83</f>
        <v/>
      </c>
      <c r="R78" s="413" t="str">
        <f>Relatórios!R83</f>
        <v/>
      </c>
      <c r="S78" s="487" t="str">
        <f>Relatórios!S83</f>
        <v/>
      </c>
    </row>
    <row r="79" spans="1:19" ht="12.75" customHeight="1">
      <c r="A79" s="412" t="str">
        <f>Relatórios!A84</f>
        <v/>
      </c>
      <c r="B79" s="413" t="str">
        <f>Relatórios!B84</f>
        <v/>
      </c>
      <c r="C79" s="413" t="str">
        <f>Relatórios!C84</f>
        <v/>
      </c>
      <c r="D79" s="413" t="str">
        <f>Relatórios!D84</f>
        <v/>
      </c>
      <c r="E79" s="413" t="str">
        <f>Relatórios!E84</f>
        <v/>
      </c>
      <c r="F79" s="413" t="str">
        <f>Relatórios!F84</f>
        <v/>
      </c>
      <c r="G79" s="413" t="str">
        <f>Relatórios!G84</f>
        <v/>
      </c>
      <c r="H79" s="413" t="str">
        <f>Relatórios!H84</f>
        <v/>
      </c>
      <c r="I79" s="485" t="str">
        <f>Relatórios!I84</f>
        <v/>
      </c>
      <c r="J79" s="485" t="str">
        <f>Relatórios!J84</f>
        <v/>
      </c>
      <c r="K79" s="485" t="str">
        <f>Relatórios!K84</f>
        <v/>
      </c>
      <c r="L79" s="413" t="str">
        <f>Relatórios!L84</f>
        <v/>
      </c>
      <c r="M79" s="485" t="str">
        <f>Relatórios!M84</f>
        <v/>
      </c>
      <c r="N79" s="486" t="str">
        <f>Relatórios!N84</f>
        <v/>
      </c>
      <c r="O79" s="413" t="str">
        <f>Relatórios!O84</f>
        <v/>
      </c>
      <c r="P79" s="413" t="str">
        <f>Relatórios!P84</f>
        <v/>
      </c>
      <c r="Q79" s="413" t="str">
        <f>Relatórios!Q84</f>
        <v/>
      </c>
      <c r="R79" s="413" t="str">
        <f>Relatórios!R84</f>
        <v/>
      </c>
      <c r="S79" s="487" t="str">
        <f>Relatórios!S84</f>
        <v/>
      </c>
    </row>
    <row r="80" spans="1:19" ht="12.75" customHeight="1">
      <c r="A80" s="412" t="str">
        <f>Relatórios!A85</f>
        <v/>
      </c>
      <c r="B80" s="413" t="str">
        <f>Relatórios!B85</f>
        <v/>
      </c>
      <c r="C80" s="413" t="str">
        <f>Relatórios!C85</f>
        <v/>
      </c>
      <c r="D80" s="413" t="str">
        <f>Relatórios!D85</f>
        <v/>
      </c>
      <c r="E80" s="413" t="str">
        <f>Relatórios!E85</f>
        <v/>
      </c>
      <c r="F80" s="413" t="str">
        <f>Relatórios!F85</f>
        <v/>
      </c>
      <c r="G80" s="413" t="str">
        <f>Relatórios!G85</f>
        <v/>
      </c>
      <c r="H80" s="413" t="str">
        <f>Relatórios!H85</f>
        <v/>
      </c>
      <c r="I80" s="485" t="str">
        <f>Relatórios!I85</f>
        <v/>
      </c>
      <c r="J80" s="485" t="str">
        <f>Relatórios!J85</f>
        <v/>
      </c>
      <c r="K80" s="485" t="str">
        <f>Relatórios!K85</f>
        <v/>
      </c>
      <c r="L80" s="413" t="str">
        <f>Relatórios!L85</f>
        <v/>
      </c>
      <c r="M80" s="485" t="str">
        <f>Relatórios!M85</f>
        <v/>
      </c>
      <c r="N80" s="486" t="str">
        <f>Relatórios!N85</f>
        <v/>
      </c>
      <c r="O80" s="413" t="str">
        <f>Relatórios!O85</f>
        <v/>
      </c>
      <c r="P80" s="413" t="str">
        <f>Relatórios!P85</f>
        <v/>
      </c>
      <c r="Q80" s="413" t="str">
        <f>Relatórios!Q85</f>
        <v/>
      </c>
      <c r="R80" s="413" t="str">
        <f>Relatórios!R85</f>
        <v/>
      </c>
      <c r="S80" s="487" t="str">
        <f>Relatórios!S85</f>
        <v/>
      </c>
    </row>
    <row r="81" spans="1:19" ht="12.75" customHeight="1">
      <c r="A81" s="412" t="str">
        <f>Relatórios!A86</f>
        <v/>
      </c>
      <c r="B81" s="413" t="str">
        <f>Relatórios!B86</f>
        <v/>
      </c>
      <c r="C81" s="413" t="str">
        <f>Relatórios!C86</f>
        <v/>
      </c>
      <c r="D81" s="413" t="str">
        <f>Relatórios!D86</f>
        <v/>
      </c>
      <c r="E81" s="413" t="str">
        <f>Relatórios!E86</f>
        <v/>
      </c>
      <c r="F81" s="413" t="str">
        <f>Relatórios!F86</f>
        <v/>
      </c>
      <c r="G81" s="413" t="str">
        <f>Relatórios!G86</f>
        <v/>
      </c>
      <c r="H81" s="413" t="str">
        <f>Relatórios!H86</f>
        <v/>
      </c>
      <c r="I81" s="485" t="str">
        <f>Relatórios!I86</f>
        <v/>
      </c>
      <c r="J81" s="485" t="str">
        <f>Relatórios!J86</f>
        <v/>
      </c>
      <c r="K81" s="485" t="str">
        <f>Relatórios!K86</f>
        <v/>
      </c>
      <c r="L81" s="413" t="str">
        <f>Relatórios!L86</f>
        <v/>
      </c>
      <c r="M81" s="485" t="str">
        <f>Relatórios!M86</f>
        <v/>
      </c>
      <c r="N81" s="486" t="str">
        <f>Relatórios!N86</f>
        <v/>
      </c>
      <c r="O81" s="413" t="str">
        <f>Relatórios!O86</f>
        <v/>
      </c>
      <c r="P81" s="413" t="str">
        <f>Relatórios!P86</f>
        <v/>
      </c>
      <c r="Q81" s="413" t="str">
        <f>Relatórios!Q86</f>
        <v/>
      </c>
      <c r="R81" s="413" t="str">
        <f>Relatórios!R86</f>
        <v/>
      </c>
      <c r="S81" s="487" t="str">
        <f>Relatórios!S86</f>
        <v/>
      </c>
    </row>
    <row r="82" spans="1:19" ht="12.75" customHeight="1">
      <c r="A82" s="412" t="str">
        <f>Relatórios!A87</f>
        <v/>
      </c>
      <c r="B82" s="413" t="str">
        <f>Relatórios!B87</f>
        <v/>
      </c>
      <c r="C82" s="413" t="str">
        <f>Relatórios!C87</f>
        <v/>
      </c>
      <c r="D82" s="413" t="str">
        <f>Relatórios!D87</f>
        <v/>
      </c>
      <c r="E82" s="413" t="str">
        <f>Relatórios!E87</f>
        <v/>
      </c>
      <c r="F82" s="413" t="str">
        <f>Relatórios!F87</f>
        <v/>
      </c>
      <c r="G82" s="413" t="str">
        <f>Relatórios!G87</f>
        <v/>
      </c>
      <c r="H82" s="413" t="str">
        <f>Relatórios!H87</f>
        <v/>
      </c>
      <c r="I82" s="485" t="str">
        <f>Relatórios!I87</f>
        <v/>
      </c>
      <c r="J82" s="485" t="str">
        <f>Relatórios!J87</f>
        <v/>
      </c>
      <c r="K82" s="485" t="str">
        <f>Relatórios!K87</f>
        <v/>
      </c>
      <c r="L82" s="413" t="str">
        <f>Relatórios!L87</f>
        <v/>
      </c>
      <c r="M82" s="485" t="str">
        <f>Relatórios!M87</f>
        <v/>
      </c>
      <c r="N82" s="486" t="str">
        <f>Relatórios!N87</f>
        <v/>
      </c>
      <c r="O82" s="413" t="str">
        <f>Relatórios!O87</f>
        <v/>
      </c>
      <c r="P82" s="413" t="str">
        <f>Relatórios!P87</f>
        <v/>
      </c>
      <c r="Q82" s="413" t="str">
        <f>Relatórios!Q87</f>
        <v/>
      </c>
      <c r="R82" s="413" t="str">
        <f>Relatórios!R87</f>
        <v/>
      </c>
      <c r="S82" s="487" t="str">
        <f>Relatórios!S87</f>
        <v/>
      </c>
    </row>
    <row r="83" spans="1:19" ht="12.75" customHeight="1">
      <c r="A83" s="412" t="str">
        <f>Relatórios!A88</f>
        <v/>
      </c>
      <c r="B83" s="413" t="str">
        <f>Relatórios!B88</f>
        <v/>
      </c>
      <c r="C83" s="413" t="str">
        <f>Relatórios!C88</f>
        <v/>
      </c>
      <c r="D83" s="413" t="str">
        <f>Relatórios!D88</f>
        <v/>
      </c>
      <c r="E83" s="413" t="str">
        <f>Relatórios!E88</f>
        <v/>
      </c>
      <c r="F83" s="413" t="str">
        <f>Relatórios!F88</f>
        <v/>
      </c>
      <c r="G83" s="413" t="str">
        <f>Relatórios!G88</f>
        <v/>
      </c>
      <c r="H83" s="413" t="str">
        <f>Relatórios!H88</f>
        <v/>
      </c>
      <c r="I83" s="485" t="str">
        <f>Relatórios!I88</f>
        <v/>
      </c>
      <c r="J83" s="485" t="str">
        <f>Relatórios!J88</f>
        <v/>
      </c>
      <c r="K83" s="485" t="str">
        <f>Relatórios!K88</f>
        <v/>
      </c>
      <c r="L83" s="413" t="str">
        <f>Relatórios!L88</f>
        <v/>
      </c>
      <c r="M83" s="485" t="str">
        <f>Relatórios!M88</f>
        <v/>
      </c>
      <c r="N83" s="486" t="str">
        <f>Relatórios!N88</f>
        <v/>
      </c>
      <c r="O83" s="413" t="str">
        <f>Relatórios!O88</f>
        <v/>
      </c>
      <c r="P83" s="413" t="str">
        <f>Relatórios!P88</f>
        <v/>
      </c>
      <c r="Q83" s="413" t="str">
        <f>Relatórios!Q88</f>
        <v/>
      </c>
      <c r="R83" s="413" t="str">
        <f>Relatórios!R88</f>
        <v/>
      </c>
      <c r="S83" s="487" t="str">
        <f>Relatórios!S88</f>
        <v/>
      </c>
    </row>
    <row r="84" spans="1:19" ht="12.75" customHeight="1">
      <c r="A84" s="412" t="str">
        <f>Relatórios!A89</f>
        <v/>
      </c>
      <c r="B84" s="413" t="str">
        <f>Relatórios!B89</f>
        <v/>
      </c>
      <c r="C84" s="413" t="str">
        <f>Relatórios!C89</f>
        <v/>
      </c>
      <c r="D84" s="413" t="str">
        <f>Relatórios!D89</f>
        <v/>
      </c>
      <c r="E84" s="413" t="str">
        <f>Relatórios!E89</f>
        <v/>
      </c>
      <c r="F84" s="413" t="str">
        <f>Relatórios!F89</f>
        <v/>
      </c>
      <c r="G84" s="413" t="str">
        <f>Relatórios!G89</f>
        <v/>
      </c>
      <c r="H84" s="413" t="str">
        <f>Relatórios!H89</f>
        <v/>
      </c>
      <c r="I84" s="485" t="str">
        <f>Relatórios!I89</f>
        <v/>
      </c>
      <c r="J84" s="485" t="str">
        <f>Relatórios!J89</f>
        <v/>
      </c>
      <c r="K84" s="485" t="str">
        <f>Relatórios!K89</f>
        <v/>
      </c>
      <c r="L84" s="413" t="str">
        <f>Relatórios!L89</f>
        <v/>
      </c>
      <c r="M84" s="485" t="str">
        <f>Relatórios!M89</f>
        <v/>
      </c>
      <c r="N84" s="486" t="str">
        <f>Relatórios!N89</f>
        <v/>
      </c>
      <c r="O84" s="413" t="str">
        <f>Relatórios!O89</f>
        <v/>
      </c>
      <c r="P84" s="413" t="str">
        <f>Relatórios!P89</f>
        <v/>
      </c>
      <c r="Q84" s="413" t="str">
        <f>Relatórios!Q89</f>
        <v/>
      </c>
      <c r="R84" s="413" t="str">
        <f>Relatórios!R89</f>
        <v/>
      </c>
      <c r="S84" s="487" t="str">
        <f>Relatórios!S89</f>
        <v/>
      </c>
    </row>
    <row r="85" spans="1:19" ht="12.75" customHeight="1">
      <c r="A85" s="412" t="str">
        <f>Relatórios!A90</f>
        <v/>
      </c>
      <c r="B85" s="413" t="str">
        <f>Relatórios!B90</f>
        <v/>
      </c>
      <c r="C85" s="413" t="str">
        <f>Relatórios!C90</f>
        <v/>
      </c>
      <c r="D85" s="413" t="str">
        <f>Relatórios!D90</f>
        <v/>
      </c>
      <c r="E85" s="413" t="str">
        <f>Relatórios!E90</f>
        <v/>
      </c>
      <c r="F85" s="413" t="str">
        <f>Relatórios!F90</f>
        <v/>
      </c>
      <c r="G85" s="413" t="str">
        <f>Relatórios!G90</f>
        <v/>
      </c>
      <c r="H85" s="413" t="str">
        <f>Relatórios!H90</f>
        <v/>
      </c>
      <c r="I85" s="485" t="str">
        <f>Relatórios!I90</f>
        <v/>
      </c>
      <c r="J85" s="485" t="str">
        <f>Relatórios!J90</f>
        <v/>
      </c>
      <c r="K85" s="485" t="str">
        <f>Relatórios!K90</f>
        <v/>
      </c>
      <c r="L85" s="413" t="str">
        <f>Relatórios!L90</f>
        <v/>
      </c>
      <c r="M85" s="485" t="str">
        <f>Relatórios!M90</f>
        <v/>
      </c>
      <c r="N85" s="486" t="str">
        <f>Relatórios!N90</f>
        <v/>
      </c>
      <c r="O85" s="413" t="str">
        <f>Relatórios!O90</f>
        <v/>
      </c>
      <c r="P85" s="413" t="str">
        <f>Relatórios!P90</f>
        <v/>
      </c>
      <c r="Q85" s="413" t="str">
        <f>Relatórios!Q90</f>
        <v/>
      </c>
      <c r="R85" s="413" t="str">
        <f>Relatórios!R90</f>
        <v/>
      </c>
      <c r="S85" s="487" t="str">
        <f>Relatórios!S90</f>
        <v/>
      </c>
    </row>
    <row r="86" spans="1:19" ht="12.75" customHeight="1">
      <c r="A86" s="412" t="str">
        <f>Relatórios!A91</f>
        <v/>
      </c>
      <c r="B86" s="413" t="str">
        <f>Relatórios!B91</f>
        <v/>
      </c>
      <c r="C86" s="413" t="str">
        <f>Relatórios!C91</f>
        <v/>
      </c>
      <c r="D86" s="413" t="str">
        <f>Relatórios!D91</f>
        <v/>
      </c>
      <c r="E86" s="413" t="str">
        <f>Relatórios!E91</f>
        <v/>
      </c>
      <c r="F86" s="413" t="str">
        <f>Relatórios!F91</f>
        <v/>
      </c>
      <c r="G86" s="413" t="str">
        <f>Relatórios!G91</f>
        <v/>
      </c>
      <c r="H86" s="413" t="str">
        <f>Relatórios!H91</f>
        <v/>
      </c>
      <c r="I86" s="485" t="str">
        <f>Relatórios!I91</f>
        <v/>
      </c>
      <c r="J86" s="485" t="str">
        <f>Relatórios!J91</f>
        <v/>
      </c>
      <c r="K86" s="485" t="str">
        <f>Relatórios!K91</f>
        <v/>
      </c>
      <c r="L86" s="413" t="str">
        <f>Relatórios!L91</f>
        <v/>
      </c>
      <c r="M86" s="485" t="str">
        <f>Relatórios!M91</f>
        <v/>
      </c>
      <c r="N86" s="486" t="str">
        <f>Relatórios!N91</f>
        <v/>
      </c>
      <c r="O86" s="413" t="str">
        <f>Relatórios!O91</f>
        <v/>
      </c>
      <c r="P86" s="413" t="str">
        <f>Relatórios!P91</f>
        <v/>
      </c>
      <c r="Q86" s="413" t="str">
        <f>Relatórios!Q91</f>
        <v/>
      </c>
      <c r="R86" s="413" t="str">
        <f>Relatórios!R91</f>
        <v/>
      </c>
      <c r="S86" s="487" t="str">
        <f>Relatórios!S91</f>
        <v/>
      </c>
    </row>
    <row r="87" spans="1:19" ht="12.75" customHeight="1">
      <c r="A87" s="412" t="str">
        <f>Relatórios!A92</f>
        <v/>
      </c>
      <c r="B87" s="413" t="str">
        <f>Relatórios!B92</f>
        <v/>
      </c>
      <c r="C87" s="413" t="str">
        <f>Relatórios!C92</f>
        <v/>
      </c>
      <c r="D87" s="413" t="str">
        <f>Relatórios!D92</f>
        <v/>
      </c>
      <c r="E87" s="413" t="str">
        <f>Relatórios!E92</f>
        <v/>
      </c>
      <c r="F87" s="413" t="str">
        <f>Relatórios!F92</f>
        <v/>
      </c>
      <c r="G87" s="413" t="str">
        <f>Relatórios!G92</f>
        <v/>
      </c>
      <c r="H87" s="413" t="str">
        <f>Relatórios!H92</f>
        <v/>
      </c>
      <c r="I87" s="485" t="str">
        <f>Relatórios!I92</f>
        <v/>
      </c>
      <c r="J87" s="485" t="str">
        <f>Relatórios!J92</f>
        <v/>
      </c>
      <c r="K87" s="485" t="str">
        <f>Relatórios!K92</f>
        <v/>
      </c>
      <c r="L87" s="413" t="str">
        <f>Relatórios!L92</f>
        <v/>
      </c>
      <c r="M87" s="485" t="str">
        <f>Relatórios!M92</f>
        <v/>
      </c>
      <c r="N87" s="486" t="str">
        <f>Relatórios!N92</f>
        <v/>
      </c>
      <c r="O87" s="413" t="str">
        <f>Relatórios!O92</f>
        <v/>
      </c>
      <c r="P87" s="413" t="str">
        <f>Relatórios!P92</f>
        <v/>
      </c>
      <c r="Q87" s="413" t="str">
        <f>Relatórios!Q92</f>
        <v/>
      </c>
      <c r="R87" s="413" t="str">
        <f>Relatórios!R92</f>
        <v/>
      </c>
      <c r="S87" s="487" t="str">
        <f>Relatórios!S92</f>
        <v/>
      </c>
    </row>
    <row r="88" spans="1:19" ht="12.75" customHeight="1">
      <c r="A88" s="412" t="str">
        <f>Relatórios!A93</f>
        <v/>
      </c>
      <c r="B88" s="413" t="str">
        <f>Relatórios!B93</f>
        <v/>
      </c>
      <c r="C88" s="413" t="str">
        <f>Relatórios!C93</f>
        <v/>
      </c>
      <c r="D88" s="413" t="str">
        <f>Relatórios!D93</f>
        <v/>
      </c>
      <c r="E88" s="413" t="str">
        <f>Relatórios!E93</f>
        <v/>
      </c>
      <c r="F88" s="413" t="str">
        <f>Relatórios!F93</f>
        <v/>
      </c>
      <c r="G88" s="413" t="str">
        <f>Relatórios!G93</f>
        <v/>
      </c>
      <c r="H88" s="413" t="str">
        <f>Relatórios!H93</f>
        <v/>
      </c>
      <c r="I88" s="485" t="str">
        <f>Relatórios!I93</f>
        <v/>
      </c>
      <c r="J88" s="485" t="str">
        <f>Relatórios!J93</f>
        <v/>
      </c>
      <c r="K88" s="485" t="str">
        <f>Relatórios!K93</f>
        <v/>
      </c>
      <c r="L88" s="413" t="str">
        <f>Relatórios!L93</f>
        <v/>
      </c>
      <c r="M88" s="485" t="str">
        <f>Relatórios!M93</f>
        <v/>
      </c>
      <c r="N88" s="486" t="str">
        <f>Relatórios!N93</f>
        <v/>
      </c>
      <c r="O88" s="413" t="str">
        <f>Relatórios!O93</f>
        <v/>
      </c>
      <c r="P88" s="413" t="str">
        <f>Relatórios!P93</f>
        <v/>
      </c>
      <c r="Q88" s="413" t="str">
        <f>Relatórios!Q93</f>
        <v/>
      </c>
      <c r="R88" s="413" t="str">
        <f>Relatórios!R93</f>
        <v/>
      </c>
      <c r="S88" s="487" t="str">
        <f>Relatórios!S93</f>
        <v/>
      </c>
    </row>
    <row r="89" spans="1:19" ht="12.75" customHeight="1">
      <c r="A89" s="412" t="str">
        <f>Relatórios!A94</f>
        <v/>
      </c>
      <c r="B89" s="413" t="str">
        <f>Relatórios!B94</f>
        <v/>
      </c>
      <c r="C89" s="413" t="str">
        <f>Relatórios!C94</f>
        <v/>
      </c>
      <c r="D89" s="413" t="str">
        <f>Relatórios!D94</f>
        <v/>
      </c>
      <c r="E89" s="413" t="str">
        <f>Relatórios!E94</f>
        <v/>
      </c>
      <c r="F89" s="413" t="str">
        <f>Relatórios!F94</f>
        <v/>
      </c>
      <c r="G89" s="413" t="str">
        <f>Relatórios!G94</f>
        <v/>
      </c>
      <c r="H89" s="413" t="str">
        <f>Relatórios!H94</f>
        <v/>
      </c>
      <c r="I89" s="485" t="str">
        <f>Relatórios!I94</f>
        <v/>
      </c>
      <c r="J89" s="485" t="str">
        <f>Relatórios!J94</f>
        <v/>
      </c>
      <c r="K89" s="485" t="str">
        <f>Relatórios!K94</f>
        <v/>
      </c>
      <c r="L89" s="413" t="str">
        <f>Relatórios!L94</f>
        <v/>
      </c>
      <c r="M89" s="485" t="str">
        <f>Relatórios!M94</f>
        <v/>
      </c>
      <c r="N89" s="486" t="str">
        <f>Relatórios!N94</f>
        <v/>
      </c>
      <c r="O89" s="413" t="str">
        <f>Relatórios!O94</f>
        <v/>
      </c>
      <c r="P89" s="413" t="str">
        <f>Relatórios!P94</f>
        <v/>
      </c>
      <c r="Q89" s="413" t="str">
        <f>Relatórios!Q94</f>
        <v/>
      </c>
      <c r="R89" s="413" t="str">
        <f>Relatórios!R94</f>
        <v/>
      </c>
      <c r="S89" s="487" t="str">
        <f>Relatórios!S94</f>
        <v/>
      </c>
    </row>
    <row r="90" spans="1:19" ht="12.75" customHeight="1">
      <c r="A90" s="412" t="str">
        <f>Relatórios!A95</f>
        <v/>
      </c>
      <c r="B90" s="413" t="str">
        <f>Relatórios!B95</f>
        <v/>
      </c>
      <c r="C90" s="413" t="str">
        <f>Relatórios!C95</f>
        <v/>
      </c>
      <c r="D90" s="413" t="str">
        <f>Relatórios!D95</f>
        <v/>
      </c>
      <c r="E90" s="413" t="str">
        <f>Relatórios!E95</f>
        <v/>
      </c>
      <c r="F90" s="413" t="str">
        <f>Relatórios!F95</f>
        <v/>
      </c>
      <c r="G90" s="413" t="str">
        <f>Relatórios!G95</f>
        <v/>
      </c>
      <c r="H90" s="413" t="str">
        <f>Relatórios!H95</f>
        <v/>
      </c>
      <c r="I90" s="485" t="str">
        <f>Relatórios!I95</f>
        <v/>
      </c>
      <c r="J90" s="485" t="str">
        <f>Relatórios!J95</f>
        <v/>
      </c>
      <c r="K90" s="485" t="str">
        <f>Relatórios!K95</f>
        <v/>
      </c>
      <c r="L90" s="413" t="str">
        <f>Relatórios!L95</f>
        <v/>
      </c>
      <c r="M90" s="485" t="str">
        <f>Relatórios!M95</f>
        <v/>
      </c>
      <c r="N90" s="486" t="str">
        <f>Relatórios!N95</f>
        <v/>
      </c>
      <c r="O90" s="413" t="str">
        <f>Relatórios!O95</f>
        <v/>
      </c>
      <c r="P90" s="413" t="str">
        <f>Relatórios!P95</f>
        <v/>
      </c>
      <c r="Q90" s="413" t="str">
        <f>Relatórios!Q95</f>
        <v/>
      </c>
      <c r="R90" s="413" t="str">
        <f>Relatórios!R95</f>
        <v/>
      </c>
      <c r="S90" s="487" t="str">
        <f>Relatórios!S95</f>
        <v/>
      </c>
    </row>
    <row r="91" spans="1:19" ht="12.75" customHeight="1">
      <c r="A91" s="412" t="str">
        <f>Relatórios!A96</f>
        <v/>
      </c>
      <c r="B91" s="413" t="str">
        <f>Relatórios!B96</f>
        <v/>
      </c>
      <c r="C91" s="413" t="str">
        <f>Relatórios!C96</f>
        <v/>
      </c>
      <c r="D91" s="413" t="str">
        <f>Relatórios!D96</f>
        <v/>
      </c>
      <c r="E91" s="413" t="str">
        <f>Relatórios!E96</f>
        <v/>
      </c>
      <c r="F91" s="413" t="str">
        <f>Relatórios!F96</f>
        <v/>
      </c>
      <c r="G91" s="413" t="str">
        <f>Relatórios!G96</f>
        <v/>
      </c>
      <c r="H91" s="413" t="str">
        <f>Relatórios!H96</f>
        <v/>
      </c>
      <c r="I91" s="485" t="str">
        <f>Relatórios!I96</f>
        <v/>
      </c>
      <c r="J91" s="485" t="str">
        <f>Relatórios!J96</f>
        <v/>
      </c>
      <c r="K91" s="485" t="str">
        <f>Relatórios!K96</f>
        <v/>
      </c>
      <c r="L91" s="413" t="str">
        <f>Relatórios!L96</f>
        <v/>
      </c>
      <c r="M91" s="485" t="str">
        <f>Relatórios!M96</f>
        <v/>
      </c>
      <c r="N91" s="486" t="str">
        <f>Relatórios!N96</f>
        <v/>
      </c>
      <c r="O91" s="413" t="str">
        <f>Relatórios!O96</f>
        <v/>
      </c>
      <c r="P91" s="413" t="str">
        <f>Relatórios!P96</f>
        <v/>
      </c>
      <c r="Q91" s="413" t="str">
        <f>Relatórios!Q96</f>
        <v/>
      </c>
      <c r="R91" s="413" t="str">
        <f>Relatórios!R96</f>
        <v/>
      </c>
      <c r="S91" s="487" t="str">
        <f>Relatórios!S96</f>
        <v/>
      </c>
    </row>
    <row r="92" spans="1:19" ht="12.75" customHeight="1">
      <c r="A92" s="412" t="str">
        <f>Relatórios!A97</f>
        <v/>
      </c>
      <c r="B92" s="413" t="str">
        <f>Relatórios!B97</f>
        <v/>
      </c>
      <c r="C92" s="413" t="str">
        <f>Relatórios!C97</f>
        <v/>
      </c>
      <c r="D92" s="413" t="str">
        <f>Relatórios!D97</f>
        <v/>
      </c>
      <c r="E92" s="413" t="str">
        <f>Relatórios!E97</f>
        <v/>
      </c>
      <c r="F92" s="413" t="str">
        <f>Relatórios!F97</f>
        <v/>
      </c>
      <c r="G92" s="413" t="str">
        <f>Relatórios!G97</f>
        <v/>
      </c>
      <c r="H92" s="413" t="str">
        <f>Relatórios!H97</f>
        <v/>
      </c>
      <c r="I92" s="485" t="str">
        <f>Relatórios!I97</f>
        <v/>
      </c>
      <c r="J92" s="485" t="str">
        <f>Relatórios!J97</f>
        <v/>
      </c>
      <c r="K92" s="485" t="str">
        <f>Relatórios!K97</f>
        <v/>
      </c>
      <c r="L92" s="413" t="str">
        <f>Relatórios!L97</f>
        <v/>
      </c>
      <c r="M92" s="485" t="str">
        <f>Relatórios!M97</f>
        <v/>
      </c>
      <c r="N92" s="486" t="str">
        <f>Relatórios!N97</f>
        <v/>
      </c>
      <c r="O92" s="413" t="str">
        <f>Relatórios!O97</f>
        <v/>
      </c>
      <c r="P92" s="413" t="str">
        <f>Relatórios!P97</f>
        <v/>
      </c>
      <c r="Q92" s="413" t="str">
        <f>Relatórios!Q97</f>
        <v/>
      </c>
      <c r="R92" s="413" t="str">
        <f>Relatórios!R97</f>
        <v/>
      </c>
      <c r="S92" s="487" t="str">
        <f>Relatórios!S97</f>
        <v/>
      </c>
    </row>
    <row r="93" spans="1:19" ht="12.75" customHeight="1">
      <c r="A93" s="412" t="str">
        <f>Relatórios!A98</f>
        <v/>
      </c>
      <c r="B93" s="413" t="str">
        <f>Relatórios!B98</f>
        <v/>
      </c>
      <c r="C93" s="413" t="str">
        <f>Relatórios!C98</f>
        <v/>
      </c>
      <c r="D93" s="413" t="str">
        <f>Relatórios!D98</f>
        <v/>
      </c>
      <c r="E93" s="413" t="str">
        <f>Relatórios!E98</f>
        <v/>
      </c>
      <c r="F93" s="413" t="str">
        <f>Relatórios!F98</f>
        <v/>
      </c>
      <c r="G93" s="413" t="str">
        <f>Relatórios!G98</f>
        <v/>
      </c>
      <c r="H93" s="413" t="str">
        <f>Relatórios!H98</f>
        <v/>
      </c>
      <c r="I93" s="485" t="str">
        <f>Relatórios!I98</f>
        <v/>
      </c>
      <c r="J93" s="485" t="str">
        <f>Relatórios!J98</f>
        <v/>
      </c>
      <c r="K93" s="485" t="str">
        <f>Relatórios!K98</f>
        <v/>
      </c>
      <c r="L93" s="413" t="str">
        <f>Relatórios!L98</f>
        <v/>
      </c>
      <c r="M93" s="485" t="str">
        <f>Relatórios!M98</f>
        <v/>
      </c>
      <c r="N93" s="486" t="str">
        <f>Relatórios!N98</f>
        <v/>
      </c>
      <c r="O93" s="413" t="str">
        <f>Relatórios!O98</f>
        <v/>
      </c>
      <c r="P93" s="413" t="str">
        <f>Relatórios!P98</f>
        <v/>
      </c>
      <c r="Q93" s="413" t="str">
        <f>Relatórios!Q98</f>
        <v/>
      </c>
      <c r="R93" s="413" t="str">
        <f>Relatórios!R98</f>
        <v/>
      </c>
      <c r="S93" s="487" t="str">
        <f>Relatórios!S98</f>
        <v/>
      </c>
    </row>
    <row r="94" spans="1:19" ht="12.75" customHeight="1">
      <c r="A94" s="412" t="str">
        <f>Relatórios!A99</f>
        <v/>
      </c>
      <c r="B94" s="413" t="str">
        <f>Relatórios!B99</f>
        <v/>
      </c>
      <c r="C94" s="413" t="str">
        <f>Relatórios!C99</f>
        <v/>
      </c>
      <c r="D94" s="413" t="str">
        <f>Relatórios!D99</f>
        <v/>
      </c>
      <c r="E94" s="413" t="str">
        <f>Relatórios!E99</f>
        <v/>
      </c>
      <c r="F94" s="413" t="str">
        <f>Relatórios!F99</f>
        <v/>
      </c>
      <c r="G94" s="413" t="str">
        <f>Relatórios!G99</f>
        <v/>
      </c>
      <c r="H94" s="413" t="str">
        <f>Relatórios!H99</f>
        <v/>
      </c>
      <c r="I94" s="485" t="str">
        <f>Relatórios!I99</f>
        <v/>
      </c>
      <c r="J94" s="485" t="str">
        <f>Relatórios!J99</f>
        <v/>
      </c>
      <c r="K94" s="485" t="str">
        <f>Relatórios!K99</f>
        <v/>
      </c>
      <c r="L94" s="413" t="str">
        <f>Relatórios!L99</f>
        <v/>
      </c>
      <c r="M94" s="485" t="str">
        <f>Relatórios!M99</f>
        <v/>
      </c>
      <c r="N94" s="486" t="str">
        <f>Relatórios!N99</f>
        <v/>
      </c>
      <c r="O94" s="413" t="str">
        <f>Relatórios!O99</f>
        <v/>
      </c>
      <c r="P94" s="413" t="str">
        <f>Relatórios!P99</f>
        <v/>
      </c>
      <c r="Q94" s="413" t="str">
        <f>Relatórios!Q99</f>
        <v/>
      </c>
      <c r="R94" s="413" t="str">
        <f>Relatórios!R99</f>
        <v/>
      </c>
      <c r="S94" s="487" t="str">
        <f>Relatórios!S99</f>
        <v/>
      </c>
    </row>
    <row r="95" spans="1:19" ht="12.75" customHeight="1">
      <c r="A95" s="412" t="str">
        <f>Relatórios!A100</f>
        <v/>
      </c>
      <c r="B95" s="413" t="str">
        <f>Relatórios!B100</f>
        <v/>
      </c>
      <c r="C95" s="413" t="str">
        <f>Relatórios!C100</f>
        <v/>
      </c>
      <c r="D95" s="413" t="str">
        <f>Relatórios!D100</f>
        <v/>
      </c>
      <c r="E95" s="413" t="str">
        <f>Relatórios!E100</f>
        <v/>
      </c>
      <c r="F95" s="413" t="str">
        <f>Relatórios!F100</f>
        <v/>
      </c>
      <c r="G95" s="413" t="str">
        <f>Relatórios!G100</f>
        <v/>
      </c>
      <c r="H95" s="413" t="str">
        <f>Relatórios!H100</f>
        <v/>
      </c>
      <c r="I95" s="485" t="str">
        <f>Relatórios!I100</f>
        <v/>
      </c>
      <c r="J95" s="485" t="str">
        <f>Relatórios!J100</f>
        <v/>
      </c>
      <c r="K95" s="485" t="str">
        <f>Relatórios!K100</f>
        <v/>
      </c>
      <c r="L95" s="413" t="str">
        <f>Relatórios!L100</f>
        <v/>
      </c>
      <c r="M95" s="485" t="str">
        <f>Relatórios!M100</f>
        <v/>
      </c>
      <c r="N95" s="486" t="str">
        <f>Relatórios!N100</f>
        <v/>
      </c>
      <c r="O95" s="413" t="str">
        <f>Relatórios!O100</f>
        <v/>
      </c>
      <c r="P95" s="413" t="str">
        <f>Relatórios!P100</f>
        <v/>
      </c>
      <c r="Q95" s="413" t="str">
        <f>Relatórios!Q100</f>
        <v/>
      </c>
      <c r="R95" s="413" t="str">
        <f>Relatórios!R100</f>
        <v/>
      </c>
      <c r="S95" s="487" t="str">
        <f>Relatórios!S100</f>
        <v/>
      </c>
    </row>
    <row r="96" spans="1:19" ht="12.75" customHeight="1">
      <c r="A96" s="412" t="str">
        <f>Relatórios!A101</f>
        <v/>
      </c>
      <c r="B96" s="413" t="str">
        <f>Relatórios!B101</f>
        <v/>
      </c>
      <c r="C96" s="413" t="str">
        <f>Relatórios!C101</f>
        <v/>
      </c>
      <c r="D96" s="413" t="str">
        <f>Relatórios!D101</f>
        <v/>
      </c>
      <c r="E96" s="413" t="str">
        <f>Relatórios!E101</f>
        <v/>
      </c>
      <c r="F96" s="413" t="str">
        <f>Relatórios!F101</f>
        <v/>
      </c>
      <c r="G96" s="413" t="str">
        <f>Relatórios!G101</f>
        <v/>
      </c>
      <c r="H96" s="413" t="str">
        <f>Relatórios!H101</f>
        <v/>
      </c>
      <c r="I96" s="485" t="str">
        <f>Relatórios!I101</f>
        <v/>
      </c>
      <c r="J96" s="485" t="str">
        <f>Relatórios!J101</f>
        <v/>
      </c>
      <c r="K96" s="485" t="str">
        <f>Relatórios!K101</f>
        <v/>
      </c>
      <c r="L96" s="413" t="str">
        <f>Relatórios!L101</f>
        <v/>
      </c>
      <c r="M96" s="485" t="str">
        <f>Relatórios!M101</f>
        <v/>
      </c>
      <c r="N96" s="486" t="str">
        <f>Relatórios!N101</f>
        <v/>
      </c>
      <c r="O96" s="413" t="str">
        <f>Relatórios!O101</f>
        <v/>
      </c>
      <c r="P96" s="413" t="str">
        <f>Relatórios!P101</f>
        <v/>
      </c>
      <c r="Q96" s="413" t="str">
        <f>Relatórios!Q101</f>
        <v/>
      </c>
      <c r="R96" s="413" t="str">
        <f>Relatórios!R101</f>
        <v/>
      </c>
      <c r="S96" s="487" t="str">
        <f>Relatórios!S101</f>
        <v/>
      </c>
    </row>
    <row r="97" spans="1:19" ht="12.75" customHeight="1">
      <c r="A97" s="412" t="str">
        <f>Relatórios!A102</f>
        <v/>
      </c>
      <c r="B97" s="413" t="str">
        <f>Relatórios!B102</f>
        <v/>
      </c>
      <c r="C97" s="413" t="str">
        <f>Relatórios!C102</f>
        <v/>
      </c>
      <c r="D97" s="413" t="str">
        <f>Relatórios!D102</f>
        <v/>
      </c>
      <c r="E97" s="413" t="str">
        <f>Relatórios!E102</f>
        <v/>
      </c>
      <c r="F97" s="413" t="str">
        <f>Relatórios!F102</f>
        <v/>
      </c>
      <c r="G97" s="413" t="str">
        <f>Relatórios!G102</f>
        <v/>
      </c>
      <c r="H97" s="413" t="str">
        <f>Relatórios!H102</f>
        <v/>
      </c>
      <c r="I97" s="485" t="str">
        <f>Relatórios!I102</f>
        <v/>
      </c>
      <c r="J97" s="485" t="str">
        <f>Relatórios!J102</f>
        <v/>
      </c>
      <c r="K97" s="485" t="str">
        <f>Relatórios!K102</f>
        <v/>
      </c>
      <c r="L97" s="413" t="str">
        <f>Relatórios!L102</f>
        <v/>
      </c>
      <c r="M97" s="485" t="str">
        <f>Relatórios!M102</f>
        <v/>
      </c>
      <c r="N97" s="486" t="str">
        <f>Relatórios!N102</f>
        <v/>
      </c>
      <c r="O97" s="413" t="str">
        <f>Relatórios!O102</f>
        <v/>
      </c>
      <c r="P97" s="413" t="str">
        <f>Relatórios!P102</f>
        <v/>
      </c>
      <c r="Q97" s="413" t="str">
        <f>Relatórios!Q102</f>
        <v/>
      </c>
      <c r="R97" s="413" t="str">
        <f>Relatórios!R102</f>
        <v/>
      </c>
      <c r="S97" s="487" t="str">
        <f>Relatórios!S102</f>
        <v/>
      </c>
    </row>
    <row r="98" spans="1:19" ht="12.75" customHeight="1">
      <c r="A98" s="412" t="str">
        <f>Relatórios!A103</f>
        <v/>
      </c>
      <c r="B98" s="413" t="str">
        <f>Relatórios!B103</f>
        <v/>
      </c>
      <c r="C98" s="413" t="str">
        <f>Relatórios!C103</f>
        <v/>
      </c>
      <c r="D98" s="413" t="str">
        <f>Relatórios!D103</f>
        <v/>
      </c>
      <c r="E98" s="413" t="str">
        <f>Relatórios!E103</f>
        <v/>
      </c>
      <c r="F98" s="413" t="str">
        <f>Relatórios!F103</f>
        <v/>
      </c>
      <c r="G98" s="413" t="str">
        <f>Relatórios!G103</f>
        <v/>
      </c>
      <c r="H98" s="413" t="str">
        <f>Relatórios!H103</f>
        <v/>
      </c>
      <c r="I98" s="485" t="str">
        <f>Relatórios!I103</f>
        <v/>
      </c>
      <c r="J98" s="485" t="str">
        <f>Relatórios!J103</f>
        <v/>
      </c>
      <c r="K98" s="485" t="str">
        <f>Relatórios!K103</f>
        <v/>
      </c>
      <c r="L98" s="413" t="str">
        <f>Relatórios!L103</f>
        <v/>
      </c>
      <c r="M98" s="485" t="str">
        <f>Relatórios!M103</f>
        <v/>
      </c>
      <c r="N98" s="486" t="str">
        <f>Relatórios!N103</f>
        <v/>
      </c>
      <c r="O98" s="413" t="str">
        <f>Relatórios!O103</f>
        <v/>
      </c>
      <c r="P98" s="413" t="str">
        <f>Relatórios!P103</f>
        <v/>
      </c>
      <c r="Q98" s="413" t="str">
        <f>Relatórios!Q103</f>
        <v/>
      </c>
      <c r="R98" s="413" t="str">
        <f>Relatórios!R103</f>
        <v/>
      </c>
      <c r="S98" s="487" t="str">
        <f>Relatórios!S103</f>
        <v/>
      </c>
    </row>
    <row r="99" spans="1:19" ht="12.75" customHeight="1">
      <c r="A99" s="412" t="str">
        <f>Relatórios!A104</f>
        <v/>
      </c>
      <c r="B99" s="413" t="str">
        <f>Relatórios!B104</f>
        <v/>
      </c>
      <c r="C99" s="413" t="str">
        <f>Relatórios!C104</f>
        <v/>
      </c>
      <c r="D99" s="413" t="str">
        <f>Relatórios!D104</f>
        <v/>
      </c>
      <c r="E99" s="413" t="str">
        <f>Relatórios!E104</f>
        <v/>
      </c>
      <c r="F99" s="413" t="str">
        <f>Relatórios!F104</f>
        <v/>
      </c>
      <c r="G99" s="413" t="str">
        <f>Relatórios!G104</f>
        <v/>
      </c>
      <c r="H99" s="413" t="str">
        <f>Relatórios!H104</f>
        <v/>
      </c>
      <c r="I99" s="485" t="str">
        <f>Relatórios!I104</f>
        <v/>
      </c>
      <c r="J99" s="485" t="str">
        <f>Relatórios!J104</f>
        <v/>
      </c>
      <c r="K99" s="485" t="str">
        <f>Relatórios!K104</f>
        <v/>
      </c>
      <c r="L99" s="413" t="str">
        <f>Relatórios!L104</f>
        <v/>
      </c>
      <c r="M99" s="485" t="str">
        <f>Relatórios!M104</f>
        <v/>
      </c>
      <c r="N99" s="486" t="str">
        <f>Relatórios!N104</f>
        <v/>
      </c>
      <c r="O99" s="413" t="str">
        <f>Relatórios!O104</f>
        <v/>
      </c>
      <c r="P99" s="413" t="str">
        <f>Relatórios!P104</f>
        <v/>
      </c>
      <c r="Q99" s="413" t="str">
        <f>Relatórios!Q104</f>
        <v/>
      </c>
      <c r="R99" s="413" t="str">
        <f>Relatórios!R104</f>
        <v/>
      </c>
      <c r="S99" s="487" t="str">
        <f>Relatórios!S104</f>
        <v/>
      </c>
    </row>
    <row r="100" spans="1:19" ht="12.75" customHeight="1">
      <c r="A100" s="412" t="str">
        <f>Relatórios!A105</f>
        <v/>
      </c>
      <c r="B100" s="413" t="str">
        <f>Relatórios!B105</f>
        <v/>
      </c>
      <c r="C100" s="413" t="str">
        <f>Relatórios!C105</f>
        <v/>
      </c>
      <c r="D100" s="413" t="str">
        <f>Relatórios!D105</f>
        <v/>
      </c>
      <c r="E100" s="413" t="str">
        <f>Relatórios!E105</f>
        <v/>
      </c>
      <c r="F100" s="413" t="str">
        <f>Relatórios!F105</f>
        <v/>
      </c>
      <c r="G100" s="413" t="str">
        <f>Relatórios!G105</f>
        <v/>
      </c>
      <c r="H100" s="413" t="str">
        <f>Relatórios!H105</f>
        <v/>
      </c>
      <c r="I100" s="485" t="str">
        <f>Relatórios!I105</f>
        <v/>
      </c>
      <c r="J100" s="485" t="str">
        <f>Relatórios!J105</f>
        <v/>
      </c>
      <c r="K100" s="485" t="str">
        <f>Relatórios!K105</f>
        <v/>
      </c>
      <c r="L100" s="413" t="str">
        <f>Relatórios!L105</f>
        <v/>
      </c>
      <c r="M100" s="485" t="str">
        <f>Relatórios!M105</f>
        <v/>
      </c>
      <c r="N100" s="486" t="str">
        <f>Relatórios!N105</f>
        <v/>
      </c>
      <c r="O100" s="413" t="str">
        <f>Relatórios!O105</f>
        <v/>
      </c>
      <c r="P100" s="413" t="str">
        <f>Relatórios!P105</f>
        <v/>
      </c>
      <c r="Q100" s="413" t="str">
        <f>Relatórios!Q105</f>
        <v/>
      </c>
      <c r="R100" s="413" t="str">
        <f>Relatórios!R105</f>
        <v/>
      </c>
      <c r="S100" s="487" t="str">
        <f>Relatórios!S105</f>
        <v/>
      </c>
    </row>
    <row r="101" spans="1:19" ht="12.75" customHeight="1">
      <c r="A101" s="412" t="str">
        <f>Relatórios!A109</f>
        <v/>
      </c>
      <c r="B101" s="413" t="str">
        <f>Relatórios!B109</f>
        <v/>
      </c>
      <c r="C101" s="413" t="str">
        <f>Relatórios!C109</f>
        <v/>
      </c>
      <c r="D101" s="413" t="str">
        <f>Relatórios!D109</f>
        <v/>
      </c>
      <c r="E101" s="413" t="str">
        <f>Relatórios!E109</f>
        <v/>
      </c>
      <c r="F101" s="413" t="str">
        <f>Relatórios!F109</f>
        <v/>
      </c>
      <c r="G101" s="413" t="str">
        <f>Relatórios!G109</f>
        <v/>
      </c>
      <c r="H101" s="413" t="str">
        <f>Relatórios!H109</f>
        <v/>
      </c>
      <c r="I101" s="485" t="str">
        <f>Relatórios!I109</f>
        <v/>
      </c>
      <c r="J101" s="485" t="str">
        <f>Relatórios!J109</f>
        <v/>
      </c>
      <c r="K101" s="485" t="str">
        <f>Relatórios!K109</f>
        <v/>
      </c>
      <c r="L101" s="413"/>
      <c r="M101" s="485"/>
      <c r="N101" s="486" t="str">
        <f>Relatórios!N109</f>
        <v/>
      </c>
      <c r="O101" s="413" t="str">
        <f>Relatórios!O109</f>
        <v/>
      </c>
      <c r="P101" s="413" t="str">
        <f>Relatórios!P109</f>
        <v/>
      </c>
      <c r="Q101" s="413" t="str">
        <f>Relatórios!Q109</f>
        <v/>
      </c>
      <c r="R101" s="413" t="str">
        <f>Relatórios!R109</f>
        <v/>
      </c>
      <c r="S101" s="488"/>
    </row>
    <row r="102" spans="1:19" ht="12.75" customHeight="1">
      <c r="A102" s="412" t="str">
        <f>Relatórios!A110</f>
        <v/>
      </c>
      <c r="B102" s="413" t="str">
        <f>Relatórios!B110</f>
        <v/>
      </c>
      <c r="C102" s="413" t="str">
        <f>Relatórios!C110</f>
        <v/>
      </c>
      <c r="D102" s="413" t="str">
        <f>Relatórios!D110</f>
        <v/>
      </c>
      <c r="E102" s="413" t="str">
        <f>Relatórios!E110</f>
        <v/>
      </c>
      <c r="F102" s="413" t="str">
        <f>Relatórios!F110</f>
        <v/>
      </c>
      <c r="G102" s="413" t="str">
        <f>Relatórios!G110</f>
        <v/>
      </c>
      <c r="H102" s="413" t="str">
        <f>Relatórios!H110</f>
        <v/>
      </c>
      <c r="I102" s="485" t="str">
        <f>Relatórios!I110</f>
        <v/>
      </c>
      <c r="J102" s="485" t="str">
        <f>Relatórios!J110</f>
        <v/>
      </c>
      <c r="K102" s="485" t="str">
        <f>Relatórios!K110</f>
        <v/>
      </c>
      <c r="L102" s="413"/>
      <c r="M102" s="485"/>
      <c r="N102" s="486" t="str">
        <f>Relatórios!N110</f>
        <v/>
      </c>
      <c r="O102" s="413" t="str">
        <f>Relatórios!O110</f>
        <v/>
      </c>
      <c r="P102" s="413" t="str">
        <f>Relatórios!P110</f>
        <v/>
      </c>
      <c r="Q102" s="413" t="str">
        <f>Relatórios!Q110</f>
        <v/>
      </c>
      <c r="R102" s="413" t="str">
        <f>Relatórios!R110</f>
        <v/>
      </c>
      <c r="S102" s="487"/>
    </row>
    <row r="103" spans="1:19" ht="12.75" customHeight="1">
      <c r="A103" s="412" t="str">
        <f>Relatórios!A111</f>
        <v/>
      </c>
      <c r="B103" s="413" t="str">
        <f>Relatórios!B111</f>
        <v/>
      </c>
      <c r="C103" s="413" t="str">
        <f>Relatórios!C111</f>
        <v/>
      </c>
      <c r="D103" s="413" t="str">
        <f>Relatórios!D111</f>
        <v/>
      </c>
      <c r="E103" s="413" t="str">
        <f>Relatórios!E111</f>
        <v/>
      </c>
      <c r="F103" s="413" t="str">
        <f>Relatórios!F111</f>
        <v/>
      </c>
      <c r="G103" s="413" t="str">
        <f>Relatórios!G111</f>
        <v/>
      </c>
      <c r="H103" s="413" t="str">
        <f>Relatórios!H111</f>
        <v/>
      </c>
      <c r="I103" s="485" t="str">
        <f>Relatórios!I111</f>
        <v/>
      </c>
      <c r="J103" s="485" t="str">
        <f>Relatórios!J111</f>
        <v/>
      </c>
      <c r="K103" s="485" t="str">
        <f>Relatórios!K111</f>
        <v/>
      </c>
      <c r="L103" s="413"/>
      <c r="M103" s="485"/>
      <c r="N103" s="486" t="str">
        <f>Relatórios!N111</f>
        <v/>
      </c>
      <c r="O103" s="413" t="str">
        <f>Relatórios!O111</f>
        <v/>
      </c>
      <c r="P103" s="413" t="str">
        <f>Relatórios!P111</f>
        <v/>
      </c>
      <c r="Q103" s="413" t="str">
        <f>Relatórios!Q111</f>
        <v/>
      </c>
      <c r="R103" s="413" t="str">
        <f>Relatórios!R111</f>
        <v/>
      </c>
      <c r="S103" s="487"/>
    </row>
    <row r="104" spans="1:19" ht="12.75" customHeight="1">
      <c r="A104" s="412" t="str">
        <f>Relatórios!A112</f>
        <v/>
      </c>
      <c r="B104" s="413" t="str">
        <f>Relatórios!B112</f>
        <v/>
      </c>
      <c r="C104" s="413" t="str">
        <f>Relatórios!C112</f>
        <v/>
      </c>
      <c r="D104" s="413" t="str">
        <f>Relatórios!D112</f>
        <v/>
      </c>
      <c r="E104" s="413" t="str">
        <f>Relatórios!E112</f>
        <v/>
      </c>
      <c r="F104" s="413" t="str">
        <f>Relatórios!F112</f>
        <v/>
      </c>
      <c r="G104" s="413" t="str">
        <f>Relatórios!G112</f>
        <v/>
      </c>
      <c r="H104" s="413" t="str">
        <f>Relatórios!H112</f>
        <v/>
      </c>
      <c r="I104" s="485" t="str">
        <f>Relatórios!I112</f>
        <v/>
      </c>
      <c r="J104" s="485" t="str">
        <f>Relatórios!J112</f>
        <v/>
      </c>
      <c r="K104" s="485" t="str">
        <f>Relatórios!K112</f>
        <v/>
      </c>
      <c r="L104" s="413"/>
      <c r="M104" s="485"/>
      <c r="N104" s="486" t="str">
        <f>Relatórios!N112</f>
        <v/>
      </c>
      <c r="O104" s="413" t="str">
        <f>Relatórios!O112</f>
        <v/>
      </c>
      <c r="P104" s="413" t="str">
        <f>Relatórios!P112</f>
        <v/>
      </c>
      <c r="Q104" s="413" t="str">
        <f>Relatórios!Q112</f>
        <v/>
      </c>
      <c r="R104" s="413" t="str">
        <f>Relatórios!R112</f>
        <v/>
      </c>
      <c r="S104" s="487"/>
    </row>
    <row r="105" spans="1:19" ht="12.75" customHeight="1">
      <c r="A105" s="412" t="str">
        <f>Relatórios!A113</f>
        <v/>
      </c>
      <c r="B105" s="413" t="str">
        <f>Relatórios!B113</f>
        <v/>
      </c>
      <c r="C105" s="413" t="str">
        <f>Relatórios!C113</f>
        <v/>
      </c>
      <c r="D105" s="413" t="str">
        <f>Relatórios!D113</f>
        <v/>
      </c>
      <c r="E105" s="413" t="str">
        <f>Relatórios!E113</f>
        <v/>
      </c>
      <c r="F105" s="413" t="str">
        <f>Relatórios!F113</f>
        <v/>
      </c>
      <c r="G105" s="413" t="str">
        <f>Relatórios!G113</f>
        <v/>
      </c>
      <c r="H105" s="413" t="str">
        <f>Relatórios!H113</f>
        <v/>
      </c>
      <c r="I105" s="485" t="str">
        <f>Relatórios!I113</f>
        <v/>
      </c>
      <c r="J105" s="485" t="str">
        <f>Relatórios!J113</f>
        <v/>
      </c>
      <c r="K105" s="485" t="str">
        <f>Relatórios!K113</f>
        <v/>
      </c>
      <c r="L105" s="413"/>
      <c r="M105" s="485"/>
      <c r="N105" s="486" t="str">
        <f>Relatórios!N113</f>
        <v/>
      </c>
      <c r="O105" s="413" t="str">
        <f>Relatórios!O113</f>
        <v/>
      </c>
      <c r="P105" s="413" t="str">
        <f>Relatórios!P113</f>
        <v/>
      </c>
      <c r="Q105" s="413" t="str">
        <f>Relatórios!Q113</f>
        <v/>
      </c>
      <c r="R105" s="413" t="str">
        <f>Relatórios!R113</f>
        <v/>
      </c>
      <c r="S105" s="487"/>
    </row>
    <row r="106" spans="1:19" ht="12.75" customHeight="1">
      <c r="A106" s="412" t="str">
        <f>Relatórios!A114</f>
        <v/>
      </c>
      <c r="B106" s="413" t="str">
        <f>Relatórios!B114</f>
        <v/>
      </c>
      <c r="C106" s="413" t="str">
        <f>Relatórios!C114</f>
        <v/>
      </c>
      <c r="D106" s="413" t="str">
        <f>Relatórios!D114</f>
        <v/>
      </c>
      <c r="E106" s="413" t="str">
        <f>Relatórios!E114</f>
        <v/>
      </c>
      <c r="F106" s="413" t="str">
        <f>Relatórios!F114</f>
        <v/>
      </c>
      <c r="G106" s="413" t="str">
        <f>Relatórios!G114</f>
        <v/>
      </c>
      <c r="H106" s="413" t="str">
        <f>Relatórios!H114</f>
        <v/>
      </c>
      <c r="I106" s="485" t="str">
        <f>Relatórios!I114</f>
        <v/>
      </c>
      <c r="J106" s="485" t="str">
        <f>Relatórios!J114</f>
        <v/>
      </c>
      <c r="K106" s="485" t="str">
        <f>Relatórios!K114</f>
        <v/>
      </c>
      <c r="L106" s="413"/>
      <c r="M106" s="485"/>
      <c r="N106" s="486" t="str">
        <f>Relatórios!N114</f>
        <v/>
      </c>
      <c r="O106" s="413" t="str">
        <f>Relatórios!O114</f>
        <v/>
      </c>
      <c r="P106" s="413" t="str">
        <f>Relatórios!P114</f>
        <v/>
      </c>
      <c r="Q106" s="413" t="str">
        <f>Relatórios!Q114</f>
        <v/>
      </c>
      <c r="R106" s="413" t="str">
        <f>Relatórios!R114</f>
        <v/>
      </c>
      <c r="S106" s="487"/>
    </row>
    <row r="107" spans="1:19" ht="12.75" customHeight="1">
      <c r="A107" s="412" t="str">
        <f>Relatórios!A115</f>
        <v/>
      </c>
      <c r="B107" s="413" t="str">
        <f>Relatórios!B115</f>
        <v/>
      </c>
      <c r="C107" s="413" t="str">
        <f>Relatórios!C115</f>
        <v/>
      </c>
      <c r="D107" s="413" t="str">
        <f>Relatórios!D115</f>
        <v/>
      </c>
      <c r="E107" s="413" t="str">
        <f>Relatórios!E115</f>
        <v/>
      </c>
      <c r="F107" s="413" t="str">
        <f>Relatórios!F115</f>
        <v/>
      </c>
      <c r="G107" s="413" t="str">
        <f>Relatórios!G115</f>
        <v/>
      </c>
      <c r="H107" s="413" t="str">
        <f>Relatórios!H115</f>
        <v/>
      </c>
      <c r="I107" s="485" t="str">
        <f>Relatórios!I115</f>
        <v/>
      </c>
      <c r="J107" s="485" t="str">
        <f>Relatórios!J115</f>
        <v/>
      </c>
      <c r="K107" s="485" t="str">
        <f>Relatórios!K115</f>
        <v/>
      </c>
      <c r="L107" s="413"/>
      <c r="M107" s="485"/>
      <c r="N107" s="486" t="str">
        <f>Relatórios!N115</f>
        <v/>
      </c>
      <c r="O107" s="413" t="str">
        <f>Relatórios!O115</f>
        <v/>
      </c>
      <c r="P107" s="413" t="str">
        <f>Relatórios!P115</f>
        <v/>
      </c>
      <c r="Q107" s="413" t="str">
        <f>Relatórios!Q115</f>
        <v/>
      </c>
      <c r="R107" s="413" t="str">
        <f>Relatórios!R115</f>
        <v/>
      </c>
      <c r="S107" s="487"/>
    </row>
    <row r="108" spans="1:19" ht="12.75" customHeight="1">
      <c r="A108" s="412" t="str">
        <f>Relatórios!A116</f>
        <v/>
      </c>
      <c r="B108" s="413" t="str">
        <f>Relatórios!B116</f>
        <v/>
      </c>
      <c r="C108" s="413" t="str">
        <f>Relatórios!C116</f>
        <v/>
      </c>
      <c r="D108" s="413" t="str">
        <f>Relatórios!D116</f>
        <v/>
      </c>
      <c r="E108" s="413" t="str">
        <f>Relatórios!E116</f>
        <v/>
      </c>
      <c r="F108" s="413" t="str">
        <f>Relatórios!F116</f>
        <v/>
      </c>
      <c r="G108" s="413" t="str">
        <f>Relatórios!G116</f>
        <v/>
      </c>
      <c r="H108" s="413" t="str">
        <f>Relatórios!H116</f>
        <v/>
      </c>
      <c r="I108" s="485" t="str">
        <f>Relatórios!I116</f>
        <v/>
      </c>
      <c r="J108" s="485" t="str">
        <f>Relatórios!J116</f>
        <v/>
      </c>
      <c r="K108" s="485" t="str">
        <f>Relatórios!K116</f>
        <v/>
      </c>
      <c r="L108" s="413"/>
      <c r="M108" s="485"/>
      <c r="N108" s="486" t="str">
        <f>Relatórios!N116</f>
        <v/>
      </c>
      <c r="O108" s="413" t="str">
        <f>Relatórios!O116</f>
        <v/>
      </c>
      <c r="P108" s="413" t="str">
        <f>Relatórios!P116</f>
        <v/>
      </c>
      <c r="Q108" s="413" t="str">
        <f>Relatórios!Q116</f>
        <v/>
      </c>
      <c r="R108" s="413" t="str">
        <f>Relatórios!R116</f>
        <v/>
      </c>
      <c r="S108" s="487"/>
    </row>
    <row r="109" spans="1:19" ht="12.75" customHeight="1">
      <c r="A109" s="412" t="str">
        <f>Relatórios!A117</f>
        <v/>
      </c>
      <c r="B109" s="413" t="str">
        <f>Relatórios!B117</f>
        <v/>
      </c>
      <c r="C109" s="413" t="str">
        <f>Relatórios!C117</f>
        <v/>
      </c>
      <c r="D109" s="413" t="str">
        <f>Relatórios!D117</f>
        <v/>
      </c>
      <c r="E109" s="413" t="str">
        <f>Relatórios!E117</f>
        <v/>
      </c>
      <c r="F109" s="413" t="str">
        <f>Relatórios!F117</f>
        <v/>
      </c>
      <c r="G109" s="413" t="str">
        <f>Relatórios!G117</f>
        <v/>
      </c>
      <c r="H109" s="413" t="str">
        <f>Relatórios!H117</f>
        <v/>
      </c>
      <c r="I109" s="485" t="str">
        <f>Relatórios!I117</f>
        <v/>
      </c>
      <c r="J109" s="485" t="str">
        <f>Relatórios!J117</f>
        <v/>
      </c>
      <c r="K109" s="485" t="str">
        <f>Relatórios!K117</f>
        <v/>
      </c>
      <c r="L109" s="413"/>
      <c r="M109" s="485"/>
      <c r="N109" s="486" t="str">
        <f>Relatórios!N117</f>
        <v/>
      </c>
      <c r="O109" s="413" t="str">
        <f>Relatórios!O117</f>
        <v/>
      </c>
      <c r="P109" s="413" t="str">
        <f>Relatórios!P117</f>
        <v/>
      </c>
      <c r="Q109" s="413" t="str">
        <f>Relatórios!Q117</f>
        <v/>
      </c>
      <c r="R109" s="413" t="str">
        <f>Relatórios!R117</f>
        <v/>
      </c>
      <c r="S109" s="487"/>
    </row>
    <row r="110" spans="1:19" ht="12.75" customHeight="1">
      <c r="A110" s="412" t="str">
        <f>Relatórios!A118</f>
        <v/>
      </c>
      <c r="B110" s="413" t="str">
        <f>Relatórios!B118</f>
        <v/>
      </c>
      <c r="C110" s="413" t="str">
        <f>Relatórios!C118</f>
        <v/>
      </c>
      <c r="D110" s="413" t="str">
        <f>Relatórios!D118</f>
        <v/>
      </c>
      <c r="E110" s="413" t="str">
        <f>Relatórios!E118</f>
        <v/>
      </c>
      <c r="F110" s="413" t="str">
        <f>Relatórios!F118</f>
        <v/>
      </c>
      <c r="G110" s="413" t="str">
        <f>Relatórios!G118</f>
        <v/>
      </c>
      <c r="H110" s="413" t="str">
        <f>Relatórios!H118</f>
        <v/>
      </c>
      <c r="I110" s="485" t="str">
        <f>Relatórios!I118</f>
        <v/>
      </c>
      <c r="J110" s="485" t="str">
        <f>Relatórios!J118</f>
        <v/>
      </c>
      <c r="K110" s="485" t="str">
        <f>Relatórios!K118</f>
        <v/>
      </c>
      <c r="L110" s="413"/>
      <c r="M110" s="485"/>
      <c r="N110" s="486" t="str">
        <f>Relatórios!N118</f>
        <v/>
      </c>
      <c r="O110" s="413" t="str">
        <f>Relatórios!O118</f>
        <v/>
      </c>
      <c r="P110" s="413" t="str">
        <f>Relatórios!P118</f>
        <v/>
      </c>
      <c r="Q110" s="413" t="str">
        <f>Relatórios!Q118</f>
        <v/>
      </c>
      <c r="R110" s="413" t="str">
        <f>Relatórios!R118</f>
        <v/>
      </c>
      <c r="S110" s="487"/>
    </row>
    <row r="111" spans="1:19" ht="12.75" customHeight="1">
      <c r="A111" s="412" t="str">
        <f>Relatórios!A119</f>
        <v/>
      </c>
      <c r="B111" s="413" t="str">
        <f>Relatórios!B119</f>
        <v/>
      </c>
      <c r="C111" s="413" t="str">
        <f>Relatórios!C119</f>
        <v/>
      </c>
      <c r="D111" s="413" t="str">
        <f>Relatórios!D119</f>
        <v/>
      </c>
      <c r="E111" s="413" t="str">
        <f>Relatórios!E119</f>
        <v/>
      </c>
      <c r="F111" s="413" t="str">
        <f>Relatórios!F119</f>
        <v/>
      </c>
      <c r="G111" s="413" t="str">
        <f>Relatórios!G119</f>
        <v/>
      </c>
      <c r="H111" s="413" t="str">
        <f>Relatórios!H119</f>
        <v/>
      </c>
      <c r="I111" s="485" t="str">
        <f>Relatórios!I119</f>
        <v/>
      </c>
      <c r="J111" s="485" t="str">
        <f>Relatórios!J119</f>
        <v/>
      </c>
      <c r="K111" s="485" t="str">
        <f>Relatórios!K119</f>
        <v/>
      </c>
      <c r="L111" s="413"/>
      <c r="M111" s="485"/>
      <c r="N111" s="486" t="str">
        <f>Relatórios!N119</f>
        <v/>
      </c>
      <c r="O111" s="413" t="str">
        <f>Relatórios!O119</f>
        <v/>
      </c>
      <c r="P111" s="413" t="str">
        <f>Relatórios!P119</f>
        <v/>
      </c>
      <c r="Q111" s="413" t="str">
        <f>Relatórios!Q119</f>
        <v/>
      </c>
      <c r="R111" s="413" t="str">
        <f>Relatórios!R119</f>
        <v/>
      </c>
      <c r="S111" s="487"/>
    </row>
    <row r="112" spans="1:19" ht="12.75" customHeight="1">
      <c r="A112" s="412" t="str">
        <f>Relatórios!A120</f>
        <v/>
      </c>
      <c r="B112" s="413" t="str">
        <f>Relatórios!B120</f>
        <v/>
      </c>
      <c r="C112" s="413" t="str">
        <f>Relatórios!C120</f>
        <v/>
      </c>
      <c r="D112" s="413" t="str">
        <f>Relatórios!D120</f>
        <v/>
      </c>
      <c r="E112" s="413" t="str">
        <f>Relatórios!E120</f>
        <v/>
      </c>
      <c r="F112" s="413" t="str">
        <f>Relatórios!F120</f>
        <v/>
      </c>
      <c r="G112" s="413" t="str">
        <f>Relatórios!G120</f>
        <v/>
      </c>
      <c r="H112" s="413" t="str">
        <f>Relatórios!H120</f>
        <v/>
      </c>
      <c r="I112" s="485" t="str">
        <f>Relatórios!I120</f>
        <v/>
      </c>
      <c r="J112" s="485" t="str">
        <f>Relatórios!J120</f>
        <v/>
      </c>
      <c r="K112" s="485" t="str">
        <f>Relatórios!K120</f>
        <v/>
      </c>
      <c r="L112" s="413"/>
      <c r="M112" s="485"/>
      <c r="N112" s="486" t="str">
        <f>Relatórios!N120</f>
        <v/>
      </c>
      <c r="O112" s="413" t="str">
        <f>Relatórios!O120</f>
        <v/>
      </c>
      <c r="P112" s="413" t="str">
        <f>Relatórios!P120</f>
        <v/>
      </c>
      <c r="Q112" s="413" t="str">
        <f>Relatórios!Q120</f>
        <v/>
      </c>
      <c r="R112" s="413" t="str">
        <f>Relatórios!R120</f>
        <v/>
      </c>
      <c r="S112" s="487"/>
    </row>
    <row r="113" spans="1:19" ht="12.75" customHeight="1">
      <c r="A113" s="412" t="str">
        <f>Relatórios!A121</f>
        <v/>
      </c>
      <c r="B113" s="413" t="str">
        <f>Relatórios!B121</f>
        <v/>
      </c>
      <c r="C113" s="413" t="str">
        <f>Relatórios!C121</f>
        <v/>
      </c>
      <c r="D113" s="413" t="str">
        <f>Relatórios!D121</f>
        <v/>
      </c>
      <c r="E113" s="413" t="str">
        <f>Relatórios!E121</f>
        <v/>
      </c>
      <c r="F113" s="413" t="str">
        <f>Relatórios!F121</f>
        <v/>
      </c>
      <c r="G113" s="413" t="str">
        <f>Relatórios!G121</f>
        <v/>
      </c>
      <c r="H113" s="413" t="str">
        <f>Relatórios!H121</f>
        <v/>
      </c>
      <c r="I113" s="485" t="str">
        <f>Relatórios!I121</f>
        <v/>
      </c>
      <c r="J113" s="485" t="str">
        <f>Relatórios!J121</f>
        <v/>
      </c>
      <c r="K113" s="485" t="str">
        <f>Relatórios!K121</f>
        <v/>
      </c>
      <c r="L113" s="413"/>
      <c r="M113" s="485"/>
      <c r="N113" s="486" t="str">
        <f>Relatórios!N121</f>
        <v/>
      </c>
      <c r="O113" s="413" t="str">
        <f>Relatórios!O121</f>
        <v/>
      </c>
      <c r="P113" s="413" t="str">
        <f>Relatórios!P121</f>
        <v/>
      </c>
      <c r="Q113" s="413" t="str">
        <f>Relatórios!Q121</f>
        <v/>
      </c>
      <c r="R113" s="413" t="str">
        <f>Relatórios!R121</f>
        <v/>
      </c>
      <c r="S113" s="487"/>
    </row>
    <row r="114" spans="1:19" ht="12.75" customHeight="1">
      <c r="A114" s="412" t="str">
        <f>Relatórios!A122</f>
        <v/>
      </c>
      <c r="B114" s="413" t="str">
        <f>Relatórios!B122</f>
        <v/>
      </c>
      <c r="C114" s="413" t="str">
        <f>Relatórios!C122</f>
        <v/>
      </c>
      <c r="D114" s="413" t="str">
        <f>Relatórios!D122</f>
        <v/>
      </c>
      <c r="E114" s="413" t="str">
        <f>Relatórios!E122</f>
        <v/>
      </c>
      <c r="F114" s="413" t="str">
        <f>Relatórios!F122</f>
        <v/>
      </c>
      <c r="G114" s="413" t="str">
        <f>Relatórios!G122</f>
        <v/>
      </c>
      <c r="H114" s="413" t="str">
        <f>Relatórios!H122</f>
        <v/>
      </c>
      <c r="I114" s="485" t="str">
        <f>Relatórios!I122</f>
        <v/>
      </c>
      <c r="J114" s="485" t="str">
        <f>Relatórios!J122</f>
        <v/>
      </c>
      <c r="K114" s="485" t="str">
        <f>Relatórios!K122</f>
        <v/>
      </c>
      <c r="L114" s="413"/>
      <c r="M114" s="485"/>
      <c r="N114" s="486" t="str">
        <f>Relatórios!N122</f>
        <v/>
      </c>
      <c r="O114" s="413" t="str">
        <f>Relatórios!O122</f>
        <v/>
      </c>
      <c r="P114" s="413" t="str">
        <f>Relatórios!P122</f>
        <v/>
      </c>
      <c r="Q114" s="413" t="str">
        <f>Relatórios!Q122</f>
        <v/>
      </c>
      <c r="R114" s="413" t="str">
        <f>Relatórios!R122</f>
        <v/>
      </c>
      <c r="S114" s="487"/>
    </row>
    <row r="115" spans="1:19" ht="12.75" customHeight="1">
      <c r="A115" s="412" t="str">
        <f>Relatórios!A123</f>
        <v/>
      </c>
      <c r="B115" s="413" t="str">
        <f>Relatórios!B123</f>
        <v/>
      </c>
      <c r="C115" s="413" t="str">
        <f>Relatórios!C123</f>
        <v/>
      </c>
      <c r="D115" s="413" t="str">
        <f>Relatórios!D123</f>
        <v/>
      </c>
      <c r="E115" s="413" t="str">
        <f>Relatórios!E123</f>
        <v/>
      </c>
      <c r="F115" s="413" t="str">
        <f>Relatórios!F123</f>
        <v/>
      </c>
      <c r="G115" s="413" t="str">
        <f>Relatórios!G123</f>
        <v/>
      </c>
      <c r="H115" s="413" t="str">
        <f>Relatórios!H123</f>
        <v/>
      </c>
      <c r="I115" s="485" t="str">
        <f>Relatórios!I123</f>
        <v/>
      </c>
      <c r="J115" s="485" t="str">
        <f>Relatórios!J123</f>
        <v/>
      </c>
      <c r="K115" s="485" t="str">
        <f>Relatórios!K123</f>
        <v/>
      </c>
      <c r="L115" s="413"/>
      <c r="M115" s="485"/>
      <c r="N115" s="486" t="str">
        <f>Relatórios!N123</f>
        <v/>
      </c>
      <c r="O115" s="413" t="str">
        <f>Relatórios!O123</f>
        <v/>
      </c>
      <c r="P115" s="413" t="str">
        <f>Relatórios!P123</f>
        <v/>
      </c>
      <c r="Q115" s="413" t="str">
        <f>Relatórios!Q123</f>
        <v/>
      </c>
      <c r="R115" s="413" t="str">
        <f>Relatórios!R123</f>
        <v/>
      </c>
      <c r="S115" s="487"/>
    </row>
    <row r="116" spans="1:19" ht="12.75" customHeight="1">
      <c r="A116" s="412" t="str">
        <f>Relatórios!A124</f>
        <v/>
      </c>
      <c r="B116" s="413" t="str">
        <f>Relatórios!B124</f>
        <v/>
      </c>
      <c r="C116" s="413" t="str">
        <f>Relatórios!C124</f>
        <v/>
      </c>
      <c r="D116" s="413" t="str">
        <f>Relatórios!D124</f>
        <v/>
      </c>
      <c r="E116" s="413" t="str">
        <f>Relatórios!E124</f>
        <v/>
      </c>
      <c r="F116" s="413" t="str">
        <f>Relatórios!F124</f>
        <v/>
      </c>
      <c r="G116" s="413" t="str">
        <f>Relatórios!G124</f>
        <v/>
      </c>
      <c r="H116" s="413" t="str">
        <f>Relatórios!H124</f>
        <v/>
      </c>
      <c r="I116" s="485" t="str">
        <f>Relatórios!I124</f>
        <v/>
      </c>
      <c r="J116" s="485" t="str">
        <f>Relatórios!J124</f>
        <v/>
      </c>
      <c r="K116" s="485" t="str">
        <f>Relatórios!K124</f>
        <v/>
      </c>
      <c r="L116" s="413"/>
      <c r="M116" s="485"/>
      <c r="N116" s="486" t="str">
        <f>Relatórios!N124</f>
        <v/>
      </c>
      <c r="O116" s="413" t="str">
        <f>Relatórios!O124</f>
        <v/>
      </c>
      <c r="P116" s="413" t="str">
        <f>Relatórios!P124</f>
        <v/>
      </c>
      <c r="Q116" s="413" t="str">
        <f>Relatórios!Q124</f>
        <v/>
      </c>
      <c r="R116" s="413" t="str">
        <f>Relatórios!R124</f>
        <v/>
      </c>
      <c r="S116" s="487"/>
    </row>
    <row r="117" spans="1:19" ht="12.75" customHeight="1">
      <c r="A117" s="412" t="str">
        <f>Relatórios!A125</f>
        <v/>
      </c>
      <c r="B117" s="413" t="str">
        <f>Relatórios!B125</f>
        <v/>
      </c>
      <c r="C117" s="413" t="str">
        <f>Relatórios!C125</f>
        <v/>
      </c>
      <c r="D117" s="413" t="str">
        <f>Relatórios!D125</f>
        <v/>
      </c>
      <c r="E117" s="413" t="str">
        <f>Relatórios!E125</f>
        <v/>
      </c>
      <c r="F117" s="413" t="str">
        <f>Relatórios!F125</f>
        <v/>
      </c>
      <c r="G117" s="413" t="str">
        <f>Relatórios!G125</f>
        <v/>
      </c>
      <c r="H117" s="413" t="str">
        <f>Relatórios!H125</f>
        <v/>
      </c>
      <c r="I117" s="485" t="str">
        <f>Relatórios!I125</f>
        <v/>
      </c>
      <c r="J117" s="485" t="str">
        <f>Relatórios!J125</f>
        <v/>
      </c>
      <c r="K117" s="485" t="str">
        <f>Relatórios!K125</f>
        <v/>
      </c>
      <c r="L117" s="413"/>
      <c r="M117" s="485"/>
      <c r="N117" s="486" t="str">
        <f>Relatórios!N125</f>
        <v/>
      </c>
      <c r="O117" s="413" t="str">
        <f>Relatórios!O125</f>
        <v/>
      </c>
      <c r="P117" s="413" t="str">
        <f>Relatórios!P125</f>
        <v/>
      </c>
      <c r="Q117" s="413" t="str">
        <f>Relatórios!Q125</f>
        <v/>
      </c>
      <c r="R117" s="413" t="str">
        <f>Relatórios!R125</f>
        <v/>
      </c>
      <c r="S117" s="487"/>
    </row>
    <row r="118" spans="1:19" ht="12.75" customHeight="1">
      <c r="A118" s="412" t="str">
        <f>Relatórios!A126</f>
        <v/>
      </c>
      <c r="B118" s="413" t="str">
        <f>Relatórios!B126</f>
        <v/>
      </c>
      <c r="C118" s="413" t="str">
        <f>Relatórios!C126</f>
        <v/>
      </c>
      <c r="D118" s="413" t="str">
        <f>Relatórios!D126</f>
        <v/>
      </c>
      <c r="E118" s="413" t="str">
        <f>Relatórios!E126</f>
        <v/>
      </c>
      <c r="F118" s="413" t="str">
        <f>Relatórios!F126</f>
        <v/>
      </c>
      <c r="G118" s="413" t="str">
        <f>Relatórios!G126</f>
        <v/>
      </c>
      <c r="H118" s="413" t="str">
        <f>Relatórios!H126</f>
        <v/>
      </c>
      <c r="I118" s="485" t="str">
        <f>Relatórios!I126</f>
        <v/>
      </c>
      <c r="J118" s="485" t="str">
        <f>Relatórios!J126</f>
        <v/>
      </c>
      <c r="K118" s="485" t="str">
        <f>Relatórios!K126</f>
        <v/>
      </c>
      <c r="L118" s="413"/>
      <c r="M118" s="485"/>
      <c r="N118" s="486" t="str">
        <f>Relatórios!N126</f>
        <v/>
      </c>
      <c r="O118" s="413" t="str">
        <f>Relatórios!O126</f>
        <v/>
      </c>
      <c r="P118" s="413" t="str">
        <f>Relatórios!P126</f>
        <v/>
      </c>
      <c r="Q118" s="413" t="str">
        <f>Relatórios!Q126</f>
        <v/>
      </c>
      <c r="R118" s="413" t="str">
        <f>Relatórios!R126</f>
        <v/>
      </c>
      <c r="S118" s="487"/>
    </row>
    <row r="119" spans="1:19" ht="12.75" customHeight="1">
      <c r="A119" s="412" t="str">
        <f>Relatórios!A127</f>
        <v/>
      </c>
      <c r="B119" s="413" t="str">
        <f>Relatórios!B127</f>
        <v/>
      </c>
      <c r="C119" s="413" t="str">
        <f>Relatórios!C127</f>
        <v/>
      </c>
      <c r="D119" s="413" t="str">
        <f>Relatórios!D127</f>
        <v/>
      </c>
      <c r="E119" s="413" t="str">
        <f>Relatórios!E127</f>
        <v/>
      </c>
      <c r="F119" s="413" t="str">
        <f>Relatórios!F127</f>
        <v/>
      </c>
      <c r="G119" s="413" t="str">
        <f>Relatórios!G127</f>
        <v/>
      </c>
      <c r="H119" s="413" t="str">
        <f>Relatórios!H127</f>
        <v/>
      </c>
      <c r="I119" s="485" t="str">
        <f>Relatórios!I127</f>
        <v/>
      </c>
      <c r="J119" s="485" t="str">
        <f>Relatórios!J127</f>
        <v/>
      </c>
      <c r="K119" s="485" t="str">
        <f>Relatórios!K127</f>
        <v/>
      </c>
      <c r="L119" s="413"/>
      <c r="M119" s="485"/>
      <c r="N119" s="486" t="str">
        <f>Relatórios!N127</f>
        <v/>
      </c>
      <c r="O119" s="413" t="str">
        <f>Relatórios!O127</f>
        <v/>
      </c>
      <c r="P119" s="413" t="str">
        <f>Relatórios!P127</f>
        <v/>
      </c>
      <c r="Q119" s="413" t="str">
        <f>Relatórios!Q127</f>
        <v/>
      </c>
      <c r="R119" s="413" t="str">
        <f>Relatórios!R127</f>
        <v/>
      </c>
      <c r="S119" s="487"/>
    </row>
    <row r="120" spans="1:19" ht="12.75" customHeight="1">
      <c r="A120" s="412" t="str">
        <f>Relatórios!A128</f>
        <v/>
      </c>
      <c r="B120" s="413" t="str">
        <f>Relatórios!B128</f>
        <v/>
      </c>
      <c r="C120" s="413" t="str">
        <f>Relatórios!C128</f>
        <v/>
      </c>
      <c r="D120" s="413" t="str">
        <f>Relatórios!D128</f>
        <v/>
      </c>
      <c r="E120" s="413" t="str">
        <f>Relatórios!E128</f>
        <v/>
      </c>
      <c r="F120" s="413" t="str">
        <f>Relatórios!F128</f>
        <v/>
      </c>
      <c r="G120" s="413" t="str">
        <f>Relatórios!G128</f>
        <v/>
      </c>
      <c r="H120" s="413" t="str">
        <f>Relatórios!H128</f>
        <v/>
      </c>
      <c r="I120" s="485" t="str">
        <f>Relatórios!I128</f>
        <v/>
      </c>
      <c r="J120" s="485" t="str">
        <f>Relatórios!J128</f>
        <v/>
      </c>
      <c r="K120" s="485" t="str">
        <f>Relatórios!K128</f>
        <v/>
      </c>
      <c r="L120" s="413"/>
      <c r="M120" s="485"/>
      <c r="N120" s="486" t="str">
        <f>Relatórios!N128</f>
        <v/>
      </c>
      <c r="O120" s="413" t="str">
        <f>Relatórios!O128</f>
        <v/>
      </c>
      <c r="P120" s="413" t="str">
        <f>Relatórios!P128</f>
        <v/>
      </c>
      <c r="Q120" s="413" t="str">
        <f>Relatórios!Q128</f>
        <v/>
      </c>
      <c r="R120" s="413" t="str">
        <f>Relatórios!R128</f>
        <v/>
      </c>
      <c r="S120" s="487"/>
    </row>
    <row r="121" spans="1:19" ht="12.75" customHeight="1">
      <c r="A121" s="412" t="str">
        <f>Relatórios!A129</f>
        <v/>
      </c>
      <c r="B121" s="413" t="str">
        <f>Relatórios!B129</f>
        <v/>
      </c>
      <c r="C121" s="413" t="str">
        <f>Relatórios!C129</f>
        <v/>
      </c>
      <c r="D121" s="413" t="str">
        <f>Relatórios!D129</f>
        <v/>
      </c>
      <c r="E121" s="413" t="str">
        <f>Relatórios!E129</f>
        <v/>
      </c>
      <c r="F121" s="413" t="str">
        <f>Relatórios!F129</f>
        <v/>
      </c>
      <c r="G121" s="413" t="str">
        <f>Relatórios!G129</f>
        <v/>
      </c>
      <c r="H121" s="413" t="str">
        <f>Relatórios!H129</f>
        <v/>
      </c>
      <c r="I121" s="485" t="str">
        <f>Relatórios!I129</f>
        <v/>
      </c>
      <c r="J121" s="485" t="str">
        <f>Relatórios!J129</f>
        <v/>
      </c>
      <c r="K121" s="485" t="str">
        <f>Relatórios!K129</f>
        <v/>
      </c>
      <c r="L121" s="413"/>
      <c r="M121" s="485"/>
      <c r="N121" s="486" t="str">
        <f>Relatórios!N129</f>
        <v/>
      </c>
      <c r="O121" s="413" t="str">
        <f>Relatórios!O129</f>
        <v/>
      </c>
      <c r="P121" s="413" t="str">
        <f>Relatórios!P129</f>
        <v/>
      </c>
      <c r="Q121" s="413" t="str">
        <f>Relatórios!Q129</f>
        <v/>
      </c>
      <c r="R121" s="413" t="str">
        <f>Relatórios!R129</f>
        <v/>
      </c>
      <c r="S121" s="487"/>
    </row>
    <row r="122" spans="1:19" ht="12.75" customHeight="1">
      <c r="A122" s="412" t="str">
        <f>Relatórios!A130</f>
        <v/>
      </c>
      <c r="B122" s="413" t="str">
        <f>Relatórios!B130</f>
        <v/>
      </c>
      <c r="C122" s="413" t="str">
        <f>Relatórios!C130</f>
        <v/>
      </c>
      <c r="D122" s="413" t="str">
        <f>Relatórios!D130</f>
        <v/>
      </c>
      <c r="E122" s="413" t="str">
        <f>Relatórios!E130</f>
        <v/>
      </c>
      <c r="F122" s="413" t="str">
        <f>Relatórios!F130</f>
        <v/>
      </c>
      <c r="G122" s="413" t="str">
        <f>Relatórios!G130</f>
        <v/>
      </c>
      <c r="H122" s="413" t="str">
        <f>Relatórios!H130</f>
        <v/>
      </c>
      <c r="I122" s="485" t="str">
        <f>Relatórios!I130</f>
        <v/>
      </c>
      <c r="J122" s="485" t="str">
        <f>Relatórios!J130</f>
        <v/>
      </c>
      <c r="K122" s="485" t="str">
        <f>Relatórios!K130</f>
        <v/>
      </c>
      <c r="L122" s="413"/>
      <c r="M122" s="485"/>
      <c r="N122" s="486" t="str">
        <f>Relatórios!N130</f>
        <v/>
      </c>
      <c r="O122" s="413" t="str">
        <f>Relatórios!O130</f>
        <v/>
      </c>
      <c r="P122" s="413" t="str">
        <f>Relatórios!P130</f>
        <v/>
      </c>
      <c r="Q122" s="413" t="str">
        <f>Relatórios!Q130</f>
        <v/>
      </c>
      <c r="R122" s="413" t="str">
        <f>Relatórios!R130</f>
        <v/>
      </c>
      <c r="S122" s="487"/>
    </row>
    <row r="123" spans="1:19" ht="12.75" customHeight="1">
      <c r="A123" s="412" t="str">
        <f>Relatórios!A131</f>
        <v/>
      </c>
      <c r="B123" s="413" t="str">
        <f>Relatórios!B131</f>
        <v/>
      </c>
      <c r="C123" s="413" t="str">
        <f>Relatórios!C131</f>
        <v/>
      </c>
      <c r="D123" s="413" t="str">
        <f>Relatórios!D131</f>
        <v/>
      </c>
      <c r="E123" s="413" t="str">
        <f>Relatórios!E131</f>
        <v/>
      </c>
      <c r="F123" s="413" t="str">
        <f>Relatórios!F131</f>
        <v/>
      </c>
      <c r="G123" s="413" t="str">
        <f>Relatórios!G131</f>
        <v/>
      </c>
      <c r="H123" s="413" t="str">
        <f>Relatórios!H131</f>
        <v/>
      </c>
      <c r="I123" s="485" t="str">
        <f>Relatórios!I131</f>
        <v/>
      </c>
      <c r="J123" s="485" t="str">
        <f>Relatórios!J131</f>
        <v/>
      </c>
      <c r="K123" s="485" t="str">
        <f>Relatórios!K131</f>
        <v/>
      </c>
      <c r="L123" s="413"/>
      <c r="M123" s="485"/>
      <c r="N123" s="486" t="str">
        <f>Relatórios!N131</f>
        <v/>
      </c>
      <c r="O123" s="413" t="str">
        <f>Relatórios!O131</f>
        <v/>
      </c>
      <c r="P123" s="413" t="str">
        <f>Relatórios!P131</f>
        <v/>
      </c>
      <c r="Q123" s="413" t="str">
        <f>Relatórios!Q131</f>
        <v/>
      </c>
      <c r="R123" s="413" t="str">
        <f>Relatórios!R131</f>
        <v/>
      </c>
      <c r="S123" s="487"/>
    </row>
    <row r="124" spans="1:19" ht="12.75" customHeight="1">
      <c r="A124" s="412" t="str">
        <f>Relatórios!A132</f>
        <v/>
      </c>
      <c r="B124" s="413" t="str">
        <f>Relatórios!B132</f>
        <v/>
      </c>
      <c r="C124" s="413" t="str">
        <f>Relatórios!C132</f>
        <v/>
      </c>
      <c r="D124" s="413" t="str">
        <f>Relatórios!D132</f>
        <v/>
      </c>
      <c r="E124" s="413" t="str">
        <f>Relatórios!E132</f>
        <v/>
      </c>
      <c r="F124" s="413" t="str">
        <f>Relatórios!F132</f>
        <v/>
      </c>
      <c r="G124" s="413" t="str">
        <f>Relatórios!G132</f>
        <v/>
      </c>
      <c r="H124" s="413" t="str">
        <f>Relatórios!H132</f>
        <v/>
      </c>
      <c r="I124" s="485" t="str">
        <f>Relatórios!I132</f>
        <v/>
      </c>
      <c r="J124" s="485" t="str">
        <f>Relatórios!J132</f>
        <v/>
      </c>
      <c r="K124" s="485" t="str">
        <f>Relatórios!K132</f>
        <v/>
      </c>
      <c r="L124" s="413"/>
      <c r="M124" s="485"/>
      <c r="N124" s="486" t="str">
        <f>Relatórios!N132</f>
        <v/>
      </c>
      <c r="O124" s="413" t="str">
        <f>Relatórios!O132</f>
        <v/>
      </c>
      <c r="P124" s="413" t="str">
        <f>Relatórios!P132</f>
        <v/>
      </c>
      <c r="Q124" s="413" t="str">
        <f>Relatórios!Q132</f>
        <v/>
      </c>
      <c r="R124" s="413" t="str">
        <f>Relatórios!R132</f>
        <v/>
      </c>
      <c r="S124" s="487"/>
    </row>
    <row r="125" spans="1:19" ht="12.75" customHeight="1">
      <c r="A125" s="412" t="str">
        <f>Relatórios!A133</f>
        <v/>
      </c>
      <c r="B125" s="413" t="str">
        <f>Relatórios!B133</f>
        <v/>
      </c>
      <c r="C125" s="413" t="str">
        <f>Relatórios!C133</f>
        <v/>
      </c>
      <c r="D125" s="413" t="str">
        <f>Relatórios!D133</f>
        <v/>
      </c>
      <c r="E125" s="413" t="str">
        <f>Relatórios!E133</f>
        <v/>
      </c>
      <c r="F125" s="413" t="str">
        <f>Relatórios!F133</f>
        <v/>
      </c>
      <c r="G125" s="413" t="str">
        <f>Relatórios!G133</f>
        <v/>
      </c>
      <c r="H125" s="413" t="str">
        <f>Relatórios!H133</f>
        <v/>
      </c>
      <c r="I125" s="485" t="str">
        <f>Relatórios!I133</f>
        <v/>
      </c>
      <c r="J125" s="485" t="str">
        <f>Relatórios!J133</f>
        <v/>
      </c>
      <c r="K125" s="485" t="str">
        <f>Relatórios!K133</f>
        <v/>
      </c>
      <c r="L125" s="413"/>
      <c r="M125" s="485"/>
      <c r="N125" s="486" t="str">
        <f>Relatórios!N133</f>
        <v/>
      </c>
      <c r="O125" s="413" t="str">
        <f>Relatórios!O133</f>
        <v/>
      </c>
      <c r="P125" s="413" t="str">
        <f>Relatórios!P133</f>
        <v/>
      </c>
      <c r="Q125" s="413" t="str">
        <f>Relatórios!Q133</f>
        <v/>
      </c>
      <c r="R125" s="413" t="str">
        <f>Relatórios!R133</f>
        <v/>
      </c>
      <c r="S125" s="487"/>
    </row>
    <row r="126" spans="1:19" ht="12.75" customHeight="1">
      <c r="A126" s="412" t="str">
        <f>Relatórios!A134</f>
        <v/>
      </c>
      <c r="B126" s="413" t="str">
        <f>Relatórios!B134</f>
        <v/>
      </c>
      <c r="C126" s="413" t="str">
        <f>Relatórios!C134</f>
        <v/>
      </c>
      <c r="D126" s="413" t="str">
        <f>Relatórios!D134</f>
        <v/>
      </c>
      <c r="E126" s="413" t="str">
        <f>Relatórios!E134</f>
        <v/>
      </c>
      <c r="F126" s="413" t="str">
        <f>Relatórios!F134</f>
        <v/>
      </c>
      <c r="G126" s="413" t="str">
        <f>Relatórios!G134</f>
        <v/>
      </c>
      <c r="H126" s="413" t="str">
        <f>Relatórios!H134</f>
        <v/>
      </c>
      <c r="I126" s="485" t="str">
        <f>Relatórios!I134</f>
        <v/>
      </c>
      <c r="J126" s="485" t="str">
        <f>Relatórios!J134</f>
        <v/>
      </c>
      <c r="K126" s="485" t="str">
        <f>Relatórios!K134</f>
        <v/>
      </c>
      <c r="L126" s="413"/>
      <c r="M126" s="485"/>
      <c r="N126" s="486" t="str">
        <f>Relatórios!N134</f>
        <v/>
      </c>
      <c r="O126" s="413" t="str">
        <f>Relatórios!O134</f>
        <v/>
      </c>
      <c r="P126" s="413" t="str">
        <f>Relatórios!P134</f>
        <v/>
      </c>
      <c r="Q126" s="413" t="str">
        <f>Relatórios!Q134</f>
        <v/>
      </c>
      <c r="R126" s="413" t="str">
        <f>Relatórios!R134</f>
        <v/>
      </c>
      <c r="S126" s="487"/>
    </row>
    <row r="127" spans="1:19" ht="12.75" customHeight="1">
      <c r="A127" s="412" t="str">
        <f>Relatórios!A135</f>
        <v/>
      </c>
      <c r="B127" s="413" t="str">
        <f>Relatórios!B135</f>
        <v/>
      </c>
      <c r="C127" s="413" t="str">
        <f>Relatórios!C135</f>
        <v/>
      </c>
      <c r="D127" s="413" t="str">
        <f>Relatórios!D135</f>
        <v/>
      </c>
      <c r="E127" s="413" t="str">
        <f>Relatórios!E135</f>
        <v/>
      </c>
      <c r="F127" s="413" t="str">
        <f>Relatórios!F135</f>
        <v/>
      </c>
      <c r="G127" s="413" t="str">
        <f>Relatórios!G135</f>
        <v/>
      </c>
      <c r="H127" s="413" t="str">
        <f>Relatórios!H135</f>
        <v/>
      </c>
      <c r="I127" s="485" t="str">
        <f>Relatórios!I135</f>
        <v/>
      </c>
      <c r="J127" s="485" t="str">
        <f>Relatórios!J135</f>
        <v/>
      </c>
      <c r="K127" s="485" t="str">
        <f>Relatórios!K135</f>
        <v/>
      </c>
      <c r="L127" s="413"/>
      <c r="M127" s="485"/>
      <c r="N127" s="486" t="str">
        <f>Relatórios!N135</f>
        <v/>
      </c>
      <c r="O127" s="413" t="str">
        <f>Relatórios!O135</f>
        <v/>
      </c>
      <c r="P127" s="413" t="str">
        <f>Relatórios!P135</f>
        <v/>
      </c>
      <c r="Q127" s="413" t="str">
        <f>Relatórios!Q135</f>
        <v/>
      </c>
      <c r="R127" s="413" t="str">
        <f>Relatórios!R135</f>
        <v/>
      </c>
      <c r="S127" s="487"/>
    </row>
    <row r="128" spans="1:19" ht="12.75" customHeight="1">
      <c r="A128" s="412" t="str">
        <f>Relatórios!A136</f>
        <v/>
      </c>
      <c r="B128" s="413" t="str">
        <f>Relatórios!B136</f>
        <v/>
      </c>
      <c r="C128" s="413" t="str">
        <f>Relatórios!C136</f>
        <v/>
      </c>
      <c r="D128" s="413" t="str">
        <f>Relatórios!D136</f>
        <v/>
      </c>
      <c r="E128" s="413" t="str">
        <f>Relatórios!E136</f>
        <v/>
      </c>
      <c r="F128" s="413" t="str">
        <f>Relatórios!F136</f>
        <v/>
      </c>
      <c r="G128" s="413" t="str">
        <f>Relatórios!G136</f>
        <v/>
      </c>
      <c r="H128" s="413" t="str">
        <f>Relatórios!H136</f>
        <v/>
      </c>
      <c r="I128" s="485" t="str">
        <f>Relatórios!I136</f>
        <v/>
      </c>
      <c r="J128" s="485" t="str">
        <f>Relatórios!J136</f>
        <v/>
      </c>
      <c r="K128" s="485" t="str">
        <f>Relatórios!K136</f>
        <v/>
      </c>
      <c r="L128" s="413"/>
      <c r="M128" s="485"/>
      <c r="N128" s="486" t="str">
        <f>Relatórios!N136</f>
        <v/>
      </c>
      <c r="O128" s="413" t="str">
        <f>Relatórios!O136</f>
        <v/>
      </c>
      <c r="P128" s="413" t="str">
        <f>Relatórios!P136</f>
        <v/>
      </c>
      <c r="Q128" s="413" t="str">
        <f>Relatórios!Q136</f>
        <v/>
      </c>
      <c r="R128" s="413" t="str">
        <f>Relatórios!R136</f>
        <v/>
      </c>
      <c r="S128" s="487"/>
    </row>
    <row r="129" spans="1:19" ht="12.75" customHeight="1">
      <c r="A129" s="412" t="str">
        <f>Relatórios!A137</f>
        <v/>
      </c>
      <c r="B129" s="413" t="str">
        <f>Relatórios!B137</f>
        <v/>
      </c>
      <c r="C129" s="413" t="str">
        <f>Relatórios!C137</f>
        <v/>
      </c>
      <c r="D129" s="413" t="str">
        <f>Relatórios!D137</f>
        <v/>
      </c>
      <c r="E129" s="413" t="str">
        <f>Relatórios!E137</f>
        <v/>
      </c>
      <c r="F129" s="413" t="str">
        <f>Relatórios!F137</f>
        <v/>
      </c>
      <c r="G129" s="413" t="str">
        <f>Relatórios!G137</f>
        <v/>
      </c>
      <c r="H129" s="413" t="str">
        <f>Relatórios!H137</f>
        <v/>
      </c>
      <c r="I129" s="485" t="str">
        <f>Relatórios!I137</f>
        <v/>
      </c>
      <c r="J129" s="485" t="str">
        <f>Relatórios!J137</f>
        <v/>
      </c>
      <c r="K129" s="485" t="str">
        <f>Relatórios!K137</f>
        <v/>
      </c>
      <c r="L129" s="413"/>
      <c r="M129" s="485"/>
      <c r="N129" s="486" t="str">
        <f>Relatórios!N137</f>
        <v/>
      </c>
      <c r="O129" s="413" t="str">
        <f>Relatórios!O137</f>
        <v/>
      </c>
      <c r="P129" s="413" t="str">
        <f>Relatórios!P137</f>
        <v/>
      </c>
      <c r="Q129" s="413" t="str">
        <f>Relatórios!Q137</f>
        <v/>
      </c>
      <c r="R129" s="413" t="str">
        <f>Relatórios!R137</f>
        <v/>
      </c>
      <c r="S129" s="487"/>
    </row>
    <row r="130" spans="1:19" ht="12.75" customHeight="1">
      <c r="A130" s="412" t="str">
        <f>Relatórios!A138</f>
        <v/>
      </c>
      <c r="B130" s="413" t="str">
        <f>Relatórios!B138</f>
        <v/>
      </c>
      <c r="C130" s="413" t="str">
        <f>Relatórios!C138</f>
        <v/>
      </c>
      <c r="D130" s="413" t="str">
        <f>Relatórios!D138</f>
        <v/>
      </c>
      <c r="E130" s="413" t="str">
        <f>Relatórios!E138</f>
        <v/>
      </c>
      <c r="F130" s="413" t="str">
        <f>Relatórios!F138</f>
        <v/>
      </c>
      <c r="G130" s="413" t="str">
        <f>Relatórios!G138</f>
        <v/>
      </c>
      <c r="H130" s="413" t="str">
        <f>Relatórios!H138</f>
        <v/>
      </c>
      <c r="I130" s="485" t="str">
        <f>Relatórios!I138</f>
        <v/>
      </c>
      <c r="J130" s="485" t="str">
        <f>Relatórios!J138</f>
        <v/>
      </c>
      <c r="K130" s="485" t="str">
        <f>Relatórios!K138</f>
        <v/>
      </c>
      <c r="L130" s="413"/>
      <c r="M130" s="485"/>
      <c r="N130" s="486" t="str">
        <f>Relatórios!N138</f>
        <v/>
      </c>
      <c r="O130" s="413" t="str">
        <f>Relatórios!O138</f>
        <v/>
      </c>
      <c r="P130" s="413" t="str">
        <f>Relatórios!P138</f>
        <v/>
      </c>
      <c r="Q130" s="413" t="str">
        <f>Relatórios!Q138</f>
        <v/>
      </c>
      <c r="R130" s="413" t="str">
        <f>Relatórios!R138</f>
        <v/>
      </c>
      <c r="S130" s="487"/>
    </row>
    <row r="131" spans="1:19" ht="12.75" customHeight="1">
      <c r="A131" s="412" t="str">
        <f>Relatórios!A139</f>
        <v/>
      </c>
      <c r="B131" s="413" t="str">
        <f>Relatórios!B139</f>
        <v/>
      </c>
      <c r="C131" s="413" t="str">
        <f>Relatórios!C139</f>
        <v/>
      </c>
      <c r="D131" s="413" t="str">
        <f>Relatórios!D139</f>
        <v/>
      </c>
      <c r="E131" s="413" t="str">
        <f>Relatórios!E139</f>
        <v/>
      </c>
      <c r="F131" s="413" t="str">
        <f>Relatórios!F139</f>
        <v/>
      </c>
      <c r="G131" s="413" t="str">
        <f>Relatórios!G139</f>
        <v/>
      </c>
      <c r="H131" s="413" t="str">
        <f>Relatórios!H139</f>
        <v/>
      </c>
      <c r="I131" s="485" t="str">
        <f>Relatórios!I139</f>
        <v/>
      </c>
      <c r="J131" s="485" t="str">
        <f>Relatórios!J139</f>
        <v/>
      </c>
      <c r="K131" s="485" t="str">
        <f>Relatórios!K139</f>
        <v/>
      </c>
      <c r="L131" s="413"/>
      <c r="M131" s="485"/>
      <c r="N131" s="486" t="str">
        <f>Relatórios!N139</f>
        <v/>
      </c>
      <c r="O131" s="413" t="str">
        <f>Relatórios!O139</f>
        <v/>
      </c>
      <c r="P131" s="413" t="str">
        <f>Relatórios!P139</f>
        <v/>
      </c>
      <c r="Q131" s="413" t="str">
        <f>Relatórios!Q139</f>
        <v/>
      </c>
      <c r="R131" s="413" t="str">
        <f>Relatórios!R139</f>
        <v/>
      </c>
      <c r="S131" s="487"/>
    </row>
    <row r="132" spans="1:19" ht="12.75" customHeight="1">
      <c r="A132" s="412" t="str">
        <f>Relatórios!A140</f>
        <v/>
      </c>
      <c r="B132" s="413" t="str">
        <f>Relatórios!B140</f>
        <v/>
      </c>
      <c r="C132" s="413" t="str">
        <f>Relatórios!C140</f>
        <v/>
      </c>
      <c r="D132" s="413" t="str">
        <f>Relatórios!D140</f>
        <v/>
      </c>
      <c r="E132" s="413" t="str">
        <f>Relatórios!E140</f>
        <v/>
      </c>
      <c r="F132" s="413" t="str">
        <f>Relatórios!F140</f>
        <v/>
      </c>
      <c r="G132" s="413" t="str">
        <f>Relatórios!G140</f>
        <v/>
      </c>
      <c r="H132" s="413" t="str">
        <f>Relatórios!H140</f>
        <v/>
      </c>
      <c r="I132" s="485" t="str">
        <f>Relatórios!I140</f>
        <v/>
      </c>
      <c r="J132" s="485" t="str">
        <f>Relatórios!J140</f>
        <v/>
      </c>
      <c r="K132" s="485" t="str">
        <f>Relatórios!K140</f>
        <v/>
      </c>
      <c r="L132" s="413"/>
      <c r="M132" s="485"/>
      <c r="N132" s="486" t="str">
        <f>Relatórios!N140</f>
        <v/>
      </c>
      <c r="O132" s="413" t="str">
        <f>Relatórios!O140</f>
        <v/>
      </c>
      <c r="P132" s="413" t="str">
        <f>Relatórios!P140</f>
        <v/>
      </c>
      <c r="Q132" s="413" t="str">
        <f>Relatórios!Q140</f>
        <v/>
      </c>
      <c r="R132" s="413" t="str">
        <f>Relatórios!R140</f>
        <v/>
      </c>
      <c r="S132" s="487"/>
    </row>
    <row r="133" spans="1:19" ht="12.75" customHeight="1">
      <c r="A133" s="412" t="str">
        <f>Relatórios!A141</f>
        <v/>
      </c>
      <c r="B133" s="413" t="str">
        <f>Relatórios!B141</f>
        <v/>
      </c>
      <c r="C133" s="413" t="str">
        <f>Relatórios!C141</f>
        <v/>
      </c>
      <c r="D133" s="413" t="str">
        <f>Relatórios!D141</f>
        <v/>
      </c>
      <c r="E133" s="413" t="str">
        <f>Relatórios!E141</f>
        <v/>
      </c>
      <c r="F133" s="413" t="str">
        <f>Relatórios!F141</f>
        <v/>
      </c>
      <c r="G133" s="413" t="str">
        <f>Relatórios!G141</f>
        <v/>
      </c>
      <c r="H133" s="413" t="str">
        <f>Relatórios!H141</f>
        <v/>
      </c>
      <c r="I133" s="485" t="str">
        <f>Relatórios!I141</f>
        <v/>
      </c>
      <c r="J133" s="485" t="str">
        <f>Relatórios!J141</f>
        <v/>
      </c>
      <c r="K133" s="485" t="str">
        <f>Relatórios!K141</f>
        <v/>
      </c>
      <c r="L133" s="413"/>
      <c r="M133" s="485"/>
      <c r="N133" s="486" t="str">
        <f>Relatórios!N141</f>
        <v/>
      </c>
      <c r="O133" s="413" t="str">
        <f>Relatórios!O141</f>
        <v/>
      </c>
      <c r="P133" s="413" t="str">
        <f>Relatórios!P141</f>
        <v/>
      </c>
      <c r="Q133" s="413" t="str">
        <f>Relatórios!Q141</f>
        <v/>
      </c>
      <c r="R133" s="413" t="str">
        <f>Relatórios!R141</f>
        <v/>
      </c>
      <c r="S133" s="487"/>
    </row>
    <row r="134" spans="1:19" ht="12.75" customHeight="1">
      <c r="A134" s="412" t="str">
        <f>Relatórios!A142</f>
        <v/>
      </c>
      <c r="B134" s="413" t="str">
        <f>Relatórios!B142</f>
        <v/>
      </c>
      <c r="C134" s="413" t="str">
        <f>Relatórios!C142</f>
        <v/>
      </c>
      <c r="D134" s="413" t="str">
        <f>Relatórios!D142</f>
        <v/>
      </c>
      <c r="E134" s="413" t="str">
        <f>Relatórios!E142</f>
        <v/>
      </c>
      <c r="F134" s="413" t="str">
        <f>Relatórios!F142</f>
        <v/>
      </c>
      <c r="G134" s="413" t="str">
        <f>Relatórios!G142</f>
        <v/>
      </c>
      <c r="H134" s="413" t="str">
        <f>Relatórios!H142</f>
        <v/>
      </c>
      <c r="I134" s="485" t="str">
        <f>Relatórios!I142</f>
        <v/>
      </c>
      <c r="J134" s="485" t="str">
        <f>Relatórios!J142</f>
        <v/>
      </c>
      <c r="K134" s="485" t="str">
        <f>Relatórios!K142</f>
        <v/>
      </c>
      <c r="L134" s="413"/>
      <c r="M134" s="485"/>
      <c r="N134" s="486" t="str">
        <f>Relatórios!N142</f>
        <v/>
      </c>
      <c r="O134" s="413" t="str">
        <f>Relatórios!O142</f>
        <v/>
      </c>
      <c r="P134" s="413" t="str">
        <f>Relatórios!P142</f>
        <v/>
      </c>
      <c r="Q134" s="413" t="str">
        <f>Relatórios!Q142</f>
        <v/>
      </c>
      <c r="R134" s="413" t="str">
        <f>Relatórios!R142</f>
        <v/>
      </c>
      <c r="S134" s="487"/>
    </row>
    <row r="135" spans="1:19" ht="12.75" customHeight="1">
      <c r="A135" s="412" t="str">
        <f>Relatórios!A143</f>
        <v/>
      </c>
      <c r="B135" s="413" t="str">
        <f>Relatórios!B143</f>
        <v/>
      </c>
      <c r="C135" s="413" t="str">
        <f>Relatórios!C143</f>
        <v/>
      </c>
      <c r="D135" s="413" t="str">
        <f>Relatórios!D143</f>
        <v/>
      </c>
      <c r="E135" s="413" t="str">
        <f>Relatórios!E143</f>
        <v/>
      </c>
      <c r="F135" s="413" t="str">
        <f>Relatórios!F143</f>
        <v/>
      </c>
      <c r="G135" s="413" t="str">
        <f>Relatórios!G143</f>
        <v/>
      </c>
      <c r="H135" s="413" t="str">
        <f>Relatórios!H143</f>
        <v/>
      </c>
      <c r="I135" s="485" t="str">
        <f>Relatórios!I143</f>
        <v/>
      </c>
      <c r="J135" s="485" t="str">
        <f>Relatórios!J143</f>
        <v/>
      </c>
      <c r="K135" s="485" t="str">
        <f>Relatórios!K143</f>
        <v/>
      </c>
      <c r="L135" s="413"/>
      <c r="M135" s="485"/>
      <c r="N135" s="486" t="str">
        <f>Relatórios!N143</f>
        <v/>
      </c>
      <c r="O135" s="413" t="str">
        <f>Relatórios!O143</f>
        <v/>
      </c>
      <c r="P135" s="413" t="str">
        <f>Relatórios!P143</f>
        <v/>
      </c>
      <c r="Q135" s="413" t="str">
        <f>Relatórios!Q143</f>
        <v/>
      </c>
      <c r="R135" s="413" t="str">
        <f>Relatórios!R143</f>
        <v/>
      </c>
      <c r="S135" s="487"/>
    </row>
    <row r="136" spans="1:19" ht="12.75" customHeight="1">
      <c r="A136" s="412" t="str">
        <f>Relatórios!A144</f>
        <v/>
      </c>
      <c r="B136" s="413" t="str">
        <f>Relatórios!B144</f>
        <v/>
      </c>
      <c r="C136" s="413" t="str">
        <f>Relatórios!C144</f>
        <v/>
      </c>
      <c r="D136" s="413" t="str">
        <f>Relatórios!D144</f>
        <v/>
      </c>
      <c r="E136" s="413" t="str">
        <f>Relatórios!E144</f>
        <v/>
      </c>
      <c r="F136" s="413" t="str">
        <f>Relatórios!F144</f>
        <v/>
      </c>
      <c r="G136" s="413" t="str">
        <f>Relatórios!G144</f>
        <v/>
      </c>
      <c r="H136" s="413" t="str">
        <f>Relatórios!H144</f>
        <v/>
      </c>
      <c r="I136" s="485" t="str">
        <f>Relatórios!I144</f>
        <v/>
      </c>
      <c r="J136" s="485" t="str">
        <f>Relatórios!J144</f>
        <v/>
      </c>
      <c r="K136" s="485" t="str">
        <f>Relatórios!K144</f>
        <v/>
      </c>
      <c r="L136" s="413"/>
      <c r="M136" s="485"/>
      <c r="N136" s="486" t="str">
        <f>Relatórios!N144</f>
        <v/>
      </c>
      <c r="O136" s="413" t="str">
        <f>Relatórios!O144</f>
        <v/>
      </c>
      <c r="P136" s="413" t="str">
        <f>Relatórios!P144</f>
        <v/>
      </c>
      <c r="Q136" s="413" t="str">
        <f>Relatórios!Q144</f>
        <v/>
      </c>
      <c r="R136" s="413" t="str">
        <f>Relatórios!R144</f>
        <v/>
      </c>
      <c r="S136" s="487"/>
    </row>
    <row r="137" spans="1:19" ht="12.75" customHeight="1">
      <c r="A137" s="412" t="str">
        <f>Relatórios!A145</f>
        <v/>
      </c>
      <c r="B137" s="413" t="str">
        <f>Relatórios!B145</f>
        <v/>
      </c>
      <c r="C137" s="413" t="str">
        <f>Relatórios!C145</f>
        <v/>
      </c>
      <c r="D137" s="413" t="str">
        <f>Relatórios!D145</f>
        <v/>
      </c>
      <c r="E137" s="413" t="str">
        <f>Relatórios!E145</f>
        <v/>
      </c>
      <c r="F137" s="413" t="str">
        <f>Relatórios!F145</f>
        <v/>
      </c>
      <c r="G137" s="413" t="str">
        <f>Relatórios!G145</f>
        <v/>
      </c>
      <c r="H137" s="413" t="str">
        <f>Relatórios!H145</f>
        <v/>
      </c>
      <c r="I137" s="485" t="str">
        <f>Relatórios!I145</f>
        <v/>
      </c>
      <c r="J137" s="485" t="str">
        <f>Relatórios!J145</f>
        <v/>
      </c>
      <c r="K137" s="485" t="str">
        <f>Relatórios!K145</f>
        <v/>
      </c>
      <c r="L137" s="413"/>
      <c r="M137" s="485"/>
      <c r="N137" s="486" t="str">
        <f>Relatórios!N145</f>
        <v/>
      </c>
      <c r="O137" s="413" t="str">
        <f>Relatórios!O145</f>
        <v/>
      </c>
      <c r="P137" s="413" t="str">
        <f>Relatórios!P145</f>
        <v/>
      </c>
      <c r="Q137" s="413" t="str">
        <f>Relatórios!Q145</f>
        <v/>
      </c>
      <c r="R137" s="413" t="str">
        <f>Relatórios!R145</f>
        <v/>
      </c>
      <c r="S137" s="487"/>
    </row>
    <row r="138" spans="1:19" ht="12.75" customHeight="1">
      <c r="A138" s="412" t="str">
        <f>Relatórios!A146</f>
        <v/>
      </c>
      <c r="B138" s="413" t="str">
        <f>Relatórios!B146</f>
        <v/>
      </c>
      <c r="C138" s="413" t="str">
        <f>Relatórios!C146</f>
        <v/>
      </c>
      <c r="D138" s="413" t="str">
        <f>Relatórios!D146</f>
        <v/>
      </c>
      <c r="E138" s="413" t="str">
        <f>Relatórios!E146</f>
        <v/>
      </c>
      <c r="F138" s="413" t="str">
        <f>Relatórios!F146</f>
        <v/>
      </c>
      <c r="G138" s="413" t="str">
        <f>Relatórios!G146</f>
        <v/>
      </c>
      <c r="H138" s="413" t="str">
        <f>Relatórios!H146</f>
        <v/>
      </c>
      <c r="I138" s="485" t="str">
        <f>Relatórios!I146</f>
        <v/>
      </c>
      <c r="J138" s="485" t="str">
        <f>Relatórios!J146</f>
        <v/>
      </c>
      <c r="K138" s="485" t="str">
        <f>Relatórios!K146</f>
        <v/>
      </c>
      <c r="L138" s="413"/>
      <c r="M138" s="485"/>
      <c r="N138" s="486" t="str">
        <f>Relatórios!N146</f>
        <v/>
      </c>
      <c r="O138" s="413" t="str">
        <f>Relatórios!O146</f>
        <v/>
      </c>
      <c r="P138" s="413" t="str">
        <f>Relatórios!P146</f>
        <v/>
      </c>
      <c r="Q138" s="413" t="str">
        <f>Relatórios!Q146</f>
        <v/>
      </c>
      <c r="R138" s="413" t="str">
        <f>Relatórios!R146</f>
        <v/>
      </c>
      <c r="S138" s="487"/>
    </row>
    <row r="139" spans="1:19" ht="12.75" customHeight="1">
      <c r="A139" s="412" t="str">
        <f>Relatórios!A147</f>
        <v/>
      </c>
      <c r="B139" s="413" t="str">
        <f>Relatórios!B147</f>
        <v/>
      </c>
      <c r="C139" s="413" t="str">
        <f>Relatórios!C147</f>
        <v/>
      </c>
      <c r="D139" s="413" t="str">
        <f>Relatórios!D147</f>
        <v/>
      </c>
      <c r="E139" s="413" t="str">
        <f>Relatórios!E147</f>
        <v/>
      </c>
      <c r="F139" s="413" t="str">
        <f>Relatórios!F147</f>
        <v/>
      </c>
      <c r="G139" s="413" t="str">
        <f>Relatórios!G147</f>
        <v/>
      </c>
      <c r="H139" s="413" t="str">
        <f>Relatórios!H147</f>
        <v/>
      </c>
      <c r="I139" s="485" t="str">
        <f>Relatórios!I147</f>
        <v/>
      </c>
      <c r="J139" s="485" t="str">
        <f>Relatórios!J147</f>
        <v/>
      </c>
      <c r="K139" s="485" t="str">
        <f>Relatórios!K147</f>
        <v/>
      </c>
      <c r="L139" s="413"/>
      <c r="M139" s="485"/>
      <c r="N139" s="486" t="str">
        <f>Relatórios!N147</f>
        <v/>
      </c>
      <c r="O139" s="413" t="str">
        <f>Relatórios!O147</f>
        <v/>
      </c>
      <c r="P139" s="413" t="str">
        <f>Relatórios!P147</f>
        <v/>
      </c>
      <c r="Q139" s="413" t="str">
        <f>Relatórios!Q147</f>
        <v/>
      </c>
      <c r="R139" s="413" t="str">
        <f>Relatórios!R147</f>
        <v/>
      </c>
      <c r="S139" s="487"/>
    </row>
    <row r="140" spans="1:19" ht="12.75" customHeight="1">
      <c r="A140" s="412" t="str">
        <f>Relatórios!A148</f>
        <v/>
      </c>
      <c r="B140" s="413" t="str">
        <f>Relatórios!B148</f>
        <v/>
      </c>
      <c r="C140" s="413" t="str">
        <f>Relatórios!C148</f>
        <v/>
      </c>
      <c r="D140" s="413" t="str">
        <f>Relatórios!D148</f>
        <v/>
      </c>
      <c r="E140" s="413" t="str">
        <f>Relatórios!E148</f>
        <v/>
      </c>
      <c r="F140" s="413" t="str">
        <f>Relatórios!F148</f>
        <v/>
      </c>
      <c r="G140" s="413" t="str">
        <f>Relatórios!G148</f>
        <v/>
      </c>
      <c r="H140" s="413" t="str">
        <f>Relatórios!H148</f>
        <v/>
      </c>
      <c r="I140" s="485" t="str">
        <f>Relatórios!I148</f>
        <v/>
      </c>
      <c r="J140" s="485" t="str">
        <f>Relatórios!J148</f>
        <v/>
      </c>
      <c r="K140" s="485" t="str">
        <f>Relatórios!K148</f>
        <v/>
      </c>
      <c r="L140" s="413"/>
      <c r="M140" s="485"/>
      <c r="N140" s="486" t="str">
        <f>Relatórios!N148</f>
        <v/>
      </c>
      <c r="O140" s="413" t="str">
        <f>Relatórios!O148</f>
        <v/>
      </c>
      <c r="P140" s="413" t="str">
        <f>Relatórios!P148</f>
        <v/>
      </c>
      <c r="Q140" s="413" t="str">
        <f>Relatórios!Q148</f>
        <v/>
      </c>
      <c r="R140" s="413" t="str">
        <f>Relatórios!R148</f>
        <v/>
      </c>
      <c r="S140" s="487"/>
    </row>
    <row r="141" spans="1:19" ht="12.75" customHeight="1">
      <c r="A141" s="412" t="str">
        <f>Relatórios!A149</f>
        <v/>
      </c>
      <c r="B141" s="413" t="str">
        <f>Relatórios!B149</f>
        <v/>
      </c>
      <c r="C141" s="413" t="str">
        <f>Relatórios!C149</f>
        <v/>
      </c>
      <c r="D141" s="413" t="str">
        <f>Relatórios!D149</f>
        <v/>
      </c>
      <c r="E141" s="413" t="str">
        <f>Relatórios!E149</f>
        <v/>
      </c>
      <c r="F141" s="413" t="str">
        <f>Relatórios!F149</f>
        <v/>
      </c>
      <c r="G141" s="413" t="str">
        <f>Relatórios!G149</f>
        <v/>
      </c>
      <c r="H141" s="413" t="str">
        <f>Relatórios!H149</f>
        <v/>
      </c>
      <c r="I141" s="485" t="str">
        <f>Relatórios!I149</f>
        <v/>
      </c>
      <c r="J141" s="485" t="str">
        <f>Relatórios!J149</f>
        <v/>
      </c>
      <c r="K141" s="485" t="str">
        <f>Relatórios!K149</f>
        <v/>
      </c>
      <c r="L141" s="413"/>
      <c r="M141" s="485"/>
      <c r="N141" s="486" t="str">
        <f>Relatórios!N149</f>
        <v/>
      </c>
      <c r="O141" s="413" t="str">
        <f>Relatórios!O149</f>
        <v/>
      </c>
      <c r="P141" s="413" t="str">
        <f>Relatórios!P149</f>
        <v/>
      </c>
      <c r="Q141" s="413" t="str">
        <f>Relatórios!Q149</f>
        <v/>
      </c>
      <c r="R141" s="413" t="str">
        <f>Relatórios!R149</f>
        <v/>
      </c>
      <c r="S141" s="487"/>
    </row>
    <row r="142" spans="1:19" ht="12.75" customHeight="1">
      <c r="A142" s="412" t="str">
        <f>Relatórios!A150</f>
        <v/>
      </c>
      <c r="B142" s="413" t="str">
        <f>Relatórios!B150</f>
        <v/>
      </c>
      <c r="C142" s="413" t="str">
        <f>Relatórios!C150</f>
        <v/>
      </c>
      <c r="D142" s="413" t="str">
        <f>Relatórios!D150</f>
        <v/>
      </c>
      <c r="E142" s="413" t="str">
        <f>Relatórios!E150</f>
        <v/>
      </c>
      <c r="F142" s="413" t="str">
        <f>Relatórios!F150</f>
        <v/>
      </c>
      <c r="G142" s="413" t="str">
        <f>Relatórios!G150</f>
        <v/>
      </c>
      <c r="H142" s="413" t="str">
        <f>Relatórios!H150</f>
        <v/>
      </c>
      <c r="I142" s="485" t="str">
        <f>Relatórios!I150</f>
        <v/>
      </c>
      <c r="J142" s="485" t="str">
        <f>Relatórios!J150</f>
        <v/>
      </c>
      <c r="K142" s="485" t="str">
        <f>Relatórios!K150</f>
        <v/>
      </c>
      <c r="L142" s="413"/>
      <c r="M142" s="485"/>
      <c r="N142" s="486" t="str">
        <f>Relatórios!N150</f>
        <v/>
      </c>
      <c r="O142" s="413" t="str">
        <f>Relatórios!O150</f>
        <v/>
      </c>
      <c r="P142" s="413" t="str">
        <f>Relatórios!P150</f>
        <v/>
      </c>
      <c r="Q142" s="413" t="str">
        <f>Relatórios!Q150</f>
        <v/>
      </c>
      <c r="R142" s="413" t="str">
        <f>Relatórios!R150</f>
        <v/>
      </c>
      <c r="S142" s="487"/>
    </row>
    <row r="143" spans="1:19" ht="12.75" customHeight="1">
      <c r="A143" s="412" t="str">
        <f>Relatórios!A151</f>
        <v/>
      </c>
      <c r="B143" s="413" t="str">
        <f>Relatórios!B151</f>
        <v/>
      </c>
      <c r="C143" s="413" t="str">
        <f>Relatórios!C151</f>
        <v/>
      </c>
      <c r="D143" s="413" t="str">
        <f>Relatórios!D151</f>
        <v/>
      </c>
      <c r="E143" s="413" t="str">
        <f>Relatórios!E151</f>
        <v/>
      </c>
      <c r="F143" s="413" t="str">
        <f>Relatórios!F151</f>
        <v/>
      </c>
      <c r="G143" s="413" t="str">
        <f>Relatórios!G151</f>
        <v/>
      </c>
      <c r="H143" s="413" t="str">
        <f>Relatórios!H151</f>
        <v/>
      </c>
      <c r="I143" s="485" t="str">
        <f>Relatórios!I151</f>
        <v/>
      </c>
      <c r="J143" s="485" t="str">
        <f>Relatórios!J151</f>
        <v/>
      </c>
      <c r="K143" s="485" t="str">
        <f>Relatórios!K151</f>
        <v/>
      </c>
      <c r="L143" s="413"/>
      <c r="M143" s="485"/>
      <c r="N143" s="486" t="str">
        <f>Relatórios!N151</f>
        <v/>
      </c>
      <c r="O143" s="413" t="str">
        <f>Relatórios!O151</f>
        <v/>
      </c>
      <c r="P143" s="413" t="str">
        <f>Relatórios!P151</f>
        <v/>
      </c>
      <c r="Q143" s="413" t="str">
        <f>Relatórios!Q151</f>
        <v/>
      </c>
      <c r="R143" s="413" t="str">
        <f>Relatórios!R151</f>
        <v/>
      </c>
      <c r="S143" s="487"/>
    </row>
    <row r="144" spans="1:19" ht="12.75" customHeight="1">
      <c r="A144" s="412" t="str">
        <f>Relatórios!A152</f>
        <v/>
      </c>
      <c r="B144" s="413" t="str">
        <f>Relatórios!B152</f>
        <v/>
      </c>
      <c r="C144" s="413" t="str">
        <f>Relatórios!C152</f>
        <v/>
      </c>
      <c r="D144" s="413" t="str">
        <f>Relatórios!D152</f>
        <v/>
      </c>
      <c r="E144" s="413" t="str">
        <f>Relatórios!E152</f>
        <v/>
      </c>
      <c r="F144" s="413" t="str">
        <f>Relatórios!F152</f>
        <v/>
      </c>
      <c r="G144" s="413" t="str">
        <f>Relatórios!G152</f>
        <v/>
      </c>
      <c r="H144" s="413" t="str">
        <f>Relatórios!H152</f>
        <v/>
      </c>
      <c r="I144" s="485" t="str">
        <f>Relatórios!I152</f>
        <v/>
      </c>
      <c r="J144" s="485" t="str">
        <f>Relatórios!J152</f>
        <v/>
      </c>
      <c r="K144" s="485" t="str">
        <f>Relatórios!K152</f>
        <v/>
      </c>
      <c r="L144" s="413"/>
      <c r="M144" s="485"/>
      <c r="N144" s="486" t="str">
        <f>Relatórios!N152</f>
        <v/>
      </c>
      <c r="O144" s="413" t="str">
        <f>Relatórios!O152</f>
        <v/>
      </c>
      <c r="P144" s="413" t="str">
        <f>Relatórios!P152</f>
        <v/>
      </c>
      <c r="Q144" s="413" t="str">
        <f>Relatórios!Q152</f>
        <v/>
      </c>
      <c r="R144" s="413" t="str">
        <f>Relatórios!R152</f>
        <v/>
      </c>
      <c r="S144" s="487"/>
    </row>
    <row r="145" spans="1:19" ht="12.75" customHeight="1">
      <c r="A145" s="412" t="str">
        <f>Relatórios!A153</f>
        <v/>
      </c>
      <c r="B145" s="413" t="str">
        <f>Relatórios!B153</f>
        <v/>
      </c>
      <c r="C145" s="413" t="str">
        <f>Relatórios!C153</f>
        <v/>
      </c>
      <c r="D145" s="413" t="str">
        <f>Relatórios!D153</f>
        <v/>
      </c>
      <c r="E145" s="413" t="str">
        <f>Relatórios!E153</f>
        <v/>
      </c>
      <c r="F145" s="413" t="str">
        <f>Relatórios!F153</f>
        <v/>
      </c>
      <c r="G145" s="413" t="str">
        <f>Relatórios!G153</f>
        <v/>
      </c>
      <c r="H145" s="413" t="str">
        <f>Relatórios!H153</f>
        <v/>
      </c>
      <c r="I145" s="485" t="str">
        <f>Relatórios!I153</f>
        <v/>
      </c>
      <c r="J145" s="485" t="str">
        <f>Relatórios!J153</f>
        <v/>
      </c>
      <c r="K145" s="485" t="str">
        <f>Relatórios!K153</f>
        <v/>
      </c>
      <c r="L145" s="413"/>
      <c r="M145" s="485"/>
      <c r="N145" s="486" t="str">
        <f>Relatórios!N153</f>
        <v/>
      </c>
      <c r="O145" s="413" t="str">
        <f>Relatórios!O153</f>
        <v/>
      </c>
      <c r="P145" s="413" t="str">
        <f>Relatórios!P153</f>
        <v/>
      </c>
      <c r="Q145" s="413" t="str">
        <f>Relatórios!Q153</f>
        <v/>
      </c>
      <c r="R145" s="413" t="str">
        <f>Relatórios!R153</f>
        <v/>
      </c>
      <c r="S145" s="487"/>
    </row>
    <row r="146" spans="1:19" ht="12.75" customHeight="1">
      <c r="A146" s="412" t="str">
        <f>Relatórios!A154</f>
        <v/>
      </c>
      <c r="B146" s="413" t="str">
        <f>Relatórios!B154</f>
        <v/>
      </c>
      <c r="C146" s="413" t="str">
        <f>Relatórios!C154</f>
        <v/>
      </c>
      <c r="D146" s="413" t="str">
        <f>Relatórios!D154</f>
        <v/>
      </c>
      <c r="E146" s="413" t="str">
        <f>Relatórios!E154</f>
        <v/>
      </c>
      <c r="F146" s="413" t="str">
        <f>Relatórios!F154</f>
        <v/>
      </c>
      <c r="G146" s="413" t="str">
        <f>Relatórios!G154</f>
        <v/>
      </c>
      <c r="H146" s="413" t="str">
        <f>Relatórios!H154</f>
        <v/>
      </c>
      <c r="I146" s="485" t="str">
        <f>Relatórios!I154</f>
        <v/>
      </c>
      <c r="J146" s="485" t="str">
        <f>Relatórios!J154</f>
        <v/>
      </c>
      <c r="K146" s="485" t="str">
        <f>Relatórios!K154</f>
        <v/>
      </c>
      <c r="L146" s="413"/>
      <c r="M146" s="485"/>
      <c r="N146" s="486" t="str">
        <f>Relatórios!N154</f>
        <v/>
      </c>
      <c r="O146" s="413" t="str">
        <f>Relatórios!O154</f>
        <v/>
      </c>
      <c r="P146" s="413" t="str">
        <f>Relatórios!P154</f>
        <v/>
      </c>
      <c r="Q146" s="413" t="str">
        <f>Relatórios!Q154</f>
        <v/>
      </c>
      <c r="R146" s="413" t="str">
        <f>Relatórios!R154</f>
        <v/>
      </c>
      <c r="S146" s="487"/>
    </row>
    <row r="147" spans="1:19" ht="12.75" customHeight="1">
      <c r="A147" s="412" t="str">
        <f>Relatórios!A155</f>
        <v/>
      </c>
      <c r="B147" s="413" t="str">
        <f>Relatórios!B155</f>
        <v/>
      </c>
      <c r="C147" s="413" t="str">
        <f>Relatórios!C155</f>
        <v/>
      </c>
      <c r="D147" s="413" t="str">
        <f>Relatórios!D155</f>
        <v/>
      </c>
      <c r="E147" s="413" t="str">
        <f>Relatórios!E155</f>
        <v/>
      </c>
      <c r="F147" s="413" t="str">
        <f>Relatórios!F155</f>
        <v/>
      </c>
      <c r="G147" s="413" t="str">
        <f>Relatórios!G155</f>
        <v/>
      </c>
      <c r="H147" s="413" t="str">
        <f>Relatórios!H155</f>
        <v/>
      </c>
      <c r="I147" s="485" t="str">
        <f>Relatórios!I155</f>
        <v/>
      </c>
      <c r="J147" s="485" t="str">
        <f>Relatórios!J155</f>
        <v/>
      </c>
      <c r="K147" s="485" t="str">
        <f>Relatórios!K155</f>
        <v/>
      </c>
      <c r="L147" s="413"/>
      <c r="M147" s="485"/>
      <c r="N147" s="486" t="str">
        <f>Relatórios!N155</f>
        <v/>
      </c>
      <c r="O147" s="413" t="str">
        <f>Relatórios!O155</f>
        <v/>
      </c>
      <c r="P147" s="413" t="str">
        <f>Relatórios!P155</f>
        <v/>
      </c>
      <c r="Q147" s="413" t="str">
        <f>Relatórios!Q155</f>
        <v/>
      </c>
      <c r="R147" s="413" t="str">
        <f>Relatórios!R155</f>
        <v/>
      </c>
      <c r="S147" s="487"/>
    </row>
    <row r="148" spans="1:19" ht="12.75" customHeight="1">
      <c r="A148" s="412" t="str">
        <f>Relatórios!A156</f>
        <v/>
      </c>
      <c r="B148" s="413" t="str">
        <f>Relatórios!B156</f>
        <v/>
      </c>
      <c r="C148" s="413" t="str">
        <f>Relatórios!C156</f>
        <v/>
      </c>
      <c r="D148" s="413" t="str">
        <f>Relatórios!D156</f>
        <v/>
      </c>
      <c r="E148" s="413" t="str">
        <f>Relatórios!E156</f>
        <v/>
      </c>
      <c r="F148" s="413" t="str">
        <f>Relatórios!F156</f>
        <v/>
      </c>
      <c r="G148" s="413" t="str">
        <f>Relatórios!G156</f>
        <v/>
      </c>
      <c r="H148" s="413" t="str">
        <f>Relatórios!H156</f>
        <v/>
      </c>
      <c r="I148" s="485" t="str">
        <f>Relatórios!I156</f>
        <v/>
      </c>
      <c r="J148" s="485" t="str">
        <f>Relatórios!J156</f>
        <v/>
      </c>
      <c r="K148" s="485" t="str">
        <f>Relatórios!K156</f>
        <v/>
      </c>
      <c r="L148" s="413"/>
      <c r="M148" s="485"/>
      <c r="N148" s="486" t="str">
        <f>Relatórios!N156</f>
        <v/>
      </c>
      <c r="O148" s="413" t="str">
        <f>Relatórios!O156</f>
        <v/>
      </c>
      <c r="P148" s="413" t="str">
        <f>Relatórios!P156</f>
        <v/>
      </c>
      <c r="Q148" s="413" t="str">
        <f>Relatórios!Q156</f>
        <v/>
      </c>
      <c r="R148" s="413" t="str">
        <f>Relatórios!R156</f>
        <v/>
      </c>
      <c r="S148" s="487"/>
    </row>
    <row r="149" spans="1:19" ht="12.75" customHeight="1">
      <c r="A149" s="412" t="str">
        <f>Relatórios!A157</f>
        <v/>
      </c>
      <c r="B149" s="413" t="str">
        <f>Relatórios!B157</f>
        <v/>
      </c>
      <c r="C149" s="413" t="str">
        <f>Relatórios!C157</f>
        <v/>
      </c>
      <c r="D149" s="413" t="str">
        <f>Relatórios!D157</f>
        <v/>
      </c>
      <c r="E149" s="413" t="str">
        <f>Relatórios!E157</f>
        <v/>
      </c>
      <c r="F149" s="413" t="str">
        <f>Relatórios!F157</f>
        <v/>
      </c>
      <c r="G149" s="413" t="str">
        <f>Relatórios!G157</f>
        <v/>
      </c>
      <c r="H149" s="413" t="str">
        <f>Relatórios!H157</f>
        <v/>
      </c>
      <c r="I149" s="485" t="str">
        <f>Relatórios!I157</f>
        <v/>
      </c>
      <c r="J149" s="485" t="str">
        <f>Relatórios!J157</f>
        <v/>
      </c>
      <c r="K149" s="485" t="str">
        <f>Relatórios!K157</f>
        <v/>
      </c>
      <c r="L149" s="413"/>
      <c r="M149" s="485"/>
      <c r="N149" s="486" t="str">
        <f>Relatórios!N157</f>
        <v/>
      </c>
      <c r="O149" s="413" t="str">
        <f>Relatórios!O157</f>
        <v/>
      </c>
      <c r="P149" s="413" t="str">
        <f>Relatórios!P157</f>
        <v/>
      </c>
      <c r="Q149" s="413" t="str">
        <f>Relatórios!Q157</f>
        <v/>
      </c>
      <c r="R149" s="413" t="str">
        <f>Relatórios!R157</f>
        <v/>
      </c>
      <c r="S149" s="487"/>
    </row>
    <row r="150" spans="1:19" ht="12.75" customHeight="1">
      <c r="A150" s="412" t="str">
        <f>Relatórios!A158</f>
        <v/>
      </c>
      <c r="B150" s="413" t="str">
        <f>Relatórios!B158</f>
        <v/>
      </c>
      <c r="C150" s="413" t="str">
        <f>Relatórios!C158</f>
        <v/>
      </c>
      <c r="D150" s="413" t="str">
        <f>Relatórios!D158</f>
        <v/>
      </c>
      <c r="E150" s="413" t="str">
        <f>Relatórios!E158</f>
        <v/>
      </c>
      <c r="F150" s="413" t="str">
        <f>Relatórios!F158</f>
        <v/>
      </c>
      <c r="G150" s="413" t="str">
        <f>Relatórios!G158</f>
        <v/>
      </c>
      <c r="H150" s="413" t="str">
        <f>Relatórios!H158</f>
        <v/>
      </c>
      <c r="I150" s="485" t="str">
        <f>Relatórios!I158</f>
        <v/>
      </c>
      <c r="J150" s="485" t="str">
        <f>Relatórios!J158</f>
        <v/>
      </c>
      <c r="K150" s="485" t="str">
        <f>Relatórios!K158</f>
        <v/>
      </c>
      <c r="L150" s="413"/>
      <c r="M150" s="485"/>
      <c r="N150" s="486" t="str">
        <f>Relatórios!N158</f>
        <v/>
      </c>
      <c r="O150" s="413" t="str">
        <f>Relatórios!O158</f>
        <v/>
      </c>
      <c r="P150" s="413" t="str">
        <f>Relatórios!P158</f>
        <v/>
      </c>
      <c r="Q150" s="413" t="str">
        <f>Relatórios!Q158</f>
        <v/>
      </c>
      <c r="R150" s="413" t="str">
        <f>Relatórios!R158</f>
        <v/>
      </c>
      <c r="S150" s="487"/>
    </row>
    <row r="151" spans="1:19" ht="12.75" customHeight="1">
      <c r="A151" s="419" t="str">
        <f>Relatórios!A167</f>
        <v/>
      </c>
      <c r="B151" s="417" t="str">
        <f>Relatórios!B167</f>
        <v/>
      </c>
      <c r="C151" s="417" t="str">
        <f>Relatórios!C167</f>
        <v/>
      </c>
      <c r="D151" s="417" t="str">
        <f>Relatórios!D167</f>
        <v/>
      </c>
      <c r="E151" s="417" t="str">
        <f>Relatórios!E167</f>
        <v/>
      </c>
      <c r="F151" s="417" t="str">
        <f>Relatórios!F167</f>
        <v/>
      </c>
      <c r="G151" s="417" t="str">
        <f>Relatórios!G167</f>
        <v/>
      </c>
      <c r="H151" s="417" t="str">
        <f>Relatórios!H167</f>
        <v/>
      </c>
      <c r="I151" s="452" t="str">
        <f>Relatórios!I167</f>
        <v/>
      </c>
      <c r="J151" s="452" t="str">
        <f>Relatórios!J167</f>
        <v/>
      </c>
      <c r="K151" s="452" t="str">
        <f>Relatórios!K167</f>
        <v/>
      </c>
      <c r="L151" s="417" t="str">
        <f>Relatórios!L167</f>
        <v/>
      </c>
      <c r="M151" s="452" t="str">
        <f>Relatórios!M167</f>
        <v/>
      </c>
      <c r="N151" s="484" t="str">
        <f>Relatórios!N167</f>
        <v/>
      </c>
      <c r="O151" s="417" t="str">
        <f>Relatórios!O167</f>
        <v/>
      </c>
      <c r="P151" s="417" t="str">
        <f>Relatórios!P167</f>
        <v/>
      </c>
      <c r="Q151" s="417" t="str">
        <f>Relatórios!Q167</f>
        <v/>
      </c>
      <c r="R151" s="417" t="str">
        <f>Relatórios!R167</f>
        <v/>
      </c>
      <c r="S151" s="418" t="str">
        <f>Relatórios!S167</f>
        <v/>
      </c>
    </row>
    <row r="152" spans="1:19" ht="12.75" customHeight="1">
      <c r="A152" s="419" t="str">
        <f>Relatórios!A168</f>
        <v/>
      </c>
      <c r="B152" s="417" t="str">
        <f>Relatórios!B168</f>
        <v/>
      </c>
      <c r="C152" s="417" t="str">
        <f>Relatórios!C168</f>
        <v/>
      </c>
      <c r="D152" s="417" t="str">
        <f>Relatórios!D168</f>
        <v/>
      </c>
      <c r="E152" s="417" t="str">
        <f>Relatórios!E168</f>
        <v/>
      </c>
      <c r="F152" s="417" t="str">
        <f>Relatórios!F168</f>
        <v/>
      </c>
      <c r="G152" s="417" t="str">
        <f>Relatórios!G168</f>
        <v/>
      </c>
      <c r="H152" s="417" t="str">
        <f>Relatórios!H168</f>
        <v/>
      </c>
      <c r="I152" s="452" t="str">
        <f>Relatórios!I168</f>
        <v/>
      </c>
      <c r="J152" s="452" t="str">
        <f>Relatórios!J168</f>
        <v/>
      </c>
      <c r="K152" s="452" t="str">
        <f>Relatórios!K168</f>
        <v/>
      </c>
      <c r="L152" s="417" t="str">
        <f>Relatórios!L168</f>
        <v/>
      </c>
      <c r="M152" s="452" t="str">
        <f>Relatórios!M168</f>
        <v/>
      </c>
      <c r="N152" s="484" t="str">
        <f>Relatórios!N168</f>
        <v/>
      </c>
      <c r="O152" s="417" t="str">
        <f>Relatórios!O168</f>
        <v/>
      </c>
      <c r="P152" s="417" t="str">
        <f>Relatórios!P168</f>
        <v/>
      </c>
      <c r="Q152" s="417" t="str">
        <f>Relatórios!Q168</f>
        <v/>
      </c>
      <c r="R152" s="417" t="str">
        <f>Relatórios!R168</f>
        <v/>
      </c>
      <c r="S152" s="418" t="str">
        <f>Relatórios!S168</f>
        <v/>
      </c>
    </row>
    <row r="153" spans="1:19" ht="12.75" customHeight="1">
      <c r="A153" s="419">
        <f>Relatórios!A5</f>
        <v>3</v>
      </c>
      <c r="B153" s="417" t="str">
        <f>Relatórios!B5</f>
        <v>Sistema de lançamento de coletas</v>
      </c>
      <c r="C153" s="417" t="str">
        <f>Relatórios!C5</f>
        <v>Serviço</v>
      </c>
      <c r="D153" s="417" t="str">
        <f>Relatórios!D5</f>
        <v>ILF</v>
      </c>
      <c r="E153" s="417">
        <f>Relatórios!E5</f>
        <v>20</v>
      </c>
      <c r="F153" s="417">
        <f>Relatórios!F5</f>
        <v>2</v>
      </c>
      <c r="G153" s="417">
        <f>Relatórios!G5</f>
        <v>1</v>
      </c>
      <c r="H153" s="417">
        <f>Relatórios!H5</f>
        <v>3</v>
      </c>
      <c r="I153" s="452">
        <f>Relatórios!I5</f>
        <v>10</v>
      </c>
      <c r="J153" s="452">
        <f>Relatórios!J5</f>
        <v>4</v>
      </c>
      <c r="K153" s="452">
        <f>Relatórios!K5</f>
        <v>0.6</v>
      </c>
      <c r="L153" s="417" t="str">
        <f>Relatórios!L5</f>
        <v/>
      </c>
      <c r="M153" s="452" t="str">
        <f>Relatórios!M5</f>
        <v/>
      </c>
      <c r="N153" s="484">
        <f>Relatórios!N5</f>
        <v>18.399999999999999</v>
      </c>
      <c r="O153" s="417" t="str">
        <f>Relatórios!O5</f>
        <v/>
      </c>
      <c r="P153" s="417" t="str">
        <f>Relatórios!P5</f>
        <v/>
      </c>
      <c r="Q153" s="417" t="str">
        <f>Relatórios!Q5</f>
        <v/>
      </c>
      <c r="R153" s="417" t="str">
        <f>Relatórios!R5</f>
        <v/>
      </c>
      <c r="S153" s="418" t="str">
        <f>Relatórios!S5</f>
        <v/>
      </c>
    </row>
    <row r="154" spans="1:19" ht="12.75" customHeight="1">
      <c r="A154" s="419" t="str">
        <f>Relatórios!A169</f>
        <v/>
      </c>
      <c r="B154" s="417" t="str">
        <f>Relatórios!B169</f>
        <v/>
      </c>
      <c r="C154" s="417" t="str">
        <f>Relatórios!C169</f>
        <v/>
      </c>
      <c r="D154" s="417" t="str">
        <f>Relatórios!D169</f>
        <v/>
      </c>
      <c r="E154" s="417" t="str">
        <f>Relatórios!E169</f>
        <v/>
      </c>
      <c r="F154" s="417" t="str">
        <f>Relatórios!F169</f>
        <v/>
      </c>
      <c r="G154" s="417" t="str">
        <f>Relatórios!G169</f>
        <v/>
      </c>
      <c r="H154" s="417" t="str">
        <f>Relatórios!H169</f>
        <v/>
      </c>
      <c r="I154" s="452" t="str">
        <f>Relatórios!I169</f>
        <v/>
      </c>
      <c r="J154" s="452" t="str">
        <f>Relatórios!J169</f>
        <v/>
      </c>
      <c r="K154" s="452" t="str">
        <f>Relatórios!K169</f>
        <v/>
      </c>
      <c r="L154" s="417" t="str">
        <f>Relatórios!L169</f>
        <v/>
      </c>
      <c r="M154" s="452" t="str">
        <f>Relatórios!M169</f>
        <v/>
      </c>
      <c r="N154" s="484" t="str">
        <f>Relatórios!N169</f>
        <v/>
      </c>
      <c r="O154" s="417" t="str">
        <f>Relatórios!O169</f>
        <v/>
      </c>
      <c r="P154" s="417" t="str">
        <f>Relatórios!P169</f>
        <v/>
      </c>
      <c r="Q154" s="417" t="str">
        <f>Relatórios!Q169</f>
        <v/>
      </c>
      <c r="R154" s="417" t="str">
        <f>Relatórios!R169</f>
        <v/>
      </c>
      <c r="S154" s="418" t="str">
        <f>Relatórios!S169</f>
        <v/>
      </c>
    </row>
    <row r="155" spans="1:19" ht="12.75" customHeight="1">
      <c r="A155" s="419" t="str">
        <f>Relatórios!A170</f>
        <v/>
      </c>
      <c r="B155" s="417" t="str">
        <f>Relatórios!B170</f>
        <v/>
      </c>
      <c r="C155" s="417" t="str">
        <f>Relatórios!C170</f>
        <v/>
      </c>
      <c r="D155" s="417" t="str">
        <f>Relatórios!D170</f>
        <v/>
      </c>
      <c r="E155" s="417" t="str">
        <f>Relatórios!E170</f>
        <v/>
      </c>
      <c r="F155" s="417" t="str">
        <f>Relatórios!F170</f>
        <v/>
      </c>
      <c r="G155" s="417" t="str">
        <f>Relatórios!G170</f>
        <v/>
      </c>
      <c r="H155" s="417" t="str">
        <f>Relatórios!H170</f>
        <v/>
      </c>
      <c r="I155" s="452" t="str">
        <f>Relatórios!I170</f>
        <v/>
      </c>
      <c r="J155" s="452" t="str">
        <f>Relatórios!J170</f>
        <v/>
      </c>
      <c r="K155" s="452" t="str">
        <f>Relatórios!K170</f>
        <v/>
      </c>
      <c r="L155" s="417" t="str">
        <f>Relatórios!L170</f>
        <v/>
      </c>
      <c r="M155" s="452" t="str">
        <f>Relatórios!M170</f>
        <v/>
      </c>
      <c r="N155" s="484" t="str">
        <f>Relatórios!N170</f>
        <v/>
      </c>
      <c r="O155" s="417" t="str">
        <f>Relatórios!O170</f>
        <v/>
      </c>
      <c r="P155" s="417" t="str">
        <f>Relatórios!P170</f>
        <v/>
      </c>
      <c r="Q155" s="417" t="str">
        <f>Relatórios!Q170</f>
        <v/>
      </c>
      <c r="R155" s="417" t="str">
        <f>Relatórios!R170</f>
        <v/>
      </c>
      <c r="S155" s="418" t="str">
        <f>Relatórios!S170</f>
        <v/>
      </c>
    </row>
    <row r="156" spans="1:19" ht="12.75" customHeight="1">
      <c r="A156" s="419" t="str">
        <f>Relatórios!A171</f>
        <v/>
      </c>
      <c r="B156" s="417" t="str">
        <f>Relatórios!B171</f>
        <v/>
      </c>
      <c r="C156" s="417" t="str">
        <f>Relatórios!C171</f>
        <v/>
      </c>
      <c r="D156" s="417" t="str">
        <f>Relatórios!D171</f>
        <v/>
      </c>
      <c r="E156" s="417" t="str">
        <f>Relatórios!E171</f>
        <v/>
      </c>
      <c r="F156" s="417" t="str">
        <f>Relatórios!F171</f>
        <v/>
      </c>
      <c r="G156" s="417" t="str">
        <f>Relatórios!G171</f>
        <v/>
      </c>
      <c r="H156" s="417" t="str">
        <f>Relatórios!H171</f>
        <v/>
      </c>
      <c r="I156" s="452" t="str">
        <f>Relatórios!I171</f>
        <v/>
      </c>
      <c r="J156" s="452" t="str">
        <f>Relatórios!J171</f>
        <v/>
      </c>
      <c r="K156" s="452" t="str">
        <f>Relatórios!K171</f>
        <v/>
      </c>
      <c r="L156" s="417" t="str">
        <f>Relatórios!L171</f>
        <v/>
      </c>
      <c r="M156" s="452" t="str">
        <f>Relatórios!M171</f>
        <v/>
      </c>
      <c r="N156" s="484" t="str">
        <f>Relatórios!N171</f>
        <v/>
      </c>
      <c r="O156" s="417" t="str">
        <f>Relatórios!O171</f>
        <v/>
      </c>
      <c r="P156" s="417" t="str">
        <f>Relatórios!P171</f>
        <v/>
      </c>
      <c r="Q156" s="417" t="str">
        <f>Relatórios!Q171</f>
        <v/>
      </c>
      <c r="R156" s="417" t="str">
        <f>Relatórios!R171</f>
        <v/>
      </c>
      <c r="S156" s="418" t="str">
        <f>Relatórios!S171</f>
        <v/>
      </c>
    </row>
    <row r="157" spans="1:19" ht="12.75" customHeight="1">
      <c r="A157" s="419" t="str">
        <f>Relatórios!A172</f>
        <v/>
      </c>
      <c r="B157" s="417" t="str">
        <f>Relatórios!B172</f>
        <v/>
      </c>
      <c r="C157" s="417" t="str">
        <f>Relatórios!C172</f>
        <v/>
      </c>
      <c r="D157" s="417" t="str">
        <f>Relatórios!D172</f>
        <v/>
      </c>
      <c r="E157" s="417" t="str">
        <f>Relatórios!E172</f>
        <v/>
      </c>
      <c r="F157" s="417" t="str">
        <f>Relatórios!F172</f>
        <v/>
      </c>
      <c r="G157" s="417" t="str">
        <f>Relatórios!G172</f>
        <v/>
      </c>
      <c r="H157" s="417" t="str">
        <f>Relatórios!H172</f>
        <v/>
      </c>
      <c r="I157" s="452" t="str">
        <f>Relatórios!I172</f>
        <v/>
      </c>
      <c r="J157" s="452" t="str">
        <f>Relatórios!J172</f>
        <v/>
      </c>
      <c r="K157" s="452" t="str">
        <f>Relatórios!K172</f>
        <v/>
      </c>
      <c r="L157" s="417" t="str">
        <f>Relatórios!L172</f>
        <v/>
      </c>
      <c r="M157" s="452" t="str">
        <f>Relatórios!M172</f>
        <v/>
      </c>
      <c r="N157" s="484" t="str">
        <f>Relatórios!N172</f>
        <v/>
      </c>
      <c r="O157" s="417" t="str">
        <f>Relatórios!O172</f>
        <v/>
      </c>
      <c r="P157" s="417" t="str">
        <f>Relatórios!P172</f>
        <v/>
      </c>
      <c r="Q157" s="417" t="str">
        <f>Relatórios!Q172</f>
        <v/>
      </c>
      <c r="R157" s="417" t="str">
        <f>Relatórios!R172</f>
        <v/>
      </c>
      <c r="S157" s="418" t="str">
        <f>Relatórios!S172</f>
        <v/>
      </c>
    </row>
    <row r="158" spans="1:19" ht="12.75" customHeight="1">
      <c r="A158" s="419" t="str">
        <f>Relatórios!A173</f>
        <v/>
      </c>
      <c r="B158" s="417" t="str">
        <f>Relatórios!B173</f>
        <v/>
      </c>
      <c r="C158" s="417" t="str">
        <f>Relatórios!C173</f>
        <v/>
      </c>
      <c r="D158" s="417" t="str">
        <f>Relatórios!D173</f>
        <v/>
      </c>
      <c r="E158" s="417" t="str">
        <f>Relatórios!E173</f>
        <v/>
      </c>
      <c r="F158" s="417" t="str">
        <f>Relatórios!F173</f>
        <v/>
      </c>
      <c r="G158" s="417" t="str">
        <f>Relatórios!G173</f>
        <v/>
      </c>
      <c r="H158" s="417" t="str">
        <f>Relatórios!H173</f>
        <v/>
      </c>
      <c r="I158" s="452" t="str">
        <f>Relatórios!I173</f>
        <v/>
      </c>
      <c r="J158" s="452" t="str">
        <f>Relatórios!J173</f>
        <v/>
      </c>
      <c r="K158" s="452" t="str">
        <f>Relatórios!K173</f>
        <v/>
      </c>
      <c r="L158" s="417" t="str">
        <f>Relatórios!L173</f>
        <v/>
      </c>
      <c r="M158" s="452" t="str">
        <f>Relatórios!M173</f>
        <v/>
      </c>
      <c r="N158" s="484" t="str">
        <f>Relatórios!N173</f>
        <v/>
      </c>
      <c r="O158" s="417" t="str">
        <f>Relatórios!O173</f>
        <v/>
      </c>
      <c r="P158" s="417" t="str">
        <f>Relatórios!P173</f>
        <v/>
      </c>
      <c r="Q158" s="417" t="str">
        <f>Relatórios!Q173</f>
        <v/>
      </c>
      <c r="R158" s="417" t="str">
        <f>Relatórios!R173</f>
        <v/>
      </c>
      <c r="S158" s="418" t="str">
        <f>Relatórios!S173</f>
        <v/>
      </c>
    </row>
    <row r="159" spans="1:19" ht="12.75" customHeight="1">
      <c r="A159" s="419" t="str">
        <f>Relatórios!A174</f>
        <v/>
      </c>
      <c r="B159" s="417" t="str">
        <f>Relatórios!B174</f>
        <v/>
      </c>
      <c r="C159" s="417" t="str">
        <f>Relatórios!C174</f>
        <v/>
      </c>
      <c r="D159" s="417" t="str">
        <f>Relatórios!D174</f>
        <v/>
      </c>
      <c r="E159" s="417" t="str">
        <f>Relatórios!E174</f>
        <v/>
      </c>
      <c r="F159" s="417" t="str">
        <f>Relatórios!F174</f>
        <v/>
      </c>
      <c r="G159" s="417" t="str">
        <f>Relatórios!G174</f>
        <v/>
      </c>
      <c r="H159" s="417" t="str">
        <f>Relatórios!H174</f>
        <v/>
      </c>
      <c r="I159" s="452" t="str">
        <f>Relatórios!I174</f>
        <v/>
      </c>
      <c r="J159" s="452" t="str">
        <f>Relatórios!J174</f>
        <v/>
      </c>
      <c r="K159" s="452" t="str">
        <f>Relatórios!K174</f>
        <v/>
      </c>
      <c r="L159" s="417" t="str">
        <f>Relatórios!L174</f>
        <v/>
      </c>
      <c r="M159" s="452" t="str">
        <f>Relatórios!M174</f>
        <v/>
      </c>
      <c r="N159" s="484" t="str">
        <f>Relatórios!N174</f>
        <v/>
      </c>
      <c r="O159" s="417" t="str">
        <f>Relatórios!O174</f>
        <v/>
      </c>
      <c r="P159" s="417" t="str">
        <f>Relatórios!P174</f>
        <v/>
      </c>
      <c r="Q159" s="417" t="str">
        <f>Relatórios!Q174</f>
        <v/>
      </c>
      <c r="R159" s="417" t="str">
        <f>Relatórios!R174</f>
        <v/>
      </c>
      <c r="S159" s="418" t="str">
        <f>Relatórios!S174</f>
        <v/>
      </c>
    </row>
    <row r="160" spans="1:19" ht="12.75" customHeight="1">
      <c r="A160" s="419" t="str">
        <f>Relatórios!A175</f>
        <v/>
      </c>
      <c r="B160" s="417" t="str">
        <f>Relatórios!B175</f>
        <v/>
      </c>
      <c r="C160" s="417" t="str">
        <f>Relatórios!C175</f>
        <v/>
      </c>
      <c r="D160" s="417" t="str">
        <f>Relatórios!D175</f>
        <v/>
      </c>
      <c r="E160" s="417" t="str">
        <f>Relatórios!E175</f>
        <v/>
      </c>
      <c r="F160" s="417" t="str">
        <f>Relatórios!F175</f>
        <v/>
      </c>
      <c r="G160" s="417" t="str">
        <f>Relatórios!G175</f>
        <v/>
      </c>
      <c r="H160" s="417" t="str">
        <f>Relatórios!H175</f>
        <v/>
      </c>
      <c r="I160" s="452" t="str">
        <f>Relatórios!I175</f>
        <v/>
      </c>
      <c r="J160" s="452" t="str">
        <f>Relatórios!J175</f>
        <v/>
      </c>
      <c r="K160" s="452" t="str">
        <f>Relatórios!K175</f>
        <v/>
      </c>
      <c r="L160" s="417" t="str">
        <f>Relatórios!L175</f>
        <v/>
      </c>
      <c r="M160" s="452" t="str">
        <f>Relatórios!M175</f>
        <v/>
      </c>
      <c r="N160" s="484" t="str">
        <f>Relatórios!N175</f>
        <v/>
      </c>
      <c r="O160" s="417" t="str">
        <f>Relatórios!O175</f>
        <v/>
      </c>
      <c r="P160" s="417" t="str">
        <f>Relatórios!P175</f>
        <v/>
      </c>
      <c r="Q160" s="417" t="str">
        <f>Relatórios!Q175</f>
        <v/>
      </c>
      <c r="R160" s="417" t="str">
        <f>Relatórios!R175</f>
        <v/>
      </c>
      <c r="S160" s="418" t="str">
        <f>Relatórios!S175</f>
        <v/>
      </c>
    </row>
    <row r="161" spans="1:19" ht="12.75" customHeight="1">
      <c r="A161" s="419">
        <f>Relatórios!A6</f>
        <v>4</v>
      </c>
      <c r="B161" s="417" t="str">
        <f>Relatórios!B6</f>
        <v>Rastreamento do transporte</v>
      </c>
      <c r="C161" s="417" t="str">
        <f>Relatórios!C6</f>
        <v>Proposta</v>
      </c>
      <c r="D161" s="417" t="str">
        <f>Relatórios!D6</f>
        <v>ILF</v>
      </c>
      <c r="E161" s="417">
        <f>Relatórios!E6</f>
        <v>15</v>
      </c>
      <c r="F161" s="417">
        <f>Relatórios!F6</f>
        <v>2</v>
      </c>
      <c r="G161" s="417">
        <f>Relatórios!G6</f>
        <v>1</v>
      </c>
      <c r="H161" s="417">
        <f>Relatórios!H6</f>
        <v>2</v>
      </c>
      <c r="I161" s="452">
        <f>Relatórios!I6</f>
        <v>7</v>
      </c>
      <c r="J161" s="452">
        <f>Relatórios!J6</f>
        <v>5.5263157894736841</v>
      </c>
      <c r="K161" s="452">
        <f>Relatórios!K6</f>
        <v>0.6</v>
      </c>
      <c r="L161" s="417" t="str">
        <f>Relatórios!L6</f>
        <v/>
      </c>
      <c r="M161" s="452" t="str">
        <f>Relatórios!M6</f>
        <v/>
      </c>
      <c r="N161" s="484">
        <f>Relatórios!N6</f>
        <v>24.505263157894735</v>
      </c>
      <c r="O161" s="417" t="str">
        <f>Relatórios!O6</f>
        <v/>
      </c>
      <c r="P161" s="417" t="str">
        <f>Relatórios!P6</f>
        <v/>
      </c>
      <c r="Q161" s="417" t="str">
        <f>Relatórios!Q6</f>
        <v/>
      </c>
      <c r="R161" s="417" t="str">
        <f>Relatórios!R6</f>
        <v/>
      </c>
      <c r="S161" s="418" t="str">
        <f>Relatórios!S6</f>
        <v/>
      </c>
    </row>
    <row r="162" spans="1:19" ht="12.75" customHeight="1">
      <c r="A162" s="419" t="str">
        <f>Relatórios!A7</f>
        <v/>
      </c>
      <c r="B162" s="417" t="str">
        <f>Relatórios!B7</f>
        <v/>
      </c>
      <c r="C162" s="417" t="str">
        <f>Relatórios!C7</f>
        <v/>
      </c>
      <c r="D162" s="417" t="str">
        <f>Relatórios!D7</f>
        <v/>
      </c>
      <c r="E162" s="417" t="str">
        <f>Relatórios!E7</f>
        <v/>
      </c>
      <c r="F162" s="417" t="str">
        <f>Relatórios!F7</f>
        <v/>
      </c>
      <c r="G162" s="417" t="str">
        <f>Relatórios!G7</f>
        <v/>
      </c>
      <c r="H162" s="417" t="str">
        <f>Relatórios!H7</f>
        <v/>
      </c>
      <c r="I162" s="452" t="str">
        <f>Relatórios!I7</f>
        <v/>
      </c>
      <c r="J162" s="452" t="str">
        <f>Relatórios!J7</f>
        <v/>
      </c>
      <c r="K162" s="452" t="str">
        <f>Relatórios!K7</f>
        <v/>
      </c>
      <c r="L162" s="417" t="str">
        <f>Relatórios!L7</f>
        <v/>
      </c>
      <c r="M162" s="452" t="str">
        <f>Relatórios!M7</f>
        <v/>
      </c>
      <c r="N162" s="484" t="str">
        <f>Relatórios!N7</f>
        <v/>
      </c>
      <c r="O162" s="417" t="str">
        <f>Relatórios!O7</f>
        <v/>
      </c>
      <c r="P162" s="417" t="str">
        <f>Relatórios!P7</f>
        <v/>
      </c>
      <c r="Q162" s="417" t="str">
        <f>Relatórios!Q7</f>
        <v/>
      </c>
      <c r="R162" s="417" t="str">
        <f>Relatórios!R7</f>
        <v/>
      </c>
      <c r="S162" s="418" t="str">
        <f>Relatórios!S7</f>
        <v/>
      </c>
    </row>
    <row r="163" spans="1:19" ht="12.75" customHeight="1">
      <c r="A163" s="419" t="str">
        <f>Relatórios!A176</f>
        <v/>
      </c>
      <c r="B163" s="417" t="str">
        <f>Relatórios!B176</f>
        <v/>
      </c>
      <c r="C163" s="417" t="str">
        <f>Relatórios!C176</f>
        <v/>
      </c>
      <c r="D163" s="417" t="str">
        <f>Relatórios!D176</f>
        <v/>
      </c>
      <c r="E163" s="417" t="str">
        <f>Relatórios!E176</f>
        <v/>
      </c>
      <c r="F163" s="417" t="str">
        <f>Relatórios!F176</f>
        <v/>
      </c>
      <c r="G163" s="417" t="str">
        <f>Relatórios!G176</f>
        <v/>
      </c>
      <c r="H163" s="417" t="str">
        <f>Relatórios!H176</f>
        <v/>
      </c>
      <c r="I163" s="452" t="str">
        <f>Relatórios!I176</f>
        <v/>
      </c>
      <c r="J163" s="452" t="str">
        <f>Relatórios!J176</f>
        <v/>
      </c>
      <c r="K163" s="452" t="str">
        <f>Relatórios!K176</f>
        <v/>
      </c>
      <c r="L163" s="417" t="str">
        <f>Relatórios!L176</f>
        <v/>
      </c>
      <c r="M163" s="452" t="str">
        <f>Relatórios!M176</f>
        <v/>
      </c>
      <c r="N163" s="484" t="str">
        <f>Relatórios!N176</f>
        <v/>
      </c>
      <c r="O163" s="417" t="str">
        <f>Relatórios!O176</f>
        <v/>
      </c>
      <c r="P163" s="417" t="str">
        <f>Relatórios!P176</f>
        <v/>
      </c>
      <c r="Q163" s="417" t="str">
        <f>Relatórios!Q176</f>
        <v/>
      </c>
      <c r="R163" s="417" t="str">
        <f>Relatórios!R176</f>
        <v/>
      </c>
      <c r="S163" s="418" t="str">
        <f>Relatórios!S176</f>
        <v/>
      </c>
    </row>
    <row r="164" spans="1:19" ht="12.75" customHeight="1">
      <c r="A164" s="419" t="str">
        <f>Relatórios!A177</f>
        <v/>
      </c>
      <c r="B164" s="417" t="str">
        <f>Relatórios!B177</f>
        <v/>
      </c>
      <c r="C164" s="417" t="str">
        <f>Relatórios!C177</f>
        <v/>
      </c>
      <c r="D164" s="417" t="str">
        <f>Relatórios!D177</f>
        <v/>
      </c>
      <c r="E164" s="417" t="str">
        <f>Relatórios!E177</f>
        <v/>
      </c>
      <c r="F164" s="417" t="str">
        <f>Relatórios!F177</f>
        <v/>
      </c>
      <c r="G164" s="417" t="str">
        <f>Relatórios!G177</f>
        <v/>
      </c>
      <c r="H164" s="417" t="str">
        <f>Relatórios!H177</f>
        <v/>
      </c>
      <c r="I164" s="452" t="str">
        <f>Relatórios!I177</f>
        <v/>
      </c>
      <c r="J164" s="452" t="str">
        <f>Relatórios!J177</f>
        <v/>
      </c>
      <c r="K164" s="452" t="str">
        <f>Relatórios!K177</f>
        <v/>
      </c>
      <c r="L164" s="417" t="str">
        <f>Relatórios!L177</f>
        <v/>
      </c>
      <c r="M164" s="452" t="str">
        <f>Relatórios!M177</f>
        <v/>
      </c>
      <c r="N164" s="484" t="str">
        <f>Relatórios!N177</f>
        <v/>
      </c>
      <c r="O164" s="417" t="str">
        <f>Relatórios!O177</f>
        <v/>
      </c>
      <c r="P164" s="417" t="str">
        <f>Relatórios!P177</f>
        <v/>
      </c>
      <c r="Q164" s="417" t="str">
        <f>Relatórios!Q177</f>
        <v/>
      </c>
      <c r="R164" s="417" t="str">
        <f>Relatórios!R177</f>
        <v/>
      </c>
      <c r="S164" s="418" t="str">
        <f>Relatórios!S177</f>
        <v/>
      </c>
    </row>
    <row r="165" spans="1:19" ht="12.75" customHeight="1">
      <c r="A165" s="419" t="str">
        <f>Relatórios!A178</f>
        <v/>
      </c>
      <c r="B165" s="417" t="str">
        <f>Relatórios!B178</f>
        <v/>
      </c>
      <c r="C165" s="417" t="str">
        <f>Relatórios!C178</f>
        <v/>
      </c>
      <c r="D165" s="417" t="str">
        <f>Relatórios!D178</f>
        <v/>
      </c>
      <c r="E165" s="417" t="str">
        <f>Relatórios!E178</f>
        <v/>
      </c>
      <c r="F165" s="417" t="str">
        <f>Relatórios!F178</f>
        <v/>
      </c>
      <c r="G165" s="417" t="str">
        <f>Relatórios!G178</f>
        <v/>
      </c>
      <c r="H165" s="417" t="str">
        <f>Relatórios!H178</f>
        <v/>
      </c>
      <c r="I165" s="452" t="str">
        <f>Relatórios!I178</f>
        <v/>
      </c>
      <c r="J165" s="452" t="str">
        <f>Relatórios!J178</f>
        <v/>
      </c>
      <c r="K165" s="452" t="str">
        <f>Relatórios!K178</f>
        <v/>
      </c>
      <c r="L165" s="417" t="str">
        <f>Relatórios!L178</f>
        <v/>
      </c>
      <c r="M165" s="452" t="str">
        <f>Relatórios!M178</f>
        <v/>
      </c>
      <c r="N165" s="484" t="str">
        <f>Relatórios!N178</f>
        <v/>
      </c>
      <c r="O165" s="417" t="str">
        <f>Relatórios!O178</f>
        <v/>
      </c>
      <c r="P165" s="417" t="str">
        <f>Relatórios!P178</f>
        <v/>
      </c>
      <c r="Q165" s="417" t="str">
        <f>Relatórios!Q178</f>
        <v/>
      </c>
      <c r="R165" s="417" t="str">
        <f>Relatórios!R178</f>
        <v/>
      </c>
      <c r="S165" s="418" t="str">
        <f>Relatórios!S178</f>
        <v/>
      </c>
    </row>
    <row r="166" spans="1:19" ht="12.75" customHeight="1">
      <c r="A166" s="419" t="str">
        <f>Relatórios!A179</f>
        <v/>
      </c>
      <c r="B166" s="417" t="str">
        <f>Relatórios!B179</f>
        <v/>
      </c>
      <c r="C166" s="417" t="str">
        <f>Relatórios!C179</f>
        <v/>
      </c>
      <c r="D166" s="417" t="str">
        <f>Relatórios!D179</f>
        <v/>
      </c>
      <c r="E166" s="417" t="str">
        <f>Relatórios!E179</f>
        <v/>
      </c>
      <c r="F166" s="417" t="str">
        <f>Relatórios!F179</f>
        <v/>
      </c>
      <c r="G166" s="417" t="str">
        <f>Relatórios!G179</f>
        <v/>
      </c>
      <c r="H166" s="417" t="str">
        <f>Relatórios!H179</f>
        <v/>
      </c>
      <c r="I166" s="452" t="str">
        <f>Relatórios!I179</f>
        <v/>
      </c>
      <c r="J166" s="452" t="str">
        <f>Relatórios!J179</f>
        <v/>
      </c>
      <c r="K166" s="452" t="str">
        <f>Relatórios!K179</f>
        <v/>
      </c>
      <c r="L166" s="417" t="str">
        <f>Relatórios!L179</f>
        <v/>
      </c>
      <c r="M166" s="452" t="str">
        <f>Relatórios!M179</f>
        <v/>
      </c>
      <c r="N166" s="484" t="str">
        <f>Relatórios!N179</f>
        <v/>
      </c>
      <c r="O166" s="417" t="str">
        <f>Relatórios!O179</f>
        <v/>
      </c>
      <c r="P166" s="417" t="str">
        <f>Relatórios!P179</f>
        <v/>
      </c>
      <c r="Q166" s="417" t="str">
        <f>Relatórios!Q179</f>
        <v/>
      </c>
      <c r="R166" s="417" t="str">
        <f>Relatórios!R179</f>
        <v/>
      </c>
      <c r="S166" s="418" t="str">
        <f>Relatórios!S179</f>
        <v/>
      </c>
    </row>
    <row r="167" spans="1:19" ht="12.75" customHeight="1">
      <c r="A167" s="419" t="str">
        <f>Relatórios!A180</f>
        <v/>
      </c>
      <c r="B167" s="417" t="str">
        <f>Relatórios!B180</f>
        <v/>
      </c>
      <c r="C167" s="417" t="str">
        <f>Relatórios!C180</f>
        <v/>
      </c>
      <c r="D167" s="417" t="str">
        <f>Relatórios!D180</f>
        <v/>
      </c>
      <c r="E167" s="417" t="str">
        <f>Relatórios!E180</f>
        <v/>
      </c>
      <c r="F167" s="417" t="str">
        <f>Relatórios!F180</f>
        <v/>
      </c>
      <c r="G167" s="417" t="str">
        <f>Relatórios!G180</f>
        <v/>
      </c>
      <c r="H167" s="417" t="str">
        <f>Relatórios!H180</f>
        <v/>
      </c>
      <c r="I167" s="452" t="str">
        <f>Relatórios!I180</f>
        <v/>
      </c>
      <c r="J167" s="452" t="str">
        <f>Relatórios!J180</f>
        <v/>
      </c>
      <c r="K167" s="452" t="str">
        <f>Relatórios!K180</f>
        <v/>
      </c>
      <c r="L167" s="417" t="str">
        <f>Relatórios!L180</f>
        <v/>
      </c>
      <c r="M167" s="452" t="str">
        <f>Relatórios!M180</f>
        <v/>
      </c>
      <c r="N167" s="484" t="str">
        <f>Relatórios!N180</f>
        <v/>
      </c>
      <c r="O167" s="417" t="str">
        <f>Relatórios!O180</f>
        <v/>
      </c>
      <c r="P167" s="417" t="str">
        <f>Relatórios!P180</f>
        <v/>
      </c>
      <c r="Q167" s="417" t="str">
        <f>Relatórios!Q180</f>
        <v/>
      </c>
      <c r="R167" s="417" t="str">
        <f>Relatórios!R180</f>
        <v/>
      </c>
      <c r="S167" s="418" t="str">
        <f>Relatórios!S180</f>
        <v/>
      </c>
    </row>
    <row r="168" spans="1:19" ht="12.75" customHeight="1">
      <c r="A168" s="419" t="str">
        <f>Relatórios!A181</f>
        <v/>
      </c>
      <c r="B168" s="417" t="str">
        <f>Relatórios!B181</f>
        <v/>
      </c>
      <c r="C168" s="417" t="str">
        <f>Relatórios!C181</f>
        <v/>
      </c>
      <c r="D168" s="417" t="str">
        <f>Relatórios!D181</f>
        <v/>
      </c>
      <c r="E168" s="417" t="str">
        <f>Relatórios!E181</f>
        <v/>
      </c>
      <c r="F168" s="417" t="str">
        <f>Relatórios!F181</f>
        <v/>
      </c>
      <c r="G168" s="417" t="str">
        <f>Relatórios!G181</f>
        <v/>
      </c>
      <c r="H168" s="417" t="str">
        <f>Relatórios!H181</f>
        <v/>
      </c>
      <c r="I168" s="452" t="str">
        <f>Relatórios!I181</f>
        <v/>
      </c>
      <c r="J168" s="452" t="str">
        <f>Relatórios!J181</f>
        <v/>
      </c>
      <c r="K168" s="452" t="str">
        <f>Relatórios!K181</f>
        <v/>
      </c>
      <c r="L168" s="417" t="str">
        <f>Relatórios!L181</f>
        <v/>
      </c>
      <c r="M168" s="452" t="str">
        <f>Relatórios!M181</f>
        <v/>
      </c>
      <c r="N168" s="484" t="str">
        <f>Relatórios!N181</f>
        <v/>
      </c>
      <c r="O168" s="417" t="str">
        <f>Relatórios!O181</f>
        <v/>
      </c>
      <c r="P168" s="417" t="str">
        <f>Relatórios!P181</f>
        <v/>
      </c>
      <c r="Q168" s="417" t="str">
        <f>Relatórios!Q181</f>
        <v/>
      </c>
      <c r="R168" s="417" t="str">
        <f>Relatórios!R181</f>
        <v/>
      </c>
      <c r="S168" s="418" t="str">
        <f>Relatórios!S181</f>
        <v/>
      </c>
    </row>
    <row r="169" spans="1:19" ht="12.75" customHeight="1">
      <c r="A169" s="419" t="str">
        <f>Relatórios!A368</f>
        <v/>
      </c>
      <c r="B169" s="417" t="str">
        <f>Relatórios!B368</f>
        <v/>
      </c>
      <c r="C169" s="417" t="str">
        <f>Relatórios!C368</f>
        <v/>
      </c>
      <c r="D169" s="417" t="str">
        <f>Relatórios!D368</f>
        <v/>
      </c>
      <c r="E169" s="417" t="str">
        <f>Relatórios!E368</f>
        <v/>
      </c>
      <c r="F169" s="417" t="str">
        <f>Relatórios!F368</f>
        <v/>
      </c>
      <c r="G169" s="417" t="str">
        <f>Relatórios!G368</f>
        <v/>
      </c>
      <c r="H169" s="417" t="str">
        <f>Relatórios!H368</f>
        <v/>
      </c>
      <c r="I169" s="452" t="str">
        <f>Relatórios!I368</f>
        <v/>
      </c>
      <c r="J169" s="452" t="str">
        <f>Relatórios!J368</f>
        <v/>
      </c>
      <c r="K169" s="452" t="str">
        <f>Relatórios!K368</f>
        <v/>
      </c>
      <c r="L169" s="417"/>
      <c r="M169" s="452"/>
      <c r="N169" s="484" t="str">
        <f>Relatórios!N368</f>
        <v/>
      </c>
      <c r="O169" s="417" t="str">
        <f>Relatórios!O368</f>
        <v/>
      </c>
      <c r="P169" s="417" t="str">
        <f>Relatórios!P368</f>
        <v/>
      </c>
      <c r="Q169" s="417" t="str">
        <f>Relatórios!Q368</f>
        <v/>
      </c>
      <c r="R169" s="417" t="str">
        <f>Relatórios!R368</f>
        <v/>
      </c>
      <c r="S169" s="418"/>
    </row>
    <row r="170" spans="1:19" ht="12.75" customHeight="1">
      <c r="A170" s="419" t="str">
        <f>Relatórios!A182</f>
        <v/>
      </c>
      <c r="B170" s="417" t="str">
        <f>Relatórios!B182</f>
        <v/>
      </c>
      <c r="C170" s="417" t="str">
        <f>Relatórios!C182</f>
        <v/>
      </c>
      <c r="D170" s="417" t="str">
        <f>Relatórios!D182</f>
        <v/>
      </c>
      <c r="E170" s="417" t="str">
        <f>Relatórios!E182</f>
        <v/>
      </c>
      <c r="F170" s="417" t="str">
        <f>Relatórios!F182</f>
        <v/>
      </c>
      <c r="G170" s="417" t="str">
        <f>Relatórios!G182</f>
        <v/>
      </c>
      <c r="H170" s="417" t="str">
        <f>Relatórios!H182</f>
        <v/>
      </c>
      <c r="I170" s="452" t="str">
        <f>Relatórios!I182</f>
        <v/>
      </c>
      <c r="J170" s="452" t="str">
        <f>Relatórios!J182</f>
        <v/>
      </c>
      <c r="K170" s="452" t="str">
        <f>Relatórios!K182</f>
        <v/>
      </c>
      <c r="L170" s="417" t="str">
        <f>Relatórios!L182</f>
        <v/>
      </c>
      <c r="M170" s="452" t="str">
        <f>Relatórios!M182</f>
        <v/>
      </c>
      <c r="N170" s="484" t="str">
        <f>Relatórios!N182</f>
        <v/>
      </c>
      <c r="O170" s="417" t="str">
        <f>Relatórios!O182</f>
        <v/>
      </c>
      <c r="P170" s="417" t="str">
        <f>Relatórios!P182</f>
        <v/>
      </c>
      <c r="Q170" s="417" t="str">
        <f>Relatórios!Q182</f>
        <v/>
      </c>
      <c r="R170" s="417" t="str">
        <f>Relatórios!R182</f>
        <v/>
      </c>
      <c r="S170" s="418" t="str">
        <f>Relatórios!S182</f>
        <v/>
      </c>
    </row>
    <row r="171" spans="1:19" ht="12.75" customHeight="1">
      <c r="A171" s="419" t="str">
        <f>Relatórios!A183</f>
        <v/>
      </c>
      <c r="B171" s="417" t="str">
        <f>Relatórios!B183</f>
        <v/>
      </c>
      <c r="C171" s="417" t="str">
        <f>Relatórios!C183</f>
        <v/>
      </c>
      <c r="D171" s="417" t="str">
        <f>Relatórios!D183</f>
        <v/>
      </c>
      <c r="E171" s="417" t="str">
        <f>Relatórios!E183</f>
        <v/>
      </c>
      <c r="F171" s="417" t="str">
        <f>Relatórios!F183</f>
        <v/>
      </c>
      <c r="G171" s="417" t="str">
        <f>Relatórios!G183</f>
        <v/>
      </c>
      <c r="H171" s="417" t="str">
        <f>Relatórios!H183</f>
        <v/>
      </c>
      <c r="I171" s="452" t="str">
        <f>Relatórios!I183</f>
        <v/>
      </c>
      <c r="J171" s="452" t="str">
        <f>Relatórios!J183</f>
        <v/>
      </c>
      <c r="K171" s="452" t="str">
        <f>Relatórios!K183</f>
        <v/>
      </c>
      <c r="L171" s="417" t="str">
        <f>Relatórios!L183</f>
        <v/>
      </c>
      <c r="M171" s="452" t="str">
        <f>Relatórios!M183</f>
        <v/>
      </c>
      <c r="N171" s="484" t="str">
        <f>Relatórios!N183</f>
        <v/>
      </c>
      <c r="O171" s="417" t="str">
        <f>Relatórios!O183</f>
        <v/>
      </c>
      <c r="P171" s="417" t="str">
        <f>Relatórios!P183</f>
        <v/>
      </c>
      <c r="Q171" s="417" t="str">
        <f>Relatórios!Q183</f>
        <v/>
      </c>
      <c r="R171" s="417" t="str">
        <f>Relatórios!R183</f>
        <v/>
      </c>
      <c r="S171" s="418" t="str">
        <f>Relatórios!S183</f>
        <v/>
      </c>
    </row>
    <row r="172" spans="1:19" ht="12.75" customHeight="1">
      <c r="A172" s="419" t="str">
        <f>Relatórios!A8</f>
        <v/>
      </c>
      <c r="B172" s="417" t="str">
        <f>Relatórios!B8</f>
        <v/>
      </c>
      <c r="C172" s="417" t="str">
        <f>Relatórios!C8</f>
        <v/>
      </c>
      <c r="D172" s="417" t="str">
        <f>Relatórios!D8</f>
        <v/>
      </c>
      <c r="E172" s="417" t="str">
        <f>Relatórios!E8</f>
        <v/>
      </c>
      <c r="F172" s="417" t="str">
        <f>Relatórios!F8</f>
        <v/>
      </c>
      <c r="G172" s="417" t="str">
        <f>Relatórios!G8</f>
        <v/>
      </c>
      <c r="H172" s="417" t="str">
        <f>Relatórios!H8</f>
        <v/>
      </c>
      <c r="I172" s="452" t="str">
        <f>Relatórios!I8</f>
        <v/>
      </c>
      <c r="J172" s="452" t="str">
        <f>Relatórios!J8</f>
        <v/>
      </c>
      <c r="K172" s="452" t="str">
        <f>Relatórios!K8</f>
        <v/>
      </c>
      <c r="L172" s="417" t="str">
        <f>Relatórios!L8</f>
        <v/>
      </c>
      <c r="M172" s="452" t="str">
        <f>Relatórios!M8</f>
        <v/>
      </c>
      <c r="N172" s="484" t="str">
        <f>Relatórios!N8</f>
        <v/>
      </c>
      <c r="O172" s="417" t="str">
        <f>Relatórios!O8</f>
        <v/>
      </c>
      <c r="P172" s="417" t="str">
        <f>Relatórios!P8</f>
        <v/>
      </c>
      <c r="Q172" s="417" t="str">
        <f>Relatórios!Q8</f>
        <v/>
      </c>
      <c r="R172" s="417" t="str">
        <f>Relatórios!R8</f>
        <v/>
      </c>
      <c r="S172" s="418" t="str">
        <f>Relatórios!S8</f>
        <v/>
      </c>
    </row>
    <row r="173" spans="1:19" ht="12.75" customHeight="1">
      <c r="A173" s="419" t="str">
        <f>Relatórios!A184</f>
        <v/>
      </c>
      <c r="B173" s="417" t="str">
        <f>Relatórios!B184</f>
        <v/>
      </c>
      <c r="C173" s="417" t="str">
        <f>Relatórios!C184</f>
        <v/>
      </c>
      <c r="D173" s="417" t="str">
        <f>Relatórios!D184</f>
        <v/>
      </c>
      <c r="E173" s="417" t="str">
        <f>Relatórios!E184</f>
        <v/>
      </c>
      <c r="F173" s="417" t="str">
        <f>Relatórios!F184</f>
        <v/>
      </c>
      <c r="G173" s="417" t="str">
        <f>Relatórios!G184</f>
        <v/>
      </c>
      <c r="H173" s="417" t="str">
        <f>Relatórios!H184</f>
        <v/>
      </c>
      <c r="I173" s="452" t="str">
        <f>Relatórios!I184</f>
        <v/>
      </c>
      <c r="J173" s="452" t="str">
        <f>Relatórios!J184</f>
        <v/>
      </c>
      <c r="K173" s="452" t="str">
        <f>Relatórios!K184</f>
        <v/>
      </c>
      <c r="L173" s="417" t="str">
        <f>Relatórios!L184</f>
        <v/>
      </c>
      <c r="M173" s="452" t="str">
        <f>Relatórios!M184</f>
        <v/>
      </c>
      <c r="N173" s="484" t="str">
        <f>Relatórios!N184</f>
        <v/>
      </c>
      <c r="O173" s="417" t="str">
        <f>Relatórios!O184</f>
        <v/>
      </c>
      <c r="P173" s="417" t="str">
        <f>Relatórios!P184</f>
        <v/>
      </c>
      <c r="Q173" s="417" t="str">
        <f>Relatórios!Q184</f>
        <v/>
      </c>
      <c r="R173" s="417" t="str">
        <f>Relatórios!R184</f>
        <v/>
      </c>
      <c r="S173" s="418" t="str">
        <f>Relatórios!S184</f>
        <v/>
      </c>
    </row>
    <row r="174" spans="1:19" ht="12.75" customHeight="1">
      <c r="A174" s="419" t="str">
        <f>Relatórios!A190</f>
        <v/>
      </c>
      <c r="B174" s="417" t="str">
        <f>Relatórios!B190</f>
        <v/>
      </c>
      <c r="C174" s="417" t="str">
        <f>Relatórios!C190</f>
        <v/>
      </c>
      <c r="D174" s="417" t="str">
        <f>Relatórios!D190</f>
        <v/>
      </c>
      <c r="E174" s="417" t="str">
        <f>Relatórios!E190</f>
        <v/>
      </c>
      <c r="F174" s="417" t="str">
        <f>Relatórios!F190</f>
        <v/>
      </c>
      <c r="G174" s="417" t="str">
        <f>Relatórios!G190</f>
        <v/>
      </c>
      <c r="H174" s="417" t="str">
        <f>Relatórios!H190</f>
        <v/>
      </c>
      <c r="I174" s="452" t="str">
        <f>Relatórios!I190</f>
        <v/>
      </c>
      <c r="J174" s="452" t="str">
        <f>Relatórios!J190</f>
        <v/>
      </c>
      <c r="K174" s="452" t="str">
        <f>Relatórios!K190</f>
        <v/>
      </c>
      <c r="L174" s="417" t="str">
        <f>Relatórios!L190</f>
        <v/>
      </c>
      <c r="M174" s="452" t="str">
        <f>Relatórios!M190</f>
        <v/>
      </c>
      <c r="N174" s="484" t="str">
        <f>Relatórios!N190</f>
        <v/>
      </c>
      <c r="O174" s="417" t="str">
        <f>Relatórios!O190</f>
        <v/>
      </c>
      <c r="P174" s="417" t="str">
        <f>Relatórios!P190</f>
        <v/>
      </c>
      <c r="Q174" s="417" t="str">
        <f>Relatórios!Q190</f>
        <v/>
      </c>
      <c r="R174" s="417" t="str">
        <f>Relatórios!R190</f>
        <v/>
      </c>
      <c r="S174" s="418" t="str">
        <f>Relatórios!S190</f>
        <v/>
      </c>
    </row>
    <row r="175" spans="1:19" ht="12.75" customHeight="1">
      <c r="A175" s="419" t="str">
        <f>Relatórios!A191</f>
        <v/>
      </c>
      <c r="B175" s="417" t="str">
        <f>Relatórios!B191</f>
        <v/>
      </c>
      <c r="C175" s="417" t="str">
        <f>Relatórios!C191</f>
        <v/>
      </c>
      <c r="D175" s="417" t="str">
        <f>Relatórios!D191</f>
        <v/>
      </c>
      <c r="E175" s="417" t="str">
        <f>Relatórios!E191</f>
        <v/>
      </c>
      <c r="F175" s="417" t="str">
        <f>Relatórios!F191</f>
        <v/>
      </c>
      <c r="G175" s="417" t="str">
        <f>Relatórios!G191</f>
        <v/>
      </c>
      <c r="H175" s="417" t="str">
        <f>Relatórios!H191</f>
        <v/>
      </c>
      <c r="I175" s="452" t="str">
        <f>Relatórios!I191</f>
        <v/>
      </c>
      <c r="J175" s="452" t="str">
        <f>Relatórios!J191</f>
        <v/>
      </c>
      <c r="K175" s="452" t="str">
        <f>Relatórios!K191</f>
        <v/>
      </c>
      <c r="L175" s="417" t="str">
        <f>Relatórios!L191</f>
        <v/>
      </c>
      <c r="M175" s="452" t="str">
        <f>Relatórios!M191</f>
        <v/>
      </c>
      <c r="N175" s="484" t="str">
        <f>Relatórios!N191</f>
        <v/>
      </c>
      <c r="O175" s="417" t="str">
        <f>Relatórios!O191</f>
        <v/>
      </c>
      <c r="P175" s="417" t="str">
        <f>Relatórios!P191</f>
        <v/>
      </c>
      <c r="Q175" s="417" t="str">
        <f>Relatórios!Q191</f>
        <v/>
      </c>
      <c r="R175" s="417" t="str">
        <f>Relatórios!R191</f>
        <v/>
      </c>
      <c r="S175" s="418" t="str">
        <f>Relatórios!S191</f>
        <v/>
      </c>
    </row>
    <row r="176" spans="1:19" ht="12.75" customHeight="1">
      <c r="A176" s="419" t="str">
        <f>Relatórios!A192</f>
        <v/>
      </c>
      <c r="B176" s="417" t="str">
        <f>Relatórios!B192</f>
        <v/>
      </c>
      <c r="C176" s="417" t="str">
        <f>Relatórios!C192</f>
        <v/>
      </c>
      <c r="D176" s="417" t="str">
        <f>Relatórios!D192</f>
        <v/>
      </c>
      <c r="E176" s="417" t="str">
        <f>Relatórios!E192</f>
        <v/>
      </c>
      <c r="F176" s="417" t="str">
        <f>Relatórios!F192</f>
        <v/>
      </c>
      <c r="G176" s="417" t="str">
        <f>Relatórios!G192</f>
        <v/>
      </c>
      <c r="H176" s="417" t="str">
        <f>Relatórios!H192</f>
        <v/>
      </c>
      <c r="I176" s="452" t="str">
        <f>Relatórios!I192</f>
        <v/>
      </c>
      <c r="J176" s="452" t="str">
        <f>Relatórios!J192</f>
        <v/>
      </c>
      <c r="K176" s="452" t="str">
        <f>Relatórios!K192</f>
        <v/>
      </c>
      <c r="L176" s="417" t="str">
        <f>Relatórios!L192</f>
        <v/>
      </c>
      <c r="M176" s="452" t="str">
        <f>Relatórios!M192</f>
        <v/>
      </c>
      <c r="N176" s="484" t="str">
        <f>Relatórios!N192</f>
        <v/>
      </c>
      <c r="O176" s="417" t="str">
        <f>Relatórios!O192</f>
        <v/>
      </c>
      <c r="P176" s="417" t="str">
        <f>Relatórios!P192</f>
        <v/>
      </c>
      <c r="Q176" s="417" t="str">
        <f>Relatórios!Q192</f>
        <v/>
      </c>
      <c r="R176" s="417" t="str">
        <f>Relatórios!R192</f>
        <v/>
      </c>
      <c r="S176" s="418" t="str">
        <f>Relatórios!S192</f>
        <v/>
      </c>
    </row>
    <row r="177" spans="1:19" ht="12.75" customHeight="1">
      <c r="A177" s="419" t="str">
        <f>Relatórios!A193</f>
        <v/>
      </c>
      <c r="B177" s="417" t="str">
        <f>Relatórios!B193</f>
        <v/>
      </c>
      <c r="C177" s="417" t="str">
        <f>Relatórios!C193</f>
        <v/>
      </c>
      <c r="D177" s="417" t="str">
        <f>Relatórios!D193</f>
        <v/>
      </c>
      <c r="E177" s="417" t="str">
        <f>Relatórios!E193</f>
        <v/>
      </c>
      <c r="F177" s="417" t="str">
        <f>Relatórios!F193</f>
        <v/>
      </c>
      <c r="G177" s="417" t="str">
        <f>Relatórios!G193</f>
        <v/>
      </c>
      <c r="H177" s="417" t="str">
        <f>Relatórios!H193</f>
        <v/>
      </c>
      <c r="I177" s="452" t="str">
        <f>Relatórios!I193</f>
        <v/>
      </c>
      <c r="J177" s="452" t="str">
        <f>Relatórios!J193</f>
        <v/>
      </c>
      <c r="K177" s="452" t="str">
        <f>Relatórios!K193</f>
        <v/>
      </c>
      <c r="L177" s="417" t="str">
        <f>Relatórios!L193</f>
        <v/>
      </c>
      <c r="M177" s="452" t="str">
        <f>Relatórios!M193</f>
        <v/>
      </c>
      <c r="N177" s="484" t="str">
        <f>Relatórios!N193</f>
        <v/>
      </c>
      <c r="O177" s="417" t="str">
        <f>Relatórios!O193</f>
        <v/>
      </c>
      <c r="P177" s="417" t="str">
        <f>Relatórios!P193</f>
        <v/>
      </c>
      <c r="Q177" s="417" t="str">
        <f>Relatórios!Q193</f>
        <v/>
      </c>
      <c r="R177" s="417" t="str">
        <f>Relatórios!R193</f>
        <v/>
      </c>
      <c r="S177" s="418" t="str">
        <f>Relatórios!S193</f>
        <v/>
      </c>
    </row>
    <row r="178" spans="1:19" ht="12.75" customHeight="1">
      <c r="A178" s="419" t="str">
        <f>Relatórios!A194</f>
        <v/>
      </c>
      <c r="B178" s="417" t="str">
        <f>Relatórios!B194</f>
        <v/>
      </c>
      <c r="C178" s="417" t="str">
        <f>Relatórios!C194</f>
        <v/>
      </c>
      <c r="D178" s="417" t="str">
        <f>Relatórios!D194</f>
        <v/>
      </c>
      <c r="E178" s="417" t="str">
        <f>Relatórios!E194</f>
        <v/>
      </c>
      <c r="F178" s="417" t="str">
        <f>Relatórios!F194</f>
        <v/>
      </c>
      <c r="G178" s="417" t="str">
        <f>Relatórios!G194</f>
        <v/>
      </c>
      <c r="H178" s="417" t="str">
        <f>Relatórios!H194</f>
        <v/>
      </c>
      <c r="I178" s="452" t="str">
        <f>Relatórios!I194</f>
        <v/>
      </c>
      <c r="J178" s="452" t="str">
        <f>Relatórios!J194</f>
        <v/>
      </c>
      <c r="K178" s="452" t="str">
        <f>Relatórios!K194</f>
        <v/>
      </c>
      <c r="L178" s="417" t="str">
        <f>Relatórios!L194</f>
        <v/>
      </c>
      <c r="M178" s="452" t="str">
        <f>Relatórios!M194</f>
        <v/>
      </c>
      <c r="N178" s="484" t="str">
        <f>Relatórios!N194</f>
        <v/>
      </c>
      <c r="O178" s="417" t="str">
        <f>Relatórios!O194</f>
        <v/>
      </c>
      <c r="P178" s="417" t="str">
        <f>Relatórios!P194</f>
        <v/>
      </c>
      <c r="Q178" s="417" t="str">
        <f>Relatórios!Q194</f>
        <v/>
      </c>
      <c r="R178" s="417" t="str">
        <f>Relatórios!R194</f>
        <v/>
      </c>
      <c r="S178" s="418" t="str">
        <f>Relatórios!S194</f>
        <v/>
      </c>
    </row>
    <row r="179" spans="1:19" ht="12.75" customHeight="1">
      <c r="A179" s="419" t="str">
        <f>Relatórios!A195</f>
        <v/>
      </c>
      <c r="B179" s="417" t="str">
        <f>Relatórios!B195</f>
        <v/>
      </c>
      <c r="C179" s="417" t="str">
        <f>Relatórios!C195</f>
        <v/>
      </c>
      <c r="D179" s="417" t="str">
        <f>Relatórios!D195</f>
        <v/>
      </c>
      <c r="E179" s="417" t="str">
        <f>Relatórios!E195</f>
        <v/>
      </c>
      <c r="F179" s="417" t="str">
        <f>Relatórios!F195</f>
        <v/>
      </c>
      <c r="G179" s="417" t="str">
        <f>Relatórios!G195</f>
        <v/>
      </c>
      <c r="H179" s="417" t="str">
        <f>Relatórios!H195</f>
        <v/>
      </c>
      <c r="I179" s="452" t="str">
        <f>Relatórios!I195</f>
        <v/>
      </c>
      <c r="J179" s="452" t="str">
        <f>Relatórios!J195</f>
        <v/>
      </c>
      <c r="K179" s="452" t="str">
        <f>Relatórios!K195</f>
        <v/>
      </c>
      <c r="L179" s="417" t="str">
        <f>Relatórios!L195</f>
        <v/>
      </c>
      <c r="M179" s="452" t="str">
        <f>Relatórios!M195</f>
        <v/>
      </c>
      <c r="N179" s="484" t="str">
        <f>Relatórios!N195</f>
        <v/>
      </c>
      <c r="O179" s="417" t="str">
        <f>Relatórios!O195</f>
        <v/>
      </c>
      <c r="P179" s="417" t="str">
        <f>Relatórios!P195</f>
        <v/>
      </c>
      <c r="Q179" s="417" t="str">
        <f>Relatórios!Q195</f>
        <v/>
      </c>
      <c r="R179" s="417" t="str">
        <f>Relatórios!R195</f>
        <v/>
      </c>
      <c r="S179" s="418" t="str">
        <f>Relatórios!S195</f>
        <v/>
      </c>
    </row>
    <row r="180" spans="1:19" ht="12.75" customHeight="1">
      <c r="A180" s="419" t="str">
        <f>Relatórios!A196</f>
        <v/>
      </c>
      <c r="B180" s="417" t="str">
        <f>Relatórios!B196</f>
        <v/>
      </c>
      <c r="C180" s="417" t="str">
        <f>Relatórios!C196</f>
        <v/>
      </c>
      <c r="D180" s="417" t="str">
        <f>Relatórios!D196</f>
        <v/>
      </c>
      <c r="E180" s="417" t="str">
        <f>Relatórios!E196</f>
        <v/>
      </c>
      <c r="F180" s="417" t="str">
        <f>Relatórios!F196</f>
        <v/>
      </c>
      <c r="G180" s="417" t="str">
        <f>Relatórios!G196</f>
        <v/>
      </c>
      <c r="H180" s="417" t="str">
        <f>Relatórios!H196</f>
        <v/>
      </c>
      <c r="I180" s="452" t="str">
        <f>Relatórios!I196</f>
        <v/>
      </c>
      <c r="J180" s="452" t="str">
        <f>Relatórios!J196</f>
        <v/>
      </c>
      <c r="K180" s="452" t="str">
        <f>Relatórios!K196</f>
        <v/>
      </c>
      <c r="L180" s="417" t="str">
        <f>Relatórios!L196</f>
        <v/>
      </c>
      <c r="M180" s="452" t="str">
        <f>Relatórios!M196</f>
        <v/>
      </c>
      <c r="N180" s="484" t="str">
        <f>Relatórios!N196</f>
        <v/>
      </c>
      <c r="O180" s="417" t="str">
        <f>Relatórios!O196</f>
        <v/>
      </c>
      <c r="P180" s="417" t="str">
        <f>Relatórios!P196</f>
        <v/>
      </c>
      <c r="Q180" s="417" t="str">
        <f>Relatórios!Q196</f>
        <v/>
      </c>
      <c r="R180" s="417" t="str">
        <f>Relatórios!R196</f>
        <v/>
      </c>
      <c r="S180" s="418" t="str">
        <f>Relatórios!S196</f>
        <v/>
      </c>
    </row>
    <row r="181" spans="1:19" ht="12.75" customHeight="1">
      <c r="A181" s="419" t="str">
        <f>Relatórios!A197</f>
        <v/>
      </c>
      <c r="B181" s="417" t="str">
        <f>Relatórios!B197</f>
        <v/>
      </c>
      <c r="C181" s="417" t="str">
        <f>Relatórios!C197</f>
        <v/>
      </c>
      <c r="D181" s="417" t="str">
        <f>Relatórios!D197</f>
        <v/>
      </c>
      <c r="E181" s="417" t="str">
        <f>Relatórios!E197</f>
        <v/>
      </c>
      <c r="F181" s="417" t="str">
        <f>Relatórios!F197</f>
        <v/>
      </c>
      <c r="G181" s="417" t="str">
        <f>Relatórios!G197</f>
        <v/>
      </c>
      <c r="H181" s="417" t="str">
        <f>Relatórios!H197</f>
        <v/>
      </c>
      <c r="I181" s="452" t="str">
        <f>Relatórios!I197</f>
        <v/>
      </c>
      <c r="J181" s="452" t="str">
        <f>Relatórios!J197</f>
        <v/>
      </c>
      <c r="K181" s="452" t="str">
        <f>Relatórios!K197</f>
        <v/>
      </c>
      <c r="L181" s="417" t="str">
        <f>Relatórios!L197</f>
        <v/>
      </c>
      <c r="M181" s="452" t="str">
        <f>Relatórios!M197</f>
        <v/>
      </c>
      <c r="N181" s="484" t="str">
        <f>Relatórios!N197</f>
        <v/>
      </c>
      <c r="O181" s="417" t="str">
        <f>Relatórios!O197</f>
        <v/>
      </c>
      <c r="P181" s="417" t="str">
        <f>Relatórios!P197</f>
        <v/>
      </c>
      <c r="Q181" s="417" t="str">
        <f>Relatórios!Q197</f>
        <v/>
      </c>
      <c r="R181" s="417" t="str">
        <f>Relatórios!R197</f>
        <v/>
      </c>
      <c r="S181" s="418" t="str">
        <f>Relatórios!S197</f>
        <v/>
      </c>
    </row>
    <row r="182" spans="1:19" ht="12.75" customHeight="1">
      <c r="A182" s="419" t="str">
        <f>Relatórios!A198</f>
        <v/>
      </c>
      <c r="B182" s="417" t="str">
        <f>Relatórios!B198</f>
        <v/>
      </c>
      <c r="C182" s="417" t="str">
        <f>Relatórios!C198</f>
        <v/>
      </c>
      <c r="D182" s="417" t="str">
        <f>Relatórios!D198</f>
        <v/>
      </c>
      <c r="E182" s="417" t="str">
        <f>Relatórios!E198</f>
        <v/>
      </c>
      <c r="F182" s="417" t="str">
        <f>Relatórios!F198</f>
        <v/>
      </c>
      <c r="G182" s="417" t="str">
        <f>Relatórios!G198</f>
        <v/>
      </c>
      <c r="H182" s="417" t="str">
        <f>Relatórios!H198</f>
        <v/>
      </c>
      <c r="I182" s="452" t="str">
        <f>Relatórios!I198</f>
        <v/>
      </c>
      <c r="J182" s="452" t="str">
        <f>Relatórios!J198</f>
        <v/>
      </c>
      <c r="K182" s="452" t="str">
        <f>Relatórios!K198</f>
        <v/>
      </c>
      <c r="L182" s="417" t="str">
        <f>Relatórios!L198</f>
        <v/>
      </c>
      <c r="M182" s="452" t="str">
        <f>Relatórios!M198</f>
        <v/>
      </c>
      <c r="N182" s="484" t="str">
        <f>Relatórios!N198</f>
        <v/>
      </c>
      <c r="O182" s="417" t="str">
        <f>Relatórios!O198</f>
        <v/>
      </c>
      <c r="P182" s="417" t="str">
        <f>Relatórios!P198</f>
        <v/>
      </c>
      <c r="Q182" s="417" t="str">
        <f>Relatórios!Q198</f>
        <v/>
      </c>
      <c r="R182" s="417" t="str">
        <f>Relatórios!R198</f>
        <v/>
      </c>
      <c r="S182" s="418" t="str">
        <f>Relatórios!S198</f>
        <v/>
      </c>
    </row>
    <row r="183" spans="1:19" ht="12.75" customHeight="1">
      <c r="A183" s="419" t="str">
        <f>Relatórios!A199</f>
        <v/>
      </c>
      <c r="B183" s="417" t="str">
        <f>Relatórios!B199</f>
        <v/>
      </c>
      <c r="C183" s="417" t="str">
        <f>Relatórios!C199</f>
        <v/>
      </c>
      <c r="D183" s="417" t="str">
        <f>Relatórios!D199</f>
        <v/>
      </c>
      <c r="E183" s="417" t="str">
        <f>Relatórios!E199</f>
        <v/>
      </c>
      <c r="F183" s="417" t="str">
        <f>Relatórios!F199</f>
        <v/>
      </c>
      <c r="G183" s="417" t="str">
        <f>Relatórios!G199</f>
        <v/>
      </c>
      <c r="H183" s="417" t="str">
        <f>Relatórios!H199</f>
        <v/>
      </c>
      <c r="I183" s="452" t="str">
        <f>Relatórios!I199</f>
        <v/>
      </c>
      <c r="J183" s="452" t="str">
        <f>Relatórios!J199</f>
        <v/>
      </c>
      <c r="K183" s="452" t="str">
        <f>Relatórios!K199</f>
        <v/>
      </c>
      <c r="L183" s="417" t="str">
        <f>Relatórios!L199</f>
        <v/>
      </c>
      <c r="M183" s="452" t="str">
        <f>Relatórios!M199</f>
        <v/>
      </c>
      <c r="N183" s="484" t="str">
        <f>Relatórios!N199</f>
        <v/>
      </c>
      <c r="O183" s="417" t="str">
        <f>Relatórios!O199</f>
        <v/>
      </c>
      <c r="P183" s="417" t="str">
        <f>Relatórios!P199</f>
        <v/>
      </c>
      <c r="Q183" s="417" t="str">
        <f>Relatórios!Q199</f>
        <v/>
      </c>
      <c r="R183" s="417" t="str">
        <f>Relatórios!R199</f>
        <v/>
      </c>
      <c r="S183" s="418" t="str">
        <f>Relatórios!S199</f>
        <v/>
      </c>
    </row>
    <row r="184" spans="1:19" ht="12.75" customHeight="1">
      <c r="A184" s="419" t="str">
        <f>Relatórios!A200</f>
        <v/>
      </c>
      <c r="B184" s="417" t="str">
        <f>Relatórios!B200</f>
        <v/>
      </c>
      <c r="C184" s="417" t="str">
        <f>Relatórios!C200</f>
        <v/>
      </c>
      <c r="D184" s="417" t="str">
        <f>Relatórios!D200</f>
        <v/>
      </c>
      <c r="E184" s="417" t="str">
        <f>Relatórios!E200</f>
        <v/>
      </c>
      <c r="F184" s="417" t="str">
        <f>Relatórios!F200</f>
        <v/>
      </c>
      <c r="G184" s="417" t="str">
        <f>Relatórios!G200</f>
        <v/>
      </c>
      <c r="H184" s="417" t="str">
        <f>Relatórios!H200</f>
        <v/>
      </c>
      <c r="I184" s="452" t="str">
        <f>Relatórios!I200</f>
        <v/>
      </c>
      <c r="J184" s="452" t="str">
        <f>Relatórios!J200</f>
        <v/>
      </c>
      <c r="K184" s="452" t="str">
        <f>Relatórios!K200</f>
        <v/>
      </c>
      <c r="L184" s="417" t="str">
        <f>Relatórios!L200</f>
        <v/>
      </c>
      <c r="M184" s="452" t="str">
        <f>Relatórios!M200</f>
        <v/>
      </c>
      <c r="N184" s="484" t="str">
        <f>Relatórios!N200</f>
        <v/>
      </c>
      <c r="O184" s="417" t="str">
        <f>Relatórios!O200</f>
        <v/>
      </c>
      <c r="P184" s="417" t="str">
        <f>Relatórios!P200</f>
        <v/>
      </c>
      <c r="Q184" s="417" t="str">
        <f>Relatórios!Q200</f>
        <v/>
      </c>
      <c r="R184" s="417" t="str">
        <f>Relatórios!R200</f>
        <v/>
      </c>
      <c r="S184" s="418" t="str">
        <f>Relatórios!S200</f>
        <v/>
      </c>
    </row>
    <row r="185" spans="1:19" ht="12.75" customHeight="1">
      <c r="A185" s="419" t="str">
        <f>Relatórios!A201</f>
        <v/>
      </c>
      <c r="B185" s="417" t="str">
        <f>Relatórios!B201</f>
        <v/>
      </c>
      <c r="C185" s="417" t="str">
        <f>Relatórios!C201</f>
        <v/>
      </c>
      <c r="D185" s="417" t="str">
        <f>Relatórios!D201</f>
        <v/>
      </c>
      <c r="E185" s="417" t="str">
        <f>Relatórios!E201</f>
        <v/>
      </c>
      <c r="F185" s="417" t="str">
        <f>Relatórios!F201</f>
        <v/>
      </c>
      <c r="G185" s="417" t="str">
        <f>Relatórios!G201</f>
        <v/>
      </c>
      <c r="H185" s="417" t="str">
        <f>Relatórios!H201</f>
        <v/>
      </c>
      <c r="I185" s="452" t="str">
        <f>Relatórios!I201</f>
        <v/>
      </c>
      <c r="J185" s="452" t="str">
        <f>Relatórios!J201</f>
        <v/>
      </c>
      <c r="K185" s="452" t="str">
        <f>Relatórios!K201</f>
        <v/>
      </c>
      <c r="L185" s="417" t="str">
        <f>Relatórios!L201</f>
        <v/>
      </c>
      <c r="M185" s="452" t="str">
        <f>Relatórios!M201</f>
        <v/>
      </c>
      <c r="N185" s="484" t="str">
        <f>Relatórios!N201</f>
        <v/>
      </c>
      <c r="O185" s="417" t="str">
        <f>Relatórios!O201</f>
        <v/>
      </c>
      <c r="P185" s="417" t="str">
        <f>Relatórios!P201</f>
        <v/>
      </c>
      <c r="Q185" s="417" t="str">
        <f>Relatórios!Q201</f>
        <v/>
      </c>
      <c r="R185" s="417" t="str">
        <f>Relatórios!R201</f>
        <v/>
      </c>
      <c r="S185" s="418" t="str">
        <f>Relatórios!S201</f>
        <v/>
      </c>
    </row>
    <row r="186" spans="1:19" ht="12.75" customHeight="1">
      <c r="A186" s="419" t="str">
        <f>Relatórios!A202</f>
        <v/>
      </c>
      <c r="B186" s="417" t="str">
        <f>Relatórios!B202</f>
        <v/>
      </c>
      <c r="C186" s="417" t="str">
        <f>Relatórios!C202</f>
        <v/>
      </c>
      <c r="D186" s="417" t="str">
        <f>Relatórios!D202</f>
        <v/>
      </c>
      <c r="E186" s="417" t="str">
        <f>Relatórios!E202</f>
        <v/>
      </c>
      <c r="F186" s="417" t="str">
        <f>Relatórios!F202</f>
        <v/>
      </c>
      <c r="G186" s="417" t="str">
        <f>Relatórios!G202</f>
        <v/>
      </c>
      <c r="H186" s="417" t="str">
        <f>Relatórios!H202</f>
        <v/>
      </c>
      <c r="I186" s="452" t="str">
        <f>Relatórios!I202</f>
        <v/>
      </c>
      <c r="J186" s="452" t="str">
        <f>Relatórios!J202</f>
        <v/>
      </c>
      <c r="K186" s="452" t="str">
        <f>Relatórios!K202</f>
        <v/>
      </c>
      <c r="L186" s="417" t="str">
        <f>Relatórios!L202</f>
        <v/>
      </c>
      <c r="M186" s="452" t="str">
        <f>Relatórios!M202</f>
        <v/>
      </c>
      <c r="N186" s="484" t="str">
        <f>Relatórios!N202</f>
        <v/>
      </c>
      <c r="O186" s="417" t="str">
        <f>Relatórios!O202</f>
        <v/>
      </c>
      <c r="P186" s="417" t="str">
        <f>Relatórios!P202</f>
        <v/>
      </c>
      <c r="Q186" s="417" t="str">
        <f>Relatórios!Q202</f>
        <v/>
      </c>
      <c r="R186" s="417" t="str">
        <f>Relatórios!R202</f>
        <v/>
      </c>
      <c r="S186" s="418" t="str">
        <f>Relatórios!S202</f>
        <v/>
      </c>
    </row>
    <row r="187" spans="1:19" ht="12.75" customHeight="1">
      <c r="A187" s="419" t="str">
        <f>Relatórios!A203</f>
        <v/>
      </c>
      <c r="B187" s="417" t="str">
        <f>Relatórios!B203</f>
        <v/>
      </c>
      <c r="C187" s="417" t="str">
        <f>Relatórios!C203</f>
        <v/>
      </c>
      <c r="D187" s="417" t="str">
        <f>Relatórios!D203</f>
        <v/>
      </c>
      <c r="E187" s="417" t="str">
        <f>Relatórios!E203</f>
        <v/>
      </c>
      <c r="F187" s="417" t="str">
        <f>Relatórios!F203</f>
        <v/>
      </c>
      <c r="G187" s="417" t="str">
        <f>Relatórios!G203</f>
        <v/>
      </c>
      <c r="H187" s="417" t="str">
        <f>Relatórios!H203</f>
        <v/>
      </c>
      <c r="I187" s="452" t="str">
        <f>Relatórios!I203</f>
        <v/>
      </c>
      <c r="J187" s="452" t="str">
        <f>Relatórios!J203</f>
        <v/>
      </c>
      <c r="K187" s="452" t="str">
        <f>Relatórios!K203</f>
        <v/>
      </c>
      <c r="L187" s="417" t="str">
        <f>Relatórios!L203</f>
        <v/>
      </c>
      <c r="M187" s="452" t="str">
        <f>Relatórios!M203</f>
        <v/>
      </c>
      <c r="N187" s="484" t="str">
        <f>Relatórios!N203</f>
        <v/>
      </c>
      <c r="O187" s="417" t="str">
        <f>Relatórios!O203</f>
        <v/>
      </c>
      <c r="P187" s="417" t="str">
        <f>Relatórios!P203</f>
        <v/>
      </c>
      <c r="Q187" s="417" t="str">
        <f>Relatórios!Q203</f>
        <v/>
      </c>
      <c r="R187" s="417" t="str">
        <f>Relatórios!R203</f>
        <v/>
      </c>
      <c r="S187" s="418" t="str">
        <f>Relatórios!S203</f>
        <v/>
      </c>
    </row>
    <row r="188" spans="1:19" ht="12.75" customHeight="1">
      <c r="A188" s="419" t="str">
        <f>Relatórios!A204</f>
        <v/>
      </c>
      <c r="B188" s="417" t="str">
        <f>Relatórios!B204</f>
        <v/>
      </c>
      <c r="C188" s="417" t="str">
        <f>Relatórios!C204</f>
        <v/>
      </c>
      <c r="D188" s="417" t="str">
        <f>Relatórios!D204</f>
        <v/>
      </c>
      <c r="E188" s="417" t="str">
        <f>Relatórios!E204</f>
        <v/>
      </c>
      <c r="F188" s="417" t="str">
        <f>Relatórios!F204</f>
        <v/>
      </c>
      <c r="G188" s="417" t="str">
        <f>Relatórios!G204</f>
        <v/>
      </c>
      <c r="H188" s="417" t="str">
        <f>Relatórios!H204</f>
        <v/>
      </c>
      <c r="I188" s="452" t="str">
        <f>Relatórios!I204</f>
        <v/>
      </c>
      <c r="J188" s="452" t="str">
        <f>Relatórios!J204</f>
        <v/>
      </c>
      <c r="K188" s="452" t="str">
        <f>Relatórios!K204</f>
        <v/>
      </c>
      <c r="L188" s="417" t="str">
        <f>Relatórios!L204</f>
        <v/>
      </c>
      <c r="M188" s="452" t="str">
        <f>Relatórios!M204</f>
        <v/>
      </c>
      <c r="N188" s="484" t="str">
        <f>Relatórios!N204</f>
        <v/>
      </c>
      <c r="O188" s="417" t="str">
        <f>Relatórios!O204</f>
        <v/>
      </c>
      <c r="P188" s="417" t="str">
        <f>Relatórios!P204</f>
        <v/>
      </c>
      <c r="Q188" s="417" t="str">
        <f>Relatórios!Q204</f>
        <v/>
      </c>
      <c r="R188" s="417" t="str">
        <f>Relatórios!R204</f>
        <v/>
      </c>
      <c r="S188" s="418" t="str">
        <f>Relatórios!S204</f>
        <v/>
      </c>
    </row>
    <row r="189" spans="1:19" ht="12.75" customHeight="1">
      <c r="A189" s="419" t="str">
        <f>Relatórios!A205</f>
        <v/>
      </c>
      <c r="B189" s="417" t="str">
        <f>Relatórios!B205</f>
        <v/>
      </c>
      <c r="C189" s="417" t="str">
        <f>Relatórios!C205</f>
        <v/>
      </c>
      <c r="D189" s="417" t="str">
        <f>Relatórios!D205</f>
        <v/>
      </c>
      <c r="E189" s="417" t="str">
        <f>Relatórios!E205</f>
        <v/>
      </c>
      <c r="F189" s="417" t="str">
        <f>Relatórios!F205</f>
        <v/>
      </c>
      <c r="G189" s="417" t="str">
        <f>Relatórios!G205</f>
        <v/>
      </c>
      <c r="H189" s="417" t="str">
        <f>Relatórios!H205</f>
        <v/>
      </c>
      <c r="I189" s="452" t="str">
        <f>Relatórios!I205</f>
        <v/>
      </c>
      <c r="J189" s="452" t="str">
        <f>Relatórios!J205</f>
        <v/>
      </c>
      <c r="K189" s="452" t="str">
        <f>Relatórios!K205</f>
        <v/>
      </c>
      <c r="L189" s="417" t="str">
        <f>Relatórios!L205</f>
        <v/>
      </c>
      <c r="M189" s="452" t="str">
        <f>Relatórios!M205</f>
        <v/>
      </c>
      <c r="N189" s="484" t="str">
        <f>Relatórios!N205</f>
        <v/>
      </c>
      <c r="O189" s="417" t="str">
        <f>Relatórios!O205</f>
        <v/>
      </c>
      <c r="P189" s="417" t="str">
        <f>Relatórios!P205</f>
        <v/>
      </c>
      <c r="Q189" s="417" t="str">
        <f>Relatórios!Q205</f>
        <v/>
      </c>
      <c r="R189" s="417" t="str">
        <f>Relatórios!R205</f>
        <v/>
      </c>
      <c r="S189" s="418" t="str">
        <f>Relatórios!S205</f>
        <v/>
      </c>
    </row>
    <row r="190" spans="1:19" ht="12.75" customHeight="1">
      <c r="A190" s="419" t="str">
        <f>Relatórios!A206</f>
        <v/>
      </c>
      <c r="B190" s="417" t="str">
        <f>Relatórios!B206</f>
        <v/>
      </c>
      <c r="C190" s="417" t="str">
        <f>Relatórios!C206</f>
        <v/>
      </c>
      <c r="D190" s="417" t="str">
        <f>Relatórios!D206</f>
        <v/>
      </c>
      <c r="E190" s="417" t="str">
        <f>Relatórios!E206</f>
        <v/>
      </c>
      <c r="F190" s="417" t="str">
        <f>Relatórios!F206</f>
        <v/>
      </c>
      <c r="G190" s="417" t="str">
        <f>Relatórios!G206</f>
        <v/>
      </c>
      <c r="H190" s="417" t="str">
        <f>Relatórios!H206</f>
        <v/>
      </c>
      <c r="I190" s="452" t="str">
        <f>Relatórios!I206</f>
        <v/>
      </c>
      <c r="J190" s="452" t="str">
        <f>Relatórios!J206</f>
        <v/>
      </c>
      <c r="K190" s="452" t="str">
        <f>Relatórios!K206</f>
        <v/>
      </c>
      <c r="L190" s="417" t="str">
        <f>Relatórios!L206</f>
        <v/>
      </c>
      <c r="M190" s="452" t="str">
        <f>Relatórios!M206</f>
        <v/>
      </c>
      <c r="N190" s="484" t="str">
        <f>Relatórios!N206</f>
        <v/>
      </c>
      <c r="O190" s="417" t="str">
        <f>Relatórios!O206</f>
        <v/>
      </c>
      <c r="P190" s="417" t="str">
        <f>Relatórios!P206</f>
        <v/>
      </c>
      <c r="Q190" s="417" t="str">
        <f>Relatórios!Q206</f>
        <v/>
      </c>
      <c r="R190" s="417" t="str">
        <f>Relatórios!R206</f>
        <v/>
      </c>
      <c r="S190" s="418" t="str">
        <f>Relatórios!S206</f>
        <v/>
      </c>
    </row>
    <row r="191" spans="1:19" ht="12.75" customHeight="1">
      <c r="A191" s="419" t="str">
        <f>Relatórios!A207</f>
        <v/>
      </c>
      <c r="B191" s="417" t="str">
        <f>Relatórios!B207</f>
        <v/>
      </c>
      <c r="C191" s="417" t="str">
        <f>Relatórios!C207</f>
        <v/>
      </c>
      <c r="D191" s="417" t="str">
        <f>Relatórios!D207</f>
        <v/>
      </c>
      <c r="E191" s="417" t="str">
        <f>Relatórios!E207</f>
        <v/>
      </c>
      <c r="F191" s="417" t="str">
        <f>Relatórios!F207</f>
        <v/>
      </c>
      <c r="G191" s="417" t="str">
        <f>Relatórios!G207</f>
        <v/>
      </c>
      <c r="H191" s="417" t="str">
        <f>Relatórios!H207</f>
        <v/>
      </c>
      <c r="I191" s="452" t="str">
        <f>Relatórios!I207</f>
        <v/>
      </c>
      <c r="J191" s="452" t="str">
        <f>Relatórios!J207</f>
        <v/>
      </c>
      <c r="K191" s="452" t="str">
        <f>Relatórios!K207</f>
        <v/>
      </c>
      <c r="L191" s="417" t="str">
        <f>Relatórios!L207</f>
        <v/>
      </c>
      <c r="M191" s="452" t="str">
        <f>Relatórios!M207</f>
        <v/>
      </c>
      <c r="N191" s="484" t="str">
        <f>Relatórios!N207</f>
        <v/>
      </c>
      <c r="O191" s="417" t="str">
        <f>Relatórios!O207</f>
        <v/>
      </c>
      <c r="P191" s="417" t="str">
        <f>Relatórios!P207</f>
        <v/>
      </c>
      <c r="Q191" s="417" t="str">
        <f>Relatórios!Q207</f>
        <v/>
      </c>
      <c r="R191" s="417" t="str">
        <f>Relatórios!R207</f>
        <v/>
      </c>
      <c r="S191" s="418" t="str">
        <f>Relatórios!S207</f>
        <v/>
      </c>
    </row>
    <row r="192" spans="1:19" ht="12.75" customHeight="1">
      <c r="A192" s="419" t="str">
        <f>Relatórios!A208</f>
        <v/>
      </c>
      <c r="B192" s="417" t="str">
        <f>Relatórios!B208</f>
        <v/>
      </c>
      <c r="C192" s="417" t="str">
        <f>Relatórios!C208</f>
        <v/>
      </c>
      <c r="D192" s="417" t="str">
        <f>Relatórios!D208</f>
        <v/>
      </c>
      <c r="E192" s="417" t="str">
        <f>Relatórios!E208</f>
        <v/>
      </c>
      <c r="F192" s="417" t="str">
        <f>Relatórios!F208</f>
        <v/>
      </c>
      <c r="G192" s="417" t="str">
        <f>Relatórios!G208</f>
        <v/>
      </c>
      <c r="H192" s="417" t="str">
        <f>Relatórios!H208</f>
        <v/>
      </c>
      <c r="I192" s="452" t="str">
        <f>Relatórios!I208</f>
        <v/>
      </c>
      <c r="J192" s="452" t="str">
        <f>Relatórios!J208</f>
        <v/>
      </c>
      <c r="K192" s="452" t="str">
        <f>Relatórios!K208</f>
        <v/>
      </c>
      <c r="L192" s="417" t="str">
        <f>Relatórios!L208</f>
        <v/>
      </c>
      <c r="M192" s="452" t="str">
        <f>Relatórios!M208</f>
        <v/>
      </c>
      <c r="N192" s="484" t="str">
        <f>Relatórios!N208</f>
        <v/>
      </c>
      <c r="O192" s="417" t="str">
        <f>Relatórios!O208</f>
        <v/>
      </c>
      <c r="P192" s="417" t="str">
        <f>Relatórios!P208</f>
        <v/>
      </c>
      <c r="Q192" s="417" t="str">
        <f>Relatórios!Q208</f>
        <v/>
      </c>
      <c r="R192" s="417" t="str">
        <f>Relatórios!R208</f>
        <v/>
      </c>
      <c r="S192" s="418" t="str">
        <f>Relatórios!S208</f>
        <v/>
      </c>
    </row>
    <row r="193" spans="1:19" ht="12.75" customHeight="1">
      <c r="A193" s="419" t="str">
        <f>Relatórios!A209</f>
        <v/>
      </c>
      <c r="B193" s="417" t="str">
        <f>Relatórios!B209</f>
        <v/>
      </c>
      <c r="C193" s="417" t="str">
        <f>Relatórios!C209</f>
        <v/>
      </c>
      <c r="D193" s="417" t="str">
        <f>Relatórios!D209</f>
        <v/>
      </c>
      <c r="E193" s="417" t="str">
        <f>Relatórios!E209</f>
        <v/>
      </c>
      <c r="F193" s="417" t="str">
        <f>Relatórios!F209</f>
        <v/>
      </c>
      <c r="G193" s="417" t="str">
        <f>Relatórios!G209</f>
        <v/>
      </c>
      <c r="H193" s="417" t="str">
        <f>Relatórios!H209</f>
        <v/>
      </c>
      <c r="I193" s="452" t="str">
        <f>Relatórios!I209</f>
        <v/>
      </c>
      <c r="J193" s="452" t="str">
        <f>Relatórios!J209</f>
        <v/>
      </c>
      <c r="K193" s="452" t="str">
        <f>Relatórios!K209</f>
        <v/>
      </c>
      <c r="L193" s="417" t="str">
        <f>Relatórios!L209</f>
        <v/>
      </c>
      <c r="M193" s="452" t="str">
        <f>Relatórios!M209</f>
        <v/>
      </c>
      <c r="N193" s="484" t="str">
        <f>Relatórios!N209</f>
        <v/>
      </c>
      <c r="O193" s="417" t="str">
        <f>Relatórios!O209</f>
        <v/>
      </c>
      <c r="P193" s="417" t="str">
        <f>Relatórios!P209</f>
        <v/>
      </c>
      <c r="Q193" s="417" t="str">
        <f>Relatórios!Q209</f>
        <v/>
      </c>
      <c r="R193" s="417" t="str">
        <f>Relatórios!R209</f>
        <v/>
      </c>
      <c r="S193" s="418" t="str">
        <f>Relatórios!S209</f>
        <v/>
      </c>
    </row>
    <row r="194" spans="1:19" ht="12.75" customHeight="1">
      <c r="A194" s="419" t="str">
        <f>Relatórios!A210</f>
        <v/>
      </c>
      <c r="B194" s="417" t="str">
        <f>Relatórios!B210</f>
        <v/>
      </c>
      <c r="C194" s="417" t="str">
        <f>Relatórios!C210</f>
        <v/>
      </c>
      <c r="D194" s="417" t="str">
        <f>Relatórios!D210</f>
        <v/>
      </c>
      <c r="E194" s="417" t="str">
        <f>Relatórios!E210</f>
        <v/>
      </c>
      <c r="F194" s="417" t="str">
        <f>Relatórios!F210</f>
        <v/>
      </c>
      <c r="G194" s="417" t="str">
        <f>Relatórios!G210</f>
        <v/>
      </c>
      <c r="H194" s="417" t="str">
        <f>Relatórios!H210</f>
        <v/>
      </c>
      <c r="I194" s="452" t="str">
        <f>Relatórios!I210</f>
        <v/>
      </c>
      <c r="J194" s="452" t="str">
        <f>Relatórios!J210</f>
        <v/>
      </c>
      <c r="K194" s="452" t="str">
        <f>Relatórios!K210</f>
        <v/>
      </c>
      <c r="L194" s="417" t="str">
        <f>Relatórios!L210</f>
        <v/>
      </c>
      <c r="M194" s="452" t="str">
        <f>Relatórios!M210</f>
        <v/>
      </c>
      <c r="N194" s="484" t="str">
        <f>Relatórios!N210</f>
        <v/>
      </c>
      <c r="O194" s="417" t="str">
        <f>Relatórios!O210</f>
        <v/>
      </c>
      <c r="P194" s="417" t="str">
        <f>Relatórios!P210</f>
        <v/>
      </c>
      <c r="Q194" s="417" t="str">
        <f>Relatórios!Q210</f>
        <v/>
      </c>
      <c r="R194" s="417" t="str">
        <f>Relatórios!R210</f>
        <v/>
      </c>
      <c r="S194" s="418" t="str">
        <f>Relatórios!S210</f>
        <v/>
      </c>
    </row>
    <row r="195" spans="1:19" ht="12.75" customHeight="1">
      <c r="A195" s="419" t="str">
        <f>Relatórios!A211</f>
        <v/>
      </c>
      <c r="B195" s="417" t="str">
        <f>Relatórios!B211</f>
        <v/>
      </c>
      <c r="C195" s="417" t="str">
        <f>Relatórios!C211</f>
        <v/>
      </c>
      <c r="D195" s="417" t="str">
        <f>Relatórios!D211</f>
        <v/>
      </c>
      <c r="E195" s="417" t="str">
        <f>Relatórios!E211</f>
        <v/>
      </c>
      <c r="F195" s="417" t="str">
        <f>Relatórios!F211</f>
        <v/>
      </c>
      <c r="G195" s="417" t="str">
        <f>Relatórios!G211</f>
        <v/>
      </c>
      <c r="H195" s="417" t="str">
        <f>Relatórios!H211</f>
        <v/>
      </c>
      <c r="I195" s="452" t="str">
        <f>Relatórios!I211</f>
        <v/>
      </c>
      <c r="J195" s="452" t="str">
        <f>Relatórios!J211</f>
        <v/>
      </c>
      <c r="K195" s="452" t="str">
        <f>Relatórios!K211</f>
        <v/>
      </c>
      <c r="L195" s="417" t="str">
        <f>Relatórios!L211</f>
        <v/>
      </c>
      <c r="M195" s="452" t="str">
        <f>Relatórios!M211</f>
        <v/>
      </c>
      <c r="N195" s="484" t="str">
        <f>Relatórios!N211</f>
        <v/>
      </c>
      <c r="O195" s="417" t="str">
        <f>Relatórios!O211</f>
        <v/>
      </c>
      <c r="P195" s="417" t="str">
        <f>Relatórios!P211</f>
        <v/>
      </c>
      <c r="Q195" s="417" t="str">
        <f>Relatórios!Q211</f>
        <v/>
      </c>
      <c r="R195" s="417" t="str">
        <f>Relatórios!R211</f>
        <v/>
      </c>
      <c r="S195" s="418" t="str">
        <f>Relatórios!S211</f>
        <v/>
      </c>
    </row>
    <row r="196" spans="1:19" ht="12.75" customHeight="1">
      <c r="A196" s="419" t="str">
        <f>Relatórios!A212</f>
        <v/>
      </c>
      <c r="B196" s="417" t="str">
        <f>Relatórios!B212</f>
        <v/>
      </c>
      <c r="C196" s="417" t="str">
        <f>Relatórios!C212</f>
        <v/>
      </c>
      <c r="D196" s="417" t="str">
        <f>Relatórios!D212</f>
        <v/>
      </c>
      <c r="E196" s="417" t="str">
        <f>Relatórios!E212</f>
        <v/>
      </c>
      <c r="F196" s="417" t="str">
        <f>Relatórios!F212</f>
        <v/>
      </c>
      <c r="G196" s="417" t="str">
        <f>Relatórios!G212</f>
        <v/>
      </c>
      <c r="H196" s="417" t="str">
        <f>Relatórios!H212</f>
        <v/>
      </c>
      <c r="I196" s="452" t="str">
        <f>Relatórios!I212</f>
        <v/>
      </c>
      <c r="J196" s="452" t="str">
        <f>Relatórios!J212</f>
        <v/>
      </c>
      <c r="K196" s="452" t="str">
        <f>Relatórios!K212</f>
        <v/>
      </c>
      <c r="L196" s="417" t="str">
        <f>Relatórios!L212</f>
        <v/>
      </c>
      <c r="M196" s="452" t="str">
        <f>Relatórios!M212</f>
        <v/>
      </c>
      <c r="N196" s="484" t="str">
        <f>Relatórios!N212</f>
        <v/>
      </c>
      <c r="O196" s="417" t="str">
        <f>Relatórios!O212</f>
        <v/>
      </c>
      <c r="P196" s="417" t="str">
        <f>Relatórios!P212</f>
        <v/>
      </c>
      <c r="Q196" s="417" t="str">
        <f>Relatórios!Q212</f>
        <v/>
      </c>
      <c r="R196" s="417" t="str">
        <f>Relatórios!R212</f>
        <v/>
      </c>
      <c r="S196" s="418" t="str">
        <f>Relatórios!S212</f>
        <v/>
      </c>
    </row>
    <row r="197" spans="1:19" ht="12.75" customHeight="1">
      <c r="A197" s="419" t="str">
        <f>Relatórios!A213</f>
        <v/>
      </c>
      <c r="B197" s="417" t="str">
        <f>Relatórios!B213</f>
        <v/>
      </c>
      <c r="C197" s="417" t="str">
        <f>Relatórios!C213</f>
        <v/>
      </c>
      <c r="D197" s="417" t="str">
        <f>Relatórios!D213</f>
        <v/>
      </c>
      <c r="E197" s="417" t="str">
        <f>Relatórios!E213</f>
        <v/>
      </c>
      <c r="F197" s="417" t="str">
        <f>Relatórios!F213</f>
        <v/>
      </c>
      <c r="G197" s="417" t="str">
        <f>Relatórios!G213</f>
        <v/>
      </c>
      <c r="H197" s="417" t="str">
        <f>Relatórios!H213</f>
        <v/>
      </c>
      <c r="I197" s="452" t="str">
        <f>Relatórios!I213</f>
        <v/>
      </c>
      <c r="J197" s="452" t="str">
        <f>Relatórios!J213</f>
        <v/>
      </c>
      <c r="K197" s="452" t="str">
        <f>Relatórios!K213</f>
        <v/>
      </c>
      <c r="L197" s="417" t="str">
        <f>Relatórios!L213</f>
        <v/>
      </c>
      <c r="M197" s="452" t="str">
        <f>Relatórios!M213</f>
        <v/>
      </c>
      <c r="N197" s="484" t="str">
        <f>Relatórios!N213</f>
        <v/>
      </c>
      <c r="O197" s="417" t="str">
        <f>Relatórios!O213</f>
        <v/>
      </c>
      <c r="P197" s="417" t="str">
        <f>Relatórios!P213</f>
        <v/>
      </c>
      <c r="Q197" s="417" t="str">
        <f>Relatórios!Q213</f>
        <v/>
      </c>
      <c r="R197" s="417" t="str">
        <f>Relatórios!R213</f>
        <v/>
      </c>
      <c r="S197" s="418" t="str">
        <f>Relatórios!S213</f>
        <v/>
      </c>
    </row>
    <row r="198" spans="1:19" ht="12.75" customHeight="1">
      <c r="A198" s="419" t="str">
        <f>Relatórios!A214</f>
        <v/>
      </c>
      <c r="B198" s="417" t="str">
        <f>Relatórios!B214</f>
        <v/>
      </c>
      <c r="C198" s="417" t="str">
        <f>Relatórios!C214</f>
        <v/>
      </c>
      <c r="D198" s="417" t="str">
        <f>Relatórios!D214</f>
        <v/>
      </c>
      <c r="E198" s="417" t="str">
        <f>Relatórios!E214</f>
        <v/>
      </c>
      <c r="F198" s="417" t="str">
        <f>Relatórios!F214</f>
        <v/>
      </c>
      <c r="G198" s="417" t="str">
        <f>Relatórios!G214</f>
        <v/>
      </c>
      <c r="H198" s="417" t="str">
        <f>Relatórios!H214</f>
        <v/>
      </c>
      <c r="I198" s="452" t="str">
        <f>Relatórios!I214</f>
        <v/>
      </c>
      <c r="J198" s="452" t="str">
        <f>Relatórios!J214</f>
        <v/>
      </c>
      <c r="K198" s="452" t="str">
        <f>Relatórios!K214</f>
        <v/>
      </c>
      <c r="L198" s="417" t="str">
        <f>Relatórios!L214</f>
        <v/>
      </c>
      <c r="M198" s="452" t="str">
        <f>Relatórios!M214</f>
        <v/>
      </c>
      <c r="N198" s="484" t="str">
        <f>Relatórios!N214</f>
        <v/>
      </c>
      <c r="O198" s="417" t="str">
        <f>Relatórios!O214</f>
        <v/>
      </c>
      <c r="P198" s="417" t="str">
        <f>Relatórios!P214</f>
        <v/>
      </c>
      <c r="Q198" s="417" t="str">
        <f>Relatórios!Q214</f>
        <v/>
      </c>
      <c r="R198" s="417" t="str">
        <f>Relatórios!R214</f>
        <v/>
      </c>
      <c r="S198" s="418" t="str">
        <f>Relatórios!S214</f>
        <v/>
      </c>
    </row>
    <row r="199" spans="1:19" ht="12.75" customHeight="1">
      <c r="A199" s="419" t="str">
        <f>Relatórios!A215</f>
        <v/>
      </c>
      <c r="B199" s="417" t="str">
        <f>Relatórios!B215</f>
        <v/>
      </c>
      <c r="C199" s="417" t="str">
        <f>Relatórios!C215</f>
        <v/>
      </c>
      <c r="D199" s="417" t="str">
        <f>Relatórios!D215</f>
        <v/>
      </c>
      <c r="E199" s="417" t="str">
        <f>Relatórios!E215</f>
        <v/>
      </c>
      <c r="F199" s="417" t="str">
        <f>Relatórios!F215</f>
        <v/>
      </c>
      <c r="G199" s="417" t="str">
        <f>Relatórios!G215</f>
        <v/>
      </c>
      <c r="H199" s="417" t="str">
        <f>Relatórios!H215</f>
        <v/>
      </c>
      <c r="I199" s="452" t="str">
        <f>Relatórios!I215</f>
        <v/>
      </c>
      <c r="J199" s="452" t="str">
        <f>Relatórios!J215</f>
        <v/>
      </c>
      <c r="K199" s="452" t="str">
        <f>Relatórios!K215</f>
        <v/>
      </c>
      <c r="L199" s="417" t="str">
        <f>Relatórios!L215</f>
        <v/>
      </c>
      <c r="M199" s="452" t="str">
        <f>Relatórios!M215</f>
        <v/>
      </c>
      <c r="N199" s="484" t="str">
        <f>Relatórios!N215</f>
        <v/>
      </c>
      <c r="O199" s="417" t="str">
        <f>Relatórios!O215</f>
        <v/>
      </c>
      <c r="P199" s="417" t="str">
        <f>Relatórios!P215</f>
        <v/>
      </c>
      <c r="Q199" s="417" t="str">
        <f>Relatórios!Q215</f>
        <v/>
      </c>
      <c r="R199" s="417" t="str">
        <f>Relatórios!R215</f>
        <v/>
      </c>
      <c r="S199" s="418" t="str">
        <f>Relatórios!S215</f>
        <v/>
      </c>
    </row>
    <row r="200" spans="1:19" ht="12.75" customHeight="1">
      <c r="A200" s="419" t="str">
        <f>Relatórios!A216</f>
        <v/>
      </c>
      <c r="B200" s="417" t="str">
        <f>Relatórios!B216</f>
        <v/>
      </c>
      <c r="C200" s="417" t="str">
        <f>Relatórios!C216</f>
        <v/>
      </c>
      <c r="D200" s="417" t="str">
        <f>Relatórios!D216</f>
        <v/>
      </c>
      <c r="E200" s="417" t="str">
        <f>Relatórios!E216</f>
        <v/>
      </c>
      <c r="F200" s="417" t="str">
        <f>Relatórios!F216</f>
        <v/>
      </c>
      <c r="G200" s="417" t="str">
        <f>Relatórios!G216</f>
        <v/>
      </c>
      <c r="H200" s="417" t="str">
        <f>Relatórios!H216</f>
        <v/>
      </c>
      <c r="I200" s="452" t="str">
        <f>Relatórios!I216</f>
        <v/>
      </c>
      <c r="J200" s="452" t="str">
        <f>Relatórios!J216</f>
        <v/>
      </c>
      <c r="K200" s="452" t="str">
        <f>Relatórios!K216</f>
        <v/>
      </c>
      <c r="L200" s="417" t="str">
        <f>Relatórios!L216</f>
        <v/>
      </c>
      <c r="M200" s="452" t="str">
        <f>Relatórios!M216</f>
        <v/>
      </c>
      <c r="N200" s="484" t="str">
        <f>Relatórios!N216</f>
        <v/>
      </c>
      <c r="O200" s="417" t="str">
        <f>Relatórios!O216</f>
        <v/>
      </c>
      <c r="P200" s="417" t="str">
        <f>Relatórios!P216</f>
        <v/>
      </c>
      <c r="Q200" s="417" t="str">
        <f>Relatórios!Q216</f>
        <v/>
      </c>
      <c r="R200" s="417" t="str">
        <f>Relatórios!R216</f>
        <v/>
      </c>
      <c r="S200" s="418" t="str">
        <f>Relatórios!S216</f>
        <v/>
      </c>
    </row>
    <row r="201" spans="1:19" ht="12.75" customHeight="1">
      <c r="A201" s="419" t="str">
        <f>Relatórios!A217</f>
        <v/>
      </c>
      <c r="B201" s="417" t="str">
        <f>Relatórios!B217</f>
        <v/>
      </c>
      <c r="C201" s="417" t="str">
        <f>Relatórios!C217</f>
        <v/>
      </c>
      <c r="D201" s="417" t="str">
        <f>Relatórios!D217</f>
        <v/>
      </c>
      <c r="E201" s="417" t="str">
        <f>Relatórios!E217</f>
        <v/>
      </c>
      <c r="F201" s="417" t="str">
        <f>Relatórios!F217</f>
        <v/>
      </c>
      <c r="G201" s="417" t="str">
        <f>Relatórios!G217</f>
        <v/>
      </c>
      <c r="H201" s="417" t="str">
        <f>Relatórios!H217</f>
        <v/>
      </c>
      <c r="I201" s="452" t="str">
        <f>Relatórios!I217</f>
        <v/>
      </c>
      <c r="J201" s="452" t="str">
        <f>Relatórios!J217</f>
        <v/>
      </c>
      <c r="K201" s="452" t="str">
        <f>Relatórios!K217</f>
        <v/>
      </c>
      <c r="L201" s="417" t="str">
        <f>Relatórios!L217</f>
        <v/>
      </c>
      <c r="M201" s="452" t="str">
        <f>Relatórios!M217</f>
        <v/>
      </c>
      <c r="N201" s="484" t="str">
        <f>Relatórios!N217</f>
        <v/>
      </c>
      <c r="O201" s="417" t="str">
        <f>Relatórios!O217</f>
        <v/>
      </c>
      <c r="P201" s="417" t="str">
        <f>Relatórios!P217</f>
        <v/>
      </c>
      <c r="Q201" s="417" t="str">
        <f>Relatórios!Q217</f>
        <v/>
      </c>
      <c r="R201" s="417" t="str">
        <f>Relatórios!R217</f>
        <v/>
      </c>
      <c r="S201" s="418" t="str">
        <f>Relatórios!S217</f>
        <v/>
      </c>
    </row>
    <row r="202" spans="1:19" ht="12.75" customHeight="1">
      <c r="A202" s="419" t="str">
        <f>Relatórios!A218</f>
        <v/>
      </c>
      <c r="B202" s="417" t="str">
        <f>Relatórios!B218</f>
        <v/>
      </c>
      <c r="C202" s="417" t="str">
        <f>Relatórios!C218</f>
        <v/>
      </c>
      <c r="D202" s="417" t="str">
        <f>Relatórios!D218</f>
        <v/>
      </c>
      <c r="E202" s="417" t="str">
        <f>Relatórios!E218</f>
        <v/>
      </c>
      <c r="F202" s="417" t="str">
        <f>Relatórios!F218</f>
        <v/>
      </c>
      <c r="G202" s="417" t="str">
        <f>Relatórios!G218</f>
        <v/>
      </c>
      <c r="H202" s="417" t="str">
        <f>Relatórios!H218</f>
        <v/>
      </c>
      <c r="I202" s="452" t="str">
        <f>Relatórios!I218</f>
        <v/>
      </c>
      <c r="J202" s="452" t="str">
        <f>Relatórios!J218</f>
        <v/>
      </c>
      <c r="K202" s="452" t="str">
        <f>Relatórios!K218</f>
        <v/>
      </c>
      <c r="L202" s="417" t="str">
        <f>Relatórios!L218</f>
        <v/>
      </c>
      <c r="M202" s="452" t="str">
        <f>Relatórios!M218</f>
        <v/>
      </c>
      <c r="N202" s="484" t="str">
        <f>Relatórios!N218</f>
        <v/>
      </c>
      <c r="O202" s="417" t="str">
        <f>Relatórios!O218</f>
        <v/>
      </c>
      <c r="P202" s="417" t="str">
        <f>Relatórios!P218</f>
        <v/>
      </c>
      <c r="Q202" s="417" t="str">
        <f>Relatórios!Q218</f>
        <v/>
      </c>
      <c r="R202" s="417" t="str">
        <f>Relatórios!R218</f>
        <v/>
      </c>
      <c r="S202" s="418" t="str">
        <f>Relatórios!S218</f>
        <v/>
      </c>
    </row>
    <row r="203" spans="1:19" ht="12.75" customHeight="1">
      <c r="A203" s="419" t="str">
        <f>Relatórios!A219</f>
        <v/>
      </c>
      <c r="B203" s="417" t="str">
        <f>Relatórios!B219</f>
        <v/>
      </c>
      <c r="C203" s="417" t="str">
        <f>Relatórios!C219</f>
        <v/>
      </c>
      <c r="D203" s="417" t="str">
        <f>Relatórios!D219</f>
        <v/>
      </c>
      <c r="E203" s="417" t="str">
        <f>Relatórios!E219</f>
        <v/>
      </c>
      <c r="F203" s="417" t="str">
        <f>Relatórios!F219</f>
        <v/>
      </c>
      <c r="G203" s="417" t="str">
        <f>Relatórios!G219</f>
        <v/>
      </c>
      <c r="H203" s="417" t="str">
        <f>Relatórios!H219</f>
        <v/>
      </c>
      <c r="I203" s="452" t="str">
        <f>Relatórios!I219</f>
        <v/>
      </c>
      <c r="J203" s="452" t="str">
        <f>Relatórios!J219</f>
        <v/>
      </c>
      <c r="K203" s="452" t="str">
        <f>Relatórios!K219</f>
        <v/>
      </c>
      <c r="L203" s="417" t="str">
        <f>Relatórios!L219</f>
        <v/>
      </c>
      <c r="M203" s="452" t="str">
        <f>Relatórios!M219</f>
        <v/>
      </c>
      <c r="N203" s="484" t="str">
        <f>Relatórios!N219</f>
        <v/>
      </c>
      <c r="O203" s="417" t="str">
        <f>Relatórios!O219</f>
        <v/>
      </c>
      <c r="P203" s="417" t="str">
        <f>Relatórios!P219</f>
        <v/>
      </c>
      <c r="Q203" s="417" t="str">
        <f>Relatórios!Q219</f>
        <v/>
      </c>
      <c r="R203" s="417" t="str">
        <f>Relatórios!R219</f>
        <v/>
      </c>
      <c r="S203" s="418" t="str">
        <f>Relatórios!S219</f>
        <v/>
      </c>
    </row>
    <row r="204" spans="1:19" ht="12.75" customHeight="1">
      <c r="A204" s="419" t="str">
        <f>Relatórios!A220</f>
        <v/>
      </c>
      <c r="B204" s="417" t="str">
        <f>Relatórios!B220</f>
        <v/>
      </c>
      <c r="C204" s="417" t="str">
        <f>Relatórios!C220</f>
        <v/>
      </c>
      <c r="D204" s="417" t="str">
        <f>Relatórios!D220</f>
        <v/>
      </c>
      <c r="E204" s="417" t="str">
        <f>Relatórios!E220</f>
        <v/>
      </c>
      <c r="F204" s="417" t="str">
        <f>Relatórios!F220</f>
        <v/>
      </c>
      <c r="G204" s="417" t="str">
        <f>Relatórios!G220</f>
        <v/>
      </c>
      <c r="H204" s="417" t="str">
        <f>Relatórios!H220</f>
        <v/>
      </c>
      <c r="I204" s="452" t="str">
        <f>Relatórios!I220</f>
        <v/>
      </c>
      <c r="J204" s="452" t="str">
        <f>Relatórios!J220</f>
        <v/>
      </c>
      <c r="K204" s="452" t="str">
        <f>Relatórios!K220</f>
        <v/>
      </c>
      <c r="L204" s="417" t="str">
        <f>Relatórios!L220</f>
        <v/>
      </c>
      <c r="M204" s="452" t="str">
        <f>Relatórios!M220</f>
        <v/>
      </c>
      <c r="N204" s="484" t="str">
        <f>Relatórios!N220</f>
        <v/>
      </c>
      <c r="O204" s="417" t="str">
        <f>Relatórios!O220</f>
        <v/>
      </c>
      <c r="P204" s="417" t="str">
        <f>Relatórios!P220</f>
        <v/>
      </c>
      <c r="Q204" s="417" t="str">
        <f>Relatórios!Q220</f>
        <v/>
      </c>
      <c r="R204" s="417" t="str">
        <f>Relatórios!R220</f>
        <v/>
      </c>
      <c r="S204" s="418" t="str">
        <f>Relatórios!S220</f>
        <v/>
      </c>
    </row>
    <row r="205" spans="1:19" ht="12.75" customHeight="1">
      <c r="A205" s="419" t="str">
        <f>Relatórios!A221</f>
        <v/>
      </c>
      <c r="B205" s="417" t="str">
        <f>Relatórios!B221</f>
        <v/>
      </c>
      <c r="C205" s="417" t="str">
        <f>Relatórios!C221</f>
        <v/>
      </c>
      <c r="D205" s="417" t="str">
        <f>Relatórios!D221</f>
        <v/>
      </c>
      <c r="E205" s="417" t="str">
        <f>Relatórios!E221</f>
        <v/>
      </c>
      <c r="F205" s="417" t="str">
        <f>Relatórios!F221</f>
        <v/>
      </c>
      <c r="G205" s="417" t="str">
        <f>Relatórios!G221</f>
        <v/>
      </c>
      <c r="H205" s="417" t="str">
        <f>Relatórios!H221</f>
        <v/>
      </c>
      <c r="I205" s="452" t="str">
        <f>Relatórios!I221</f>
        <v/>
      </c>
      <c r="J205" s="452" t="str">
        <f>Relatórios!J221</f>
        <v/>
      </c>
      <c r="K205" s="452" t="str">
        <f>Relatórios!K221</f>
        <v/>
      </c>
      <c r="L205" s="417" t="str">
        <f>Relatórios!L221</f>
        <v/>
      </c>
      <c r="M205" s="452" t="str">
        <f>Relatórios!M221</f>
        <v/>
      </c>
      <c r="N205" s="484" t="str">
        <f>Relatórios!N221</f>
        <v/>
      </c>
      <c r="O205" s="417" t="str">
        <f>Relatórios!O221</f>
        <v/>
      </c>
      <c r="P205" s="417" t="str">
        <f>Relatórios!P221</f>
        <v/>
      </c>
      <c r="Q205" s="417" t="str">
        <f>Relatórios!Q221</f>
        <v/>
      </c>
      <c r="R205" s="417" t="str">
        <f>Relatórios!R221</f>
        <v/>
      </c>
      <c r="S205" s="418" t="str">
        <f>Relatórios!S221</f>
        <v/>
      </c>
    </row>
    <row r="206" spans="1:19" ht="12.75" customHeight="1">
      <c r="A206" s="419" t="str">
        <f>Relatórios!A222</f>
        <v/>
      </c>
      <c r="B206" s="417" t="str">
        <f>Relatórios!B222</f>
        <v/>
      </c>
      <c r="C206" s="417" t="str">
        <f>Relatórios!C222</f>
        <v/>
      </c>
      <c r="D206" s="417" t="str">
        <f>Relatórios!D222</f>
        <v/>
      </c>
      <c r="E206" s="417" t="str">
        <f>Relatórios!E222</f>
        <v/>
      </c>
      <c r="F206" s="417" t="str">
        <f>Relatórios!F222</f>
        <v/>
      </c>
      <c r="G206" s="417" t="str">
        <f>Relatórios!G222</f>
        <v/>
      </c>
      <c r="H206" s="417" t="str">
        <f>Relatórios!H222</f>
        <v/>
      </c>
      <c r="I206" s="452" t="str">
        <f>Relatórios!I222</f>
        <v/>
      </c>
      <c r="J206" s="452" t="str">
        <f>Relatórios!J222</f>
        <v/>
      </c>
      <c r="K206" s="452" t="str">
        <f>Relatórios!K222</f>
        <v/>
      </c>
      <c r="L206" s="417" t="str">
        <f>Relatórios!L222</f>
        <v/>
      </c>
      <c r="M206" s="452" t="str">
        <f>Relatórios!M222</f>
        <v/>
      </c>
      <c r="N206" s="484" t="str">
        <f>Relatórios!N222</f>
        <v/>
      </c>
      <c r="O206" s="417" t="str">
        <f>Relatórios!O222</f>
        <v/>
      </c>
      <c r="P206" s="417" t="str">
        <f>Relatórios!P222</f>
        <v/>
      </c>
      <c r="Q206" s="417" t="str">
        <f>Relatórios!Q222</f>
        <v/>
      </c>
      <c r="R206" s="417" t="str">
        <f>Relatórios!R222</f>
        <v/>
      </c>
      <c r="S206" s="418" t="str">
        <f>Relatórios!S222</f>
        <v/>
      </c>
    </row>
    <row r="207" spans="1:19" ht="12.75" customHeight="1">
      <c r="A207" s="419" t="str">
        <f>Relatórios!A223</f>
        <v/>
      </c>
      <c r="B207" s="417" t="str">
        <f>Relatórios!B223</f>
        <v/>
      </c>
      <c r="C207" s="417" t="str">
        <f>Relatórios!C223</f>
        <v/>
      </c>
      <c r="D207" s="417" t="str">
        <f>Relatórios!D223</f>
        <v/>
      </c>
      <c r="E207" s="417" t="str">
        <f>Relatórios!E223</f>
        <v/>
      </c>
      <c r="F207" s="417" t="str">
        <f>Relatórios!F223</f>
        <v/>
      </c>
      <c r="G207" s="417" t="str">
        <f>Relatórios!G223</f>
        <v/>
      </c>
      <c r="H207" s="417" t="str">
        <f>Relatórios!H223</f>
        <v/>
      </c>
      <c r="I207" s="452" t="str">
        <f>Relatórios!I223</f>
        <v/>
      </c>
      <c r="J207" s="452" t="str">
        <f>Relatórios!J223</f>
        <v/>
      </c>
      <c r="K207" s="452" t="str">
        <f>Relatórios!K223</f>
        <v/>
      </c>
      <c r="L207" s="417" t="str">
        <f>Relatórios!L223</f>
        <v/>
      </c>
      <c r="M207" s="452" t="str">
        <f>Relatórios!M223</f>
        <v/>
      </c>
      <c r="N207" s="484" t="str">
        <f>Relatórios!N223</f>
        <v/>
      </c>
      <c r="O207" s="417" t="str">
        <f>Relatórios!O223</f>
        <v/>
      </c>
      <c r="P207" s="417" t="str">
        <f>Relatórios!P223</f>
        <v/>
      </c>
      <c r="Q207" s="417" t="str">
        <f>Relatórios!Q223</f>
        <v/>
      </c>
      <c r="R207" s="417" t="str">
        <f>Relatórios!R223</f>
        <v/>
      </c>
      <c r="S207" s="418" t="str">
        <f>Relatórios!S223</f>
        <v/>
      </c>
    </row>
    <row r="208" spans="1:19" ht="12.75" customHeight="1">
      <c r="A208" s="419" t="str">
        <f>Relatórios!A224</f>
        <v/>
      </c>
      <c r="B208" s="417" t="str">
        <f>Relatórios!B224</f>
        <v/>
      </c>
      <c r="C208" s="417" t="str">
        <f>Relatórios!C224</f>
        <v/>
      </c>
      <c r="D208" s="417" t="str">
        <f>Relatórios!D224</f>
        <v/>
      </c>
      <c r="E208" s="417" t="str">
        <f>Relatórios!E224</f>
        <v/>
      </c>
      <c r="F208" s="417" t="str">
        <f>Relatórios!F224</f>
        <v/>
      </c>
      <c r="G208" s="417" t="str">
        <f>Relatórios!G224</f>
        <v/>
      </c>
      <c r="H208" s="417" t="str">
        <f>Relatórios!H224</f>
        <v/>
      </c>
      <c r="I208" s="452" t="str">
        <f>Relatórios!I224</f>
        <v/>
      </c>
      <c r="J208" s="452" t="str">
        <f>Relatórios!J224</f>
        <v/>
      </c>
      <c r="K208" s="452" t="str">
        <f>Relatórios!K224</f>
        <v/>
      </c>
      <c r="L208" s="417" t="str">
        <f>Relatórios!L224</f>
        <v/>
      </c>
      <c r="M208" s="452" t="str">
        <f>Relatórios!M224</f>
        <v/>
      </c>
      <c r="N208" s="484" t="str">
        <f>Relatórios!N224</f>
        <v/>
      </c>
      <c r="O208" s="417" t="str">
        <f>Relatórios!O224</f>
        <v/>
      </c>
      <c r="P208" s="417" t="str">
        <f>Relatórios!P224</f>
        <v/>
      </c>
      <c r="Q208" s="417" t="str">
        <f>Relatórios!Q224</f>
        <v/>
      </c>
      <c r="R208" s="417" t="str">
        <f>Relatórios!R224</f>
        <v/>
      </c>
      <c r="S208" s="418" t="str">
        <f>Relatórios!S224</f>
        <v/>
      </c>
    </row>
    <row r="209" spans="1:19" ht="12.75" customHeight="1">
      <c r="A209" s="419" t="str">
        <f>Relatórios!A225</f>
        <v/>
      </c>
      <c r="B209" s="417" t="str">
        <f>Relatórios!B225</f>
        <v/>
      </c>
      <c r="C209" s="417" t="str">
        <f>Relatórios!C225</f>
        <v/>
      </c>
      <c r="D209" s="417" t="str">
        <f>Relatórios!D225</f>
        <v/>
      </c>
      <c r="E209" s="417" t="str">
        <f>Relatórios!E225</f>
        <v/>
      </c>
      <c r="F209" s="417" t="str">
        <f>Relatórios!F225</f>
        <v/>
      </c>
      <c r="G209" s="417" t="str">
        <f>Relatórios!G225</f>
        <v/>
      </c>
      <c r="H209" s="417" t="str">
        <f>Relatórios!H225</f>
        <v/>
      </c>
      <c r="I209" s="452" t="str">
        <f>Relatórios!I225</f>
        <v/>
      </c>
      <c r="J209" s="452" t="str">
        <f>Relatórios!J225</f>
        <v/>
      </c>
      <c r="K209" s="452" t="str">
        <f>Relatórios!K225</f>
        <v/>
      </c>
      <c r="L209" s="417" t="str">
        <f>Relatórios!L225</f>
        <v/>
      </c>
      <c r="M209" s="452" t="str">
        <f>Relatórios!M225</f>
        <v/>
      </c>
      <c r="N209" s="484" t="str">
        <f>Relatórios!N225</f>
        <v/>
      </c>
      <c r="O209" s="417" t="str">
        <f>Relatórios!O225</f>
        <v/>
      </c>
      <c r="P209" s="417" t="str">
        <f>Relatórios!P225</f>
        <v/>
      </c>
      <c r="Q209" s="417" t="str">
        <f>Relatórios!Q225</f>
        <v/>
      </c>
      <c r="R209" s="417" t="str">
        <f>Relatórios!R225</f>
        <v/>
      </c>
      <c r="S209" s="418" t="str">
        <f>Relatórios!S225</f>
        <v/>
      </c>
    </row>
    <row r="210" spans="1:19" ht="12.75" customHeight="1">
      <c r="A210" s="419" t="str">
        <f>Relatórios!A226</f>
        <v/>
      </c>
      <c r="B210" s="417" t="str">
        <f>Relatórios!B226</f>
        <v/>
      </c>
      <c r="C210" s="417" t="str">
        <f>Relatórios!C226</f>
        <v/>
      </c>
      <c r="D210" s="417" t="str">
        <f>Relatórios!D226</f>
        <v/>
      </c>
      <c r="E210" s="417" t="str">
        <f>Relatórios!E226</f>
        <v/>
      </c>
      <c r="F210" s="417" t="str">
        <f>Relatórios!F226</f>
        <v/>
      </c>
      <c r="G210" s="417" t="str">
        <f>Relatórios!G226</f>
        <v/>
      </c>
      <c r="H210" s="417" t="str">
        <f>Relatórios!H226</f>
        <v/>
      </c>
      <c r="I210" s="452" t="str">
        <f>Relatórios!I226</f>
        <v/>
      </c>
      <c r="J210" s="452" t="str">
        <f>Relatórios!J226</f>
        <v/>
      </c>
      <c r="K210" s="452" t="str">
        <f>Relatórios!K226</f>
        <v/>
      </c>
      <c r="L210" s="417" t="str">
        <f>Relatórios!L226</f>
        <v/>
      </c>
      <c r="M210" s="452" t="str">
        <f>Relatórios!M226</f>
        <v/>
      </c>
      <c r="N210" s="484" t="str">
        <f>Relatórios!N226</f>
        <v/>
      </c>
      <c r="O210" s="417" t="str">
        <f>Relatórios!O226</f>
        <v/>
      </c>
      <c r="P210" s="417" t="str">
        <f>Relatórios!P226</f>
        <v/>
      </c>
      <c r="Q210" s="417" t="str">
        <f>Relatórios!Q226</f>
        <v/>
      </c>
      <c r="R210" s="417" t="str">
        <f>Relatórios!R226</f>
        <v/>
      </c>
      <c r="S210" s="418" t="str">
        <f>Relatórios!S226</f>
        <v/>
      </c>
    </row>
    <row r="211" spans="1:19" ht="12.75" customHeight="1">
      <c r="A211" s="419" t="str">
        <f>Relatórios!A227</f>
        <v/>
      </c>
      <c r="B211" s="417" t="str">
        <f>Relatórios!B227</f>
        <v/>
      </c>
      <c r="C211" s="417" t="str">
        <f>Relatórios!C227</f>
        <v/>
      </c>
      <c r="D211" s="417" t="str">
        <f>Relatórios!D227</f>
        <v/>
      </c>
      <c r="E211" s="417" t="str">
        <f>Relatórios!E227</f>
        <v/>
      </c>
      <c r="F211" s="417" t="str">
        <f>Relatórios!F227</f>
        <v/>
      </c>
      <c r="G211" s="417" t="str">
        <f>Relatórios!G227</f>
        <v/>
      </c>
      <c r="H211" s="417" t="str">
        <f>Relatórios!H227</f>
        <v/>
      </c>
      <c r="I211" s="452" t="str">
        <f>Relatórios!I227</f>
        <v/>
      </c>
      <c r="J211" s="452" t="str">
        <f>Relatórios!J227</f>
        <v/>
      </c>
      <c r="K211" s="452" t="str">
        <f>Relatórios!K227</f>
        <v/>
      </c>
      <c r="L211" s="417" t="str">
        <f>Relatórios!L227</f>
        <v/>
      </c>
      <c r="M211" s="452" t="str">
        <f>Relatórios!M227</f>
        <v/>
      </c>
      <c r="N211" s="484" t="str">
        <f>Relatórios!N227</f>
        <v/>
      </c>
      <c r="O211" s="417" t="str">
        <f>Relatórios!O227</f>
        <v/>
      </c>
      <c r="P211" s="417" t="str">
        <f>Relatórios!P227</f>
        <v/>
      </c>
      <c r="Q211" s="417" t="str">
        <f>Relatórios!Q227</f>
        <v/>
      </c>
      <c r="R211" s="417" t="str">
        <f>Relatórios!R227</f>
        <v/>
      </c>
      <c r="S211" s="418" t="str">
        <f>Relatórios!S227</f>
        <v/>
      </c>
    </row>
    <row r="212" spans="1:19" ht="12.75" customHeight="1">
      <c r="A212" s="419" t="str">
        <f>Relatórios!A228</f>
        <v/>
      </c>
      <c r="B212" s="417" t="str">
        <f>Relatórios!B228</f>
        <v/>
      </c>
      <c r="C212" s="417" t="str">
        <f>Relatórios!C228</f>
        <v/>
      </c>
      <c r="D212" s="417" t="str">
        <f>Relatórios!D228</f>
        <v/>
      </c>
      <c r="E212" s="417" t="str">
        <f>Relatórios!E228</f>
        <v/>
      </c>
      <c r="F212" s="417" t="str">
        <f>Relatórios!F228</f>
        <v/>
      </c>
      <c r="G212" s="417" t="str">
        <f>Relatórios!G228</f>
        <v/>
      </c>
      <c r="H212" s="417" t="str">
        <f>Relatórios!H228</f>
        <v/>
      </c>
      <c r="I212" s="452" t="str">
        <f>Relatórios!I228</f>
        <v/>
      </c>
      <c r="J212" s="452" t="str">
        <f>Relatórios!J228</f>
        <v/>
      </c>
      <c r="K212" s="452" t="str">
        <f>Relatórios!K228</f>
        <v/>
      </c>
      <c r="L212" s="417" t="str">
        <f>Relatórios!L228</f>
        <v/>
      </c>
      <c r="M212" s="452" t="str">
        <f>Relatórios!M228</f>
        <v/>
      </c>
      <c r="N212" s="484" t="str">
        <f>Relatórios!N228</f>
        <v/>
      </c>
      <c r="O212" s="417" t="str">
        <f>Relatórios!O228</f>
        <v/>
      </c>
      <c r="P212" s="417" t="str">
        <f>Relatórios!P228</f>
        <v/>
      </c>
      <c r="Q212" s="417" t="str">
        <f>Relatórios!Q228</f>
        <v/>
      </c>
      <c r="R212" s="417" t="str">
        <f>Relatórios!R228</f>
        <v/>
      </c>
      <c r="S212" s="418" t="str">
        <f>Relatórios!S228</f>
        <v/>
      </c>
    </row>
    <row r="213" spans="1:19" ht="12.75" customHeight="1">
      <c r="A213" s="419" t="str">
        <f>Relatórios!A229</f>
        <v/>
      </c>
      <c r="B213" s="417" t="str">
        <f>Relatórios!B229</f>
        <v/>
      </c>
      <c r="C213" s="417" t="str">
        <f>Relatórios!C229</f>
        <v/>
      </c>
      <c r="D213" s="417" t="str">
        <f>Relatórios!D229</f>
        <v/>
      </c>
      <c r="E213" s="417" t="str">
        <f>Relatórios!E229</f>
        <v/>
      </c>
      <c r="F213" s="417" t="str">
        <f>Relatórios!F229</f>
        <v/>
      </c>
      <c r="G213" s="417" t="str">
        <f>Relatórios!G229</f>
        <v/>
      </c>
      <c r="H213" s="417" t="str">
        <f>Relatórios!H229</f>
        <v/>
      </c>
      <c r="I213" s="452" t="str">
        <f>Relatórios!I229</f>
        <v/>
      </c>
      <c r="J213" s="452" t="str">
        <f>Relatórios!J229</f>
        <v/>
      </c>
      <c r="K213" s="452" t="str">
        <f>Relatórios!K229</f>
        <v/>
      </c>
      <c r="L213" s="417" t="str">
        <f>Relatórios!L229</f>
        <v/>
      </c>
      <c r="M213" s="452" t="str">
        <f>Relatórios!M229</f>
        <v/>
      </c>
      <c r="N213" s="484" t="str">
        <f>Relatórios!N229</f>
        <v/>
      </c>
      <c r="O213" s="417" t="str">
        <f>Relatórios!O229</f>
        <v/>
      </c>
      <c r="P213" s="417" t="str">
        <f>Relatórios!P229</f>
        <v/>
      </c>
      <c r="Q213" s="417" t="str">
        <f>Relatórios!Q229</f>
        <v/>
      </c>
      <c r="R213" s="417" t="str">
        <f>Relatórios!R229</f>
        <v/>
      </c>
      <c r="S213" s="418" t="str">
        <f>Relatórios!S229</f>
        <v/>
      </c>
    </row>
    <row r="214" spans="1:19" ht="12.75" customHeight="1">
      <c r="A214" s="419" t="str">
        <f>Relatórios!A230</f>
        <v/>
      </c>
      <c r="B214" s="417" t="str">
        <f>Relatórios!B230</f>
        <v/>
      </c>
      <c r="C214" s="417" t="str">
        <f>Relatórios!C230</f>
        <v/>
      </c>
      <c r="D214" s="417" t="str">
        <f>Relatórios!D230</f>
        <v/>
      </c>
      <c r="E214" s="417" t="str">
        <f>Relatórios!E230</f>
        <v/>
      </c>
      <c r="F214" s="417" t="str">
        <f>Relatórios!F230</f>
        <v/>
      </c>
      <c r="G214" s="417" t="str">
        <f>Relatórios!G230</f>
        <v/>
      </c>
      <c r="H214" s="417" t="str">
        <f>Relatórios!H230</f>
        <v/>
      </c>
      <c r="I214" s="452" t="str">
        <f>Relatórios!I230</f>
        <v/>
      </c>
      <c r="J214" s="452" t="str">
        <f>Relatórios!J230</f>
        <v/>
      </c>
      <c r="K214" s="452" t="str">
        <f>Relatórios!K230</f>
        <v/>
      </c>
      <c r="L214" s="417" t="str">
        <f>Relatórios!L230</f>
        <v/>
      </c>
      <c r="M214" s="452" t="str">
        <f>Relatórios!M230</f>
        <v/>
      </c>
      <c r="N214" s="484" t="str">
        <f>Relatórios!N230</f>
        <v/>
      </c>
      <c r="O214" s="417" t="str">
        <f>Relatórios!O230</f>
        <v/>
      </c>
      <c r="P214" s="417" t="str">
        <f>Relatórios!P230</f>
        <v/>
      </c>
      <c r="Q214" s="417" t="str">
        <f>Relatórios!Q230</f>
        <v/>
      </c>
      <c r="R214" s="417" t="str">
        <f>Relatórios!R230</f>
        <v/>
      </c>
      <c r="S214" s="418" t="str">
        <f>Relatórios!S230</f>
        <v/>
      </c>
    </row>
    <row r="215" spans="1:19" ht="12.75" customHeight="1">
      <c r="A215" s="419" t="str">
        <f>Relatórios!A231</f>
        <v/>
      </c>
      <c r="B215" s="417" t="str">
        <f>Relatórios!B231</f>
        <v/>
      </c>
      <c r="C215" s="417" t="str">
        <f>Relatórios!C231</f>
        <v/>
      </c>
      <c r="D215" s="417" t="str">
        <f>Relatórios!D231</f>
        <v/>
      </c>
      <c r="E215" s="417" t="str">
        <f>Relatórios!E231</f>
        <v/>
      </c>
      <c r="F215" s="417" t="str">
        <f>Relatórios!F231</f>
        <v/>
      </c>
      <c r="G215" s="417" t="str">
        <f>Relatórios!G231</f>
        <v/>
      </c>
      <c r="H215" s="417" t="str">
        <f>Relatórios!H231</f>
        <v/>
      </c>
      <c r="I215" s="452" t="str">
        <f>Relatórios!I231</f>
        <v/>
      </c>
      <c r="J215" s="452" t="str">
        <f>Relatórios!J231</f>
        <v/>
      </c>
      <c r="K215" s="452" t="str">
        <f>Relatórios!K231</f>
        <v/>
      </c>
      <c r="L215" s="417" t="str">
        <f>Relatórios!L231</f>
        <v/>
      </c>
      <c r="M215" s="452" t="str">
        <f>Relatórios!M231</f>
        <v/>
      </c>
      <c r="N215" s="484" t="str">
        <f>Relatórios!N231</f>
        <v/>
      </c>
      <c r="O215" s="417" t="str">
        <f>Relatórios!O231</f>
        <v/>
      </c>
      <c r="P215" s="417" t="str">
        <f>Relatórios!P231</f>
        <v/>
      </c>
      <c r="Q215" s="417" t="str">
        <f>Relatórios!Q231</f>
        <v/>
      </c>
      <c r="R215" s="417" t="str">
        <f>Relatórios!R231</f>
        <v/>
      </c>
      <c r="S215" s="418" t="str">
        <f>Relatórios!S231</f>
        <v/>
      </c>
    </row>
    <row r="216" spans="1:19" ht="12.75" customHeight="1">
      <c r="A216" s="419" t="str">
        <f>Relatórios!A232</f>
        <v/>
      </c>
      <c r="B216" s="417" t="str">
        <f>Relatórios!B232</f>
        <v/>
      </c>
      <c r="C216" s="417" t="str">
        <f>Relatórios!C232</f>
        <v/>
      </c>
      <c r="D216" s="417" t="str">
        <f>Relatórios!D232</f>
        <v/>
      </c>
      <c r="E216" s="417" t="str">
        <f>Relatórios!E232</f>
        <v/>
      </c>
      <c r="F216" s="417" t="str">
        <f>Relatórios!F232</f>
        <v/>
      </c>
      <c r="G216" s="417" t="str">
        <f>Relatórios!G232</f>
        <v/>
      </c>
      <c r="H216" s="417" t="str">
        <f>Relatórios!H232</f>
        <v/>
      </c>
      <c r="I216" s="452" t="str">
        <f>Relatórios!I232</f>
        <v/>
      </c>
      <c r="J216" s="452" t="str">
        <f>Relatórios!J232</f>
        <v/>
      </c>
      <c r="K216" s="452" t="str">
        <f>Relatórios!K232</f>
        <v/>
      </c>
      <c r="L216" s="417" t="str">
        <f>Relatórios!L232</f>
        <v/>
      </c>
      <c r="M216" s="452" t="str">
        <f>Relatórios!M232</f>
        <v/>
      </c>
      <c r="N216" s="484" t="str">
        <f>Relatórios!N232</f>
        <v/>
      </c>
      <c r="O216" s="417" t="str">
        <f>Relatórios!O232</f>
        <v/>
      </c>
      <c r="P216" s="417" t="str">
        <f>Relatórios!P232</f>
        <v/>
      </c>
      <c r="Q216" s="417" t="str">
        <f>Relatórios!Q232</f>
        <v/>
      </c>
      <c r="R216" s="417" t="str">
        <f>Relatórios!R232</f>
        <v/>
      </c>
      <c r="S216" s="418" t="str">
        <f>Relatórios!S232</f>
        <v/>
      </c>
    </row>
    <row r="217" spans="1:19" ht="12.75" customHeight="1">
      <c r="A217" s="419" t="str">
        <f>Relatórios!A233</f>
        <v/>
      </c>
      <c r="B217" s="417" t="str">
        <f>Relatórios!B233</f>
        <v/>
      </c>
      <c r="C217" s="417" t="str">
        <f>Relatórios!C233</f>
        <v/>
      </c>
      <c r="D217" s="417" t="str">
        <f>Relatórios!D233</f>
        <v/>
      </c>
      <c r="E217" s="417" t="str">
        <f>Relatórios!E233</f>
        <v/>
      </c>
      <c r="F217" s="417" t="str">
        <f>Relatórios!F233</f>
        <v/>
      </c>
      <c r="G217" s="417" t="str">
        <f>Relatórios!G233</f>
        <v/>
      </c>
      <c r="H217" s="417" t="str">
        <f>Relatórios!H233</f>
        <v/>
      </c>
      <c r="I217" s="452" t="str">
        <f>Relatórios!I233</f>
        <v/>
      </c>
      <c r="J217" s="452" t="str">
        <f>Relatórios!J233</f>
        <v/>
      </c>
      <c r="K217" s="452" t="str">
        <f>Relatórios!K233</f>
        <v/>
      </c>
      <c r="L217" s="417" t="str">
        <f>Relatórios!L233</f>
        <v/>
      </c>
      <c r="M217" s="452" t="str">
        <f>Relatórios!M233</f>
        <v/>
      </c>
      <c r="N217" s="484" t="str">
        <f>Relatórios!N233</f>
        <v/>
      </c>
      <c r="O217" s="417" t="str">
        <f>Relatórios!O233</f>
        <v/>
      </c>
      <c r="P217" s="417" t="str">
        <f>Relatórios!P233</f>
        <v/>
      </c>
      <c r="Q217" s="417" t="str">
        <f>Relatórios!Q233</f>
        <v/>
      </c>
      <c r="R217" s="417" t="str">
        <f>Relatórios!R233</f>
        <v/>
      </c>
      <c r="S217" s="418" t="str">
        <f>Relatórios!S233</f>
        <v/>
      </c>
    </row>
    <row r="218" spans="1:19" ht="12.75" customHeight="1">
      <c r="A218" s="419" t="str">
        <f>Relatórios!A234</f>
        <v/>
      </c>
      <c r="B218" s="417" t="str">
        <f>Relatórios!B234</f>
        <v/>
      </c>
      <c r="C218" s="417" t="str">
        <f>Relatórios!C234</f>
        <v/>
      </c>
      <c r="D218" s="417" t="str">
        <f>Relatórios!D234</f>
        <v/>
      </c>
      <c r="E218" s="417" t="str">
        <f>Relatórios!E234</f>
        <v/>
      </c>
      <c r="F218" s="417" t="str">
        <f>Relatórios!F234</f>
        <v/>
      </c>
      <c r="G218" s="417" t="str">
        <f>Relatórios!G234</f>
        <v/>
      </c>
      <c r="H218" s="417" t="str">
        <f>Relatórios!H234</f>
        <v/>
      </c>
      <c r="I218" s="452" t="str">
        <f>Relatórios!I234</f>
        <v/>
      </c>
      <c r="J218" s="452" t="str">
        <f>Relatórios!J234</f>
        <v/>
      </c>
      <c r="K218" s="452" t="str">
        <f>Relatórios!K234</f>
        <v/>
      </c>
      <c r="L218" s="417" t="str">
        <f>Relatórios!L234</f>
        <v/>
      </c>
      <c r="M218" s="452" t="str">
        <f>Relatórios!M234</f>
        <v/>
      </c>
      <c r="N218" s="484" t="str">
        <f>Relatórios!N234</f>
        <v/>
      </c>
      <c r="O218" s="417" t="str">
        <f>Relatórios!O234</f>
        <v/>
      </c>
      <c r="P218" s="417" t="str">
        <f>Relatórios!P234</f>
        <v/>
      </c>
      <c r="Q218" s="417" t="str">
        <f>Relatórios!Q234</f>
        <v/>
      </c>
      <c r="R218" s="417" t="str">
        <f>Relatórios!R234</f>
        <v/>
      </c>
      <c r="S218" s="418" t="str">
        <f>Relatórios!S234</f>
        <v/>
      </c>
    </row>
    <row r="219" spans="1:19" ht="12.75" customHeight="1">
      <c r="A219" s="419" t="str">
        <f>Relatórios!A235</f>
        <v/>
      </c>
      <c r="B219" s="417" t="str">
        <f>Relatórios!B235</f>
        <v/>
      </c>
      <c r="C219" s="417" t="str">
        <f>Relatórios!C235</f>
        <v/>
      </c>
      <c r="D219" s="417" t="str">
        <f>Relatórios!D235</f>
        <v/>
      </c>
      <c r="E219" s="417" t="str">
        <f>Relatórios!E235</f>
        <v/>
      </c>
      <c r="F219" s="417" t="str">
        <f>Relatórios!F235</f>
        <v/>
      </c>
      <c r="G219" s="417" t="str">
        <f>Relatórios!G235</f>
        <v/>
      </c>
      <c r="H219" s="417" t="str">
        <f>Relatórios!H235</f>
        <v/>
      </c>
      <c r="I219" s="452" t="str">
        <f>Relatórios!I235</f>
        <v/>
      </c>
      <c r="J219" s="452" t="str">
        <f>Relatórios!J235</f>
        <v/>
      </c>
      <c r="K219" s="452" t="str">
        <f>Relatórios!K235</f>
        <v/>
      </c>
      <c r="L219" s="417" t="str">
        <f>Relatórios!L235</f>
        <v/>
      </c>
      <c r="M219" s="452" t="str">
        <f>Relatórios!M235</f>
        <v/>
      </c>
      <c r="N219" s="484" t="str">
        <f>Relatórios!N235</f>
        <v/>
      </c>
      <c r="O219" s="417" t="str">
        <f>Relatórios!O235</f>
        <v/>
      </c>
      <c r="P219" s="417" t="str">
        <f>Relatórios!P235</f>
        <v/>
      </c>
      <c r="Q219" s="417" t="str">
        <f>Relatórios!Q235</f>
        <v/>
      </c>
      <c r="R219" s="417" t="str">
        <f>Relatórios!R235</f>
        <v/>
      </c>
      <c r="S219" s="418" t="str">
        <f>Relatórios!S235</f>
        <v/>
      </c>
    </row>
    <row r="220" spans="1:19" ht="12.75" customHeight="1">
      <c r="A220" s="419" t="str">
        <f>Relatórios!A236</f>
        <v/>
      </c>
      <c r="B220" s="417" t="str">
        <f>Relatórios!B236</f>
        <v/>
      </c>
      <c r="C220" s="417" t="str">
        <f>Relatórios!C236</f>
        <v/>
      </c>
      <c r="D220" s="417" t="str">
        <f>Relatórios!D236</f>
        <v/>
      </c>
      <c r="E220" s="417" t="str">
        <f>Relatórios!E236</f>
        <v/>
      </c>
      <c r="F220" s="417" t="str">
        <f>Relatórios!F236</f>
        <v/>
      </c>
      <c r="G220" s="417" t="str">
        <f>Relatórios!G236</f>
        <v/>
      </c>
      <c r="H220" s="417" t="str">
        <f>Relatórios!H236</f>
        <v/>
      </c>
      <c r="I220" s="452" t="str">
        <f>Relatórios!I236</f>
        <v/>
      </c>
      <c r="J220" s="452" t="str">
        <f>Relatórios!J236</f>
        <v/>
      </c>
      <c r="K220" s="452" t="str">
        <f>Relatórios!K236</f>
        <v/>
      </c>
      <c r="L220" s="417" t="str">
        <f>Relatórios!L236</f>
        <v/>
      </c>
      <c r="M220" s="452" t="str">
        <f>Relatórios!M236</f>
        <v/>
      </c>
      <c r="N220" s="484" t="str">
        <f>Relatórios!N236</f>
        <v/>
      </c>
      <c r="O220" s="417" t="str">
        <f>Relatórios!O236</f>
        <v/>
      </c>
      <c r="P220" s="417" t="str">
        <f>Relatórios!P236</f>
        <v/>
      </c>
      <c r="Q220" s="417" t="str">
        <f>Relatórios!Q236</f>
        <v/>
      </c>
      <c r="R220" s="417" t="str">
        <f>Relatórios!R236</f>
        <v/>
      </c>
      <c r="S220" s="418" t="str">
        <f>Relatórios!S236</f>
        <v/>
      </c>
    </row>
    <row r="221" spans="1:19" ht="12.75" customHeight="1">
      <c r="A221" s="419" t="str">
        <f>Relatórios!A237</f>
        <v/>
      </c>
      <c r="B221" s="417" t="str">
        <f>Relatórios!B237</f>
        <v/>
      </c>
      <c r="C221" s="417" t="str">
        <f>Relatórios!C237</f>
        <v/>
      </c>
      <c r="D221" s="417" t="str">
        <f>Relatórios!D237</f>
        <v/>
      </c>
      <c r="E221" s="417" t="str">
        <f>Relatórios!E237</f>
        <v/>
      </c>
      <c r="F221" s="417" t="str">
        <f>Relatórios!F237</f>
        <v/>
      </c>
      <c r="G221" s="417" t="str">
        <f>Relatórios!G237</f>
        <v/>
      </c>
      <c r="H221" s="417" t="str">
        <f>Relatórios!H237</f>
        <v/>
      </c>
      <c r="I221" s="452" t="str">
        <f>Relatórios!I237</f>
        <v/>
      </c>
      <c r="J221" s="452" t="str">
        <f>Relatórios!J237</f>
        <v/>
      </c>
      <c r="K221" s="452" t="str">
        <f>Relatórios!K237</f>
        <v/>
      </c>
      <c r="L221" s="417" t="str">
        <f>Relatórios!L237</f>
        <v/>
      </c>
      <c r="M221" s="452" t="str">
        <f>Relatórios!M237</f>
        <v/>
      </c>
      <c r="N221" s="484" t="str">
        <f>Relatórios!N237</f>
        <v/>
      </c>
      <c r="O221" s="417" t="str">
        <f>Relatórios!O237</f>
        <v/>
      </c>
      <c r="P221" s="417" t="str">
        <f>Relatórios!P237</f>
        <v/>
      </c>
      <c r="Q221" s="417" t="str">
        <f>Relatórios!Q237</f>
        <v/>
      </c>
      <c r="R221" s="417" t="str">
        <f>Relatórios!R237</f>
        <v/>
      </c>
      <c r="S221" s="418" t="str">
        <f>Relatórios!S237</f>
        <v/>
      </c>
    </row>
    <row r="222" spans="1:19" ht="12.75" customHeight="1">
      <c r="A222" s="419" t="str">
        <f>Relatórios!A238</f>
        <v/>
      </c>
      <c r="B222" s="417" t="str">
        <f>Relatórios!B238</f>
        <v/>
      </c>
      <c r="C222" s="417" t="str">
        <f>Relatórios!C238</f>
        <v/>
      </c>
      <c r="D222" s="417" t="str">
        <f>Relatórios!D238</f>
        <v/>
      </c>
      <c r="E222" s="417" t="str">
        <f>Relatórios!E238</f>
        <v/>
      </c>
      <c r="F222" s="417" t="str">
        <f>Relatórios!F238</f>
        <v/>
      </c>
      <c r="G222" s="417" t="str">
        <f>Relatórios!G238</f>
        <v/>
      </c>
      <c r="H222" s="417" t="str">
        <f>Relatórios!H238</f>
        <v/>
      </c>
      <c r="I222" s="452" t="str">
        <f>Relatórios!I238</f>
        <v/>
      </c>
      <c r="J222" s="452" t="str">
        <f>Relatórios!J238</f>
        <v/>
      </c>
      <c r="K222" s="452" t="str">
        <f>Relatórios!K238</f>
        <v/>
      </c>
      <c r="L222" s="417" t="str">
        <f>Relatórios!L238</f>
        <v/>
      </c>
      <c r="M222" s="452" t="str">
        <f>Relatórios!M238</f>
        <v/>
      </c>
      <c r="N222" s="484" t="str">
        <f>Relatórios!N238</f>
        <v/>
      </c>
      <c r="O222" s="417" t="str">
        <f>Relatórios!O238</f>
        <v/>
      </c>
      <c r="P222" s="417" t="str">
        <f>Relatórios!P238</f>
        <v/>
      </c>
      <c r="Q222" s="417" t="str">
        <f>Relatórios!Q238</f>
        <v/>
      </c>
      <c r="R222" s="417" t="str">
        <f>Relatórios!R238</f>
        <v/>
      </c>
      <c r="S222" s="418" t="str">
        <f>Relatórios!S238</f>
        <v/>
      </c>
    </row>
    <row r="223" spans="1:19" ht="12.75" customHeight="1">
      <c r="A223" s="419" t="str">
        <f>Relatórios!A239</f>
        <v/>
      </c>
      <c r="B223" s="417" t="str">
        <f>Relatórios!B239</f>
        <v/>
      </c>
      <c r="C223" s="417" t="str">
        <f>Relatórios!C239</f>
        <v/>
      </c>
      <c r="D223" s="417" t="str">
        <f>Relatórios!D239</f>
        <v/>
      </c>
      <c r="E223" s="417" t="str">
        <f>Relatórios!E239</f>
        <v/>
      </c>
      <c r="F223" s="417" t="str">
        <f>Relatórios!F239</f>
        <v/>
      </c>
      <c r="G223" s="417" t="str">
        <f>Relatórios!G239</f>
        <v/>
      </c>
      <c r="H223" s="417" t="str">
        <f>Relatórios!H239</f>
        <v/>
      </c>
      <c r="I223" s="452" t="str">
        <f>Relatórios!I239</f>
        <v/>
      </c>
      <c r="J223" s="452" t="str">
        <f>Relatórios!J239</f>
        <v/>
      </c>
      <c r="K223" s="452" t="str">
        <f>Relatórios!K239</f>
        <v/>
      </c>
      <c r="L223" s="417" t="str">
        <f>Relatórios!L239</f>
        <v/>
      </c>
      <c r="M223" s="452" t="str">
        <f>Relatórios!M239</f>
        <v/>
      </c>
      <c r="N223" s="484" t="str">
        <f>Relatórios!N239</f>
        <v/>
      </c>
      <c r="O223" s="417" t="str">
        <f>Relatórios!O239</f>
        <v/>
      </c>
      <c r="P223" s="417" t="str">
        <f>Relatórios!P239</f>
        <v/>
      </c>
      <c r="Q223" s="417" t="str">
        <f>Relatórios!Q239</f>
        <v/>
      </c>
      <c r="R223" s="417" t="str">
        <f>Relatórios!R239</f>
        <v/>
      </c>
      <c r="S223" s="418" t="str">
        <f>Relatórios!S239</f>
        <v/>
      </c>
    </row>
    <row r="224" spans="1:19" ht="12.75" customHeight="1">
      <c r="A224" s="419" t="str">
        <f>Relatórios!A240</f>
        <v/>
      </c>
      <c r="B224" s="417" t="str">
        <f>Relatórios!B240</f>
        <v/>
      </c>
      <c r="C224" s="417" t="str">
        <f>Relatórios!C240</f>
        <v/>
      </c>
      <c r="D224" s="417" t="str">
        <f>Relatórios!D240</f>
        <v/>
      </c>
      <c r="E224" s="417" t="str">
        <f>Relatórios!E240</f>
        <v/>
      </c>
      <c r="F224" s="417" t="str">
        <f>Relatórios!F240</f>
        <v/>
      </c>
      <c r="G224" s="417" t="str">
        <f>Relatórios!G240</f>
        <v/>
      </c>
      <c r="H224" s="417" t="str">
        <f>Relatórios!H240</f>
        <v/>
      </c>
      <c r="I224" s="452" t="str">
        <f>Relatórios!I240</f>
        <v/>
      </c>
      <c r="J224" s="452" t="str">
        <f>Relatórios!J240</f>
        <v/>
      </c>
      <c r="K224" s="452" t="str">
        <f>Relatórios!K240</f>
        <v/>
      </c>
      <c r="L224" s="417" t="str">
        <f>Relatórios!L240</f>
        <v/>
      </c>
      <c r="M224" s="452" t="str">
        <f>Relatórios!M240</f>
        <v/>
      </c>
      <c r="N224" s="484" t="str">
        <f>Relatórios!N240</f>
        <v/>
      </c>
      <c r="O224" s="417" t="str">
        <f>Relatórios!O240</f>
        <v/>
      </c>
      <c r="P224" s="417" t="str">
        <f>Relatórios!P240</f>
        <v/>
      </c>
      <c r="Q224" s="417" t="str">
        <f>Relatórios!Q240</f>
        <v/>
      </c>
      <c r="R224" s="417" t="str">
        <f>Relatórios!R240</f>
        <v/>
      </c>
      <c r="S224" s="418" t="str">
        <f>Relatórios!S240</f>
        <v/>
      </c>
    </row>
    <row r="225" spans="1:19" ht="12.75" customHeight="1">
      <c r="A225" s="419" t="str">
        <f>Relatórios!A241</f>
        <v/>
      </c>
      <c r="B225" s="417" t="str">
        <f>Relatórios!B241</f>
        <v/>
      </c>
      <c r="C225" s="417" t="str">
        <f>Relatórios!C241</f>
        <v/>
      </c>
      <c r="D225" s="417" t="str">
        <f>Relatórios!D241</f>
        <v/>
      </c>
      <c r="E225" s="417" t="str">
        <f>Relatórios!E241</f>
        <v/>
      </c>
      <c r="F225" s="417" t="str">
        <f>Relatórios!F241</f>
        <v/>
      </c>
      <c r="G225" s="417" t="str">
        <f>Relatórios!G241</f>
        <v/>
      </c>
      <c r="H225" s="417" t="str">
        <f>Relatórios!H241</f>
        <v/>
      </c>
      <c r="I225" s="452" t="str">
        <f>Relatórios!I241</f>
        <v/>
      </c>
      <c r="J225" s="452" t="str">
        <f>Relatórios!J241</f>
        <v/>
      </c>
      <c r="K225" s="452" t="str">
        <f>Relatórios!K241</f>
        <v/>
      </c>
      <c r="L225" s="417" t="str">
        <f>Relatórios!L241</f>
        <v/>
      </c>
      <c r="M225" s="452" t="str">
        <f>Relatórios!M241</f>
        <v/>
      </c>
      <c r="N225" s="484" t="str">
        <f>Relatórios!N241</f>
        <v/>
      </c>
      <c r="O225" s="417" t="str">
        <f>Relatórios!O241</f>
        <v/>
      </c>
      <c r="P225" s="417" t="str">
        <f>Relatórios!P241</f>
        <v/>
      </c>
      <c r="Q225" s="417" t="str">
        <f>Relatórios!Q241</f>
        <v/>
      </c>
      <c r="R225" s="417" t="str">
        <f>Relatórios!R241</f>
        <v/>
      </c>
      <c r="S225" s="418" t="str">
        <f>Relatórios!S241</f>
        <v/>
      </c>
    </row>
    <row r="226" spans="1:19" ht="12.75" customHeight="1">
      <c r="A226" s="419" t="str">
        <f>Relatórios!A242</f>
        <v/>
      </c>
      <c r="B226" s="417" t="str">
        <f>Relatórios!B242</f>
        <v/>
      </c>
      <c r="C226" s="417" t="str">
        <f>Relatórios!C242</f>
        <v/>
      </c>
      <c r="D226" s="417" t="str">
        <f>Relatórios!D242</f>
        <v/>
      </c>
      <c r="E226" s="417" t="str">
        <f>Relatórios!E242</f>
        <v/>
      </c>
      <c r="F226" s="417" t="str">
        <f>Relatórios!F242</f>
        <v/>
      </c>
      <c r="G226" s="417" t="str">
        <f>Relatórios!G242</f>
        <v/>
      </c>
      <c r="H226" s="417" t="str">
        <f>Relatórios!H242</f>
        <v/>
      </c>
      <c r="I226" s="452" t="str">
        <f>Relatórios!I242</f>
        <v/>
      </c>
      <c r="J226" s="452" t="str">
        <f>Relatórios!J242</f>
        <v/>
      </c>
      <c r="K226" s="452" t="str">
        <f>Relatórios!K242</f>
        <v/>
      </c>
      <c r="L226" s="417" t="str">
        <f>Relatórios!L242</f>
        <v/>
      </c>
      <c r="M226" s="452" t="str">
        <f>Relatórios!M242</f>
        <v/>
      </c>
      <c r="N226" s="484" t="str">
        <f>Relatórios!N242</f>
        <v/>
      </c>
      <c r="O226" s="417" t="str">
        <f>Relatórios!O242</f>
        <v/>
      </c>
      <c r="P226" s="417" t="str">
        <f>Relatórios!P242</f>
        <v/>
      </c>
      <c r="Q226" s="417" t="str">
        <f>Relatórios!Q242</f>
        <v/>
      </c>
      <c r="R226" s="417" t="str">
        <f>Relatórios!R242</f>
        <v/>
      </c>
      <c r="S226" s="418" t="str">
        <f>Relatórios!S242</f>
        <v/>
      </c>
    </row>
    <row r="227" spans="1:19" ht="12.75" customHeight="1">
      <c r="A227" s="419" t="str">
        <f>Relatórios!A243</f>
        <v/>
      </c>
      <c r="B227" s="417" t="str">
        <f>Relatórios!B243</f>
        <v/>
      </c>
      <c r="C227" s="417" t="str">
        <f>Relatórios!C243</f>
        <v/>
      </c>
      <c r="D227" s="417" t="str">
        <f>Relatórios!D243</f>
        <v/>
      </c>
      <c r="E227" s="417" t="str">
        <f>Relatórios!E243</f>
        <v/>
      </c>
      <c r="F227" s="417" t="str">
        <f>Relatórios!F243</f>
        <v/>
      </c>
      <c r="G227" s="417" t="str">
        <f>Relatórios!G243</f>
        <v/>
      </c>
      <c r="H227" s="417" t="str">
        <f>Relatórios!H243</f>
        <v/>
      </c>
      <c r="I227" s="452" t="str">
        <f>Relatórios!I243</f>
        <v/>
      </c>
      <c r="J227" s="452" t="str">
        <f>Relatórios!J243</f>
        <v/>
      </c>
      <c r="K227" s="452" t="str">
        <f>Relatórios!K243</f>
        <v/>
      </c>
      <c r="L227" s="417" t="str">
        <f>Relatórios!L243</f>
        <v/>
      </c>
      <c r="M227" s="452" t="str">
        <f>Relatórios!M243</f>
        <v/>
      </c>
      <c r="N227" s="484" t="str">
        <f>Relatórios!N243</f>
        <v/>
      </c>
      <c r="O227" s="417" t="str">
        <f>Relatórios!O243</f>
        <v/>
      </c>
      <c r="P227" s="417" t="str">
        <f>Relatórios!P243</f>
        <v/>
      </c>
      <c r="Q227" s="417" t="str">
        <f>Relatórios!Q243</f>
        <v/>
      </c>
      <c r="R227" s="417" t="str">
        <f>Relatórios!R243</f>
        <v/>
      </c>
      <c r="S227" s="418" t="str">
        <f>Relatórios!S243</f>
        <v/>
      </c>
    </row>
    <row r="228" spans="1:19" ht="12.75" customHeight="1">
      <c r="A228" s="419" t="str">
        <f>Relatórios!A244</f>
        <v/>
      </c>
      <c r="B228" s="417" t="str">
        <f>Relatórios!B244</f>
        <v/>
      </c>
      <c r="C228" s="417" t="str">
        <f>Relatórios!C244</f>
        <v/>
      </c>
      <c r="D228" s="417" t="str">
        <f>Relatórios!D244</f>
        <v/>
      </c>
      <c r="E228" s="417" t="str">
        <f>Relatórios!E244</f>
        <v/>
      </c>
      <c r="F228" s="417" t="str">
        <f>Relatórios!F244</f>
        <v/>
      </c>
      <c r="G228" s="417" t="str">
        <f>Relatórios!G244</f>
        <v/>
      </c>
      <c r="H228" s="417" t="str">
        <f>Relatórios!H244</f>
        <v/>
      </c>
      <c r="I228" s="452" t="str">
        <f>Relatórios!I244</f>
        <v/>
      </c>
      <c r="J228" s="452" t="str">
        <f>Relatórios!J244</f>
        <v/>
      </c>
      <c r="K228" s="452" t="str">
        <f>Relatórios!K244</f>
        <v/>
      </c>
      <c r="L228" s="417" t="str">
        <f>Relatórios!L244</f>
        <v/>
      </c>
      <c r="M228" s="452" t="str">
        <f>Relatórios!M244</f>
        <v/>
      </c>
      <c r="N228" s="484" t="str">
        <f>Relatórios!N244</f>
        <v/>
      </c>
      <c r="O228" s="417" t="str">
        <f>Relatórios!O244</f>
        <v/>
      </c>
      <c r="P228" s="417" t="str">
        <f>Relatórios!P244</f>
        <v/>
      </c>
      <c r="Q228" s="417" t="str">
        <f>Relatórios!Q244</f>
        <v/>
      </c>
      <c r="R228" s="417" t="str">
        <f>Relatórios!R244</f>
        <v/>
      </c>
      <c r="S228" s="418" t="str">
        <f>Relatórios!S244</f>
        <v/>
      </c>
    </row>
    <row r="229" spans="1:19" ht="12.75" customHeight="1">
      <c r="A229" s="419" t="str">
        <f>Relatórios!A245</f>
        <v/>
      </c>
      <c r="B229" s="417" t="str">
        <f>Relatórios!B245</f>
        <v/>
      </c>
      <c r="C229" s="417" t="str">
        <f>Relatórios!C245</f>
        <v/>
      </c>
      <c r="D229" s="417" t="str">
        <f>Relatórios!D245</f>
        <v/>
      </c>
      <c r="E229" s="417" t="str">
        <f>Relatórios!E245</f>
        <v/>
      </c>
      <c r="F229" s="417" t="str">
        <f>Relatórios!F245</f>
        <v/>
      </c>
      <c r="G229" s="417" t="str">
        <f>Relatórios!G245</f>
        <v/>
      </c>
      <c r="H229" s="417" t="str">
        <f>Relatórios!H245</f>
        <v/>
      </c>
      <c r="I229" s="452" t="str">
        <f>Relatórios!I245</f>
        <v/>
      </c>
      <c r="J229" s="452" t="str">
        <f>Relatórios!J245</f>
        <v/>
      </c>
      <c r="K229" s="452" t="str">
        <f>Relatórios!K245</f>
        <v/>
      </c>
      <c r="L229" s="417" t="str">
        <f>Relatórios!L245</f>
        <v/>
      </c>
      <c r="M229" s="452" t="str">
        <f>Relatórios!M245</f>
        <v/>
      </c>
      <c r="N229" s="484" t="str">
        <f>Relatórios!N245</f>
        <v/>
      </c>
      <c r="O229" s="417" t="str">
        <f>Relatórios!O245</f>
        <v/>
      </c>
      <c r="P229" s="417" t="str">
        <f>Relatórios!P245</f>
        <v/>
      </c>
      <c r="Q229" s="417" t="str">
        <f>Relatórios!Q245</f>
        <v/>
      </c>
      <c r="R229" s="417" t="str">
        <f>Relatórios!R245</f>
        <v/>
      </c>
      <c r="S229" s="418" t="str">
        <f>Relatórios!S245</f>
        <v/>
      </c>
    </row>
    <row r="230" spans="1:19" ht="12.75" customHeight="1">
      <c r="A230" s="419" t="str">
        <f>Relatórios!A246</f>
        <v/>
      </c>
      <c r="B230" s="417" t="str">
        <f>Relatórios!B246</f>
        <v/>
      </c>
      <c r="C230" s="417" t="str">
        <f>Relatórios!C246</f>
        <v/>
      </c>
      <c r="D230" s="417" t="str">
        <f>Relatórios!D246</f>
        <v/>
      </c>
      <c r="E230" s="417" t="str">
        <f>Relatórios!E246</f>
        <v/>
      </c>
      <c r="F230" s="417" t="str">
        <f>Relatórios!F246</f>
        <v/>
      </c>
      <c r="G230" s="417" t="str">
        <f>Relatórios!G246</f>
        <v/>
      </c>
      <c r="H230" s="417" t="str">
        <f>Relatórios!H246</f>
        <v/>
      </c>
      <c r="I230" s="452" t="str">
        <f>Relatórios!I246</f>
        <v/>
      </c>
      <c r="J230" s="452" t="str">
        <f>Relatórios!J246</f>
        <v/>
      </c>
      <c r="K230" s="452" t="str">
        <f>Relatórios!K246</f>
        <v/>
      </c>
      <c r="L230" s="417" t="str">
        <f>Relatórios!L246</f>
        <v/>
      </c>
      <c r="M230" s="452" t="str">
        <f>Relatórios!M246</f>
        <v/>
      </c>
      <c r="N230" s="484" t="str">
        <f>Relatórios!N246</f>
        <v/>
      </c>
      <c r="O230" s="417" t="str">
        <f>Relatórios!O246</f>
        <v/>
      </c>
      <c r="P230" s="417" t="str">
        <f>Relatórios!P246</f>
        <v/>
      </c>
      <c r="Q230" s="417" t="str">
        <f>Relatórios!Q246</f>
        <v/>
      </c>
      <c r="R230" s="417" t="str">
        <f>Relatórios!R246</f>
        <v/>
      </c>
      <c r="S230" s="418" t="str">
        <f>Relatórios!S246</f>
        <v/>
      </c>
    </row>
    <row r="231" spans="1:19" ht="12.75" customHeight="1">
      <c r="A231" s="419" t="str">
        <f>Relatórios!A247</f>
        <v/>
      </c>
      <c r="B231" s="417" t="str">
        <f>Relatórios!B247</f>
        <v/>
      </c>
      <c r="C231" s="417" t="str">
        <f>Relatórios!C247</f>
        <v/>
      </c>
      <c r="D231" s="417" t="str">
        <f>Relatórios!D247</f>
        <v/>
      </c>
      <c r="E231" s="417" t="str">
        <f>Relatórios!E247</f>
        <v/>
      </c>
      <c r="F231" s="417" t="str">
        <f>Relatórios!F247</f>
        <v/>
      </c>
      <c r="G231" s="417" t="str">
        <f>Relatórios!G247</f>
        <v/>
      </c>
      <c r="H231" s="417" t="str">
        <f>Relatórios!H247</f>
        <v/>
      </c>
      <c r="I231" s="452" t="str">
        <f>Relatórios!I247</f>
        <v/>
      </c>
      <c r="J231" s="452" t="str">
        <f>Relatórios!J247</f>
        <v/>
      </c>
      <c r="K231" s="452" t="str">
        <f>Relatórios!K247</f>
        <v/>
      </c>
      <c r="L231" s="417" t="str">
        <f>Relatórios!L247</f>
        <v/>
      </c>
      <c r="M231" s="452" t="str">
        <f>Relatórios!M247</f>
        <v/>
      </c>
      <c r="N231" s="484" t="str">
        <f>Relatórios!N247</f>
        <v/>
      </c>
      <c r="O231" s="417" t="str">
        <f>Relatórios!O247</f>
        <v/>
      </c>
      <c r="P231" s="417" t="str">
        <f>Relatórios!P247</f>
        <v/>
      </c>
      <c r="Q231" s="417" t="str">
        <f>Relatórios!Q247</f>
        <v/>
      </c>
      <c r="R231" s="417" t="str">
        <f>Relatórios!R247</f>
        <v/>
      </c>
      <c r="S231" s="418" t="str">
        <f>Relatórios!S247</f>
        <v/>
      </c>
    </row>
    <row r="232" spans="1:19" ht="12.75" customHeight="1">
      <c r="A232" s="419" t="str">
        <f>Relatórios!A248</f>
        <v/>
      </c>
      <c r="B232" s="417" t="str">
        <f>Relatórios!B248</f>
        <v/>
      </c>
      <c r="C232" s="417" t="str">
        <f>Relatórios!C248</f>
        <v/>
      </c>
      <c r="D232" s="417" t="str">
        <f>Relatórios!D248</f>
        <v/>
      </c>
      <c r="E232" s="417" t="str">
        <f>Relatórios!E248</f>
        <v/>
      </c>
      <c r="F232" s="417" t="str">
        <f>Relatórios!F248</f>
        <v/>
      </c>
      <c r="G232" s="417" t="str">
        <f>Relatórios!G248</f>
        <v/>
      </c>
      <c r="H232" s="417" t="str">
        <f>Relatórios!H248</f>
        <v/>
      </c>
      <c r="I232" s="452" t="str">
        <f>Relatórios!I248</f>
        <v/>
      </c>
      <c r="J232" s="452" t="str">
        <f>Relatórios!J248</f>
        <v/>
      </c>
      <c r="K232" s="452" t="str">
        <f>Relatórios!K248</f>
        <v/>
      </c>
      <c r="L232" s="417" t="str">
        <f>Relatórios!L248</f>
        <v/>
      </c>
      <c r="M232" s="452" t="str">
        <f>Relatórios!M248</f>
        <v/>
      </c>
      <c r="N232" s="484" t="str">
        <f>Relatórios!N248</f>
        <v/>
      </c>
      <c r="O232" s="417" t="str">
        <f>Relatórios!O248</f>
        <v/>
      </c>
      <c r="P232" s="417" t="str">
        <f>Relatórios!P248</f>
        <v/>
      </c>
      <c r="Q232" s="417" t="str">
        <f>Relatórios!Q248</f>
        <v/>
      </c>
      <c r="R232" s="417" t="str">
        <f>Relatórios!R248</f>
        <v/>
      </c>
      <c r="S232" s="418" t="str">
        <f>Relatórios!S248</f>
        <v/>
      </c>
    </row>
    <row r="233" spans="1:19" ht="12.75" customHeight="1">
      <c r="A233" s="419" t="str">
        <f>Relatórios!A249</f>
        <v/>
      </c>
      <c r="B233" s="417" t="str">
        <f>Relatórios!B249</f>
        <v/>
      </c>
      <c r="C233" s="417" t="str">
        <f>Relatórios!C249</f>
        <v/>
      </c>
      <c r="D233" s="417" t="str">
        <f>Relatórios!D249</f>
        <v/>
      </c>
      <c r="E233" s="417" t="str">
        <f>Relatórios!E249</f>
        <v/>
      </c>
      <c r="F233" s="417" t="str">
        <f>Relatórios!F249</f>
        <v/>
      </c>
      <c r="G233" s="417" t="str">
        <f>Relatórios!G249</f>
        <v/>
      </c>
      <c r="H233" s="417" t="str">
        <f>Relatórios!H249</f>
        <v/>
      </c>
      <c r="I233" s="452" t="str">
        <f>Relatórios!I249</f>
        <v/>
      </c>
      <c r="J233" s="452" t="str">
        <f>Relatórios!J249</f>
        <v/>
      </c>
      <c r="K233" s="452" t="str">
        <f>Relatórios!K249</f>
        <v/>
      </c>
      <c r="L233" s="417" t="str">
        <f>Relatórios!L249</f>
        <v/>
      </c>
      <c r="M233" s="452" t="str">
        <f>Relatórios!M249</f>
        <v/>
      </c>
      <c r="N233" s="484" t="str">
        <f>Relatórios!N249</f>
        <v/>
      </c>
      <c r="O233" s="417" t="str">
        <f>Relatórios!O249</f>
        <v/>
      </c>
      <c r="P233" s="417" t="str">
        <f>Relatórios!P249</f>
        <v/>
      </c>
      <c r="Q233" s="417" t="str">
        <f>Relatórios!Q249</f>
        <v/>
      </c>
      <c r="R233" s="417" t="str">
        <f>Relatórios!R249</f>
        <v/>
      </c>
      <c r="S233" s="418" t="str">
        <f>Relatórios!S249</f>
        <v/>
      </c>
    </row>
    <row r="234" spans="1:19" ht="12.75" customHeight="1">
      <c r="A234" s="419" t="str">
        <f>Relatórios!A250</f>
        <v/>
      </c>
      <c r="B234" s="417" t="str">
        <f>Relatórios!B250</f>
        <v/>
      </c>
      <c r="C234" s="417" t="str">
        <f>Relatórios!C250</f>
        <v/>
      </c>
      <c r="D234" s="417" t="str">
        <f>Relatórios!D250</f>
        <v/>
      </c>
      <c r="E234" s="417" t="str">
        <f>Relatórios!E250</f>
        <v/>
      </c>
      <c r="F234" s="417" t="str">
        <f>Relatórios!F250</f>
        <v/>
      </c>
      <c r="G234" s="417" t="str">
        <f>Relatórios!G250</f>
        <v/>
      </c>
      <c r="H234" s="417" t="str">
        <f>Relatórios!H250</f>
        <v/>
      </c>
      <c r="I234" s="452" t="str">
        <f>Relatórios!I250</f>
        <v/>
      </c>
      <c r="J234" s="452" t="str">
        <f>Relatórios!J250</f>
        <v/>
      </c>
      <c r="K234" s="452" t="str">
        <f>Relatórios!K250</f>
        <v/>
      </c>
      <c r="L234" s="417" t="str">
        <f>Relatórios!L250</f>
        <v/>
      </c>
      <c r="M234" s="452" t="str">
        <f>Relatórios!M250</f>
        <v/>
      </c>
      <c r="N234" s="484" t="str">
        <f>Relatórios!N250</f>
        <v/>
      </c>
      <c r="O234" s="417" t="str">
        <f>Relatórios!O250</f>
        <v/>
      </c>
      <c r="P234" s="417" t="str">
        <f>Relatórios!P250</f>
        <v/>
      </c>
      <c r="Q234" s="417" t="str">
        <f>Relatórios!Q250</f>
        <v/>
      </c>
      <c r="R234" s="417" t="str">
        <f>Relatórios!R250</f>
        <v/>
      </c>
      <c r="S234" s="418" t="str">
        <f>Relatórios!S250</f>
        <v/>
      </c>
    </row>
    <row r="235" spans="1:19" ht="12.75" customHeight="1">
      <c r="A235" s="419" t="str">
        <f>Relatórios!A251</f>
        <v/>
      </c>
      <c r="B235" s="417" t="str">
        <f>Relatórios!B251</f>
        <v/>
      </c>
      <c r="C235" s="417" t="str">
        <f>Relatórios!C251</f>
        <v/>
      </c>
      <c r="D235" s="417" t="str">
        <f>Relatórios!D251</f>
        <v/>
      </c>
      <c r="E235" s="417" t="str">
        <f>Relatórios!E251</f>
        <v/>
      </c>
      <c r="F235" s="417" t="str">
        <f>Relatórios!F251</f>
        <v/>
      </c>
      <c r="G235" s="417" t="str">
        <f>Relatórios!G251</f>
        <v/>
      </c>
      <c r="H235" s="417" t="str">
        <f>Relatórios!H251</f>
        <v/>
      </c>
      <c r="I235" s="452" t="str">
        <f>Relatórios!I251</f>
        <v/>
      </c>
      <c r="J235" s="452" t="str">
        <f>Relatórios!J251</f>
        <v/>
      </c>
      <c r="K235" s="452" t="str">
        <f>Relatórios!K251</f>
        <v/>
      </c>
      <c r="L235" s="417" t="str">
        <f>Relatórios!L251</f>
        <v/>
      </c>
      <c r="M235" s="452" t="str">
        <f>Relatórios!M251</f>
        <v/>
      </c>
      <c r="N235" s="484" t="str">
        <f>Relatórios!N251</f>
        <v/>
      </c>
      <c r="O235" s="417" t="str">
        <f>Relatórios!O251</f>
        <v/>
      </c>
      <c r="P235" s="417" t="str">
        <f>Relatórios!P251</f>
        <v/>
      </c>
      <c r="Q235" s="417" t="str">
        <f>Relatórios!Q251</f>
        <v/>
      </c>
      <c r="R235" s="417" t="str">
        <f>Relatórios!R251</f>
        <v/>
      </c>
      <c r="S235" s="418" t="str">
        <f>Relatórios!S251</f>
        <v/>
      </c>
    </row>
    <row r="236" spans="1:19" ht="12.75" customHeight="1">
      <c r="A236" s="419" t="str">
        <f>Relatórios!A252</f>
        <v/>
      </c>
      <c r="B236" s="417" t="str">
        <f>Relatórios!B252</f>
        <v/>
      </c>
      <c r="C236" s="417" t="str">
        <f>Relatórios!C252</f>
        <v/>
      </c>
      <c r="D236" s="417" t="str">
        <f>Relatórios!D252</f>
        <v/>
      </c>
      <c r="E236" s="417" t="str">
        <f>Relatórios!E252</f>
        <v/>
      </c>
      <c r="F236" s="417" t="str">
        <f>Relatórios!F252</f>
        <v/>
      </c>
      <c r="G236" s="417" t="str">
        <f>Relatórios!G252</f>
        <v/>
      </c>
      <c r="H236" s="417" t="str">
        <f>Relatórios!H252</f>
        <v/>
      </c>
      <c r="I236" s="452" t="str">
        <f>Relatórios!I252</f>
        <v/>
      </c>
      <c r="J236" s="452" t="str">
        <f>Relatórios!J252</f>
        <v/>
      </c>
      <c r="K236" s="452" t="str">
        <f>Relatórios!K252</f>
        <v/>
      </c>
      <c r="L236" s="417" t="str">
        <f>Relatórios!L252</f>
        <v/>
      </c>
      <c r="M236" s="452" t="str">
        <f>Relatórios!M252</f>
        <v/>
      </c>
      <c r="N236" s="484" t="str">
        <f>Relatórios!N252</f>
        <v/>
      </c>
      <c r="O236" s="417" t="str">
        <f>Relatórios!O252</f>
        <v/>
      </c>
      <c r="P236" s="417" t="str">
        <f>Relatórios!P252</f>
        <v/>
      </c>
      <c r="Q236" s="417" t="str">
        <f>Relatórios!Q252</f>
        <v/>
      </c>
      <c r="R236" s="417" t="str">
        <f>Relatórios!R252</f>
        <v/>
      </c>
      <c r="S236" s="418" t="str">
        <f>Relatórios!S252</f>
        <v/>
      </c>
    </row>
    <row r="237" spans="1:19" ht="12.75" customHeight="1">
      <c r="A237" s="419" t="str">
        <f>Relatórios!A253</f>
        <v/>
      </c>
      <c r="B237" s="417" t="str">
        <f>Relatórios!B253</f>
        <v/>
      </c>
      <c r="C237" s="417" t="str">
        <f>Relatórios!C253</f>
        <v/>
      </c>
      <c r="D237" s="417" t="str">
        <f>Relatórios!D253</f>
        <v/>
      </c>
      <c r="E237" s="417" t="str">
        <f>Relatórios!E253</f>
        <v/>
      </c>
      <c r="F237" s="417" t="str">
        <f>Relatórios!F253</f>
        <v/>
      </c>
      <c r="G237" s="417" t="str">
        <f>Relatórios!G253</f>
        <v/>
      </c>
      <c r="H237" s="417" t="str">
        <f>Relatórios!H253</f>
        <v/>
      </c>
      <c r="I237" s="452" t="str">
        <f>Relatórios!I253</f>
        <v/>
      </c>
      <c r="J237" s="452" t="str">
        <f>Relatórios!J253</f>
        <v/>
      </c>
      <c r="K237" s="452" t="str">
        <f>Relatórios!K253</f>
        <v/>
      </c>
      <c r="L237" s="417" t="str">
        <f>Relatórios!L253</f>
        <v/>
      </c>
      <c r="M237" s="452" t="str">
        <f>Relatórios!M253</f>
        <v/>
      </c>
      <c r="N237" s="484" t="str">
        <f>Relatórios!N253</f>
        <v/>
      </c>
      <c r="O237" s="417" t="str">
        <f>Relatórios!O253</f>
        <v/>
      </c>
      <c r="P237" s="417" t="str">
        <f>Relatórios!P253</f>
        <v/>
      </c>
      <c r="Q237" s="417" t="str">
        <f>Relatórios!Q253</f>
        <v/>
      </c>
      <c r="R237" s="417" t="str">
        <f>Relatórios!R253</f>
        <v/>
      </c>
      <c r="S237" s="418" t="str">
        <f>Relatórios!S253</f>
        <v/>
      </c>
    </row>
    <row r="238" spans="1:19" ht="12.75" customHeight="1">
      <c r="A238" s="419" t="str">
        <f>Relatórios!A254</f>
        <v/>
      </c>
      <c r="B238" s="417" t="str">
        <f>Relatórios!B254</f>
        <v/>
      </c>
      <c r="C238" s="417" t="str">
        <f>Relatórios!C254</f>
        <v/>
      </c>
      <c r="D238" s="417" t="str">
        <f>Relatórios!D254</f>
        <v/>
      </c>
      <c r="E238" s="417" t="str">
        <f>Relatórios!E254</f>
        <v/>
      </c>
      <c r="F238" s="417" t="str">
        <f>Relatórios!F254</f>
        <v/>
      </c>
      <c r="G238" s="417" t="str">
        <f>Relatórios!G254</f>
        <v/>
      </c>
      <c r="H238" s="417" t="str">
        <f>Relatórios!H254</f>
        <v/>
      </c>
      <c r="I238" s="452" t="str">
        <f>Relatórios!I254</f>
        <v/>
      </c>
      <c r="J238" s="452" t="str">
        <f>Relatórios!J254</f>
        <v/>
      </c>
      <c r="K238" s="452" t="str">
        <f>Relatórios!K254</f>
        <v/>
      </c>
      <c r="L238" s="417" t="str">
        <f>Relatórios!L254</f>
        <v/>
      </c>
      <c r="M238" s="452" t="str">
        <f>Relatórios!M254</f>
        <v/>
      </c>
      <c r="N238" s="484" t="str">
        <f>Relatórios!N254</f>
        <v/>
      </c>
      <c r="O238" s="417" t="str">
        <f>Relatórios!O254</f>
        <v/>
      </c>
      <c r="P238" s="417" t="str">
        <f>Relatórios!P254</f>
        <v/>
      </c>
      <c r="Q238" s="417" t="str">
        <f>Relatórios!Q254</f>
        <v/>
      </c>
      <c r="R238" s="417" t="str">
        <f>Relatórios!R254</f>
        <v/>
      </c>
      <c r="S238" s="418" t="str">
        <f>Relatórios!S254</f>
        <v/>
      </c>
    </row>
    <row r="239" spans="1:19" ht="12.75" customHeight="1">
      <c r="A239" s="419" t="str">
        <f>Relatórios!A255</f>
        <v/>
      </c>
      <c r="B239" s="417" t="str">
        <f>Relatórios!B255</f>
        <v/>
      </c>
      <c r="C239" s="417" t="str">
        <f>Relatórios!C255</f>
        <v/>
      </c>
      <c r="D239" s="417" t="str">
        <f>Relatórios!D255</f>
        <v/>
      </c>
      <c r="E239" s="417" t="str">
        <f>Relatórios!E255</f>
        <v/>
      </c>
      <c r="F239" s="417" t="str">
        <f>Relatórios!F255</f>
        <v/>
      </c>
      <c r="G239" s="417" t="str">
        <f>Relatórios!G255</f>
        <v/>
      </c>
      <c r="H239" s="417" t="str">
        <f>Relatórios!H255</f>
        <v/>
      </c>
      <c r="I239" s="452" t="str">
        <f>Relatórios!I255</f>
        <v/>
      </c>
      <c r="J239" s="452" t="str">
        <f>Relatórios!J255</f>
        <v/>
      </c>
      <c r="K239" s="452" t="str">
        <f>Relatórios!K255</f>
        <v/>
      </c>
      <c r="L239" s="417" t="str">
        <f>Relatórios!L255</f>
        <v/>
      </c>
      <c r="M239" s="452" t="str">
        <f>Relatórios!M255</f>
        <v/>
      </c>
      <c r="N239" s="484" t="str">
        <f>Relatórios!N255</f>
        <v/>
      </c>
      <c r="O239" s="417" t="str">
        <f>Relatórios!O255</f>
        <v/>
      </c>
      <c r="P239" s="417" t="str">
        <f>Relatórios!P255</f>
        <v/>
      </c>
      <c r="Q239" s="417" t="str">
        <f>Relatórios!Q255</f>
        <v/>
      </c>
      <c r="R239" s="417" t="str">
        <f>Relatórios!R255</f>
        <v/>
      </c>
      <c r="S239" s="418" t="str">
        <f>Relatórios!S255</f>
        <v/>
      </c>
    </row>
    <row r="240" spans="1:19" ht="12.75" customHeight="1">
      <c r="A240" s="419" t="str">
        <f>Relatórios!A256</f>
        <v/>
      </c>
      <c r="B240" s="417" t="str">
        <f>Relatórios!B256</f>
        <v/>
      </c>
      <c r="C240" s="417" t="str">
        <f>Relatórios!C256</f>
        <v/>
      </c>
      <c r="D240" s="417" t="str">
        <f>Relatórios!D256</f>
        <v/>
      </c>
      <c r="E240" s="417" t="str">
        <f>Relatórios!E256</f>
        <v/>
      </c>
      <c r="F240" s="417" t="str">
        <f>Relatórios!F256</f>
        <v/>
      </c>
      <c r="G240" s="417" t="str">
        <f>Relatórios!G256</f>
        <v/>
      </c>
      <c r="H240" s="417" t="str">
        <f>Relatórios!H256</f>
        <v/>
      </c>
      <c r="I240" s="452" t="str">
        <f>Relatórios!I256</f>
        <v/>
      </c>
      <c r="J240" s="452" t="str">
        <f>Relatórios!J256</f>
        <v/>
      </c>
      <c r="K240" s="452" t="str">
        <f>Relatórios!K256</f>
        <v/>
      </c>
      <c r="L240" s="417" t="str">
        <f>Relatórios!L256</f>
        <v/>
      </c>
      <c r="M240" s="452" t="str">
        <f>Relatórios!M256</f>
        <v/>
      </c>
      <c r="N240" s="484" t="str">
        <f>Relatórios!N256</f>
        <v/>
      </c>
      <c r="O240" s="417" t="str">
        <f>Relatórios!O256</f>
        <v/>
      </c>
      <c r="P240" s="417" t="str">
        <f>Relatórios!P256</f>
        <v/>
      </c>
      <c r="Q240" s="417" t="str">
        <f>Relatórios!Q256</f>
        <v/>
      </c>
      <c r="R240" s="417" t="str">
        <f>Relatórios!R256</f>
        <v/>
      </c>
      <c r="S240" s="418" t="str">
        <f>Relatórios!S256</f>
        <v/>
      </c>
    </row>
    <row r="241" spans="1:26" ht="12.75" customHeight="1">
      <c r="A241" s="419" t="str">
        <f>Relatórios!A257</f>
        <v/>
      </c>
      <c r="B241" s="417" t="str">
        <f>Relatórios!B257</f>
        <v/>
      </c>
      <c r="C241" s="417" t="str">
        <f>Relatórios!C257</f>
        <v/>
      </c>
      <c r="D241" s="417" t="str">
        <f>Relatórios!D257</f>
        <v/>
      </c>
      <c r="E241" s="417" t="str">
        <f>Relatórios!E257</f>
        <v/>
      </c>
      <c r="F241" s="417" t="str">
        <f>Relatórios!F257</f>
        <v/>
      </c>
      <c r="G241" s="417" t="str">
        <f>Relatórios!G257</f>
        <v/>
      </c>
      <c r="H241" s="417" t="str">
        <f>Relatórios!H257</f>
        <v/>
      </c>
      <c r="I241" s="452" t="str">
        <f>Relatórios!I257</f>
        <v/>
      </c>
      <c r="J241" s="452" t="str">
        <f>Relatórios!J257</f>
        <v/>
      </c>
      <c r="K241" s="452" t="str">
        <f>Relatórios!K257</f>
        <v/>
      </c>
      <c r="L241" s="417" t="str">
        <f>Relatórios!L257</f>
        <v/>
      </c>
      <c r="M241" s="452" t="str">
        <f>Relatórios!M257</f>
        <v/>
      </c>
      <c r="N241" s="484" t="str">
        <f>Relatórios!N257</f>
        <v/>
      </c>
      <c r="O241" s="417" t="str">
        <f>Relatórios!O257</f>
        <v/>
      </c>
      <c r="P241" s="417" t="str">
        <f>Relatórios!P257</f>
        <v/>
      </c>
      <c r="Q241" s="417" t="str">
        <f>Relatórios!Q257</f>
        <v/>
      </c>
      <c r="R241" s="417" t="str">
        <f>Relatórios!R257</f>
        <v/>
      </c>
      <c r="S241" s="418" t="str">
        <f>Relatórios!S257</f>
        <v/>
      </c>
    </row>
    <row r="242" spans="1:26" ht="12.75" customHeight="1">
      <c r="A242" s="419" t="str">
        <f>Relatórios!A258</f>
        <v/>
      </c>
      <c r="B242" s="417" t="str">
        <f>Relatórios!B258</f>
        <v/>
      </c>
      <c r="C242" s="417" t="str">
        <f>Relatórios!C258</f>
        <v/>
      </c>
      <c r="D242" s="417" t="str">
        <f>Relatórios!D258</f>
        <v/>
      </c>
      <c r="E242" s="417" t="str">
        <f>Relatórios!E258</f>
        <v/>
      </c>
      <c r="F242" s="417" t="str">
        <f>Relatórios!F258</f>
        <v/>
      </c>
      <c r="G242" s="417" t="str">
        <f>Relatórios!G258</f>
        <v/>
      </c>
      <c r="H242" s="417" t="str">
        <f>Relatórios!H258</f>
        <v/>
      </c>
      <c r="I242" s="452" t="str">
        <f>Relatórios!I258</f>
        <v/>
      </c>
      <c r="J242" s="452" t="str">
        <f>Relatórios!J258</f>
        <v/>
      </c>
      <c r="K242" s="452" t="str">
        <f>Relatórios!K258</f>
        <v/>
      </c>
      <c r="L242" s="417" t="str">
        <f>Relatórios!L258</f>
        <v/>
      </c>
      <c r="M242" s="452" t="str">
        <f>Relatórios!M258</f>
        <v/>
      </c>
      <c r="N242" s="484" t="str">
        <f>Relatórios!N258</f>
        <v/>
      </c>
      <c r="O242" s="417" t="str">
        <f>Relatórios!O258</f>
        <v/>
      </c>
      <c r="P242" s="417" t="str">
        <f>Relatórios!P258</f>
        <v/>
      </c>
      <c r="Q242" s="417" t="str">
        <f>Relatórios!Q258</f>
        <v/>
      </c>
      <c r="R242" s="417" t="str">
        <f>Relatórios!R258</f>
        <v/>
      </c>
      <c r="S242" s="418" t="str">
        <f>Relatórios!S258</f>
        <v/>
      </c>
    </row>
    <row r="243" spans="1:26" ht="12.75" customHeight="1">
      <c r="A243" s="419" t="str">
        <f>Relatórios!A259</f>
        <v/>
      </c>
      <c r="B243" s="417" t="str">
        <f>Relatórios!B259</f>
        <v/>
      </c>
      <c r="C243" s="417" t="str">
        <f>Relatórios!C259</f>
        <v/>
      </c>
      <c r="D243" s="417" t="str">
        <f>Relatórios!D259</f>
        <v/>
      </c>
      <c r="E243" s="417" t="str">
        <f>Relatórios!E259</f>
        <v/>
      </c>
      <c r="F243" s="417" t="str">
        <f>Relatórios!F259</f>
        <v/>
      </c>
      <c r="G243" s="417" t="str">
        <f>Relatórios!G259</f>
        <v/>
      </c>
      <c r="H243" s="417" t="str">
        <f>Relatórios!H259</f>
        <v/>
      </c>
      <c r="I243" s="452" t="str">
        <f>Relatórios!I259</f>
        <v/>
      </c>
      <c r="J243" s="452" t="str">
        <f>Relatórios!J259</f>
        <v/>
      </c>
      <c r="K243" s="452" t="str">
        <f>Relatórios!K259</f>
        <v/>
      </c>
      <c r="L243" s="417" t="str">
        <f>Relatórios!L259</f>
        <v/>
      </c>
      <c r="M243" s="452" t="str">
        <f>Relatórios!M259</f>
        <v/>
      </c>
      <c r="N243" s="484" t="str">
        <f>Relatórios!N259</f>
        <v/>
      </c>
      <c r="O243" s="417" t="str">
        <f>Relatórios!O259</f>
        <v/>
      </c>
      <c r="P243" s="417" t="str">
        <f>Relatórios!P259</f>
        <v/>
      </c>
      <c r="Q243" s="417" t="str">
        <f>Relatórios!Q259</f>
        <v/>
      </c>
      <c r="R243" s="417" t="str">
        <f>Relatórios!R259</f>
        <v/>
      </c>
      <c r="S243" s="418" t="str">
        <f>Relatórios!S259</f>
        <v/>
      </c>
    </row>
    <row r="244" spans="1:26" ht="12.75" customHeight="1">
      <c r="A244" s="419" t="str">
        <f>Relatórios!A260</f>
        <v/>
      </c>
      <c r="B244" s="417" t="str">
        <f>Relatórios!B260</f>
        <v/>
      </c>
      <c r="C244" s="417" t="str">
        <f>Relatórios!C260</f>
        <v/>
      </c>
      <c r="D244" s="417" t="str">
        <f>Relatórios!D260</f>
        <v/>
      </c>
      <c r="E244" s="417" t="str">
        <f>Relatórios!E260</f>
        <v/>
      </c>
      <c r="F244" s="417" t="str">
        <f>Relatórios!F260</f>
        <v/>
      </c>
      <c r="G244" s="417" t="str">
        <f>Relatórios!G260</f>
        <v/>
      </c>
      <c r="H244" s="417" t="str">
        <f>Relatórios!H260</f>
        <v/>
      </c>
      <c r="I244" s="452" t="str">
        <f>Relatórios!I260</f>
        <v/>
      </c>
      <c r="J244" s="452" t="str">
        <f>Relatórios!J260</f>
        <v/>
      </c>
      <c r="K244" s="452" t="str">
        <f>Relatórios!K260</f>
        <v/>
      </c>
      <c r="L244" s="417" t="str">
        <f>Relatórios!L260</f>
        <v/>
      </c>
      <c r="M244" s="452" t="str">
        <f>Relatórios!M260</f>
        <v/>
      </c>
      <c r="N244" s="484" t="str">
        <f>Relatórios!N260</f>
        <v/>
      </c>
      <c r="O244" s="417" t="str">
        <f>Relatórios!O260</f>
        <v/>
      </c>
      <c r="P244" s="417" t="str">
        <f>Relatórios!P260</f>
        <v/>
      </c>
      <c r="Q244" s="417" t="str">
        <f>Relatórios!Q260</f>
        <v/>
      </c>
      <c r="R244" s="417" t="str">
        <f>Relatórios!R260</f>
        <v/>
      </c>
      <c r="S244" s="418" t="str">
        <f>Relatórios!S260</f>
        <v/>
      </c>
    </row>
    <row r="245" spans="1:26" ht="12.75" customHeight="1">
      <c r="A245" s="419" t="str">
        <f>Relatórios!A261</f>
        <v/>
      </c>
      <c r="B245" s="417" t="str">
        <f>Relatórios!B261</f>
        <v/>
      </c>
      <c r="C245" s="417" t="str">
        <f>Relatórios!C261</f>
        <v/>
      </c>
      <c r="D245" s="417" t="str">
        <f>Relatórios!D261</f>
        <v/>
      </c>
      <c r="E245" s="417" t="str">
        <f>Relatórios!E261</f>
        <v/>
      </c>
      <c r="F245" s="417" t="str">
        <f>Relatórios!F261</f>
        <v/>
      </c>
      <c r="G245" s="417" t="str">
        <f>Relatórios!G261</f>
        <v/>
      </c>
      <c r="H245" s="417" t="str">
        <f>Relatórios!H261</f>
        <v/>
      </c>
      <c r="I245" s="452" t="str">
        <f>Relatórios!I261</f>
        <v/>
      </c>
      <c r="J245" s="452" t="str">
        <f>Relatórios!J261</f>
        <v/>
      </c>
      <c r="K245" s="452" t="str">
        <f>Relatórios!K261</f>
        <v/>
      </c>
      <c r="L245" s="417" t="str">
        <f>Relatórios!L261</f>
        <v/>
      </c>
      <c r="M245" s="452" t="str">
        <f>Relatórios!M261</f>
        <v/>
      </c>
      <c r="N245" s="484" t="str">
        <f>Relatórios!N261</f>
        <v/>
      </c>
      <c r="O245" s="417" t="str">
        <f>Relatórios!O261</f>
        <v/>
      </c>
      <c r="P245" s="417" t="str">
        <f>Relatórios!P261</f>
        <v/>
      </c>
      <c r="Q245" s="417" t="str">
        <f>Relatórios!Q261</f>
        <v/>
      </c>
      <c r="R245" s="417" t="str">
        <f>Relatórios!R261</f>
        <v/>
      </c>
      <c r="S245" s="418" t="str">
        <f>Relatórios!S261</f>
        <v/>
      </c>
    </row>
    <row r="246" spans="1:26" ht="12.75" customHeight="1">
      <c r="A246" s="419" t="str">
        <f>Relatórios!A265</f>
        <v/>
      </c>
      <c r="B246" s="417" t="str">
        <f>Relatórios!B265</f>
        <v/>
      </c>
      <c r="C246" s="417" t="str">
        <f>Relatórios!C265</f>
        <v/>
      </c>
      <c r="D246" s="417" t="str">
        <f>Relatórios!D265</f>
        <v/>
      </c>
      <c r="E246" s="417" t="str">
        <f>Relatórios!E265</f>
        <v/>
      </c>
      <c r="F246" s="417" t="str">
        <f>Relatórios!F265</f>
        <v/>
      </c>
      <c r="G246" s="417" t="str">
        <f>Relatórios!G265</f>
        <v/>
      </c>
      <c r="H246" s="417" t="str">
        <f>Relatórios!H265</f>
        <v/>
      </c>
      <c r="I246" s="452" t="str">
        <f>Relatórios!I265</f>
        <v/>
      </c>
      <c r="J246" s="452" t="str">
        <f>Relatórios!J265</f>
        <v/>
      </c>
      <c r="K246" s="452" t="str">
        <f>Relatórios!K265</f>
        <v/>
      </c>
      <c r="L246" s="417" t="str">
        <f>Relatórios!L265</f>
        <v/>
      </c>
      <c r="M246" s="452" t="str">
        <f>Relatórios!M265</f>
        <v/>
      </c>
      <c r="N246" s="484" t="str">
        <f>Relatórios!N265</f>
        <v/>
      </c>
      <c r="O246" s="417" t="str">
        <f>Relatórios!O265</f>
        <v/>
      </c>
      <c r="P246" s="417" t="str">
        <f>Relatórios!P265</f>
        <v/>
      </c>
      <c r="Q246" s="417" t="str">
        <f>Relatórios!Q265</f>
        <v/>
      </c>
      <c r="R246" s="417" t="str">
        <f>Relatórios!R265</f>
        <v/>
      </c>
      <c r="S246" s="418" t="str">
        <f>Relatórios!S265</f>
        <v/>
      </c>
    </row>
    <row r="247" spans="1:26" ht="12.75" customHeight="1">
      <c r="A247" s="419" t="str">
        <f>Relatórios!A266</f>
        <v/>
      </c>
      <c r="B247" s="417" t="str">
        <f>Relatórios!B266</f>
        <v/>
      </c>
      <c r="C247" s="417" t="str">
        <f>Relatórios!C266</f>
        <v/>
      </c>
      <c r="D247" s="417" t="str">
        <f>Relatórios!D266</f>
        <v/>
      </c>
      <c r="E247" s="417" t="str">
        <f>Relatórios!E266</f>
        <v/>
      </c>
      <c r="F247" s="417" t="str">
        <f>Relatórios!F266</f>
        <v/>
      </c>
      <c r="G247" s="417" t="str">
        <f>Relatórios!G266</f>
        <v/>
      </c>
      <c r="H247" s="417" t="str">
        <f>Relatórios!H266</f>
        <v/>
      </c>
      <c r="I247" s="452" t="str">
        <f>Relatórios!I266</f>
        <v/>
      </c>
      <c r="J247" s="452" t="str">
        <f>Relatórios!J266</f>
        <v/>
      </c>
      <c r="K247" s="452" t="str">
        <f>Relatórios!K266</f>
        <v/>
      </c>
      <c r="L247" s="417" t="str">
        <f>Relatórios!L266</f>
        <v/>
      </c>
      <c r="M247" s="452" t="str">
        <f>Relatórios!M266</f>
        <v/>
      </c>
      <c r="N247" s="484" t="str">
        <f>Relatórios!N266</f>
        <v/>
      </c>
      <c r="O247" s="417" t="str">
        <f>Relatórios!O266</f>
        <v/>
      </c>
      <c r="P247" s="417" t="str">
        <f>Relatórios!P266</f>
        <v/>
      </c>
      <c r="Q247" s="417" t="str">
        <f>Relatórios!Q266</f>
        <v/>
      </c>
      <c r="R247" s="417" t="str">
        <f>Relatórios!R266</f>
        <v/>
      </c>
      <c r="S247" s="418" t="str">
        <f>Relatórios!S266</f>
        <v/>
      </c>
    </row>
    <row r="248" spans="1:26" ht="12.75" customHeight="1">
      <c r="A248" s="419" t="str">
        <f>Relatórios!A267</f>
        <v/>
      </c>
      <c r="B248" s="417" t="str">
        <f>Relatórios!B267</f>
        <v/>
      </c>
      <c r="C248" s="417" t="str">
        <f>Relatórios!C267</f>
        <v/>
      </c>
      <c r="D248" s="417" t="str">
        <f>Relatórios!D267</f>
        <v/>
      </c>
      <c r="E248" s="417" t="str">
        <f>Relatórios!E267</f>
        <v/>
      </c>
      <c r="F248" s="417" t="str">
        <f>Relatórios!F267</f>
        <v/>
      </c>
      <c r="G248" s="417" t="str">
        <f>Relatórios!G267</f>
        <v/>
      </c>
      <c r="H248" s="417" t="str">
        <f>Relatórios!H267</f>
        <v/>
      </c>
      <c r="I248" s="452" t="str">
        <f>Relatórios!I267</f>
        <v/>
      </c>
      <c r="J248" s="452" t="str">
        <f>Relatórios!J267</f>
        <v/>
      </c>
      <c r="K248" s="452" t="str">
        <f>Relatórios!K267</f>
        <v/>
      </c>
      <c r="L248" s="417" t="str">
        <f>Relatórios!L267</f>
        <v/>
      </c>
      <c r="M248" s="452" t="str">
        <f>Relatórios!M267</f>
        <v/>
      </c>
      <c r="N248" s="484" t="str">
        <f>Relatórios!N267</f>
        <v/>
      </c>
      <c r="O248" s="417" t="str">
        <f>Relatórios!O267</f>
        <v/>
      </c>
      <c r="P248" s="417" t="str">
        <f>Relatórios!P267</f>
        <v/>
      </c>
      <c r="Q248" s="417" t="str">
        <f>Relatórios!Q267</f>
        <v/>
      </c>
      <c r="R248" s="417" t="str">
        <f>Relatórios!R267</f>
        <v/>
      </c>
      <c r="S248" s="418" t="str">
        <f>Relatórios!S267</f>
        <v/>
      </c>
    </row>
    <row r="249" spans="1:26" ht="12.75" customHeight="1">
      <c r="A249" s="419" t="str">
        <f>Relatórios!A268</f>
        <v/>
      </c>
      <c r="B249" s="417" t="str">
        <f>Relatórios!B268</f>
        <v/>
      </c>
      <c r="C249" s="417" t="str">
        <f>Relatórios!C268</f>
        <v/>
      </c>
      <c r="D249" s="417" t="str">
        <f>Relatórios!D268</f>
        <v/>
      </c>
      <c r="E249" s="417" t="str">
        <f>Relatórios!E268</f>
        <v/>
      </c>
      <c r="F249" s="417" t="str">
        <f>Relatórios!F268</f>
        <v/>
      </c>
      <c r="G249" s="417" t="str">
        <f>Relatórios!G268</f>
        <v/>
      </c>
      <c r="H249" s="417" t="str">
        <f>Relatórios!H268</f>
        <v/>
      </c>
      <c r="I249" s="452" t="str">
        <f>Relatórios!I268</f>
        <v/>
      </c>
      <c r="J249" s="452" t="str">
        <f>Relatórios!J268</f>
        <v/>
      </c>
      <c r="K249" s="452" t="str">
        <f>Relatórios!K268</f>
        <v/>
      </c>
      <c r="L249" s="417" t="str">
        <f>Relatórios!L268</f>
        <v/>
      </c>
      <c r="M249" s="452" t="str">
        <f>Relatórios!M268</f>
        <v/>
      </c>
      <c r="N249" s="484" t="str">
        <f>Relatórios!N268</f>
        <v/>
      </c>
      <c r="O249" s="417" t="str">
        <f>Relatórios!O268</f>
        <v/>
      </c>
      <c r="P249" s="417" t="str">
        <f>Relatórios!P268</f>
        <v/>
      </c>
      <c r="Q249" s="417" t="str">
        <f>Relatórios!Q268</f>
        <v/>
      </c>
      <c r="R249" s="417" t="str">
        <f>Relatórios!R268</f>
        <v/>
      </c>
      <c r="S249" s="418" t="str">
        <f>Relatórios!S268</f>
        <v/>
      </c>
    </row>
    <row r="250" spans="1:26" ht="12.75" customHeight="1">
      <c r="A250" s="419" t="str">
        <f>Relatórios!A269</f>
        <v/>
      </c>
      <c r="B250" s="417" t="str">
        <f>Relatórios!B269</f>
        <v/>
      </c>
      <c r="C250" s="417" t="str">
        <f>Relatórios!C269</f>
        <v/>
      </c>
      <c r="D250" s="417" t="str">
        <f>Relatórios!D269</f>
        <v/>
      </c>
      <c r="E250" s="417" t="str">
        <f>Relatórios!E269</f>
        <v/>
      </c>
      <c r="F250" s="417" t="str">
        <f>Relatórios!F269</f>
        <v/>
      </c>
      <c r="G250" s="417" t="str">
        <f>Relatórios!G269</f>
        <v/>
      </c>
      <c r="H250" s="417" t="str">
        <f>Relatórios!H269</f>
        <v/>
      </c>
      <c r="I250" s="452" t="str">
        <f>Relatórios!I269</f>
        <v/>
      </c>
      <c r="J250" s="452" t="str">
        <f>Relatórios!J269</f>
        <v/>
      </c>
      <c r="K250" s="452" t="str">
        <f>Relatórios!K269</f>
        <v/>
      </c>
      <c r="L250" s="417" t="str">
        <f>Relatórios!L269</f>
        <v/>
      </c>
      <c r="M250" s="452" t="str">
        <f>Relatórios!M269</f>
        <v/>
      </c>
      <c r="N250" s="484" t="str">
        <f>Relatórios!N269</f>
        <v/>
      </c>
      <c r="O250" s="417" t="str">
        <f>Relatórios!O269</f>
        <v/>
      </c>
      <c r="P250" s="417" t="str">
        <f>Relatórios!P269</f>
        <v/>
      </c>
      <c r="Q250" s="417" t="str">
        <f>Relatórios!Q269</f>
        <v/>
      </c>
      <c r="R250" s="417" t="str">
        <f>Relatórios!R269</f>
        <v/>
      </c>
      <c r="S250" s="418" t="str">
        <f>Relatórios!S269</f>
        <v/>
      </c>
    </row>
    <row r="251" spans="1:26" ht="12.75" customHeight="1">
      <c r="A251" s="419" t="str">
        <f>Relatórios!A270</f>
        <v/>
      </c>
      <c r="B251" s="417" t="str">
        <f>Relatórios!B270</f>
        <v/>
      </c>
      <c r="C251" s="417" t="str">
        <f>Relatórios!C270</f>
        <v/>
      </c>
      <c r="D251" s="417" t="str">
        <f>Relatórios!D270</f>
        <v/>
      </c>
      <c r="E251" s="417" t="str">
        <f>Relatórios!E270</f>
        <v/>
      </c>
      <c r="F251" s="417" t="str">
        <f>Relatórios!F270</f>
        <v/>
      </c>
      <c r="G251" s="417" t="str">
        <f>Relatórios!G270</f>
        <v/>
      </c>
      <c r="H251" s="417" t="str">
        <f>Relatórios!H270</f>
        <v/>
      </c>
      <c r="I251" s="452" t="str">
        <f>Relatórios!I270</f>
        <v/>
      </c>
      <c r="J251" s="452" t="str">
        <f>Relatórios!J270</f>
        <v/>
      </c>
      <c r="K251" s="452" t="str">
        <f>Relatórios!K270</f>
        <v/>
      </c>
      <c r="L251" s="417" t="str">
        <f>Relatórios!L270</f>
        <v/>
      </c>
      <c r="M251" s="452" t="str">
        <f>Relatórios!M270</f>
        <v/>
      </c>
      <c r="N251" s="484" t="str">
        <f>Relatórios!N270</f>
        <v/>
      </c>
      <c r="O251" s="417" t="str">
        <f>Relatórios!O270</f>
        <v/>
      </c>
      <c r="P251" s="417" t="str">
        <f>Relatórios!P270</f>
        <v/>
      </c>
      <c r="Q251" s="417" t="str">
        <f>Relatórios!Q270</f>
        <v/>
      </c>
      <c r="R251" s="417" t="str">
        <f>Relatórios!R270</f>
        <v/>
      </c>
      <c r="S251" s="418" t="str">
        <f>Relatórios!S270</f>
        <v/>
      </c>
    </row>
    <row r="252" spans="1:26" ht="12.75" customHeight="1">
      <c r="A252" s="419" t="str">
        <f>Relatórios!A271</f>
        <v/>
      </c>
      <c r="B252" s="417" t="str">
        <f>Relatórios!B271</f>
        <v/>
      </c>
      <c r="C252" s="417" t="str">
        <f>Relatórios!C271</f>
        <v/>
      </c>
      <c r="D252" s="417" t="str">
        <f>Relatórios!D271</f>
        <v/>
      </c>
      <c r="E252" s="417" t="str">
        <f>Relatórios!E271</f>
        <v/>
      </c>
      <c r="F252" s="417" t="str">
        <f>Relatórios!F271</f>
        <v/>
      </c>
      <c r="G252" s="417" t="str">
        <f>Relatórios!G271</f>
        <v/>
      </c>
      <c r="H252" s="417" t="str">
        <f>Relatórios!H271</f>
        <v/>
      </c>
      <c r="I252" s="452" t="str">
        <f>Relatórios!I271</f>
        <v/>
      </c>
      <c r="J252" s="452" t="str">
        <f>Relatórios!J271</f>
        <v/>
      </c>
      <c r="K252" s="452" t="str">
        <f>Relatórios!K271</f>
        <v/>
      </c>
      <c r="L252" s="417" t="str">
        <f>Relatórios!L271</f>
        <v/>
      </c>
      <c r="M252" s="452" t="str">
        <f>Relatórios!M271</f>
        <v/>
      </c>
      <c r="N252" s="484" t="str">
        <f>Relatórios!N271</f>
        <v/>
      </c>
      <c r="O252" s="417" t="str">
        <f>Relatórios!O271</f>
        <v/>
      </c>
      <c r="P252" s="417" t="str">
        <f>Relatórios!P271</f>
        <v/>
      </c>
      <c r="Q252" s="417" t="str">
        <f>Relatórios!Q271</f>
        <v/>
      </c>
      <c r="R252" s="417" t="str">
        <f>Relatórios!R271</f>
        <v/>
      </c>
      <c r="S252" s="418" t="str">
        <f>Relatórios!S271</f>
        <v/>
      </c>
      <c r="T252" s="281"/>
      <c r="U252" s="281"/>
      <c r="V252" s="281"/>
      <c r="W252" s="281"/>
      <c r="X252" s="281"/>
      <c r="Y252" s="281"/>
      <c r="Z252" s="281"/>
    </row>
    <row r="253" spans="1:26" ht="12.75" customHeight="1">
      <c r="A253" s="419" t="str">
        <f>Relatórios!A272</f>
        <v/>
      </c>
      <c r="B253" s="417" t="str">
        <f>Relatórios!B272</f>
        <v/>
      </c>
      <c r="C253" s="417" t="str">
        <f>Relatórios!C272</f>
        <v/>
      </c>
      <c r="D253" s="417" t="str">
        <f>Relatórios!D272</f>
        <v/>
      </c>
      <c r="E253" s="417" t="str">
        <f>Relatórios!E272</f>
        <v/>
      </c>
      <c r="F253" s="417" t="str">
        <f>Relatórios!F272</f>
        <v/>
      </c>
      <c r="G253" s="417" t="str">
        <f>Relatórios!G272</f>
        <v/>
      </c>
      <c r="H253" s="417" t="str">
        <f>Relatórios!H272</f>
        <v/>
      </c>
      <c r="I253" s="452" t="str">
        <f>Relatórios!I272</f>
        <v/>
      </c>
      <c r="J253" s="452" t="str">
        <f>Relatórios!J272</f>
        <v/>
      </c>
      <c r="K253" s="452" t="str">
        <f>Relatórios!K272</f>
        <v/>
      </c>
      <c r="L253" s="417" t="str">
        <f>Relatórios!L272</f>
        <v/>
      </c>
      <c r="M253" s="452" t="str">
        <f>Relatórios!M272</f>
        <v/>
      </c>
      <c r="N253" s="484" t="str">
        <f>Relatórios!N272</f>
        <v/>
      </c>
      <c r="O253" s="417" t="str">
        <f>Relatórios!O272</f>
        <v/>
      </c>
      <c r="P253" s="417" t="str">
        <f>Relatórios!P272</f>
        <v/>
      </c>
      <c r="Q253" s="417" t="str">
        <f>Relatórios!Q272</f>
        <v/>
      </c>
      <c r="R253" s="417" t="str">
        <f>Relatórios!R272</f>
        <v/>
      </c>
      <c r="S253" s="418" t="str">
        <f>Relatórios!S272</f>
        <v/>
      </c>
    </row>
    <row r="254" spans="1:26" ht="12.75" customHeight="1">
      <c r="A254" s="419" t="str">
        <f>Relatórios!A273</f>
        <v/>
      </c>
      <c r="B254" s="417" t="str">
        <f>Relatórios!B273</f>
        <v/>
      </c>
      <c r="C254" s="417" t="str">
        <f>Relatórios!C273</f>
        <v/>
      </c>
      <c r="D254" s="417" t="str">
        <f>Relatórios!D273</f>
        <v/>
      </c>
      <c r="E254" s="417" t="str">
        <f>Relatórios!E273</f>
        <v/>
      </c>
      <c r="F254" s="417" t="str">
        <f>Relatórios!F273</f>
        <v/>
      </c>
      <c r="G254" s="417" t="str">
        <f>Relatórios!G273</f>
        <v/>
      </c>
      <c r="H254" s="417" t="str">
        <f>Relatórios!H273</f>
        <v/>
      </c>
      <c r="I254" s="452" t="str">
        <f>Relatórios!I273</f>
        <v/>
      </c>
      <c r="J254" s="452" t="str">
        <f>Relatórios!J273</f>
        <v/>
      </c>
      <c r="K254" s="452" t="str">
        <f>Relatórios!K273</f>
        <v/>
      </c>
      <c r="L254" s="417" t="str">
        <f>Relatórios!L273</f>
        <v/>
      </c>
      <c r="M254" s="452" t="str">
        <f>Relatórios!M273</f>
        <v/>
      </c>
      <c r="N254" s="484" t="str">
        <f>Relatórios!N273</f>
        <v/>
      </c>
      <c r="O254" s="417" t="str">
        <f>Relatórios!O273</f>
        <v/>
      </c>
      <c r="P254" s="417" t="str">
        <f>Relatórios!P273</f>
        <v/>
      </c>
      <c r="Q254" s="417" t="str">
        <f>Relatórios!Q273</f>
        <v/>
      </c>
      <c r="R254" s="417" t="str">
        <f>Relatórios!R273</f>
        <v/>
      </c>
      <c r="S254" s="418" t="str">
        <f>Relatórios!S273</f>
        <v/>
      </c>
    </row>
    <row r="255" spans="1:26" ht="12.75" customHeight="1">
      <c r="A255" s="419" t="str">
        <f>Relatórios!A274</f>
        <v/>
      </c>
      <c r="B255" s="417" t="str">
        <f>Relatórios!B274</f>
        <v/>
      </c>
      <c r="C255" s="417" t="str">
        <f>Relatórios!C274</f>
        <v/>
      </c>
      <c r="D255" s="417" t="str">
        <f>Relatórios!D274</f>
        <v/>
      </c>
      <c r="E255" s="417" t="str">
        <f>Relatórios!E274</f>
        <v/>
      </c>
      <c r="F255" s="417" t="str">
        <f>Relatórios!F274</f>
        <v/>
      </c>
      <c r="G255" s="417" t="str">
        <f>Relatórios!G274</f>
        <v/>
      </c>
      <c r="H255" s="417" t="str">
        <f>Relatórios!H274</f>
        <v/>
      </c>
      <c r="I255" s="452" t="str">
        <f>Relatórios!I274</f>
        <v/>
      </c>
      <c r="J255" s="452" t="str">
        <f>Relatórios!J274</f>
        <v/>
      </c>
      <c r="K255" s="452" t="str">
        <f>Relatórios!K274</f>
        <v/>
      </c>
      <c r="L255" s="417" t="str">
        <f>Relatórios!L274</f>
        <v/>
      </c>
      <c r="M255" s="452" t="str">
        <f>Relatórios!M274</f>
        <v/>
      </c>
      <c r="N255" s="484" t="str">
        <f>Relatórios!N274</f>
        <v/>
      </c>
      <c r="O255" s="417" t="str">
        <f>Relatórios!O274</f>
        <v/>
      </c>
      <c r="P255" s="417" t="str">
        <f>Relatórios!P274</f>
        <v/>
      </c>
      <c r="Q255" s="417" t="str">
        <f>Relatórios!Q274</f>
        <v/>
      </c>
      <c r="R255" s="417" t="str">
        <f>Relatórios!R274</f>
        <v/>
      </c>
      <c r="S255" s="418" t="str">
        <f>Relatórios!S274</f>
        <v/>
      </c>
    </row>
    <row r="256" spans="1:26" ht="12.75" customHeight="1">
      <c r="A256" s="419" t="str">
        <f>Relatórios!A275</f>
        <v/>
      </c>
      <c r="B256" s="417" t="str">
        <f>Relatórios!B275</f>
        <v/>
      </c>
      <c r="C256" s="417" t="str">
        <f>Relatórios!C275</f>
        <v/>
      </c>
      <c r="D256" s="417" t="str">
        <f>Relatórios!D275</f>
        <v/>
      </c>
      <c r="E256" s="417" t="str">
        <f>Relatórios!E275</f>
        <v/>
      </c>
      <c r="F256" s="417" t="str">
        <f>Relatórios!F275</f>
        <v/>
      </c>
      <c r="G256" s="417" t="str">
        <f>Relatórios!G275</f>
        <v/>
      </c>
      <c r="H256" s="417" t="str">
        <f>Relatórios!H275</f>
        <v/>
      </c>
      <c r="I256" s="452" t="str">
        <f>Relatórios!I275</f>
        <v/>
      </c>
      <c r="J256" s="452" t="str">
        <f>Relatórios!J275</f>
        <v/>
      </c>
      <c r="K256" s="452" t="str">
        <f>Relatórios!K275</f>
        <v/>
      </c>
      <c r="L256" s="417" t="str">
        <f>Relatórios!L275</f>
        <v/>
      </c>
      <c r="M256" s="452" t="str">
        <f>Relatórios!M275</f>
        <v/>
      </c>
      <c r="N256" s="484" t="str">
        <f>Relatórios!N275</f>
        <v/>
      </c>
      <c r="O256" s="417" t="str">
        <f>Relatórios!O275</f>
        <v/>
      </c>
      <c r="P256" s="417" t="str">
        <f>Relatórios!P275</f>
        <v/>
      </c>
      <c r="Q256" s="417" t="str">
        <f>Relatórios!Q275</f>
        <v/>
      </c>
      <c r="R256" s="417" t="str">
        <f>Relatórios!R275</f>
        <v/>
      </c>
      <c r="S256" s="418" t="str">
        <f>Relatórios!S275</f>
        <v/>
      </c>
    </row>
    <row r="257" spans="1:19" ht="12.75" customHeight="1">
      <c r="A257" s="419" t="str">
        <f>Relatórios!A276</f>
        <v/>
      </c>
      <c r="B257" s="417" t="str">
        <f>Relatórios!B276</f>
        <v/>
      </c>
      <c r="C257" s="417" t="str">
        <f>Relatórios!C276</f>
        <v/>
      </c>
      <c r="D257" s="417" t="str">
        <f>Relatórios!D276</f>
        <v/>
      </c>
      <c r="E257" s="417" t="str">
        <f>Relatórios!E276</f>
        <v/>
      </c>
      <c r="F257" s="417" t="str">
        <f>Relatórios!F276</f>
        <v/>
      </c>
      <c r="G257" s="417" t="str">
        <f>Relatórios!G276</f>
        <v/>
      </c>
      <c r="H257" s="417" t="str">
        <f>Relatórios!H276</f>
        <v/>
      </c>
      <c r="I257" s="452" t="str">
        <f>Relatórios!I276</f>
        <v/>
      </c>
      <c r="J257" s="452" t="str">
        <f>Relatórios!J276</f>
        <v/>
      </c>
      <c r="K257" s="452" t="str">
        <f>Relatórios!K276</f>
        <v/>
      </c>
      <c r="L257" s="417" t="str">
        <f>Relatórios!L276</f>
        <v/>
      </c>
      <c r="M257" s="452" t="str">
        <f>Relatórios!M276</f>
        <v/>
      </c>
      <c r="N257" s="484" t="str">
        <f>Relatórios!N276</f>
        <v/>
      </c>
      <c r="O257" s="417" t="str">
        <f>Relatórios!O276</f>
        <v/>
      </c>
      <c r="P257" s="417" t="str">
        <f>Relatórios!P276</f>
        <v/>
      </c>
      <c r="Q257" s="417" t="str">
        <f>Relatórios!Q276</f>
        <v/>
      </c>
      <c r="R257" s="417" t="str">
        <f>Relatórios!R276</f>
        <v/>
      </c>
      <c r="S257" s="418" t="str">
        <f>Relatórios!S276</f>
        <v/>
      </c>
    </row>
    <row r="258" spans="1:19" ht="12.75" customHeight="1">
      <c r="A258" s="419" t="str">
        <f>Relatórios!A277</f>
        <v/>
      </c>
      <c r="B258" s="417" t="str">
        <f>Relatórios!B277</f>
        <v/>
      </c>
      <c r="C258" s="417" t="str">
        <f>Relatórios!C277</f>
        <v/>
      </c>
      <c r="D258" s="417" t="str">
        <f>Relatórios!D277</f>
        <v/>
      </c>
      <c r="E258" s="417" t="str">
        <f>Relatórios!E277</f>
        <v/>
      </c>
      <c r="F258" s="417" t="str">
        <f>Relatórios!F277</f>
        <v/>
      </c>
      <c r="G258" s="417" t="str">
        <f>Relatórios!G277</f>
        <v/>
      </c>
      <c r="H258" s="417" t="str">
        <f>Relatórios!H277</f>
        <v/>
      </c>
      <c r="I258" s="452" t="str">
        <f>Relatórios!I277</f>
        <v/>
      </c>
      <c r="J258" s="452" t="str">
        <f>Relatórios!J277</f>
        <v/>
      </c>
      <c r="K258" s="452" t="str">
        <f>Relatórios!K277</f>
        <v/>
      </c>
      <c r="L258" s="417" t="str">
        <f>Relatórios!L277</f>
        <v/>
      </c>
      <c r="M258" s="452" t="str">
        <f>Relatórios!M277</f>
        <v/>
      </c>
      <c r="N258" s="484" t="str">
        <f>Relatórios!N277</f>
        <v/>
      </c>
      <c r="O258" s="417" t="str">
        <f>Relatórios!O277</f>
        <v/>
      </c>
      <c r="P258" s="417" t="str">
        <f>Relatórios!P277</f>
        <v/>
      </c>
      <c r="Q258" s="417" t="str">
        <f>Relatórios!Q277</f>
        <v/>
      </c>
      <c r="R258" s="417" t="str">
        <f>Relatórios!R277</f>
        <v/>
      </c>
      <c r="S258" s="418" t="str">
        <f>Relatórios!S277</f>
        <v/>
      </c>
    </row>
    <row r="259" spans="1:19" ht="12.75" customHeight="1">
      <c r="A259" s="419" t="str">
        <f>Relatórios!A278</f>
        <v/>
      </c>
      <c r="B259" s="417" t="str">
        <f>Relatórios!B278</f>
        <v/>
      </c>
      <c r="C259" s="417" t="str">
        <f>Relatórios!C278</f>
        <v/>
      </c>
      <c r="D259" s="417" t="str">
        <f>Relatórios!D278</f>
        <v/>
      </c>
      <c r="E259" s="417" t="str">
        <f>Relatórios!E278</f>
        <v/>
      </c>
      <c r="F259" s="417" t="str">
        <f>Relatórios!F278</f>
        <v/>
      </c>
      <c r="G259" s="417" t="str">
        <f>Relatórios!G278</f>
        <v/>
      </c>
      <c r="H259" s="417" t="str">
        <f>Relatórios!H278</f>
        <v/>
      </c>
      <c r="I259" s="452" t="str">
        <f>Relatórios!I278</f>
        <v/>
      </c>
      <c r="J259" s="452" t="str">
        <f>Relatórios!J278</f>
        <v/>
      </c>
      <c r="K259" s="452" t="str">
        <f>Relatórios!K278</f>
        <v/>
      </c>
      <c r="L259" s="417" t="str">
        <f>Relatórios!L278</f>
        <v/>
      </c>
      <c r="M259" s="452" t="str">
        <f>Relatórios!M278</f>
        <v/>
      </c>
      <c r="N259" s="484" t="str">
        <f>Relatórios!N278</f>
        <v/>
      </c>
      <c r="O259" s="417" t="str">
        <f>Relatórios!O278</f>
        <v/>
      </c>
      <c r="P259" s="417" t="str">
        <f>Relatórios!P278</f>
        <v/>
      </c>
      <c r="Q259" s="417" t="str">
        <f>Relatórios!Q278</f>
        <v/>
      </c>
      <c r="R259" s="417" t="str">
        <f>Relatórios!R278</f>
        <v/>
      </c>
      <c r="S259" s="418" t="str">
        <f>Relatórios!S278</f>
        <v/>
      </c>
    </row>
    <row r="260" spans="1:19" ht="12.75" customHeight="1">
      <c r="A260" s="419" t="str">
        <f>Relatórios!A279</f>
        <v/>
      </c>
      <c r="B260" s="417" t="str">
        <f>Relatórios!B279</f>
        <v/>
      </c>
      <c r="C260" s="417" t="str">
        <f>Relatórios!C279</f>
        <v/>
      </c>
      <c r="D260" s="417" t="str">
        <f>Relatórios!D279</f>
        <v/>
      </c>
      <c r="E260" s="417" t="str">
        <f>Relatórios!E279</f>
        <v/>
      </c>
      <c r="F260" s="417" t="str">
        <f>Relatórios!F279</f>
        <v/>
      </c>
      <c r="G260" s="417" t="str">
        <f>Relatórios!G279</f>
        <v/>
      </c>
      <c r="H260" s="417" t="str">
        <f>Relatórios!H279</f>
        <v/>
      </c>
      <c r="I260" s="452" t="str">
        <f>Relatórios!I279</f>
        <v/>
      </c>
      <c r="J260" s="452" t="str">
        <f>Relatórios!J279</f>
        <v/>
      </c>
      <c r="K260" s="452" t="str">
        <f>Relatórios!K279</f>
        <v/>
      </c>
      <c r="L260" s="417" t="str">
        <f>Relatórios!L279</f>
        <v/>
      </c>
      <c r="M260" s="452" t="str">
        <f>Relatórios!M279</f>
        <v/>
      </c>
      <c r="N260" s="484" t="str">
        <f>Relatórios!N279</f>
        <v/>
      </c>
      <c r="O260" s="417" t="str">
        <f>Relatórios!O279</f>
        <v/>
      </c>
      <c r="P260" s="417" t="str">
        <f>Relatórios!P279</f>
        <v/>
      </c>
      <c r="Q260" s="417" t="str">
        <f>Relatórios!Q279</f>
        <v/>
      </c>
      <c r="R260" s="417" t="str">
        <f>Relatórios!R279</f>
        <v/>
      </c>
      <c r="S260" s="418" t="str">
        <f>Relatórios!S279</f>
        <v/>
      </c>
    </row>
    <row r="261" spans="1:19" ht="12.75" customHeight="1">
      <c r="A261" s="419" t="str">
        <f>Relatórios!A280</f>
        <v/>
      </c>
      <c r="B261" s="417" t="str">
        <f>Relatórios!B280</f>
        <v/>
      </c>
      <c r="C261" s="417" t="str">
        <f>Relatórios!C280</f>
        <v/>
      </c>
      <c r="D261" s="417" t="str">
        <f>Relatórios!D280</f>
        <v/>
      </c>
      <c r="E261" s="417" t="str">
        <f>Relatórios!E280</f>
        <v/>
      </c>
      <c r="F261" s="417" t="str">
        <f>Relatórios!F280</f>
        <v/>
      </c>
      <c r="G261" s="417" t="str">
        <f>Relatórios!G280</f>
        <v/>
      </c>
      <c r="H261" s="417" t="str">
        <f>Relatórios!H280</f>
        <v/>
      </c>
      <c r="I261" s="452" t="str">
        <f>Relatórios!I280</f>
        <v/>
      </c>
      <c r="J261" s="452" t="str">
        <f>Relatórios!J280</f>
        <v/>
      </c>
      <c r="K261" s="452" t="str">
        <f>Relatórios!K280</f>
        <v/>
      </c>
      <c r="L261" s="417" t="str">
        <f>Relatórios!L280</f>
        <v/>
      </c>
      <c r="M261" s="452" t="str">
        <f>Relatórios!M280</f>
        <v/>
      </c>
      <c r="N261" s="484" t="str">
        <f>Relatórios!N280</f>
        <v/>
      </c>
      <c r="O261" s="417" t="str">
        <f>Relatórios!O280</f>
        <v/>
      </c>
      <c r="P261" s="417" t="str">
        <f>Relatórios!P280</f>
        <v/>
      </c>
      <c r="Q261" s="417" t="str">
        <f>Relatórios!Q280</f>
        <v/>
      </c>
      <c r="R261" s="417" t="str">
        <f>Relatórios!R280</f>
        <v/>
      </c>
      <c r="S261" s="418" t="str">
        <f>Relatórios!S280</f>
        <v/>
      </c>
    </row>
    <row r="262" spans="1:19" ht="12.75" customHeight="1">
      <c r="A262" s="419" t="str">
        <f>Relatórios!A281</f>
        <v/>
      </c>
      <c r="B262" s="417" t="str">
        <f>Relatórios!B281</f>
        <v/>
      </c>
      <c r="C262" s="417" t="str">
        <f>Relatórios!C281</f>
        <v/>
      </c>
      <c r="D262" s="417" t="str">
        <f>Relatórios!D281</f>
        <v/>
      </c>
      <c r="E262" s="417" t="str">
        <f>Relatórios!E281</f>
        <v/>
      </c>
      <c r="F262" s="417" t="str">
        <f>Relatórios!F281</f>
        <v/>
      </c>
      <c r="G262" s="417" t="str">
        <f>Relatórios!G281</f>
        <v/>
      </c>
      <c r="H262" s="417" t="str">
        <f>Relatórios!H281</f>
        <v/>
      </c>
      <c r="I262" s="452" t="str">
        <f>Relatórios!I281</f>
        <v/>
      </c>
      <c r="J262" s="452" t="str">
        <f>Relatórios!J281</f>
        <v/>
      </c>
      <c r="K262" s="452" t="str">
        <f>Relatórios!K281</f>
        <v/>
      </c>
      <c r="L262" s="417" t="str">
        <f>Relatórios!L281</f>
        <v/>
      </c>
      <c r="M262" s="452" t="str">
        <f>Relatórios!M281</f>
        <v/>
      </c>
      <c r="N262" s="484" t="str">
        <f>Relatórios!N281</f>
        <v/>
      </c>
      <c r="O262" s="417" t="str">
        <f>Relatórios!O281</f>
        <v/>
      </c>
      <c r="P262" s="417" t="str">
        <f>Relatórios!P281</f>
        <v/>
      </c>
      <c r="Q262" s="417" t="str">
        <f>Relatórios!Q281</f>
        <v/>
      </c>
      <c r="R262" s="417" t="str">
        <f>Relatórios!R281</f>
        <v/>
      </c>
      <c r="S262" s="418" t="str">
        <f>Relatórios!S281</f>
        <v/>
      </c>
    </row>
    <row r="263" spans="1:19" ht="12.75" customHeight="1">
      <c r="A263" s="419" t="str">
        <f>Relatórios!A282</f>
        <v/>
      </c>
      <c r="B263" s="417" t="str">
        <f>Relatórios!B282</f>
        <v/>
      </c>
      <c r="C263" s="417" t="str">
        <f>Relatórios!C282</f>
        <v/>
      </c>
      <c r="D263" s="417" t="str">
        <f>Relatórios!D282</f>
        <v/>
      </c>
      <c r="E263" s="417" t="str">
        <f>Relatórios!E282</f>
        <v/>
      </c>
      <c r="F263" s="417" t="str">
        <f>Relatórios!F282</f>
        <v/>
      </c>
      <c r="G263" s="417" t="str">
        <f>Relatórios!G282</f>
        <v/>
      </c>
      <c r="H263" s="417" t="str">
        <f>Relatórios!H282</f>
        <v/>
      </c>
      <c r="I263" s="452" t="str">
        <f>Relatórios!I282</f>
        <v/>
      </c>
      <c r="J263" s="452" t="str">
        <f>Relatórios!J282</f>
        <v/>
      </c>
      <c r="K263" s="452" t="str">
        <f>Relatórios!K282</f>
        <v/>
      </c>
      <c r="L263" s="417" t="str">
        <f>Relatórios!L282</f>
        <v/>
      </c>
      <c r="M263" s="452" t="str">
        <f>Relatórios!M282</f>
        <v/>
      </c>
      <c r="N263" s="484" t="str">
        <f>Relatórios!N282</f>
        <v/>
      </c>
      <c r="O263" s="417" t="str">
        <f>Relatórios!O282</f>
        <v/>
      </c>
      <c r="P263" s="417" t="str">
        <f>Relatórios!P282</f>
        <v/>
      </c>
      <c r="Q263" s="417" t="str">
        <f>Relatórios!Q282</f>
        <v/>
      </c>
      <c r="R263" s="417" t="str">
        <f>Relatórios!R282</f>
        <v/>
      </c>
      <c r="S263" s="418" t="str">
        <f>Relatórios!S282</f>
        <v/>
      </c>
    </row>
    <row r="264" spans="1:19" ht="12.75" customHeight="1">
      <c r="A264" s="419" t="str">
        <f>Relatórios!A283</f>
        <v/>
      </c>
      <c r="B264" s="417" t="str">
        <f>Relatórios!B283</f>
        <v/>
      </c>
      <c r="C264" s="417" t="str">
        <f>Relatórios!C283</f>
        <v/>
      </c>
      <c r="D264" s="417" t="str">
        <f>Relatórios!D283</f>
        <v/>
      </c>
      <c r="E264" s="417" t="str">
        <f>Relatórios!E283</f>
        <v/>
      </c>
      <c r="F264" s="417" t="str">
        <f>Relatórios!F283</f>
        <v/>
      </c>
      <c r="G264" s="417" t="str">
        <f>Relatórios!G283</f>
        <v/>
      </c>
      <c r="H264" s="417" t="str">
        <f>Relatórios!H283</f>
        <v/>
      </c>
      <c r="I264" s="452" t="str">
        <f>Relatórios!I283</f>
        <v/>
      </c>
      <c r="J264" s="452" t="str">
        <f>Relatórios!J283</f>
        <v/>
      </c>
      <c r="K264" s="452" t="str">
        <f>Relatórios!K283</f>
        <v/>
      </c>
      <c r="L264" s="417" t="str">
        <f>Relatórios!L283</f>
        <v/>
      </c>
      <c r="M264" s="452" t="str">
        <f>Relatórios!M283</f>
        <v/>
      </c>
      <c r="N264" s="484" t="str">
        <f>Relatórios!N283</f>
        <v/>
      </c>
      <c r="O264" s="417" t="str">
        <f>Relatórios!O283</f>
        <v/>
      </c>
      <c r="P264" s="417" t="str">
        <f>Relatórios!P283</f>
        <v/>
      </c>
      <c r="Q264" s="417" t="str">
        <f>Relatórios!Q283</f>
        <v/>
      </c>
      <c r="R264" s="417" t="str">
        <f>Relatórios!R283</f>
        <v/>
      </c>
      <c r="S264" s="418" t="str">
        <f>Relatórios!S283</f>
        <v/>
      </c>
    </row>
    <row r="265" spans="1:19" ht="12.75" customHeight="1">
      <c r="A265" s="419" t="str">
        <f>Relatórios!A284</f>
        <v/>
      </c>
      <c r="B265" s="417" t="str">
        <f>Relatórios!B284</f>
        <v/>
      </c>
      <c r="C265" s="417" t="str">
        <f>Relatórios!C284</f>
        <v/>
      </c>
      <c r="D265" s="417" t="str">
        <f>Relatórios!D284</f>
        <v/>
      </c>
      <c r="E265" s="417" t="str">
        <f>Relatórios!E284</f>
        <v/>
      </c>
      <c r="F265" s="417" t="str">
        <f>Relatórios!F284</f>
        <v/>
      </c>
      <c r="G265" s="417" t="str">
        <f>Relatórios!G284</f>
        <v/>
      </c>
      <c r="H265" s="417" t="str">
        <f>Relatórios!H284</f>
        <v/>
      </c>
      <c r="I265" s="452" t="str">
        <f>Relatórios!I284</f>
        <v/>
      </c>
      <c r="J265" s="452" t="str">
        <f>Relatórios!J284</f>
        <v/>
      </c>
      <c r="K265" s="452" t="str">
        <f>Relatórios!K284</f>
        <v/>
      </c>
      <c r="L265" s="417" t="str">
        <f>Relatórios!L284</f>
        <v/>
      </c>
      <c r="M265" s="452" t="str">
        <f>Relatórios!M284</f>
        <v/>
      </c>
      <c r="N265" s="484" t="str">
        <f>Relatórios!N284</f>
        <v/>
      </c>
      <c r="O265" s="417" t="str">
        <f>Relatórios!O284</f>
        <v/>
      </c>
      <c r="P265" s="417" t="str">
        <f>Relatórios!P284</f>
        <v/>
      </c>
      <c r="Q265" s="417" t="str">
        <f>Relatórios!Q284</f>
        <v/>
      </c>
      <c r="R265" s="417" t="str">
        <f>Relatórios!R284</f>
        <v/>
      </c>
      <c r="S265" s="418" t="str">
        <f>Relatórios!S284</f>
        <v/>
      </c>
    </row>
    <row r="266" spans="1:19" ht="12.75" customHeight="1">
      <c r="A266" s="419" t="str">
        <f>Relatórios!A285</f>
        <v/>
      </c>
      <c r="B266" s="417" t="str">
        <f>Relatórios!B285</f>
        <v/>
      </c>
      <c r="C266" s="417" t="str">
        <f>Relatórios!C285</f>
        <v/>
      </c>
      <c r="D266" s="417" t="str">
        <f>Relatórios!D285</f>
        <v/>
      </c>
      <c r="E266" s="417" t="str">
        <f>Relatórios!E285</f>
        <v/>
      </c>
      <c r="F266" s="417" t="str">
        <f>Relatórios!F285</f>
        <v/>
      </c>
      <c r="G266" s="417" t="str">
        <f>Relatórios!G285</f>
        <v/>
      </c>
      <c r="H266" s="417" t="str">
        <f>Relatórios!H285</f>
        <v/>
      </c>
      <c r="I266" s="452" t="str">
        <f>Relatórios!I285</f>
        <v/>
      </c>
      <c r="J266" s="452" t="str">
        <f>Relatórios!J285</f>
        <v/>
      </c>
      <c r="K266" s="452" t="str">
        <f>Relatórios!K285</f>
        <v/>
      </c>
      <c r="L266" s="417" t="str">
        <f>Relatórios!L285</f>
        <v/>
      </c>
      <c r="M266" s="452" t="str">
        <f>Relatórios!M285</f>
        <v/>
      </c>
      <c r="N266" s="484" t="str">
        <f>Relatórios!N285</f>
        <v/>
      </c>
      <c r="O266" s="417" t="str">
        <f>Relatórios!O285</f>
        <v/>
      </c>
      <c r="P266" s="417" t="str">
        <f>Relatórios!P285</f>
        <v/>
      </c>
      <c r="Q266" s="417" t="str">
        <f>Relatórios!Q285</f>
        <v/>
      </c>
      <c r="R266" s="417" t="str">
        <f>Relatórios!R285</f>
        <v/>
      </c>
      <c r="S266" s="418" t="str">
        <f>Relatórios!S285</f>
        <v/>
      </c>
    </row>
    <row r="267" spans="1:19" ht="12.75" customHeight="1">
      <c r="A267" s="419" t="str">
        <f>Relatórios!A286</f>
        <v/>
      </c>
      <c r="B267" s="417" t="str">
        <f>Relatórios!B286</f>
        <v/>
      </c>
      <c r="C267" s="417" t="str">
        <f>Relatórios!C286</f>
        <v/>
      </c>
      <c r="D267" s="417" t="str">
        <f>Relatórios!D286</f>
        <v/>
      </c>
      <c r="E267" s="417" t="str">
        <f>Relatórios!E286</f>
        <v/>
      </c>
      <c r="F267" s="417" t="str">
        <f>Relatórios!F286</f>
        <v/>
      </c>
      <c r="G267" s="417" t="str">
        <f>Relatórios!G286</f>
        <v/>
      </c>
      <c r="H267" s="417" t="str">
        <f>Relatórios!H286</f>
        <v/>
      </c>
      <c r="I267" s="452" t="str">
        <f>Relatórios!I286</f>
        <v/>
      </c>
      <c r="J267" s="452" t="str">
        <f>Relatórios!J286</f>
        <v/>
      </c>
      <c r="K267" s="452" t="str">
        <f>Relatórios!K286</f>
        <v/>
      </c>
      <c r="L267" s="417" t="str">
        <f>Relatórios!L286</f>
        <v/>
      </c>
      <c r="M267" s="452" t="str">
        <f>Relatórios!M286</f>
        <v/>
      </c>
      <c r="N267" s="484" t="str">
        <f>Relatórios!N286</f>
        <v/>
      </c>
      <c r="O267" s="417" t="str">
        <f>Relatórios!O286</f>
        <v/>
      </c>
      <c r="P267" s="417" t="str">
        <f>Relatórios!P286</f>
        <v/>
      </c>
      <c r="Q267" s="417" t="str">
        <f>Relatórios!Q286</f>
        <v/>
      </c>
      <c r="R267" s="417" t="str">
        <f>Relatórios!R286</f>
        <v/>
      </c>
      <c r="S267" s="418" t="str">
        <f>Relatórios!S286</f>
        <v/>
      </c>
    </row>
    <row r="268" spans="1:19" ht="12.75" customHeight="1">
      <c r="A268" s="419" t="str">
        <f>Relatórios!A287</f>
        <v/>
      </c>
      <c r="B268" s="417" t="str">
        <f>Relatórios!B287</f>
        <v/>
      </c>
      <c r="C268" s="417" t="str">
        <f>Relatórios!C287</f>
        <v/>
      </c>
      <c r="D268" s="417" t="str">
        <f>Relatórios!D287</f>
        <v/>
      </c>
      <c r="E268" s="417" t="str">
        <f>Relatórios!E287</f>
        <v/>
      </c>
      <c r="F268" s="417" t="str">
        <f>Relatórios!F287</f>
        <v/>
      </c>
      <c r="G268" s="417" t="str">
        <f>Relatórios!G287</f>
        <v/>
      </c>
      <c r="H268" s="417" t="str">
        <f>Relatórios!H287</f>
        <v/>
      </c>
      <c r="I268" s="452" t="str">
        <f>Relatórios!I287</f>
        <v/>
      </c>
      <c r="J268" s="452" t="str">
        <f>Relatórios!J287</f>
        <v/>
      </c>
      <c r="K268" s="452" t="str">
        <f>Relatórios!K287</f>
        <v/>
      </c>
      <c r="L268" s="417" t="str">
        <f>Relatórios!L287</f>
        <v/>
      </c>
      <c r="M268" s="452" t="str">
        <f>Relatórios!M287</f>
        <v/>
      </c>
      <c r="N268" s="484" t="str">
        <f>Relatórios!N287</f>
        <v/>
      </c>
      <c r="O268" s="417" t="str">
        <f>Relatórios!O287</f>
        <v/>
      </c>
      <c r="P268" s="417" t="str">
        <f>Relatórios!P287</f>
        <v/>
      </c>
      <c r="Q268" s="417" t="str">
        <f>Relatórios!Q287</f>
        <v/>
      </c>
      <c r="R268" s="417" t="str">
        <f>Relatórios!R287</f>
        <v/>
      </c>
      <c r="S268" s="418" t="str">
        <f>Relatórios!S287</f>
        <v/>
      </c>
    </row>
    <row r="269" spans="1:19" ht="12.75" customHeight="1">
      <c r="A269" s="419" t="str">
        <f>Relatórios!A288</f>
        <v/>
      </c>
      <c r="B269" s="417" t="str">
        <f>Relatórios!B288</f>
        <v/>
      </c>
      <c r="C269" s="417" t="str">
        <f>Relatórios!C288</f>
        <v/>
      </c>
      <c r="D269" s="417" t="str">
        <f>Relatórios!D288</f>
        <v/>
      </c>
      <c r="E269" s="417" t="str">
        <f>Relatórios!E288</f>
        <v/>
      </c>
      <c r="F269" s="417" t="str">
        <f>Relatórios!F288</f>
        <v/>
      </c>
      <c r="G269" s="417" t="str">
        <f>Relatórios!G288</f>
        <v/>
      </c>
      <c r="H269" s="417" t="str">
        <f>Relatórios!H288</f>
        <v/>
      </c>
      <c r="I269" s="452" t="str">
        <f>Relatórios!I288</f>
        <v/>
      </c>
      <c r="J269" s="452" t="str">
        <f>Relatórios!J288</f>
        <v/>
      </c>
      <c r="K269" s="452" t="str">
        <f>Relatórios!K288</f>
        <v/>
      </c>
      <c r="L269" s="417" t="str">
        <f>Relatórios!L288</f>
        <v/>
      </c>
      <c r="M269" s="452" t="str">
        <f>Relatórios!M288</f>
        <v/>
      </c>
      <c r="N269" s="484" t="str">
        <f>Relatórios!N288</f>
        <v/>
      </c>
      <c r="O269" s="417" t="str">
        <f>Relatórios!O288</f>
        <v/>
      </c>
      <c r="P269" s="417" t="str">
        <f>Relatórios!P288</f>
        <v/>
      </c>
      <c r="Q269" s="417" t="str">
        <f>Relatórios!Q288</f>
        <v/>
      </c>
      <c r="R269" s="417" t="str">
        <f>Relatórios!R288</f>
        <v/>
      </c>
      <c r="S269" s="418" t="str">
        <f>Relatórios!S288</f>
        <v/>
      </c>
    </row>
    <row r="270" spans="1:19" ht="12.75" customHeight="1">
      <c r="A270" s="419" t="str">
        <f>Relatórios!A289</f>
        <v/>
      </c>
      <c r="B270" s="417" t="str">
        <f>Relatórios!B289</f>
        <v/>
      </c>
      <c r="C270" s="417" t="str">
        <f>Relatórios!C289</f>
        <v/>
      </c>
      <c r="D270" s="417" t="str">
        <f>Relatórios!D289</f>
        <v/>
      </c>
      <c r="E270" s="417" t="str">
        <f>Relatórios!E289</f>
        <v/>
      </c>
      <c r="F270" s="417" t="str">
        <f>Relatórios!F289</f>
        <v/>
      </c>
      <c r="G270" s="417" t="str">
        <f>Relatórios!G289</f>
        <v/>
      </c>
      <c r="H270" s="417" t="str">
        <f>Relatórios!H289</f>
        <v/>
      </c>
      <c r="I270" s="452" t="str">
        <f>Relatórios!I289</f>
        <v/>
      </c>
      <c r="J270" s="452" t="str">
        <f>Relatórios!J289</f>
        <v/>
      </c>
      <c r="K270" s="452" t="str">
        <f>Relatórios!K289</f>
        <v/>
      </c>
      <c r="L270" s="417" t="str">
        <f>Relatórios!L289</f>
        <v/>
      </c>
      <c r="M270" s="452" t="str">
        <f>Relatórios!M289</f>
        <v/>
      </c>
      <c r="N270" s="484" t="str">
        <f>Relatórios!N289</f>
        <v/>
      </c>
      <c r="O270" s="417" t="str">
        <f>Relatórios!O289</f>
        <v/>
      </c>
      <c r="P270" s="417" t="str">
        <f>Relatórios!P289</f>
        <v/>
      </c>
      <c r="Q270" s="417" t="str">
        <f>Relatórios!Q289</f>
        <v/>
      </c>
      <c r="R270" s="417" t="str">
        <f>Relatórios!R289</f>
        <v/>
      </c>
      <c r="S270" s="418" t="str">
        <f>Relatórios!S289</f>
        <v/>
      </c>
    </row>
    <row r="271" spans="1:19" ht="12.75" customHeight="1">
      <c r="A271" s="419" t="str">
        <f>Relatórios!A290</f>
        <v/>
      </c>
      <c r="B271" s="417" t="str">
        <f>Relatórios!B290</f>
        <v/>
      </c>
      <c r="C271" s="417" t="str">
        <f>Relatórios!C290</f>
        <v/>
      </c>
      <c r="D271" s="417" t="str">
        <f>Relatórios!D290</f>
        <v/>
      </c>
      <c r="E271" s="417" t="str">
        <f>Relatórios!E290</f>
        <v/>
      </c>
      <c r="F271" s="417" t="str">
        <f>Relatórios!F290</f>
        <v/>
      </c>
      <c r="G271" s="417" t="str">
        <f>Relatórios!G290</f>
        <v/>
      </c>
      <c r="H271" s="417" t="str">
        <f>Relatórios!H290</f>
        <v/>
      </c>
      <c r="I271" s="452" t="str">
        <f>Relatórios!I290</f>
        <v/>
      </c>
      <c r="J271" s="452" t="str">
        <f>Relatórios!J290</f>
        <v/>
      </c>
      <c r="K271" s="452" t="str">
        <f>Relatórios!K290</f>
        <v/>
      </c>
      <c r="L271" s="417" t="str">
        <f>Relatórios!L290</f>
        <v/>
      </c>
      <c r="M271" s="452" t="str">
        <f>Relatórios!M290</f>
        <v/>
      </c>
      <c r="N271" s="484" t="str">
        <f>Relatórios!N290</f>
        <v/>
      </c>
      <c r="O271" s="417" t="str">
        <f>Relatórios!O290</f>
        <v/>
      </c>
      <c r="P271" s="417" t="str">
        <f>Relatórios!P290</f>
        <v/>
      </c>
      <c r="Q271" s="417" t="str">
        <f>Relatórios!Q290</f>
        <v/>
      </c>
      <c r="R271" s="417" t="str">
        <f>Relatórios!R290</f>
        <v/>
      </c>
      <c r="S271" s="418" t="str">
        <f>Relatórios!S290</f>
        <v/>
      </c>
    </row>
    <row r="272" spans="1:19" ht="12.75" customHeight="1">
      <c r="A272" s="419" t="str">
        <f>Relatórios!A291</f>
        <v/>
      </c>
      <c r="B272" s="417" t="str">
        <f>Relatórios!B291</f>
        <v/>
      </c>
      <c r="C272" s="417" t="str">
        <f>Relatórios!C291</f>
        <v/>
      </c>
      <c r="D272" s="417" t="str">
        <f>Relatórios!D291</f>
        <v/>
      </c>
      <c r="E272" s="417" t="str">
        <f>Relatórios!E291</f>
        <v/>
      </c>
      <c r="F272" s="417" t="str">
        <f>Relatórios!F291</f>
        <v/>
      </c>
      <c r="G272" s="417" t="str">
        <f>Relatórios!G291</f>
        <v/>
      </c>
      <c r="H272" s="417" t="str">
        <f>Relatórios!H291</f>
        <v/>
      </c>
      <c r="I272" s="452" t="str">
        <f>Relatórios!I291</f>
        <v/>
      </c>
      <c r="J272" s="452" t="str">
        <f>Relatórios!J291</f>
        <v/>
      </c>
      <c r="K272" s="452" t="str">
        <f>Relatórios!K291</f>
        <v/>
      </c>
      <c r="L272" s="417" t="str">
        <f>Relatórios!L291</f>
        <v/>
      </c>
      <c r="M272" s="452" t="str">
        <f>Relatórios!M291</f>
        <v/>
      </c>
      <c r="N272" s="484" t="str">
        <f>Relatórios!N291</f>
        <v/>
      </c>
      <c r="O272" s="417" t="str">
        <f>Relatórios!O291</f>
        <v/>
      </c>
      <c r="P272" s="417" t="str">
        <f>Relatórios!P291</f>
        <v/>
      </c>
      <c r="Q272" s="417" t="str">
        <f>Relatórios!Q291</f>
        <v/>
      </c>
      <c r="R272" s="417" t="str">
        <f>Relatórios!R291</f>
        <v/>
      </c>
      <c r="S272" s="418" t="str">
        <f>Relatórios!S291</f>
        <v/>
      </c>
    </row>
    <row r="273" spans="1:19" ht="12.75" customHeight="1">
      <c r="A273" s="419" t="str">
        <f>Relatórios!A292</f>
        <v/>
      </c>
      <c r="B273" s="417" t="str">
        <f>Relatórios!B292</f>
        <v/>
      </c>
      <c r="C273" s="417" t="str">
        <f>Relatórios!C292</f>
        <v/>
      </c>
      <c r="D273" s="417" t="str">
        <f>Relatórios!D292</f>
        <v/>
      </c>
      <c r="E273" s="417" t="str">
        <f>Relatórios!E292</f>
        <v/>
      </c>
      <c r="F273" s="417" t="str">
        <f>Relatórios!F292</f>
        <v/>
      </c>
      <c r="G273" s="417" t="str">
        <f>Relatórios!G292</f>
        <v/>
      </c>
      <c r="H273" s="417" t="str">
        <f>Relatórios!H292</f>
        <v/>
      </c>
      <c r="I273" s="452" t="str">
        <f>Relatórios!I292</f>
        <v/>
      </c>
      <c r="J273" s="452" t="str">
        <f>Relatórios!J292</f>
        <v/>
      </c>
      <c r="K273" s="452" t="str">
        <f>Relatórios!K292</f>
        <v/>
      </c>
      <c r="L273" s="417" t="str">
        <f>Relatórios!L292</f>
        <v/>
      </c>
      <c r="M273" s="452" t="str">
        <f>Relatórios!M292</f>
        <v/>
      </c>
      <c r="N273" s="484" t="str">
        <f>Relatórios!N292</f>
        <v/>
      </c>
      <c r="O273" s="417" t="str">
        <f>Relatórios!O292</f>
        <v/>
      </c>
      <c r="P273" s="417" t="str">
        <f>Relatórios!P292</f>
        <v/>
      </c>
      <c r="Q273" s="417" t="str">
        <f>Relatórios!Q292</f>
        <v/>
      </c>
      <c r="R273" s="417" t="str">
        <f>Relatórios!R292</f>
        <v/>
      </c>
      <c r="S273" s="418" t="str">
        <f>Relatórios!S292</f>
        <v/>
      </c>
    </row>
    <row r="274" spans="1:19" ht="12.75" customHeight="1">
      <c r="A274" s="419" t="str">
        <f>Relatórios!A293</f>
        <v/>
      </c>
      <c r="B274" s="417" t="str">
        <f>Relatórios!B293</f>
        <v/>
      </c>
      <c r="C274" s="417" t="str">
        <f>Relatórios!C293</f>
        <v/>
      </c>
      <c r="D274" s="417" t="str">
        <f>Relatórios!D293</f>
        <v/>
      </c>
      <c r="E274" s="417" t="str">
        <f>Relatórios!E293</f>
        <v/>
      </c>
      <c r="F274" s="417" t="str">
        <f>Relatórios!F293</f>
        <v/>
      </c>
      <c r="G274" s="417" t="str">
        <f>Relatórios!G293</f>
        <v/>
      </c>
      <c r="H274" s="417" t="str">
        <f>Relatórios!H293</f>
        <v/>
      </c>
      <c r="I274" s="452" t="str">
        <f>Relatórios!I293</f>
        <v/>
      </c>
      <c r="J274" s="452" t="str">
        <f>Relatórios!J293</f>
        <v/>
      </c>
      <c r="K274" s="452" t="str">
        <f>Relatórios!K293</f>
        <v/>
      </c>
      <c r="L274" s="417" t="str">
        <f>Relatórios!L293</f>
        <v/>
      </c>
      <c r="M274" s="452" t="str">
        <f>Relatórios!M293</f>
        <v/>
      </c>
      <c r="N274" s="484" t="str">
        <f>Relatórios!N293</f>
        <v/>
      </c>
      <c r="O274" s="417" t="str">
        <f>Relatórios!O293</f>
        <v/>
      </c>
      <c r="P274" s="417" t="str">
        <f>Relatórios!P293</f>
        <v/>
      </c>
      <c r="Q274" s="417" t="str">
        <f>Relatórios!Q293</f>
        <v/>
      </c>
      <c r="R274" s="417" t="str">
        <f>Relatórios!R293</f>
        <v/>
      </c>
      <c r="S274" s="418" t="str">
        <f>Relatórios!S293</f>
        <v/>
      </c>
    </row>
    <row r="275" spans="1:19" ht="12.75" customHeight="1">
      <c r="A275" s="419" t="str">
        <f>Relatórios!A294</f>
        <v/>
      </c>
      <c r="B275" s="417" t="str">
        <f>Relatórios!B294</f>
        <v/>
      </c>
      <c r="C275" s="417" t="str">
        <f>Relatórios!C294</f>
        <v/>
      </c>
      <c r="D275" s="417" t="str">
        <f>Relatórios!D294</f>
        <v/>
      </c>
      <c r="E275" s="417" t="str">
        <f>Relatórios!E294</f>
        <v/>
      </c>
      <c r="F275" s="417" t="str">
        <f>Relatórios!F294</f>
        <v/>
      </c>
      <c r="G275" s="417" t="str">
        <f>Relatórios!G294</f>
        <v/>
      </c>
      <c r="H275" s="417" t="str">
        <f>Relatórios!H294</f>
        <v/>
      </c>
      <c r="I275" s="452" t="str">
        <f>Relatórios!I294</f>
        <v/>
      </c>
      <c r="J275" s="452" t="str">
        <f>Relatórios!J294</f>
        <v/>
      </c>
      <c r="K275" s="452" t="str">
        <f>Relatórios!K294</f>
        <v/>
      </c>
      <c r="L275" s="417" t="str">
        <f>Relatórios!L294</f>
        <v/>
      </c>
      <c r="M275" s="452" t="str">
        <f>Relatórios!M294</f>
        <v/>
      </c>
      <c r="N275" s="484" t="str">
        <f>Relatórios!N294</f>
        <v/>
      </c>
      <c r="O275" s="417" t="str">
        <f>Relatórios!O294</f>
        <v/>
      </c>
      <c r="P275" s="417" t="str">
        <f>Relatórios!P294</f>
        <v/>
      </c>
      <c r="Q275" s="417" t="str">
        <f>Relatórios!Q294</f>
        <v/>
      </c>
      <c r="R275" s="417" t="str">
        <f>Relatórios!R294</f>
        <v/>
      </c>
      <c r="S275" s="418" t="str">
        <f>Relatórios!S294</f>
        <v/>
      </c>
    </row>
    <row r="276" spans="1:19" ht="12.75" customHeight="1">
      <c r="A276" s="419" t="str">
        <f>Relatórios!A295</f>
        <v/>
      </c>
      <c r="B276" s="417" t="str">
        <f>Relatórios!B295</f>
        <v/>
      </c>
      <c r="C276" s="417" t="str">
        <f>Relatórios!C295</f>
        <v/>
      </c>
      <c r="D276" s="417" t="str">
        <f>Relatórios!D295</f>
        <v/>
      </c>
      <c r="E276" s="417" t="str">
        <f>Relatórios!E295</f>
        <v/>
      </c>
      <c r="F276" s="417" t="str">
        <f>Relatórios!F295</f>
        <v/>
      </c>
      <c r="G276" s="417" t="str">
        <f>Relatórios!G295</f>
        <v/>
      </c>
      <c r="H276" s="417" t="str">
        <f>Relatórios!H295</f>
        <v/>
      </c>
      <c r="I276" s="452" t="str">
        <f>Relatórios!I295</f>
        <v/>
      </c>
      <c r="J276" s="452" t="str">
        <f>Relatórios!J295</f>
        <v/>
      </c>
      <c r="K276" s="452" t="str">
        <f>Relatórios!K295</f>
        <v/>
      </c>
      <c r="L276" s="417" t="str">
        <f>Relatórios!L295</f>
        <v/>
      </c>
      <c r="M276" s="452" t="str">
        <f>Relatórios!M295</f>
        <v/>
      </c>
      <c r="N276" s="484" t="str">
        <f>Relatórios!N295</f>
        <v/>
      </c>
      <c r="O276" s="417" t="str">
        <f>Relatórios!O295</f>
        <v/>
      </c>
      <c r="P276" s="417" t="str">
        <f>Relatórios!P295</f>
        <v/>
      </c>
      <c r="Q276" s="417" t="str">
        <f>Relatórios!Q295</f>
        <v/>
      </c>
      <c r="R276" s="417" t="str">
        <f>Relatórios!R295</f>
        <v/>
      </c>
      <c r="S276" s="418" t="str">
        <f>Relatórios!S295</f>
        <v/>
      </c>
    </row>
    <row r="277" spans="1:19" ht="12.75" customHeight="1">
      <c r="A277" s="419" t="str">
        <f>Relatórios!A296</f>
        <v/>
      </c>
      <c r="B277" s="417" t="str">
        <f>Relatórios!B296</f>
        <v/>
      </c>
      <c r="C277" s="417" t="str">
        <f>Relatórios!C296</f>
        <v/>
      </c>
      <c r="D277" s="417" t="str">
        <f>Relatórios!D296</f>
        <v/>
      </c>
      <c r="E277" s="417" t="str">
        <f>Relatórios!E296</f>
        <v/>
      </c>
      <c r="F277" s="417" t="str">
        <f>Relatórios!F296</f>
        <v/>
      </c>
      <c r="G277" s="417" t="str">
        <f>Relatórios!G296</f>
        <v/>
      </c>
      <c r="H277" s="417" t="str">
        <f>Relatórios!H296</f>
        <v/>
      </c>
      <c r="I277" s="452" t="str">
        <f>Relatórios!I296</f>
        <v/>
      </c>
      <c r="J277" s="452" t="str">
        <f>Relatórios!J296</f>
        <v/>
      </c>
      <c r="K277" s="452" t="str">
        <f>Relatórios!K296</f>
        <v/>
      </c>
      <c r="L277" s="417" t="str">
        <f>Relatórios!L296</f>
        <v/>
      </c>
      <c r="M277" s="452" t="str">
        <f>Relatórios!M296</f>
        <v/>
      </c>
      <c r="N277" s="484" t="str">
        <f>Relatórios!N296</f>
        <v/>
      </c>
      <c r="O277" s="417" t="str">
        <f>Relatórios!O296</f>
        <v/>
      </c>
      <c r="P277" s="417" t="str">
        <f>Relatórios!P296</f>
        <v/>
      </c>
      <c r="Q277" s="417" t="str">
        <f>Relatórios!Q296</f>
        <v/>
      </c>
      <c r="R277" s="417" t="str">
        <f>Relatórios!R296</f>
        <v/>
      </c>
      <c r="S277" s="418" t="str">
        <f>Relatórios!S296</f>
        <v/>
      </c>
    </row>
    <row r="278" spans="1:19" ht="12.75" customHeight="1">
      <c r="A278" s="419" t="str">
        <f>Relatórios!A297</f>
        <v/>
      </c>
      <c r="B278" s="417" t="str">
        <f>Relatórios!B297</f>
        <v/>
      </c>
      <c r="C278" s="417" t="str">
        <f>Relatórios!C297</f>
        <v/>
      </c>
      <c r="D278" s="417" t="str">
        <f>Relatórios!D297</f>
        <v/>
      </c>
      <c r="E278" s="417" t="str">
        <f>Relatórios!E297</f>
        <v/>
      </c>
      <c r="F278" s="417" t="str">
        <f>Relatórios!F297</f>
        <v/>
      </c>
      <c r="G278" s="417" t="str">
        <f>Relatórios!G297</f>
        <v/>
      </c>
      <c r="H278" s="417" t="str">
        <f>Relatórios!H297</f>
        <v/>
      </c>
      <c r="I278" s="452" t="str">
        <f>Relatórios!I297</f>
        <v/>
      </c>
      <c r="J278" s="452" t="str">
        <f>Relatórios!J297</f>
        <v/>
      </c>
      <c r="K278" s="452" t="str">
        <f>Relatórios!K297</f>
        <v/>
      </c>
      <c r="L278" s="417" t="str">
        <f>Relatórios!L297</f>
        <v/>
      </c>
      <c r="M278" s="452" t="str">
        <f>Relatórios!M297</f>
        <v/>
      </c>
      <c r="N278" s="484" t="str">
        <f>Relatórios!N297</f>
        <v/>
      </c>
      <c r="O278" s="417" t="str">
        <f>Relatórios!O297</f>
        <v/>
      </c>
      <c r="P278" s="417" t="str">
        <f>Relatórios!P297</f>
        <v/>
      </c>
      <c r="Q278" s="417" t="str">
        <f>Relatórios!Q297</f>
        <v/>
      </c>
      <c r="R278" s="417" t="str">
        <f>Relatórios!R297</f>
        <v/>
      </c>
      <c r="S278" s="418" t="str">
        <f>Relatórios!S297</f>
        <v/>
      </c>
    </row>
    <row r="279" spans="1:19" ht="12.75" customHeight="1">
      <c r="A279" s="419" t="str">
        <f>Relatórios!A298</f>
        <v/>
      </c>
      <c r="B279" s="417" t="str">
        <f>Relatórios!B298</f>
        <v/>
      </c>
      <c r="C279" s="417" t="str">
        <f>Relatórios!C298</f>
        <v/>
      </c>
      <c r="D279" s="417" t="str">
        <f>Relatórios!D298</f>
        <v/>
      </c>
      <c r="E279" s="417" t="str">
        <f>Relatórios!E298</f>
        <v/>
      </c>
      <c r="F279" s="417" t="str">
        <f>Relatórios!F298</f>
        <v/>
      </c>
      <c r="G279" s="417" t="str">
        <f>Relatórios!G298</f>
        <v/>
      </c>
      <c r="H279" s="417" t="str">
        <f>Relatórios!H298</f>
        <v/>
      </c>
      <c r="I279" s="452" t="str">
        <f>Relatórios!I298</f>
        <v/>
      </c>
      <c r="J279" s="452" t="str">
        <f>Relatórios!J298</f>
        <v/>
      </c>
      <c r="K279" s="452" t="str">
        <f>Relatórios!K298</f>
        <v/>
      </c>
      <c r="L279" s="417" t="str">
        <f>Relatórios!L298</f>
        <v/>
      </c>
      <c r="M279" s="452" t="str">
        <f>Relatórios!M298</f>
        <v/>
      </c>
      <c r="N279" s="484" t="str">
        <f>Relatórios!N298</f>
        <v/>
      </c>
      <c r="O279" s="417" t="str">
        <f>Relatórios!O298</f>
        <v/>
      </c>
      <c r="P279" s="417" t="str">
        <f>Relatórios!P298</f>
        <v/>
      </c>
      <c r="Q279" s="417" t="str">
        <f>Relatórios!Q298</f>
        <v/>
      </c>
      <c r="R279" s="417" t="str">
        <f>Relatórios!R298</f>
        <v/>
      </c>
      <c r="S279" s="418" t="str">
        <f>Relatórios!S298</f>
        <v/>
      </c>
    </row>
    <row r="280" spans="1:19" ht="12.75" customHeight="1">
      <c r="A280" s="419" t="str">
        <f>Relatórios!A299</f>
        <v/>
      </c>
      <c r="B280" s="417" t="str">
        <f>Relatórios!B299</f>
        <v/>
      </c>
      <c r="C280" s="417" t="str">
        <f>Relatórios!C299</f>
        <v/>
      </c>
      <c r="D280" s="417" t="str">
        <f>Relatórios!D299</f>
        <v/>
      </c>
      <c r="E280" s="417" t="str">
        <f>Relatórios!E299</f>
        <v/>
      </c>
      <c r="F280" s="417" t="str">
        <f>Relatórios!F299</f>
        <v/>
      </c>
      <c r="G280" s="417" t="str">
        <f>Relatórios!G299</f>
        <v/>
      </c>
      <c r="H280" s="417" t="str">
        <f>Relatórios!H299</f>
        <v/>
      </c>
      <c r="I280" s="452" t="str">
        <f>Relatórios!I299</f>
        <v/>
      </c>
      <c r="J280" s="452" t="str">
        <f>Relatórios!J299</f>
        <v/>
      </c>
      <c r="K280" s="452" t="str">
        <f>Relatórios!K299</f>
        <v/>
      </c>
      <c r="L280" s="417" t="str">
        <f>Relatórios!L299</f>
        <v/>
      </c>
      <c r="M280" s="452" t="str">
        <f>Relatórios!M299</f>
        <v/>
      </c>
      <c r="N280" s="484" t="str">
        <f>Relatórios!N299</f>
        <v/>
      </c>
      <c r="O280" s="417" t="str">
        <f>Relatórios!O299</f>
        <v/>
      </c>
      <c r="P280" s="417" t="str">
        <f>Relatórios!P299</f>
        <v/>
      </c>
      <c r="Q280" s="417" t="str">
        <f>Relatórios!Q299</f>
        <v/>
      </c>
      <c r="R280" s="417" t="str">
        <f>Relatórios!R299</f>
        <v/>
      </c>
      <c r="S280" s="418" t="str">
        <f>Relatórios!S299</f>
        <v/>
      </c>
    </row>
    <row r="281" spans="1:19" ht="12.75" customHeight="1">
      <c r="A281" s="419" t="str">
        <f>Relatórios!A300</f>
        <v/>
      </c>
      <c r="B281" s="417" t="str">
        <f>Relatórios!B300</f>
        <v/>
      </c>
      <c r="C281" s="417" t="str">
        <f>Relatórios!C300</f>
        <v/>
      </c>
      <c r="D281" s="417" t="str">
        <f>Relatórios!D300</f>
        <v/>
      </c>
      <c r="E281" s="417" t="str">
        <f>Relatórios!E300</f>
        <v/>
      </c>
      <c r="F281" s="417" t="str">
        <f>Relatórios!F300</f>
        <v/>
      </c>
      <c r="G281" s="417" t="str">
        <f>Relatórios!G300</f>
        <v/>
      </c>
      <c r="H281" s="417" t="str">
        <f>Relatórios!H300</f>
        <v/>
      </c>
      <c r="I281" s="452" t="str">
        <f>Relatórios!I300</f>
        <v/>
      </c>
      <c r="J281" s="452" t="str">
        <f>Relatórios!J300</f>
        <v/>
      </c>
      <c r="K281" s="452" t="str">
        <f>Relatórios!K300</f>
        <v/>
      </c>
      <c r="L281" s="417" t="str">
        <f>Relatórios!L300</f>
        <v/>
      </c>
      <c r="M281" s="452" t="str">
        <f>Relatórios!M300</f>
        <v/>
      </c>
      <c r="N281" s="484" t="str">
        <f>Relatórios!N300</f>
        <v/>
      </c>
      <c r="O281" s="417" t="str">
        <f>Relatórios!O300</f>
        <v/>
      </c>
      <c r="P281" s="417" t="str">
        <f>Relatórios!P300</f>
        <v/>
      </c>
      <c r="Q281" s="417" t="str">
        <f>Relatórios!Q300</f>
        <v/>
      </c>
      <c r="R281" s="417" t="str">
        <f>Relatórios!R300</f>
        <v/>
      </c>
      <c r="S281" s="418" t="str">
        <f>Relatórios!S300</f>
        <v/>
      </c>
    </row>
    <row r="282" spans="1:19" ht="12.75" customHeight="1">
      <c r="A282" s="419" t="str">
        <f>Relatórios!A301</f>
        <v/>
      </c>
      <c r="B282" s="417" t="str">
        <f>Relatórios!B301</f>
        <v/>
      </c>
      <c r="C282" s="417" t="str">
        <f>Relatórios!C301</f>
        <v/>
      </c>
      <c r="D282" s="417" t="str">
        <f>Relatórios!D301</f>
        <v/>
      </c>
      <c r="E282" s="417" t="str">
        <f>Relatórios!E301</f>
        <v/>
      </c>
      <c r="F282" s="417" t="str">
        <f>Relatórios!F301</f>
        <v/>
      </c>
      <c r="G282" s="417" t="str">
        <f>Relatórios!G301</f>
        <v/>
      </c>
      <c r="H282" s="417" t="str">
        <f>Relatórios!H301</f>
        <v/>
      </c>
      <c r="I282" s="452" t="str">
        <f>Relatórios!I301</f>
        <v/>
      </c>
      <c r="J282" s="452" t="str">
        <f>Relatórios!J301</f>
        <v/>
      </c>
      <c r="K282" s="452" t="str">
        <f>Relatórios!K301</f>
        <v/>
      </c>
      <c r="L282" s="417" t="str">
        <f>Relatórios!L301</f>
        <v/>
      </c>
      <c r="M282" s="452" t="str">
        <f>Relatórios!M301</f>
        <v/>
      </c>
      <c r="N282" s="484" t="str">
        <f>Relatórios!N301</f>
        <v/>
      </c>
      <c r="O282" s="417" t="str">
        <f>Relatórios!O301</f>
        <v/>
      </c>
      <c r="P282" s="417" t="str">
        <f>Relatórios!P301</f>
        <v/>
      </c>
      <c r="Q282" s="417" t="str">
        <f>Relatórios!Q301</f>
        <v/>
      </c>
      <c r="R282" s="417" t="str">
        <f>Relatórios!R301</f>
        <v/>
      </c>
      <c r="S282" s="418" t="str">
        <f>Relatórios!S301</f>
        <v/>
      </c>
    </row>
    <row r="283" spans="1:19" ht="12.75" customHeight="1">
      <c r="A283" s="419" t="str">
        <f>Relatórios!A302</f>
        <v/>
      </c>
      <c r="B283" s="417" t="str">
        <f>Relatórios!B302</f>
        <v/>
      </c>
      <c r="C283" s="417" t="str">
        <f>Relatórios!C302</f>
        <v/>
      </c>
      <c r="D283" s="417" t="str">
        <f>Relatórios!D302</f>
        <v/>
      </c>
      <c r="E283" s="417" t="str">
        <f>Relatórios!E302</f>
        <v/>
      </c>
      <c r="F283" s="417" t="str">
        <f>Relatórios!F302</f>
        <v/>
      </c>
      <c r="G283" s="417" t="str">
        <f>Relatórios!G302</f>
        <v/>
      </c>
      <c r="H283" s="417" t="str">
        <f>Relatórios!H302</f>
        <v/>
      </c>
      <c r="I283" s="452" t="str">
        <f>Relatórios!I302</f>
        <v/>
      </c>
      <c r="J283" s="452" t="str">
        <f>Relatórios!J302</f>
        <v/>
      </c>
      <c r="K283" s="452" t="str">
        <f>Relatórios!K302</f>
        <v/>
      </c>
      <c r="L283" s="417" t="str">
        <f>Relatórios!L302</f>
        <v/>
      </c>
      <c r="M283" s="452" t="str">
        <f>Relatórios!M302</f>
        <v/>
      </c>
      <c r="N283" s="484" t="str">
        <f>Relatórios!N302</f>
        <v/>
      </c>
      <c r="O283" s="417" t="str">
        <f>Relatórios!O302</f>
        <v/>
      </c>
      <c r="P283" s="417" t="str">
        <f>Relatórios!P302</f>
        <v/>
      </c>
      <c r="Q283" s="417" t="str">
        <f>Relatórios!Q302</f>
        <v/>
      </c>
      <c r="R283" s="417" t="str">
        <f>Relatórios!R302</f>
        <v/>
      </c>
      <c r="S283" s="418" t="str">
        <f>Relatórios!S302</f>
        <v/>
      </c>
    </row>
    <row r="284" spans="1:19" ht="12.75" customHeight="1">
      <c r="A284" s="419" t="str">
        <f>Relatórios!A303</f>
        <v/>
      </c>
      <c r="B284" s="417" t="str">
        <f>Relatórios!B303</f>
        <v/>
      </c>
      <c r="C284" s="417" t="str">
        <f>Relatórios!C303</f>
        <v/>
      </c>
      <c r="D284" s="417" t="str">
        <f>Relatórios!D303</f>
        <v/>
      </c>
      <c r="E284" s="417" t="str">
        <f>Relatórios!E303</f>
        <v/>
      </c>
      <c r="F284" s="417" t="str">
        <f>Relatórios!F303</f>
        <v/>
      </c>
      <c r="G284" s="417" t="str">
        <f>Relatórios!G303</f>
        <v/>
      </c>
      <c r="H284" s="417" t="str">
        <f>Relatórios!H303</f>
        <v/>
      </c>
      <c r="I284" s="452" t="str">
        <f>Relatórios!I303</f>
        <v/>
      </c>
      <c r="J284" s="452" t="str">
        <f>Relatórios!J303</f>
        <v/>
      </c>
      <c r="K284" s="452" t="str">
        <f>Relatórios!K303</f>
        <v/>
      </c>
      <c r="L284" s="417" t="str">
        <f>Relatórios!L303</f>
        <v/>
      </c>
      <c r="M284" s="452" t="str">
        <f>Relatórios!M303</f>
        <v/>
      </c>
      <c r="N284" s="484" t="str">
        <f>Relatórios!N303</f>
        <v/>
      </c>
      <c r="O284" s="417" t="str">
        <f>Relatórios!O303</f>
        <v/>
      </c>
      <c r="P284" s="417" t="str">
        <f>Relatórios!P303</f>
        <v/>
      </c>
      <c r="Q284" s="417" t="str">
        <f>Relatórios!Q303</f>
        <v/>
      </c>
      <c r="R284" s="417" t="str">
        <f>Relatórios!R303</f>
        <v/>
      </c>
      <c r="S284" s="418" t="str">
        <f>Relatórios!S303</f>
        <v/>
      </c>
    </row>
    <row r="285" spans="1:19" ht="12.75" customHeight="1">
      <c r="A285" s="419" t="str">
        <f>Relatórios!A304</f>
        <v/>
      </c>
      <c r="B285" s="417" t="str">
        <f>Relatórios!B304</f>
        <v/>
      </c>
      <c r="C285" s="417" t="str">
        <f>Relatórios!C304</f>
        <v/>
      </c>
      <c r="D285" s="417" t="str">
        <f>Relatórios!D304</f>
        <v/>
      </c>
      <c r="E285" s="417" t="str">
        <f>Relatórios!E304</f>
        <v/>
      </c>
      <c r="F285" s="417" t="str">
        <f>Relatórios!F304</f>
        <v/>
      </c>
      <c r="G285" s="417" t="str">
        <f>Relatórios!G304</f>
        <v/>
      </c>
      <c r="H285" s="417" t="str">
        <f>Relatórios!H304</f>
        <v/>
      </c>
      <c r="I285" s="452" t="str">
        <f>Relatórios!I304</f>
        <v/>
      </c>
      <c r="J285" s="452" t="str">
        <f>Relatórios!J304</f>
        <v/>
      </c>
      <c r="K285" s="452" t="str">
        <f>Relatórios!K304</f>
        <v/>
      </c>
      <c r="L285" s="417" t="str">
        <f>Relatórios!L304</f>
        <v/>
      </c>
      <c r="M285" s="452" t="str">
        <f>Relatórios!M304</f>
        <v/>
      </c>
      <c r="N285" s="484" t="str">
        <f>Relatórios!N304</f>
        <v/>
      </c>
      <c r="O285" s="417" t="str">
        <f>Relatórios!O304</f>
        <v/>
      </c>
      <c r="P285" s="417" t="str">
        <f>Relatórios!P304</f>
        <v/>
      </c>
      <c r="Q285" s="417" t="str">
        <f>Relatórios!Q304</f>
        <v/>
      </c>
      <c r="R285" s="417" t="str">
        <f>Relatórios!R304</f>
        <v/>
      </c>
      <c r="S285" s="418" t="str">
        <f>Relatórios!S304</f>
        <v/>
      </c>
    </row>
    <row r="286" spans="1:19" ht="12.75" customHeight="1">
      <c r="A286" s="419" t="str">
        <f>Relatórios!A305</f>
        <v/>
      </c>
      <c r="B286" s="417" t="str">
        <f>Relatórios!B305</f>
        <v/>
      </c>
      <c r="C286" s="417" t="str">
        <f>Relatórios!C305</f>
        <v/>
      </c>
      <c r="D286" s="417" t="str">
        <f>Relatórios!D305</f>
        <v/>
      </c>
      <c r="E286" s="417" t="str">
        <f>Relatórios!E305</f>
        <v/>
      </c>
      <c r="F286" s="417" t="str">
        <f>Relatórios!F305</f>
        <v/>
      </c>
      <c r="G286" s="417" t="str">
        <f>Relatórios!G305</f>
        <v/>
      </c>
      <c r="H286" s="417" t="str">
        <f>Relatórios!H305</f>
        <v/>
      </c>
      <c r="I286" s="452" t="str">
        <f>Relatórios!I305</f>
        <v/>
      </c>
      <c r="J286" s="452" t="str">
        <f>Relatórios!J305</f>
        <v/>
      </c>
      <c r="K286" s="452" t="str">
        <f>Relatórios!K305</f>
        <v/>
      </c>
      <c r="L286" s="417" t="str">
        <f>Relatórios!L305</f>
        <v/>
      </c>
      <c r="M286" s="452" t="str">
        <f>Relatórios!M305</f>
        <v/>
      </c>
      <c r="N286" s="484" t="str">
        <f>Relatórios!N305</f>
        <v/>
      </c>
      <c r="O286" s="417" t="str">
        <f>Relatórios!O305</f>
        <v/>
      </c>
      <c r="P286" s="417" t="str">
        <f>Relatórios!P305</f>
        <v/>
      </c>
      <c r="Q286" s="417" t="str">
        <f>Relatórios!Q305</f>
        <v/>
      </c>
      <c r="R286" s="417" t="str">
        <f>Relatórios!R305</f>
        <v/>
      </c>
      <c r="S286" s="418" t="str">
        <f>Relatórios!S305</f>
        <v/>
      </c>
    </row>
    <row r="287" spans="1:19" ht="12.75" customHeight="1">
      <c r="A287" s="419" t="str">
        <f>Relatórios!A306</f>
        <v/>
      </c>
      <c r="B287" s="417" t="str">
        <f>Relatórios!B306</f>
        <v/>
      </c>
      <c r="C287" s="417" t="str">
        <f>Relatórios!C306</f>
        <v/>
      </c>
      <c r="D287" s="417" t="str">
        <f>Relatórios!D306</f>
        <v/>
      </c>
      <c r="E287" s="417" t="str">
        <f>Relatórios!E306</f>
        <v/>
      </c>
      <c r="F287" s="417" t="str">
        <f>Relatórios!F306</f>
        <v/>
      </c>
      <c r="G287" s="417" t="str">
        <f>Relatórios!G306</f>
        <v/>
      </c>
      <c r="H287" s="417" t="str">
        <f>Relatórios!H306</f>
        <v/>
      </c>
      <c r="I287" s="452" t="str">
        <f>Relatórios!I306</f>
        <v/>
      </c>
      <c r="J287" s="452" t="str">
        <f>Relatórios!J306</f>
        <v/>
      </c>
      <c r="K287" s="452" t="str">
        <f>Relatórios!K306</f>
        <v/>
      </c>
      <c r="L287" s="417" t="str">
        <f>Relatórios!L306</f>
        <v/>
      </c>
      <c r="M287" s="452" t="str">
        <f>Relatórios!M306</f>
        <v/>
      </c>
      <c r="N287" s="484" t="str">
        <f>Relatórios!N306</f>
        <v/>
      </c>
      <c r="O287" s="417" t="str">
        <f>Relatórios!O306</f>
        <v/>
      </c>
      <c r="P287" s="417" t="str">
        <f>Relatórios!P306</f>
        <v/>
      </c>
      <c r="Q287" s="417" t="str">
        <f>Relatórios!Q306</f>
        <v/>
      </c>
      <c r="R287" s="417" t="str">
        <f>Relatórios!R306</f>
        <v/>
      </c>
      <c r="S287" s="418" t="str">
        <f>Relatórios!S306</f>
        <v/>
      </c>
    </row>
    <row r="288" spans="1:19" ht="12.75" customHeight="1">
      <c r="A288" s="419" t="str">
        <f>Relatórios!A307</f>
        <v/>
      </c>
      <c r="B288" s="417" t="str">
        <f>Relatórios!B307</f>
        <v/>
      </c>
      <c r="C288" s="417" t="str">
        <f>Relatórios!C307</f>
        <v/>
      </c>
      <c r="D288" s="417" t="str">
        <f>Relatórios!D307</f>
        <v/>
      </c>
      <c r="E288" s="417" t="str">
        <f>Relatórios!E307</f>
        <v/>
      </c>
      <c r="F288" s="417" t="str">
        <f>Relatórios!F307</f>
        <v/>
      </c>
      <c r="G288" s="417" t="str">
        <f>Relatórios!G307</f>
        <v/>
      </c>
      <c r="H288" s="417" t="str">
        <f>Relatórios!H307</f>
        <v/>
      </c>
      <c r="I288" s="452" t="str">
        <f>Relatórios!I307</f>
        <v/>
      </c>
      <c r="J288" s="452" t="str">
        <f>Relatórios!J307</f>
        <v/>
      </c>
      <c r="K288" s="452" t="str">
        <f>Relatórios!K307</f>
        <v/>
      </c>
      <c r="L288" s="417" t="str">
        <f>Relatórios!L307</f>
        <v/>
      </c>
      <c r="M288" s="452" t="str">
        <f>Relatórios!M307</f>
        <v/>
      </c>
      <c r="N288" s="484" t="str">
        <f>Relatórios!N307</f>
        <v/>
      </c>
      <c r="O288" s="417" t="str">
        <f>Relatórios!O307</f>
        <v/>
      </c>
      <c r="P288" s="417" t="str">
        <f>Relatórios!P307</f>
        <v/>
      </c>
      <c r="Q288" s="417" t="str">
        <f>Relatórios!Q307</f>
        <v/>
      </c>
      <c r="R288" s="417" t="str">
        <f>Relatórios!R307</f>
        <v/>
      </c>
      <c r="S288" s="418" t="str">
        <f>Relatórios!S307</f>
        <v/>
      </c>
    </row>
    <row r="289" spans="1:19" ht="12.75" customHeight="1">
      <c r="A289" s="419" t="str">
        <f>Relatórios!A308</f>
        <v/>
      </c>
      <c r="B289" s="417" t="str">
        <f>Relatórios!B308</f>
        <v/>
      </c>
      <c r="C289" s="417" t="str">
        <f>Relatórios!C308</f>
        <v/>
      </c>
      <c r="D289" s="417" t="str">
        <f>Relatórios!D308</f>
        <v/>
      </c>
      <c r="E289" s="417" t="str">
        <f>Relatórios!E308</f>
        <v/>
      </c>
      <c r="F289" s="417" t="str">
        <f>Relatórios!F308</f>
        <v/>
      </c>
      <c r="G289" s="417" t="str">
        <f>Relatórios!G308</f>
        <v/>
      </c>
      <c r="H289" s="417" t="str">
        <f>Relatórios!H308</f>
        <v/>
      </c>
      <c r="I289" s="452" t="str">
        <f>Relatórios!I308</f>
        <v/>
      </c>
      <c r="J289" s="452" t="str">
        <f>Relatórios!J308</f>
        <v/>
      </c>
      <c r="K289" s="452" t="str">
        <f>Relatórios!K308</f>
        <v/>
      </c>
      <c r="L289" s="417" t="str">
        <f>Relatórios!L308</f>
        <v/>
      </c>
      <c r="M289" s="452" t="str">
        <f>Relatórios!M308</f>
        <v/>
      </c>
      <c r="N289" s="484" t="str">
        <f>Relatórios!N308</f>
        <v/>
      </c>
      <c r="O289" s="417" t="str">
        <f>Relatórios!O308</f>
        <v/>
      </c>
      <c r="P289" s="417" t="str">
        <f>Relatórios!P308</f>
        <v/>
      </c>
      <c r="Q289" s="417" t="str">
        <f>Relatórios!Q308</f>
        <v/>
      </c>
      <c r="R289" s="417" t="str">
        <f>Relatórios!R308</f>
        <v/>
      </c>
      <c r="S289" s="418" t="str">
        <f>Relatórios!S308</f>
        <v/>
      </c>
    </row>
    <row r="290" spans="1:19" ht="12.75" customHeight="1">
      <c r="A290" s="419" t="str">
        <f>Relatórios!A309</f>
        <v/>
      </c>
      <c r="B290" s="417" t="str">
        <f>Relatórios!B309</f>
        <v/>
      </c>
      <c r="C290" s="417" t="str">
        <f>Relatórios!C309</f>
        <v/>
      </c>
      <c r="D290" s="417" t="str">
        <f>Relatórios!D309</f>
        <v/>
      </c>
      <c r="E290" s="417" t="str">
        <f>Relatórios!E309</f>
        <v/>
      </c>
      <c r="F290" s="417" t="str">
        <f>Relatórios!F309</f>
        <v/>
      </c>
      <c r="G290" s="417" t="str">
        <f>Relatórios!G309</f>
        <v/>
      </c>
      <c r="H290" s="417" t="str">
        <f>Relatórios!H309</f>
        <v/>
      </c>
      <c r="I290" s="452" t="str">
        <f>Relatórios!I309</f>
        <v/>
      </c>
      <c r="J290" s="452" t="str">
        <f>Relatórios!J309</f>
        <v/>
      </c>
      <c r="K290" s="452" t="str">
        <f>Relatórios!K309</f>
        <v/>
      </c>
      <c r="L290" s="417" t="str">
        <f>Relatórios!L309</f>
        <v/>
      </c>
      <c r="M290" s="452" t="str">
        <f>Relatórios!M309</f>
        <v/>
      </c>
      <c r="N290" s="484" t="str">
        <f>Relatórios!N309</f>
        <v/>
      </c>
      <c r="O290" s="417" t="str">
        <f>Relatórios!O309</f>
        <v/>
      </c>
      <c r="P290" s="417" t="str">
        <f>Relatórios!P309</f>
        <v/>
      </c>
      <c r="Q290" s="417" t="str">
        <f>Relatórios!Q309</f>
        <v/>
      </c>
      <c r="R290" s="417" t="str">
        <f>Relatórios!R309</f>
        <v/>
      </c>
      <c r="S290" s="418" t="str">
        <f>Relatórios!S309</f>
        <v/>
      </c>
    </row>
    <row r="291" spans="1:19" ht="12.75" customHeight="1">
      <c r="A291" s="419" t="str">
        <f>Relatórios!A310</f>
        <v/>
      </c>
      <c r="B291" s="417" t="str">
        <f>Relatórios!B310</f>
        <v/>
      </c>
      <c r="C291" s="417" t="str">
        <f>Relatórios!C310</f>
        <v/>
      </c>
      <c r="D291" s="417" t="str">
        <f>Relatórios!D310</f>
        <v/>
      </c>
      <c r="E291" s="417" t="str">
        <f>Relatórios!E310</f>
        <v/>
      </c>
      <c r="F291" s="417" t="str">
        <f>Relatórios!F310</f>
        <v/>
      </c>
      <c r="G291" s="417" t="str">
        <f>Relatórios!G310</f>
        <v/>
      </c>
      <c r="H291" s="417" t="str">
        <f>Relatórios!H310</f>
        <v/>
      </c>
      <c r="I291" s="452" t="str">
        <f>Relatórios!I310</f>
        <v/>
      </c>
      <c r="J291" s="452" t="str">
        <f>Relatórios!J310</f>
        <v/>
      </c>
      <c r="K291" s="452" t="str">
        <f>Relatórios!K310</f>
        <v/>
      </c>
      <c r="L291" s="417" t="str">
        <f>Relatórios!L310</f>
        <v/>
      </c>
      <c r="M291" s="452" t="str">
        <f>Relatórios!M310</f>
        <v/>
      </c>
      <c r="N291" s="484" t="str">
        <f>Relatórios!N310</f>
        <v/>
      </c>
      <c r="O291" s="417" t="str">
        <f>Relatórios!O310</f>
        <v/>
      </c>
      <c r="P291" s="417" t="str">
        <f>Relatórios!P310</f>
        <v/>
      </c>
      <c r="Q291" s="417" t="str">
        <f>Relatórios!Q310</f>
        <v/>
      </c>
      <c r="R291" s="417" t="str">
        <f>Relatórios!R310</f>
        <v/>
      </c>
      <c r="S291" s="418" t="str">
        <f>Relatórios!S310</f>
        <v/>
      </c>
    </row>
    <row r="292" spans="1:19" ht="12.75" customHeight="1">
      <c r="A292" s="419" t="str">
        <f>Relatórios!A311</f>
        <v/>
      </c>
      <c r="B292" s="417" t="str">
        <f>Relatórios!B311</f>
        <v/>
      </c>
      <c r="C292" s="417" t="str">
        <f>Relatórios!C311</f>
        <v/>
      </c>
      <c r="D292" s="417" t="str">
        <f>Relatórios!D311</f>
        <v/>
      </c>
      <c r="E292" s="417" t="str">
        <f>Relatórios!E311</f>
        <v/>
      </c>
      <c r="F292" s="417" t="str">
        <f>Relatórios!F311</f>
        <v/>
      </c>
      <c r="G292" s="417" t="str">
        <f>Relatórios!G311</f>
        <v/>
      </c>
      <c r="H292" s="417" t="str">
        <f>Relatórios!H311</f>
        <v/>
      </c>
      <c r="I292" s="452" t="str">
        <f>Relatórios!I311</f>
        <v/>
      </c>
      <c r="J292" s="452" t="str">
        <f>Relatórios!J311</f>
        <v/>
      </c>
      <c r="K292" s="452" t="str">
        <f>Relatórios!K311</f>
        <v/>
      </c>
      <c r="L292" s="417" t="str">
        <f>Relatórios!L311</f>
        <v/>
      </c>
      <c r="M292" s="452" t="str">
        <f>Relatórios!M311</f>
        <v/>
      </c>
      <c r="N292" s="484" t="str">
        <f>Relatórios!N311</f>
        <v/>
      </c>
      <c r="O292" s="417" t="str">
        <f>Relatórios!O311</f>
        <v/>
      </c>
      <c r="P292" s="417" t="str">
        <f>Relatórios!P311</f>
        <v/>
      </c>
      <c r="Q292" s="417" t="str">
        <f>Relatórios!Q311</f>
        <v/>
      </c>
      <c r="R292" s="417" t="str">
        <f>Relatórios!R311</f>
        <v/>
      </c>
      <c r="S292" s="418" t="str">
        <f>Relatórios!S311</f>
        <v/>
      </c>
    </row>
    <row r="293" spans="1:19" ht="12.75" customHeight="1">
      <c r="A293" s="419" t="str">
        <f>Relatórios!A312</f>
        <v/>
      </c>
      <c r="B293" s="417" t="str">
        <f>Relatórios!B312</f>
        <v/>
      </c>
      <c r="C293" s="417" t="str">
        <f>Relatórios!C312</f>
        <v/>
      </c>
      <c r="D293" s="417" t="str">
        <f>Relatórios!D312</f>
        <v/>
      </c>
      <c r="E293" s="417" t="str">
        <f>Relatórios!E312</f>
        <v/>
      </c>
      <c r="F293" s="417" t="str">
        <f>Relatórios!F312</f>
        <v/>
      </c>
      <c r="G293" s="417" t="str">
        <f>Relatórios!G312</f>
        <v/>
      </c>
      <c r="H293" s="417" t="str">
        <f>Relatórios!H312</f>
        <v/>
      </c>
      <c r="I293" s="452" t="str">
        <f>Relatórios!I312</f>
        <v/>
      </c>
      <c r="J293" s="452" t="str">
        <f>Relatórios!J312</f>
        <v/>
      </c>
      <c r="K293" s="452" t="str">
        <f>Relatórios!K312</f>
        <v/>
      </c>
      <c r="L293" s="417" t="str">
        <f>Relatórios!L312</f>
        <v/>
      </c>
      <c r="M293" s="452" t="str">
        <f>Relatórios!M312</f>
        <v/>
      </c>
      <c r="N293" s="484" t="str">
        <f>Relatórios!N312</f>
        <v/>
      </c>
      <c r="O293" s="417" t="str">
        <f>Relatórios!O312</f>
        <v/>
      </c>
      <c r="P293" s="417" t="str">
        <f>Relatórios!P312</f>
        <v/>
      </c>
      <c r="Q293" s="417" t="str">
        <f>Relatórios!Q312</f>
        <v/>
      </c>
      <c r="R293" s="417" t="str">
        <f>Relatórios!R312</f>
        <v/>
      </c>
      <c r="S293" s="418" t="str">
        <f>Relatórios!S312</f>
        <v/>
      </c>
    </row>
    <row r="294" spans="1:19" ht="12.75" customHeight="1">
      <c r="A294" s="419" t="str">
        <f>Relatórios!A313</f>
        <v/>
      </c>
      <c r="B294" s="417" t="str">
        <f>Relatórios!B313</f>
        <v/>
      </c>
      <c r="C294" s="417" t="str">
        <f>Relatórios!C313</f>
        <v/>
      </c>
      <c r="D294" s="417" t="str">
        <f>Relatórios!D313</f>
        <v/>
      </c>
      <c r="E294" s="417" t="str">
        <f>Relatórios!E313</f>
        <v/>
      </c>
      <c r="F294" s="417" t="str">
        <f>Relatórios!F313</f>
        <v/>
      </c>
      <c r="G294" s="417" t="str">
        <f>Relatórios!G313</f>
        <v/>
      </c>
      <c r="H294" s="417" t="str">
        <f>Relatórios!H313</f>
        <v/>
      </c>
      <c r="I294" s="452" t="str">
        <f>Relatórios!I313</f>
        <v/>
      </c>
      <c r="J294" s="452" t="str">
        <f>Relatórios!J313</f>
        <v/>
      </c>
      <c r="K294" s="452" t="str">
        <f>Relatórios!K313</f>
        <v/>
      </c>
      <c r="L294" s="417" t="str">
        <f>Relatórios!L313</f>
        <v/>
      </c>
      <c r="M294" s="452" t="str">
        <f>Relatórios!M313</f>
        <v/>
      </c>
      <c r="N294" s="484" t="str">
        <f>Relatórios!N313</f>
        <v/>
      </c>
      <c r="O294" s="417" t="str">
        <f>Relatórios!O313</f>
        <v/>
      </c>
      <c r="P294" s="417" t="str">
        <f>Relatórios!P313</f>
        <v/>
      </c>
      <c r="Q294" s="417" t="str">
        <f>Relatórios!Q313</f>
        <v/>
      </c>
      <c r="R294" s="417" t="str">
        <f>Relatórios!R313</f>
        <v/>
      </c>
      <c r="S294" s="418" t="str">
        <f>Relatórios!S313</f>
        <v/>
      </c>
    </row>
    <row r="295" spans="1:19" ht="12.75" customHeight="1">
      <c r="A295" s="419" t="str">
        <f>Relatórios!A314</f>
        <v/>
      </c>
      <c r="B295" s="417" t="str">
        <f>Relatórios!B314</f>
        <v/>
      </c>
      <c r="C295" s="417" t="str">
        <f>Relatórios!C314</f>
        <v/>
      </c>
      <c r="D295" s="417" t="str">
        <f>Relatórios!D314</f>
        <v/>
      </c>
      <c r="E295" s="417" t="str">
        <f>Relatórios!E314</f>
        <v/>
      </c>
      <c r="F295" s="417" t="str">
        <f>Relatórios!F314</f>
        <v/>
      </c>
      <c r="G295" s="417" t="str">
        <f>Relatórios!G314</f>
        <v/>
      </c>
      <c r="H295" s="417" t="str">
        <f>Relatórios!H314</f>
        <v/>
      </c>
      <c r="I295" s="452" t="str">
        <f>Relatórios!I314</f>
        <v/>
      </c>
      <c r="J295" s="452" t="str">
        <f>Relatórios!J314</f>
        <v/>
      </c>
      <c r="K295" s="452" t="str">
        <f>Relatórios!K314</f>
        <v/>
      </c>
      <c r="L295" s="417" t="str">
        <f>Relatórios!L314</f>
        <v/>
      </c>
      <c r="M295" s="452" t="str">
        <f>Relatórios!M314</f>
        <v/>
      </c>
      <c r="N295" s="484" t="str">
        <f>Relatórios!N314</f>
        <v/>
      </c>
      <c r="O295" s="417" t="str">
        <f>Relatórios!O314</f>
        <v/>
      </c>
      <c r="P295" s="417" t="str">
        <f>Relatórios!P314</f>
        <v/>
      </c>
      <c r="Q295" s="417" t="str">
        <f>Relatórios!Q314</f>
        <v/>
      </c>
      <c r="R295" s="417" t="str">
        <f>Relatórios!R314</f>
        <v/>
      </c>
      <c r="S295" s="418" t="str">
        <f>Relatórios!S314</f>
        <v/>
      </c>
    </row>
    <row r="296" spans="1:19" ht="12.75" customHeight="1">
      <c r="A296" s="419" t="str">
        <f>Relatórios!A315</f>
        <v/>
      </c>
      <c r="B296" s="417" t="str">
        <f>Relatórios!B315</f>
        <v/>
      </c>
      <c r="C296" s="417" t="str">
        <f>Relatórios!C315</f>
        <v/>
      </c>
      <c r="D296" s="417" t="str">
        <f>Relatórios!D315</f>
        <v/>
      </c>
      <c r="E296" s="417" t="str">
        <f>Relatórios!E315</f>
        <v/>
      </c>
      <c r="F296" s="417" t="str">
        <f>Relatórios!F315</f>
        <v/>
      </c>
      <c r="G296" s="417" t="str">
        <f>Relatórios!G315</f>
        <v/>
      </c>
      <c r="H296" s="417" t="str">
        <f>Relatórios!H315</f>
        <v/>
      </c>
      <c r="I296" s="452" t="str">
        <f>Relatórios!I315</f>
        <v/>
      </c>
      <c r="J296" s="452" t="str">
        <f>Relatórios!J315</f>
        <v/>
      </c>
      <c r="K296" s="452" t="str">
        <f>Relatórios!K315</f>
        <v/>
      </c>
      <c r="L296" s="417" t="str">
        <f>Relatórios!L315</f>
        <v/>
      </c>
      <c r="M296" s="452" t="str">
        <f>Relatórios!M315</f>
        <v/>
      </c>
      <c r="N296" s="484" t="str">
        <f>Relatórios!N315</f>
        <v/>
      </c>
      <c r="O296" s="417" t="str">
        <f>Relatórios!O315</f>
        <v/>
      </c>
      <c r="P296" s="417" t="str">
        <f>Relatórios!P315</f>
        <v/>
      </c>
      <c r="Q296" s="417" t="str">
        <f>Relatórios!Q315</f>
        <v/>
      </c>
      <c r="R296" s="417" t="str">
        <f>Relatórios!R315</f>
        <v/>
      </c>
      <c r="S296" s="418" t="str">
        <f>Relatórios!S315</f>
        <v/>
      </c>
    </row>
    <row r="297" spans="1:19" ht="12.75" customHeight="1">
      <c r="A297" s="419" t="str">
        <f>Relatórios!A316</f>
        <v/>
      </c>
      <c r="B297" s="417" t="str">
        <f>Relatórios!B316</f>
        <v/>
      </c>
      <c r="C297" s="417" t="str">
        <f>Relatórios!C316</f>
        <v/>
      </c>
      <c r="D297" s="417" t="str">
        <f>Relatórios!D316</f>
        <v/>
      </c>
      <c r="E297" s="417" t="str">
        <f>Relatórios!E316</f>
        <v/>
      </c>
      <c r="F297" s="417" t="str">
        <f>Relatórios!F316</f>
        <v/>
      </c>
      <c r="G297" s="417" t="str">
        <f>Relatórios!G316</f>
        <v/>
      </c>
      <c r="H297" s="417" t="str">
        <f>Relatórios!H316</f>
        <v/>
      </c>
      <c r="I297" s="452" t="str">
        <f>Relatórios!I316</f>
        <v/>
      </c>
      <c r="J297" s="452" t="str">
        <f>Relatórios!J316</f>
        <v/>
      </c>
      <c r="K297" s="452" t="str">
        <f>Relatórios!K316</f>
        <v/>
      </c>
      <c r="L297" s="417" t="str">
        <f>Relatórios!L316</f>
        <v/>
      </c>
      <c r="M297" s="452" t="str">
        <f>Relatórios!M316</f>
        <v/>
      </c>
      <c r="N297" s="484" t="str">
        <f>Relatórios!N316</f>
        <v/>
      </c>
      <c r="O297" s="417" t="str">
        <f>Relatórios!O316</f>
        <v/>
      </c>
      <c r="P297" s="417" t="str">
        <f>Relatórios!P316</f>
        <v/>
      </c>
      <c r="Q297" s="417" t="str">
        <f>Relatórios!Q316</f>
        <v/>
      </c>
      <c r="R297" s="417" t="str">
        <f>Relatórios!R316</f>
        <v/>
      </c>
      <c r="S297" s="418" t="str">
        <f>Relatórios!S316</f>
        <v/>
      </c>
    </row>
    <row r="298" spans="1:19" ht="12.75" customHeight="1">
      <c r="A298" s="419" t="str">
        <f>Relatórios!A317</f>
        <v/>
      </c>
      <c r="B298" s="417" t="str">
        <f>Relatórios!B317</f>
        <v/>
      </c>
      <c r="C298" s="417" t="str">
        <f>Relatórios!C317</f>
        <v/>
      </c>
      <c r="D298" s="417" t="str">
        <f>Relatórios!D317</f>
        <v/>
      </c>
      <c r="E298" s="417" t="str">
        <f>Relatórios!E317</f>
        <v/>
      </c>
      <c r="F298" s="417" t="str">
        <f>Relatórios!F317</f>
        <v/>
      </c>
      <c r="G298" s="417" t="str">
        <f>Relatórios!G317</f>
        <v/>
      </c>
      <c r="H298" s="417" t="str">
        <f>Relatórios!H317</f>
        <v/>
      </c>
      <c r="I298" s="452" t="str">
        <f>Relatórios!I317</f>
        <v/>
      </c>
      <c r="J298" s="452" t="str">
        <f>Relatórios!J317</f>
        <v/>
      </c>
      <c r="K298" s="452" t="str">
        <f>Relatórios!K317</f>
        <v/>
      </c>
      <c r="L298" s="417" t="str">
        <f>Relatórios!L317</f>
        <v/>
      </c>
      <c r="M298" s="452" t="str">
        <f>Relatórios!M317</f>
        <v/>
      </c>
      <c r="N298" s="484" t="str">
        <f>Relatórios!N317</f>
        <v/>
      </c>
      <c r="O298" s="417" t="str">
        <f>Relatórios!O317</f>
        <v/>
      </c>
      <c r="P298" s="417" t="str">
        <f>Relatórios!P317</f>
        <v/>
      </c>
      <c r="Q298" s="417" t="str">
        <f>Relatórios!Q317</f>
        <v/>
      </c>
      <c r="R298" s="417" t="str">
        <f>Relatórios!R317</f>
        <v/>
      </c>
      <c r="S298" s="418" t="str">
        <f>Relatórios!S317</f>
        <v/>
      </c>
    </row>
    <row r="299" spans="1:19" ht="12.75" customHeight="1">
      <c r="A299" s="419" t="str">
        <f>Relatórios!A318</f>
        <v/>
      </c>
      <c r="B299" s="417" t="str">
        <f>Relatórios!B318</f>
        <v/>
      </c>
      <c r="C299" s="417" t="str">
        <f>Relatórios!C318</f>
        <v/>
      </c>
      <c r="D299" s="417" t="str">
        <f>Relatórios!D318</f>
        <v/>
      </c>
      <c r="E299" s="417" t="str">
        <f>Relatórios!E318</f>
        <v/>
      </c>
      <c r="F299" s="417" t="str">
        <f>Relatórios!F318</f>
        <v/>
      </c>
      <c r="G299" s="417" t="str">
        <f>Relatórios!G318</f>
        <v/>
      </c>
      <c r="H299" s="417" t="str">
        <f>Relatórios!H318</f>
        <v/>
      </c>
      <c r="I299" s="452" t="str">
        <f>Relatórios!I318</f>
        <v/>
      </c>
      <c r="J299" s="452" t="str">
        <f>Relatórios!J318</f>
        <v/>
      </c>
      <c r="K299" s="452" t="str">
        <f>Relatórios!K318</f>
        <v/>
      </c>
      <c r="L299" s="417" t="str">
        <f>Relatórios!L318</f>
        <v/>
      </c>
      <c r="M299" s="452" t="str">
        <f>Relatórios!M318</f>
        <v/>
      </c>
      <c r="N299" s="484" t="str">
        <f>Relatórios!N318</f>
        <v/>
      </c>
      <c r="O299" s="417" t="str">
        <f>Relatórios!O318</f>
        <v/>
      </c>
      <c r="P299" s="417" t="str">
        <f>Relatórios!P318</f>
        <v/>
      </c>
      <c r="Q299" s="417" t="str">
        <f>Relatórios!Q318</f>
        <v/>
      </c>
      <c r="R299" s="417" t="str">
        <f>Relatórios!R318</f>
        <v/>
      </c>
      <c r="S299" s="418" t="str">
        <f>Relatórios!S318</f>
        <v/>
      </c>
    </row>
    <row r="300" spans="1:19" ht="12.75" customHeight="1">
      <c r="A300" s="419" t="str">
        <f>Relatórios!A319</f>
        <v/>
      </c>
      <c r="B300" s="417" t="str">
        <f>Relatórios!B319</f>
        <v/>
      </c>
      <c r="C300" s="417" t="str">
        <f>Relatórios!C319</f>
        <v/>
      </c>
      <c r="D300" s="417" t="str">
        <f>Relatórios!D319</f>
        <v/>
      </c>
      <c r="E300" s="417" t="str">
        <f>Relatórios!E319</f>
        <v/>
      </c>
      <c r="F300" s="417" t="str">
        <f>Relatórios!F319</f>
        <v/>
      </c>
      <c r="G300" s="417" t="str">
        <f>Relatórios!G319</f>
        <v/>
      </c>
      <c r="H300" s="417" t="str">
        <f>Relatórios!H319</f>
        <v/>
      </c>
      <c r="I300" s="452" t="str">
        <f>Relatórios!I319</f>
        <v/>
      </c>
      <c r="J300" s="452" t="str">
        <f>Relatórios!J319</f>
        <v/>
      </c>
      <c r="K300" s="452" t="str">
        <f>Relatórios!K319</f>
        <v/>
      </c>
      <c r="L300" s="417" t="str">
        <f>Relatórios!L319</f>
        <v/>
      </c>
      <c r="M300" s="452" t="str">
        <f>Relatórios!M319</f>
        <v/>
      </c>
      <c r="N300" s="484" t="str">
        <f>Relatórios!N319</f>
        <v/>
      </c>
      <c r="O300" s="417" t="str">
        <f>Relatórios!O319</f>
        <v/>
      </c>
      <c r="P300" s="417" t="str">
        <f>Relatórios!P319</f>
        <v/>
      </c>
      <c r="Q300" s="417" t="str">
        <f>Relatórios!Q319</f>
        <v/>
      </c>
      <c r="R300" s="417" t="str">
        <f>Relatórios!R319</f>
        <v/>
      </c>
      <c r="S300" s="418" t="str">
        <f>Relatórios!S319</f>
        <v/>
      </c>
    </row>
    <row r="301" spans="1:19" ht="12.75" customHeight="1">
      <c r="A301" s="419" t="str">
        <f>Relatórios!A320</f>
        <v/>
      </c>
      <c r="B301" s="417" t="str">
        <f>Relatórios!B320</f>
        <v/>
      </c>
      <c r="C301" s="417" t="str">
        <f>Relatórios!C320</f>
        <v/>
      </c>
      <c r="D301" s="417" t="str">
        <f>Relatórios!D320</f>
        <v/>
      </c>
      <c r="E301" s="417" t="str">
        <f>Relatórios!E320</f>
        <v/>
      </c>
      <c r="F301" s="417" t="str">
        <f>Relatórios!F320</f>
        <v/>
      </c>
      <c r="G301" s="417" t="str">
        <f>Relatórios!G320</f>
        <v/>
      </c>
      <c r="H301" s="417" t="str">
        <f>Relatórios!H320</f>
        <v/>
      </c>
      <c r="I301" s="452" t="str">
        <f>Relatórios!I320</f>
        <v/>
      </c>
      <c r="J301" s="452" t="str">
        <f>Relatórios!J320</f>
        <v/>
      </c>
      <c r="K301" s="452" t="str">
        <f>Relatórios!K320</f>
        <v/>
      </c>
      <c r="L301" s="417" t="str">
        <f>Relatórios!L320</f>
        <v/>
      </c>
      <c r="M301" s="452" t="str">
        <f>Relatórios!M320</f>
        <v/>
      </c>
      <c r="N301" s="484" t="str">
        <f>Relatórios!N320</f>
        <v/>
      </c>
      <c r="O301" s="417" t="str">
        <f>Relatórios!O320</f>
        <v/>
      </c>
      <c r="P301" s="417" t="str">
        <f>Relatórios!P320</f>
        <v/>
      </c>
      <c r="Q301" s="417" t="str">
        <f>Relatórios!Q320</f>
        <v/>
      </c>
      <c r="R301" s="417" t="str">
        <f>Relatórios!R320</f>
        <v/>
      </c>
      <c r="S301" s="418" t="str">
        <f>Relatórios!S320</f>
        <v/>
      </c>
    </row>
    <row r="302" spans="1:19" ht="12.75" customHeight="1">
      <c r="A302" s="419" t="str">
        <f>Relatórios!A321</f>
        <v/>
      </c>
      <c r="B302" s="417" t="str">
        <f>Relatórios!B321</f>
        <v/>
      </c>
      <c r="C302" s="417" t="str">
        <f>Relatórios!C321</f>
        <v/>
      </c>
      <c r="D302" s="417" t="str">
        <f>Relatórios!D321</f>
        <v/>
      </c>
      <c r="E302" s="417" t="str">
        <f>Relatórios!E321</f>
        <v/>
      </c>
      <c r="F302" s="417" t="str">
        <f>Relatórios!F321</f>
        <v/>
      </c>
      <c r="G302" s="417" t="str">
        <f>Relatórios!G321</f>
        <v/>
      </c>
      <c r="H302" s="417" t="str">
        <f>Relatórios!H321</f>
        <v/>
      </c>
      <c r="I302" s="452" t="str">
        <f>Relatórios!I321</f>
        <v/>
      </c>
      <c r="J302" s="452" t="str">
        <f>Relatórios!J321</f>
        <v/>
      </c>
      <c r="K302" s="452" t="str">
        <f>Relatórios!K321</f>
        <v/>
      </c>
      <c r="L302" s="417" t="str">
        <f>Relatórios!L321</f>
        <v/>
      </c>
      <c r="M302" s="452" t="str">
        <f>Relatórios!M321</f>
        <v/>
      </c>
      <c r="N302" s="484" t="str">
        <f>Relatórios!N321</f>
        <v/>
      </c>
      <c r="O302" s="417" t="str">
        <f>Relatórios!O321</f>
        <v/>
      </c>
      <c r="P302" s="417" t="str">
        <f>Relatórios!P321</f>
        <v/>
      </c>
      <c r="Q302" s="417" t="str">
        <f>Relatórios!Q321</f>
        <v/>
      </c>
      <c r="R302" s="417" t="str">
        <f>Relatórios!R321</f>
        <v/>
      </c>
      <c r="S302" s="418" t="str">
        <f>Relatórios!S321</f>
        <v/>
      </c>
    </row>
    <row r="303" spans="1:19" ht="12.75" customHeight="1">
      <c r="A303" s="419" t="str">
        <f>Relatórios!A322</f>
        <v/>
      </c>
      <c r="B303" s="417" t="str">
        <f>Relatórios!B322</f>
        <v/>
      </c>
      <c r="C303" s="417" t="str">
        <f>Relatórios!C322</f>
        <v/>
      </c>
      <c r="D303" s="417" t="str">
        <f>Relatórios!D322</f>
        <v/>
      </c>
      <c r="E303" s="417" t="str">
        <f>Relatórios!E322</f>
        <v/>
      </c>
      <c r="F303" s="417" t="str">
        <f>Relatórios!F322</f>
        <v/>
      </c>
      <c r="G303" s="417" t="str">
        <f>Relatórios!G322</f>
        <v/>
      </c>
      <c r="H303" s="417" t="str">
        <f>Relatórios!H322</f>
        <v/>
      </c>
      <c r="I303" s="452" t="str">
        <f>Relatórios!I322</f>
        <v/>
      </c>
      <c r="J303" s="452" t="str">
        <f>Relatórios!J322</f>
        <v/>
      </c>
      <c r="K303" s="452" t="str">
        <f>Relatórios!K322</f>
        <v/>
      </c>
      <c r="L303" s="417" t="str">
        <f>Relatórios!L322</f>
        <v/>
      </c>
      <c r="M303" s="452" t="str">
        <f>Relatórios!M322</f>
        <v/>
      </c>
      <c r="N303" s="484" t="str">
        <f>Relatórios!N322</f>
        <v/>
      </c>
      <c r="O303" s="417" t="str">
        <f>Relatórios!O322</f>
        <v/>
      </c>
      <c r="P303" s="417" t="str">
        <f>Relatórios!P322</f>
        <v/>
      </c>
      <c r="Q303" s="417" t="str">
        <f>Relatórios!Q322</f>
        <v/>
      </c>
      <c r="R303" s="417" t="str">
        <f>Relatórios!R322</f>
        <v/>
      </c>
      <c r="S303" s="418" t="str">
        <f>Relatórios!S322</f>
        <v/>
      </c>
    </row>
    <row r="304" spans="1:19" ht="12.75" customHeight="1">
      <c r="A304" s="419" t="str">
        <f>Relatórios!A323</f>
        <v/>
      </c>
      <c r="B304" s="417" t="str">
        <f>Relatórios!B323</f>
        <v/>
      </c>
      <c r="C304" s="417" t="str">
        <f>Relatórios!C323</f>
        <v/>
      </c>
      <c r="D304" s="417" t="str">
        <f>Relatórios!D323</f>
        <v/>
      </c>
      <c r="E304" s="417" t="str">
        <f>Relatórios!E323</f>
        <v/>
      </c>
      <c r="F304" s="417" t="str">
        <f>Relatórios!F323</f>
        <v/>
      </c>
      <c r="G304" s="417" t="str">
        <f>Relatórios!G323</f>
        <v/>
      </c>
      <c r="H304" s="417" t="str">
        <f>Relatórios!H323</f>
        <v/>
      </c>
      <c r="I304" s="452" t="str">
        <f>Relatórios!I323</f>
        <v/>
      </c>
      <c r="J304" s="452" t="str">
        <f>Relatórios!J323</f>
        <v/>
      </c>
      <c r="K304" s="452" t="str">
        <f>Relatórios!K323</f>
        <v/>
      </c>
      <c r="L304" s="417" t="str">
        <f>Relatórios!L323</f>
        <v/>
      </c>
      <c r="M304" s="452" t="str">
        <f>Relatórios!M323</f>
        <v/>
      </c>
      <c r="N304" s="484" t="str">
        <f>Relatórios!N323</f>
        <v/>
      </c>
      <c r="O304" s="417" t="str">
        <f>Relatórios!O323</f>
        <v/>
      </c>
      <c r="P304" s="417" t="str">
        <f>Relatórios!P323</f>
        <v/>
      </c>
      <c r="Q304" s="417" t="str">
        <f>Relatórios!Q323</f>
        <v/>
      </c>
      <c r="R304" s="417" t="str">
        <f>Relatórios!R323</f>
        <v/>
      </c>
      <c r="S304" s="418" t="str">
        <f>Relatórios!S323</f>
        <v/>
      </c>
    </row>
    <row r="305" spans="1:19" ht="12.75" customHeight="1">
      <c r="A305" s="419" t="str">
        <f>Relatórios!A324</f>
        <v/>
      </c>
      <c r="B305" s="417" t="str">
        <f>Relatórios!B324</f>
        <v/>
      </c>
      <c r="C305" s="417" t="str">
        <f>Relatórios!C324</f>
        <v/>
      </c>
      <c r="D305" s="417" t="str">
        <f>Relatórios!D324</f>
        <v/>
      </c>
      <c r="E305" s="417" t="str">
        <f>Relatórios!E324</f>
        <v/>
      </c>
      <c r="F305" s="417" t="str">
        <f>Relatórios!F324</f>
        <v/>
      </c>
      <c r="G305" s="417" t="str">
        <f>Relatórios!G324</f>
        <v/>
      </c>
      <c r="H305" s="417" t="str">
        <f>Relatórios!H324</f>
        <v/>
      </c>
      <c r="I305" s="452" t="str">
        <f>Relatórios!I324</f>
        <v/>
      </c>
      <c r="J305" s="452" t="str">
        <f>Relatórios!J324</f>
        <v/>
      </c>
      <c r="K305" s="452" t="str">
        <f>Relatórios!K324</f>
        <v/>
      </c>
      <c r="L305" s="417" t="str">
        <f>Relatórios!L324</f>
        <v/>
      </c>
      <c r="M305" s="452" t="str">
        <f>Relatórios!M324</f>
        <v/>
      </c>
      <c r="N305" s="484" t="str">
        <f>Relatórios!N324</f>
        <v/>
      </c>
      <c r="O305" s="417" t="str">
        <f>Relatórios!O324</f>
        <v/>
      </c>
      <c r="P305" s="417" t="str">
        <f>Relatórios!P324</f>
        <v/>
      </c>
      <c r="Q305" s="417" t="str">
        <f>Relatórios!Q324</f>
        <v/>
      </c>
      <c r="R305" s="417" t="str">
        <f>Relatórios!R324</f>
        <v/>
      </c>
      <c r="S305" s="418" t="str">
        <f>Relatórios!S324</f>
        <v/>
      </c>
    </row>
    <row r="306" spans="1:19" ht="12.75" customHeight="1">
      <c r="A306" s="419" t="str">
        <f>Relatórios!A325</f>
        <v/>
      </c>
      <c r="B306" s="417" t="str">
        <f>Relatórios!B325</f>
        <v/>
      </c>
      <c r="C306" s="417" t="str">
        <f>Relatórios!C325</f>
        <v/>
      </c>
      <c r="D306" s="417" t="str">
        <f>Relatórios!D325</f>
        <v/>
      </c>
      <c r="E306" s="417" t="str">
        <f>Relatórios!E325</f>
        <v/>
      </c>
      <c r="F306" s="417" t="str">
        <f>Relatórios!F325</f>
        <v/>
      </c>
      <c r="G306" s="417" t="str">
        <f>Relatórios!G325</f>
        <v/>
      </c>
      <c r="H306" s="417" t="str">
        <f>Relatórios!H325</f>
        <v/>
      </c>
      <c r="I306" s="452" t="str">
        <f>Relatórios!I325</f>
        <v/>
      </c>
      <c r="J306" s="452" t="str">
        <f>Relatórios!J325</f>
        <v/>
      </c>
      <c r="K306" s="452" t="str">
        <f>Relatórios!K325</f>
        <v/>
      </c>
      <c r="L306" s="417" t="str">
        <f>Relatórios!L325</f>
        <v/>
      </c>
      <c r="M306" s="452" t="str">
        <f>Relatórios!M325</f>
        <v/>
      </c>
      <c r="N306" s="484" t="str">
        <f>Relatórios!N325</f>
        <v/>
      </c>
      <c r="O306" s="417" t="str">
        <f>Relatórios!O325</f>
        <v/>
      </c>
      <c r="P306" s="417" t="str">
        <f>Relatórios!P325</f>
        <v/>
      </c>
      <c r="Q306" s="417" t="str">
        <f>Relatórios!Q325</f>
        <v/>
      </c>
      <c r="R306" s="417" t="str">
        <f>Relatórios!R325</f>
        <v/>
      </c>
      <c r="S306" s="418" t="str">
        <f>Relatórios!S325</f>
        <v/>
      </c>
    </row>
    <row r="307" spans="1:19" ht="12.75" customHeight="1">
      <c r="A307" s="419" t="str">
        <f>Relatórios!A326</f>
        <v/>
      </c>
      <c r="B307" s="417" t="str">
        <f>Relatórios!B326</f>
        <v/>
      </c>
      <c r="C307" s="417" t="str">
        <f>Relatórios!C326</f>
        <v/>
      </c>
      <c r="D307" s="417" t="str">
        <f>Relatórios!D326</f>
        <v/>
      </c>
      <c r="E307" s="417" t="str">
        <f>Relatórios!E326</f>
        <v/>
      </c>
      <c r="F307" s="417" t="str">
        <f>Relatórios!F326</f>
        <v/>
      </c>
      <c r="G307" s="417" t="str">
        <f>Relatórios!G326</f>
        <v/>
      </c>
      <c r="H307" s="417" t="str">
        <f>Relatórios!H326</f>
        <v/>
      </c>
      <c r="I307" s="452" t="str">
        <f>Relatórios!I326</f>
        <v/>
      </c>
      <c r="J307" s="452" t="str">
        <f>Relatórios!J326</f>
        <v/>
      </c>
      <c r="K307" s="452" t="str">
        <f>Relatórios!K326</f>
        <v/>
      </c>
      <c r="L307" s="417" t="str">
        <f>Relatórios!L326</f>
        <v/>
      </c>
      <c r="M307" s="452" t="str">
        <f>Relatórios!M326</f>
        <v/>
      </c>
      <c r="N307" s="484" t="str">
        <f>Relatórios!N326</f>
        <v/>
      </c>
      <c r="O307" s="417" t="str">
        <f>Relatórios!O326</f>
        <v/>
      </c>
      <c r="P307" s="417" t="str">
        <f>Relatórios!P326</f>
        <v/>
      </c>
      <c r="Q307" s="417" t="str">
        <f>Relatórios!Q326</f>
        <v/>
      </c>
      <c r="R307" s="417" t="str">
        <f>Relatórios!R326</f>
        <v/>
      </c>
      <c r="S307" s="418" t="str">
        <f>Relatórios!S326</f>
        <v/>
      </c>
    </row>
    <row r="308" spans="1:19" ht="12.75" customHeight="1">
      <c r="A308" s="419" t="str">
        <f>Relatórios!A327</f>
        <v/>
      </c>
      <c r="B308" s="417" t="str">
        <f>Relatórios!B327</f>
        <v/>
      </c>
      <c r="C308" s="417" t="str">
        <f>Relatórios!C327</f>
        <v/>
      </c>
      <c r="D308" s="417" t="str">
        <f>Relatórios!D327</f>
        <v/>
      </c>
      <c r="E308" s="417" t="str">
        <f>Relatórios!E327</f>
        <v/>
      </c>
      <c r="F308" s="417" t="str">
        <f>Relatórios!F327</f>
        <v/>
      </c>
      <c r="G308" s="417" t="str">
        <f>Relatórios!G327</f>
        <v/>
      </c>
      <c r="H308" s="417" t="str">
        <f>Relatórios!H327</f>
        <v/>
      </c>
      <c r="I308" s="452" t="str">
        <f>Relatórios!I327</f>
        <v/>
      </c>
      <c r="J308" s="452" t="str">
        <f>Relatórios!J327</f>
        <v/>
      </c>
      <c r="K308" s="452" t="str">
        <f>Relatórios!K327</f>
        <v/>
      </c>
      <c r="L308" s="417" t="str">
        <f>Relatórios!L327</f>
        <v/>
      </c>
      <c r="M308" s="452" t="str">
        <f>Relatórios!M327</f>
        <v/>
      </c>
      <c r="N308" s="484" t="str">
        <f>Relatórios!N327</f>
        <v/>
      </c>
      <c r="O308" s="417" t="str">
        <f>Relatórios!O327</f>
        <v/>
      </c>
      <c r="P308" s="417" t="str">
        <f>Relatórios!P327</f>
        <v/>
      </c>
      <c r="Q308" s="417" t="str">
        <f>Relatórios!Q327</f>
        <v/>
      </c>
      <c r="R308" s="417" t="str">
        <f>Relatórios!R327</f>
        <v/>
      </c>
      <c r="S308" s="418" t="str">
        <f>Relatórios!S327</f>
        <v/>
      </c>
    </row>
    <row r="309" spans="1:19" ht="12.75" customHeight="1">
      <c r="A309" s="419" t="str">
        <f>Relatórios!A328</f>
        <v/>
      </c>
      <c r="B309" s="417" t="str">
        <f>Relatórios!B328</f>
        <v/>
      </c>
      <c r="C309" s="417" t="str">
        <f>Relatórios!C328</f>
        <v/>
      </c>
      <c r="D309" s="417" t="str">
        <f>Relatórios!D328</f>
        <v/>
      </c>
      <c r="E309" s="417" t="str">
        <f>Relatórios!E328</f>
        <v/>
      </c>
      <c r="F309" s="417" t="str">
        <f>Relatórios!F328</f>
        <v/>
      </c>
      <c r="G309" s="417" t="str">
        <f>Relatórios!G328</f>
        <v/>
      </c>
      <c r="H309" s="417" t="str">
        <f>Relatórios!H328</f>
        <v/>
      </c>
      <c r="I309" s="452" t="str">
        <f>Relatórios!I328</f>
        <v/>
      </c>
      <c r="J309" s="452" t="str">
        <f>Relatórios!J328</f>
        <v/>
      </c>
      <c r="K309" s="452" t="str">
        <f>Relatórios!K328</f>
        <v/>
      </c>
      <c r="L309" s="417" t="str">
        <f>Relatórios!L328</f>
        <v/>
      </c>
      <c r="M309" s="452" t="str">
        <f>Relatórios!M328</f>
        <v/>
      </c>
      <c r="N309" s="484" t="str">
        <f>Relatórios!N328</f>
        <v/>
      </c>
      <c r="O309" s="417" t="str">
        <f>Relatórios!O328</f>
        <v/>
      </c>
      <c r="P309" s="417" t="str">
        <f>Relatórios!P328</f>
        <v/>
      </c>
      <c r="Q309" s="417" t="str">
        <f>Relatórios!Q328</f>
        <v/>
      </c>
      <c r="R309" s="417" t="str">
        <f>Relatórios!R328</f>
        <v/>
      </c>
      <c r="S309" s="418" t="str">
        <f>Relatórios!S328</f>
        <v/>
      </c>
    </row>
    <row r="310" spans="1:19" ht="12.75" customHeight="1">
      <c r="A310" s="419" t="str">
        <f>Relatórios!A329</f>
        <v/>
      </c>
      <c r="B310" s="417" t="str">
        <f>Relatórios!B329</f>
        <v/>
      </c>
      <c r="C310" s="417" t="str">
        <f>Relatórios!C329</f>
        <v/>
      </c>
      <c r="D310" s="417" t="str">
        <f>Relatórios!D329</f>
        <v/>
      </c>
      <c r="E310" s="417" t="str">
        <f>Relatórios!E329</f>
        <v/>
      </c>
      <c r="F310" s="417" t="str">
        <f>Relatórios!F329</f>
        <v/>
      </c>
      <c r="G310" s="417" t="str">
        <f>Relatórios!G329</f>
        <v/>
      </c>
      <c r="H310" s="417" t="str">
        <f>Relatórios!H329</f>
        <v/>
      </c>
      <c r="I310" s="452" t="str">
        <f>Relatórios!I329</f>
        <v/>
      </c>
      <c r="J310" s="452" t="str">
        <f>Relatórios!J329</f>
        <v/>
      </c>
      <c r="K310" s="452" t="str">
        <f>Relatórios!K329</f>
        <v/>
      </c>
      <c r="L310" s="417" t="str">
        <f>Relatórios!L329</f>
        <v/>
      </c>
      <c r="M310" s="452" t="str">
        <f>Relatórios!M329</f>
        <v/>
      </c>
      <c r="N310" s="484" t="str">
        <f>Relatórios!N329</f>
        <v/>
      </c>
      <c r="O310" s="417" t="str">
        <f>Relatórios!O329</f>
        <v/>
      </c>
      <c r="P310" s="417" t="str">
        <f>Relatórios!P329</f>
        <v/>
      </c>
      <c r="Q310" s="417" t="str">
        <f>Relatórios!Q329</f>
        <v/>
      </c>
      <c r="R310" s="417" t="str">
        <f>Relatórios!R329</f>
        <v/>
      </c>
      <c r="S310" s="418" t="str">
        <f>Relatórios!S329</f>
        <v/>
      </c>
    </row>
    <row r="311" spans="1:19" ht="12.75" customHeight="1">
      <c r="A311" s="419" t="str">
        <f>Relatórios!A330</f>
        <v/>
      </c>
      <c r="B311" s="417" t="str">
        <f>Relatórios!B330</f>
        <v/>
      </c>
      <c r="C311" s="417" t="str">
        <f>Relatórios!C330</f>
        <v/>
      </c>
      <c r="D311" s="417" t="str">
        <f>Relatórios!D330</f>
        <v/>
      </c>
      <c r="E311" s="417" t="str">
        <f>Relatórios!E330</f>
        <v/>
      </c>
      <c r="F311" s="417" t="str">
        <f>Relatórios!F330</f>
        <v/>
      </c>
      <c r="G311" s="417" t="str">
        <f>Relatórios!G330</f>
        <v/>
      </c>
      <c r="H311" s="417" t="str">
        <f>Relatórios!H330</f>
        <v/>
      </c>
      <c r="I311" s="452" t="str">
        <f>Relatórios!I330</f>
        <v/>
      </c>
      <c r="J311" s="452" t="str">
        <f>Relatórios!J330</f>
        <v/>
      </c>
      <c r="K311" s="452" t="str">
        <f>Relatórios!K330</f>
        <v/>
      </c>
      <c r="L311" s="417" t="str">
        <f>Relatórios!L330</f>
        <v/>
      </c>
      <c r="M311" s="452" t="str">
        <f>Relatórios!M330</f>
        <v/>
      </c>
      <c r="N311" s="484" t="str">
        <f>Relatórios!N330</f>
        <v/>
      </c>
      <c r="O311" s="417" t="str">
        <f>Relatórios!O330</f>
        <v/>
      </c>
      <c r="P311" s="417" t="str">
        <f>Relatórios!P330</f>
        <v/>
      </c>
      <c r="Q311" s="417" t="str">
        <f>Relatórios!Q330</f>
        <v/>
      </c>
      <c r="R311" s="417" t="str">
        <f>Relatórios!R330</f>
        <v/>
      </c>
      <c r="S311" s="418" t="str">
        <f>Relatórios!S330</f>
        <v/>
      </c>
    </row>
    <row r="312" spans="1:19" ht="12.75" customHeight="1">
      <c r="A312" s="419" t="str">
        <f>Relatórios!A331</f>
        <v/>
      </c>
      <c r="B312" s="417" t="str">
        <f>Relatórios!B331</f>
        <v/>
      </c>
      <c r="C312" s="417" t="str">
        <f>Relatórios!C331</f>
        <v/>
      </c>
      <c r="D312" s="417" t="str">
        <f>Relatórios!D331</f>
        <v/>
      </c>
      <c r="E312" s="417" t="str">
        <f>Relatórios!E331</f>
        <v/>
      </c>
      <c r="F312" s="417" t="str">
        <f>Relatórios!F331</f>
        <v/>
      </c>
      <c r="G312" s="417" t="str">
        <f>Relatórios!G331</f>
        <v/>
      </c>
      <c r="H312" s="417" t="str">
        <f>Relatórios!H331</f>
        <v/>
      </c>
      <c r="I312" s="452" t="str">
        <f>Relatórios!I331</f>
        <v/>
      </c>
      <c r="J312" s="452" t="str">
        <f>Relatórios!J331</f>
        <v/>
      </c>
      <c r="K312" s="452" t="str">
        <f>Relatórios!K331</f>
        <v/>
      </c>
      <c r="L312" s="417" t="str">
        <f>Relatórios!L331</f>
        <v/>
      </c>
      <c r="M312" s="452" t="str">
        <f>Relatórios!M331</f>
        <v/>
      </c>
      <c r="N312" s="484" t="str">
        <f>Relatórios!N331</f>
        <v/>
      </c>
      <c r="O312" s="417" t="str">
        <f>Relatórios!O331</f>
        <v/>
      </c>
      <c r="P312" s="417" t="str">
        <f>Relatórios!P331</f>
        <v/>
      </c>
      <c r="Q312" s="417" t="str">
        <f>Relatórios!Q331</f>
        <v/>
      </c>
      <c r="R312" s="417" t="str">
        <f>Relatórios!R331</f>
        <v/>
      </c>
      <c r="S312" s="418" t="str">
        <f>Relatórios!S331</f>
        <v/>
      </c>
    </row>
    <row r="313" spans="1:19" ht="12.75" customHeight="1">
      <c r="A313" s="419" t="str">
        <f>Relatórios!A332</f>
        <v/>
      </c>
      <c r="B313" s="417" t="str">
        <f>Relatórios!B332</f>
        <v/>
      </c>
      <c r="C313" s="417" t="str">
        <f>Relatórios!C332</f>
        <v/>
      </c>
      <c r="D313" s="417" t="str">
        <f>Relatórios!D332</f>
        <v/>
      </c>
      <c r="E313" s="417" t="str">
        <f>Relatórios!E332</f>
        <v/>
      </c>
      <c r="F313" s="417" t="str">
        <f>Relatórios!F332</f>
        <v/>
      </c>
      <c r="G313" s="417" t="str">
        <f>Relatórios!G332</f>
        <v/>
      </c>
      <c r="H313" s="417" t="str">
        <f>Relatórios!H332</f>
        <v/>
      </c>
      <c r="I313" s="452" t="str">
        <f>Relatórios!I332</f>
        <v/>
      </c>
      <c r="J313" s="452" t="str">
        <f>Relatórios!J332</f>
        <v/>
      </c>
      <c r="K313" s="452" t="str">
        <f>Relatórios!K332</f>
        <v/>
      </c>
      <c r="L313" s="417" t="str">
        <f>Relatórios!L332</f>
        <v/>
      </c>
      <c r="M313" s="452" t="str">
        <f>Relatórios!M332</f>
        <v/>
      </c>
      <c r="N313" s="484" t="str">
        <f>Relatórios!N332</f>
        <v/>
      </c>
      <c r="O313" s="417" t="str">
        <f>Relatórios!O332</f>
        <v/>
      </c>
      <c r="P313" s="417" t="str">
        <f>Relatórios!P332</f>
        <v/>
      </c>
      <c r="Q313" s="417" t="str">
        <f>Relatórios!Q332</f>
        <v/>
      </c>
      <c r="R313" s="417" t="str">
        <f>Relatórios!R332</f>
        <v/>
      </c>
      <c r="S313" s="418" t="str">
        <f>Relatórios!S332</f>
        <v/>
      </c>
    </row>
    <row r="314" spans="1:19" ht="12.75" customHeight="1">
      <c r="A314" s="419" t="str">
        <f>Relatórios!A333</f>
        <v/>
      </c>
      <c r="B314" s="417" t="str">
        <f>Relatórios!B333</f>
        <v/>
      </c>
      <c r="C314" s="417" t="str">
        <f>Relatórios!C333</f>
        <v/>
      </c>
      <c r="D314" s="417" t="str">
        <f>Relatórios!D333</f>
        <v/>
      </c>
      <c r="E314" s="417" t="str">
        <f>Relatórios!E333</f>
        <v/>
      </c>
      <c r="F314" s="417" t="str">
        <f>Relatórios!F333</f>
        <v/>
      </c>
      <c r="G314" s="417" t="str">
        <f>Relatórios!G333</f>
        <v/>
      </c>
      <c r="H314" s="417" t="str">
        <f>Relatórios!H333</f>
        <v/>
      </c>
      <c r="I314" s="452" t="str">
        <f>Relatórios!I333</f>
        <v/>
      </c>
      <c r="J314" s="452" t="str">
        <f>Relatórios!J333</f>
        <v/>
      </c>
      <c r="K314" s="452" t="str">
        <f>Relatórios!K333</f>
        <v/>
      </c>
      <c r="L314" s="417" t="str">
        <f>Relatórios!L333</f>
        <v/>
      </c>
      <c r="M314" s="452" t="str">
        <f>Relatórios!M333</f>
        <v/>
      </c>
      <c r="N314" s="484" t="str">
        <f>Relatórios!N333</f>
        <v/>
      </c>
      <c r="O314" s="417" t="str">
        <f>Relatórios!O333</f>
        <v/>
      </c>
      <c r="P314" s="417" t="str">
        <f>Relatórios!P333</f>
        <v/>
      </c>
      <c r="Q314" s="417" t="str">
        <f>Relatórios!Q333</f>
        <v/>
      </c>
      <c r="R314" s="417" t="str">
        <f>Relatórios!R333</f>
        <v/>
      </c>
      <c r="S314" s="418" t="str">
        <f>Relatórios!S333</f>
        <v/>
      </c>
    </row>
    <row r="315" spans="1:19" ht="12.75" customHeight="1">
      <c r="A315" s="419" t="str">
        <f>Relatórios!A334</f>
        <v/>
      </c>
      <c r="B315" s="417" t="str">
        <f>Relatórios!B334</f>
        <v/>
      </c>
      <c r="C315" s="417" t="str">
        <f>Relatórios!C334</f>
        <v/>
      </c>
      <c r="D315" s="417" t="str">
        <f>Relatórios!D334</f>
        <v/>
      </c>
      <c r="E315" s="417" t="str">
        <f>Relatórios!E334</f>
        <v/>
      </c>
      <c r="F315" s="417" t="str">
        <f>Relatórios!F334</f>
        <v/>
      </c>
      <c r="G315" s="417" t="str">
        <f>Relatórios!G334</f>
        <v/>
      </c>
      <c r="H315" s="417" t="str">
        <f>Relatórios!H334</f>
        <v/>
      </c>
      <c r="I315" s="452" t="str">
        <f>Relatórios!I334</f>
        <v/>
      </c>
      <c r="J315" s="452" t="str">
        <f>Relatórios!J334</f>
        <v/>
      </c>
      <c r="K315" s="452" t="str">
        <f>Relatórios!K334</f>
        <v/>
      </c>
      <c r="L315" s="417" t="str">
        <f>Relatórios!L334</f>
        <v/>
      </c>
      <c r="M315" s="452" t="str">
        <f>Relatórios!M334</f>
        <v/>
      </c>
      <c r="N315" s="484" t="str">
        <f>Relatórios!N334</f>
        <v/>
      </c>
      <c r="O315" s="417" t="str">
        <f>Relatórios!O334</f>
        <v/>
      </c>
      <c r="P315" s="417" t="str">
        <f>Relatórios!P334</f>
        <v/>
      </c>
      <c r="Q315" s="417" t="str">
        <f>Relatórios!Q334</f>
        <v/>
      </c>
      <c r="R315" s="417" t="str">
        <f>Relatórios!R334</f>
        <v/>
      </c>
      <c r="S315" s="418" t="str">
        <f>Relatórios!S334</f>
        <v/>
      </c>
    </row>
    <row r="316" spans="1:19" ht="12.75" customHeight="1">
      <c r="A316" s="419" t="str">
        <f>Relatórios!A335</f>
        <v/>
      </c>
      <c r="B316" s="417" t="str">
        <f>Relatórios!B335</f>
        <v/>
      </c>
      <c r="C316" s="417" t="str">
        <f>Relatórios!C335</f>
        <v/>
      </c>
      <c r="D316" s="417" t="str">
        <f>Relatórios!D335</f>
        <v/>
      </c>
      <c r="E316" s="417" t="str">
        <f>Relatórios!E335</f>
        <v/>
      </c>
      <c r="F316" s="417" t="str">
        <f>Relatórios!F335</f>
        <v/>
      </c>
      <c r="G316" s="417" t="str">
        <f>Relatórios!G335</f>
        <v/>
      </c>
      <c r="H316" s="417" t="str">
        <f>Relatórios!H335</f>
        <v/>
      </c>
      <c r="I316" s="452" t="str">
        <f>Relatórios!I335</f>
        <v/>
      </c>
      <c r="J316" s="452" t="str">
        <f>Relatórios!J335</f>
        <v/>
      </c>
      <c r="K316" s="452" t="str">
        <f>Relatórios!K335</f>
        <v/>
      </c>
      <c r="L316" s="417" t="str">
        <f>Relatórios!L335</f>
        <v/>
      </c>
      <c r="M316" s="452" t="str">
        <f>Relatórios!M335</f>
        <v/>
      </c>
      <c r="N316" s="484" t="str">
        <f>Relatórios!N335</f>
        <v/>
      </c>
      <c r="O316" s="417" t="str">
        <f>Relatórios!O335</f>
        <v/>
      </c>
      <c r="P316" s="417" t="str">
        <f>Relatórios!P335</f>
        <v/>
      </c>
      <c r="Q316" s="417" t="str">
        <f>Relatórios!Q335</f>
        <v/>
      </c>
      <c r="R316" s="417" t="str">
        <f>Relatórios!R335</f>
        <v/>
      </c>
      <c r="S316" s="418" t="str">
        <f>Relatórios!S335</f>
        <v/>
      </c>
    </row>
    <row r="317" spans="1:19" ht="12.75" customHeight="1">
      <c r="A317" s="419" t="str">
        <f>Relatórios!A336</f>
        <v/>
      </c>
      <c r="B317" s="417" t="str">
        <f>Relatórios!B336</f>
        <v/>
      </c>
      <c r="C317" s="417" t="str">
        <f>Relatórios!C336</f>
        <v/>
      </c>
      <c r="D317" s="417" t="str">
        <f>Relatórios!D336</f>
        <v/>
      </c>
      <c r="E317" s="417" t="str">
        <f>Relatórios!E336</f>
        <v/>
      </c>
      <c r="F317" s="417" t="str">
        <f>Relatórios!F336</f>
        <v/>
      </c>
      <c r="G317" s="417" t="str">
        <f>Relatórios!G336</f>
        <v/>
      </c>
      <c r="H317" s="417" t="str">
        <f>Relatórios!H336</f>
        <v/>
      </c>
      <c r="I317" s="452" t="str">
        <f>Relatórios!I336</f>
        <v/>
      </c>
      <c r="J317" s="452" t="str">
        <f>Relatórios!J336</f>
        <v/>
      </c>
      <c r="K317" s="452" t="str">
        <f>Relatórios!K336</f>
        <v/>
      </c>
      <c r="L317" s="417" t="str">
        <f>Relatórios!L336</f>
        <v/>
      </c>
      <c r="M317" s="452" t="str">
        <f>Relatórios!M336</f>
        <v/>
      </c>
      <c r="N317" s="484" t="str">
        <f>Relatórios!N336</f>
        <v/>
      </c>
      <c r="O317" s="417" t="str">
        <f>Relatórios!O336</f>
        <v/>
      </c>
      <c r="P317" s="417" t="str">
        <f>Relatórios!P336</f>
        <v/>
      </c>
      <c r="Q317" s="417" t="str">
        <f>Relatórios!Q336</f>
        <v/>
      </c>
      <c r="R317" s="417" t="str">
        <f>Relatórios!R336</f>
        <v/>
      </c>
      <c r="S317" s="418" t="str">
        <f>Relatórios!S336</f>
        <v/>
      </c>
    </row>
    <row r="318" spans="1:19" ht="12.75" customHeight="1">
      <c r="A318" s="419" t="str">
        <f>Relatórios!A337</f>
        <v/>
      </c>
      <c r="B318" s="417" t="str">
        <f>Relatórios!B337</f>
        <v/>
      </c>
      <c r="C318" s="417" t="str">
        <f>Relatórios!C337</f>
        <v/>
      </c>
      <c r="D318" s="417" t="str">
        <f>Relatórios!D337</f>
        <v/>
      </c>
      <c r="E318" s="417" t="str">
        <f>Relatórios!E337</f>
        <v/>
      </c>
      <c r="F318" s="417" t="str">
        <f>Relatórios!F337</f>
        <v/>
      </c>
      <c r="G318" s="417" t="str">
        <f>Relatórios!G337</f>
        <v/>
      </c>
      <c r="H318" s="417" t="str">
        <f>Relatórios!H337</f>
        <v/>
      </c>
      <c r="I318" s="452" t="str">
        <f>Relatórios!I337</f>
        <v/>
      </c>
      <c r="J318" s="452" t="str">
        <f>Relatórios!J337</f>
        <v/>
      </c>
      <c r="K318" s="452" t="str">
        <f>Relatórios!K337</f>
        <v/>
      </c>
      <c r="L318" s="417" t="str">
        <f>Relatórios!L337</f>
        <v/>
      </c>
      <c r="M318" s="452" t="str">
        <f>Relatórios!M337</f>
        <v/>
      </c>
      <c r="N318" s="484" t="str">
        <f>Relatórios!N337</f>
        <v/>
      </c>
      <c r="O318" s="417" t="str">
        <f>Relatórios!O337</f>
        <v/>
      </c>
      <c r="P318" s="417" t="str">
        <f>Relatórios!P337</f>
        <v/>
      </c>
      <c r="Q318" s="417" t="str">
        <f>Relatórios!Q337</f>
        <v/>
      </c>
      <c r="R318" s="417" t="str">
        <f>Relatórios!R337</f>
        <v/>
      </c>
      <c r="S318" s="418" t="str">
        <f>Relatórios!S337</f>
        <v/>
      </c>
    </row>
    <row r="319" spans="1:19" ht="12.75" customHeight="1">
      <c r="A319" s="419" t="str">
        <f>Relatórios!A338</f>
        <v/>
      </c>
      <c r="B319" s="417" t="str">
        <f>Relatórios!B338</f>
        <v/>
      </c>
      <c r="C319" s="417" t="str">
        <f>Relatórios!C338</f>
        <v/>
      </c>
      <c r="D319" s="417" t="str">
        <f>Relatórios!D338</f>
        <v/>
      </c>
      <c r="E319" s="417" t="str">
        <f>Relatórios!E338</f>
        <v/>
      </c>
      <c r="F319" s="417" t="str">
        <f>Relatórios!F338</f>
        <v/>
      </c>
      <c r="G319" s="417" t="str">
        <f>Relatórios!G338</f>
        <v/>
      </c>
      <c r="H319" s="417" t="str">
        <f>Relatórios!H338</f>
        <v/>
      </c>
      <c r="I319" s="452" t="str">
        <f>Relatórios!I338</f>
        <v/>
      </c>
      <c r="J319" s="452" t="str">
        <f>Relatórios!J338</f>
        <v/>
      </c>
      <c r="K319" s="452" t="str">
        <f>Relatórios!K338</f>
        <v/>
      </c>
      <c r="L319" s="417" t="str">
        <f>Relatórios!L338</f>
        <v/>
      </c>
      <c r="M319" s="452" t="str">
        <f>Relatórios!M338</f>
        <v/>
      </c>
      <c r="N319" s="484" t="str">
        <f>Relatórios!N338</f>
        <v/>
      </c>
      <c r="O319" s="417" t="str">
        <f>Relatórios!O338</f>
        <v/>
      </c>
      <c r="P319" s="417" t="str">
        <f>Relatórios!P338</f>
        <v/>
      </c>
      <c r="Q319" s="417" t="str">
        <f>Relatórios!Q338</f>
        <v/>
      </c>
      <c r="R319" s="417" t="str">
        <f>Relatórios!R338</f>
        <v/>
      </c>
      <c r="S319" s="418" t="str">
        <f>Relatórios!S338</f>
        <v/>
      </c>
    </row>
    <row r="320" spans="1:19" ht="12.75" customHeight="1">
      <c r="A320" s="419" t="str">
        <f>Relatórios!A339</f>
        <v/>
      </c>
      <c r="B320" s="417" t="str">
        <f>Relatórios!B339</f>
        <v/>
      </c>
      <c r="C320" s="417" t="str">
        <f>Relatórios!C339</f>
        <v/>
      </c>
      <c r="D320" s="417" t="str">
        <f>Relatórios!D339</f>
        <v/>
      </c>
      <c r="E320" s="417" t="str">
        <f>Relatórios!E339</f>
        <v/>
      </c>
      <c r="F320" s="417" t="str">
        <f>Relatórios!F339</f>
        <v/>
      </c>
      <c r="G320" s="417" t="str">
        <f>Relatórios!G339</f>
        <v/>
      </c>
      <c r="H320" s="417" t="str">
        <f>Relatórios!H339</f>
        <v/>
      </c>
      <c r="I320" s="452" t="str">
        <f>Relatórios!I339</f>
        <v/>
      </c>
      <c r="J320" s="452" t="str">
        <f>Relatórios!J339</f>
        <v/>
      </c>
      <c r="K320" s="452" t="str">
        <f>Relatórios!K339</f>
        <v/>
      </c>
      <c r="L320" s="417" t="str">
        <f>Relatórios!L339</f>
        <v/>
      </c>
      <c r="M320" s="452" t="str">
        <f>Relatórios!M339</f>
        <v/>
      </c>
      <c r="N320" s="484" t="str">
        <f>Relatórios!N339</f>
        <v/>
      </c>
      <c r="O320" s="417" t="str">
        <f>Relatórios!O339</f>
        <v/>
      </c>
      <c r="P320" s="417" t="str">
        <f>Relatórios!P339</f>
        <v/>
      </c>
      <c r="Q320" s="417" t="str">
        <f>Relatórios!Q339</f>
        <v/>
      </c>
      <c r="R320" s="417" t="str">
        <f>Relatórios!R339</f>
        <v/>
      </c>
      <c r="S320" s="418" t="str">
        <f>Relatórios!S339</f>
        <v/>
      </c>
    </row>
    <row r="321" spans="1:19" ht="12.75" customHeight="1">
      <c r="A321" s="419" t="str">
        <f>Relatórios!A340</f>
        <v/>
      </c>
      <c r="B321" s="417" t="str">
        <f>Relatórios!B340</f>
        <v/>
      </c>
      <c r="C321" s="417" t="str">
        <f>Relatórios!C340</f>
        <v/>
      </c>
      <c r="D321" s="417" t="str">
        <f>Relatórios!D340</f>
        <v/>
      </c>
      <c r="E321" s="417" t="str">
        <f>Relatórios!E340</f>
        <v/>
      </c>
      <c r="F321" s="417" t="str">
        <f>Relatórios!F340</f>
        <v/>
      </c>
      <c r="G321" s="417" t="str">
        <f>Relatórios!G340</f>
        <v/>
      </c>
      <c r="H321" s="417" t="str">
        <f>Relatórios!H340</f>
        <v/>
      </c>
      <c r="I321" s="452" t="str">
        <f>Relatórios!I340</f>
        <v/>
      </c>
      <c r="J321" s="452" t="str">
        <f>Relatórios!J340</f>
        <v/>
      </c>
      <c r="K321" s="452" t="str">
        <f>Relatórios!K340</f>
        <v/>
      </c>
      <c r="L321" s="417" t="str">
        <f>Relatórios!L340</f>
        <v/>
      </c>
      <c r="M321" s="452" t="str">
        <f>Relatórios!M340</f>
        <v/>
      </c>
      <c r="N321" s="484" t="str">
        <f>Relatórios!N340</f>
        <v/>
      </c>
      <c r="O321" s="417" t="str">
        <f>Relatórios!O340</f>
        <v/>
      </c>
      <c r="P321" s="417" t="str">
        <f>Relatórios!P340</f>
        <v/>
      </c>
      <c r="Q321" s="417" t="str">
        <f>Relatórios!Q340</f>
        <v/>
      </c>
      <c r="R321" s="417" t="str">
        <f>Relatórios!R340</f>
        <v/>
      </c>
      <c r="S321" s="418" t="str">
        <f>Relatórios!S340</f>
        <v/>
      </c>
    </row>
    <row r="322" spans="1:19" ht="12.75" customHeight="1">
      <c r="A322" s="419" t="str">
        <f>Relatórios!A341</f>
        <v/>
      </c>
      <c r="B322" s="417" t="str">
        <f>Relatórios!B341</f>
        <v/>
      </c>
      <c r="C322" s="417" t="str">
        <f>Relatórios!C341</f>
        <v/>
      </c>
      <c r="D322" s="417" t="str">
        <f>Relatórios!D341</f>
        <v/>
      </c>
      <c r="E322" s="417" t="str">
        <f>Relatórios!E341</f>
        <v/>
      </c>
      <c r="F322" s="417" t="str">
        <f>Relatórios!F341</f>
        <v/>
      </c>
      <c r="G322" s="417" t="str">
        <f>Relatórios!G341</f>
        <v/>
      </c>
      <c r="H322" s="417" t="str">
        <f>Relatórios!H341</f>
        <v/>
      </c>
      <c r="I322" s="452" t="str">
        <f>Relatórios!I341</f>
        <v/>
      </c>
      <c r="J322" s="452" t="str">
        <f>Relatórios!J341</f>
        <v/>
      </c>
      <c r="K322" s="452" t="str">
        <f>Relatórios!K341</f>
        <v/>
      </c>
      <c r="L322" s="417" t="str">
        <f>Relatórios!L341</f>
        <v/>
      </c>
      <c r="M322" s="452" t="str">
        <f>Relatórios!M341</f>
        <v/>
      </c>
      <c r="N322" s="484" t="str">
        <f>Relatórios!N341</f>
        <v/>
      </c>
      <c r="O322" s="417" t="str">
        <f>Relatórios!O341</f>
        <v/>
      </c>
      <c r="P322" s="417" t="str">
        <f>Relatórios!P341</f>
        <v/>
      </c>
      <c r="Q322" s="417" t="str">
        <f>Relatórios!Q341</f>
        <v/>
      </c>
      <c r="R322" s="417" t="str">
        <f>Relatórios!R341</f>
        <v/>
      </c>
      <c r="S322" s="418" t="str">
        <f>Relatórios!S341</f>
        <v/>
      </c>
    </row>
    <row r="323" spans="1:19" ht="12.75" customHeight="1">
      <c r="A323" s="419" t="str">
        <f>Relatórios!A342</f>
        <v/>
      </c>
      <c r="B323" s="417" t="str">
        <f>Relatórios!B342</f>
        <v/>
      </c>
      <c r="C323" s="417" t="str">
        <f>Relatórios!C342</f>
        <v/>
      </c>
      <c r="D323" s="417" t="str">
        <f>Relatórios!D342</f>
        <v/>
      </c>
      <c r="E323" s="417" t="str">
        <f>Relatórios!E342</f>
        <v/>
      </c>
      <c r="F323" s="417" t="str">
        <f>Relatórios!F342</f>
        <v/>
      </c>
      <c r="G323" s="417" t="str">
        <f>Relatórios!G342</f>
        <v/>
      </c>
      <c r="H323" s="417" t="str">
        <f>Relatórios!H342</f>
        <v/>
      </c>
      <c r="I323" s="452" t="str">
        <f>Relatórios!I342</f>
        <v/>
      </c>
      <c r="J323" s="452" t="str">
        <f>Relatórios!J342</f>
        <v/>
      </c>
      <c r="K323" s="452" t="str">
        <f>Relatórios!K342</f>
        <v/>
      </c>
      <c r="L323" s="417" t="str">
        <f>Relatórios!L342</f>
        <v/>
      </c>
      <c r="M323" s="452" t="str">
        <f>Relatórios!M342</f>
        <v/>
      </c>
      <c r="N323" s="484" t="str">
        <f>Relatórios!N342</f>
        <v/>
      </c>
      <c r="O323" s="417" t="str">
        <f>Relatórios!O342</f>
        <v/>
      </c>
      <c r="P323" s="417" t="str">
        <f>Relatórios!P342</f>
        <v/>
      </c>
      <c r="Q323" s="417" t="str">
        <f>Relatórios!Q342</f>
        <v/>
      </c>
      <c r="R323" s="417" t="str">
        <f>Relatórios!R342</f>
        <v/>
      </c>
      <c r="S323" s="418" t="str">
        <f>Relatórios!S342</f>
        <v/>
      </c>
    </row>
    <row r="324" spans="1:19" ht="12.75" customHeight="1">
      <c r="A324" s="419" t="str">
        <f>Relatórios!A343</f>
        <v/>
      </c>
      <c r="B324" s="417" t="str">
        <f>Relatórios!B343</f>
        <v/>
      </c>
      <c r="C324" s="417" t="str">
        <f>Relatórios!C343</f>
        <v/>
      </c>
      <c r="D324" s="417" t="str">
        <f>Relatórios!D343</f>
        <v/>
      </c>
      <c r="E324" s="417" t="str">
        <f>Relatórios!E343</f>
        <v/>
      </c>
      <c r="F324" s="417" t="str">
        <f>Relatórios!F343</f>
        <v/>
      </c>
      <c r="G324" s="417" t="str">
        <f>Relatórios!G343</f>
        <v/>
      </c>
      <c r="H324" s="417" t="str">
        <f>Relatórios!H343</f>
        <v/>
      </c>
      <c r="I324" s="452" t="str">
        <f>Relatórios!I343</f>
        <v/>
      </c>
      <c r="J324" s="452" t="str">
        <f>Relatórios!J343</f>
        <v/>
      </c>
      <c r="K324" s="452" t="str">
        <f>Relatórios!K343</f>
        <v/>
      </c>
      <c r="L324" s="417" t="str">
        <f>Relatórios!L343</f>
        <v/>
      </c>
      <c r="M324" s="452" t="str">
        <f>Relatórios!M343</f>
        <v/>
      </c>
      <c r="N324" s="484" t="str">
        <f>Relatórios!N343</f>
        <v/>
      </c>
      <c r="O324" s="417" t="str">
        <f>Relatórios!O343</f>
        <v/>
      </c>
      <c r="P324" s="417" t="str">
        <f>Relatórios!P343</f>
        <v/>
      </c>
      <c r="Q324" s="417" t="str">
        <f>Relatórios!Q343</f>
        <v/>
      </c>
      <c r="R324" s="417" t="str">
        <f>Relatórios!R343</f>
        <v/>
      </c>
      <c r="S324" s="418" t="str">
        <f>Relatórios!S343</f>
        <v/>
      </c>
    </row>
    <row r="325" spans="1:19" ht="12.75" customHeight="1">
      <c r="A325" s="419" t="str">
        <f>Relatórios!A344</f>
        <v/>
      </c>
      <c r="B325" s="417" t="str">
        <f>Relatórios!B344</f>
        <v/>
      </c>
      <c r="C325" s="417" t="str">
        <f>Relatórios!C344</f>
        <v/>
      </c>
      <c r="D325" s="417" t="str">
        <f>Relatórios!D344</f>
        <v/>
      </c>
      <c r="E325" s="417" t="str">
        <f>Relatórios!E344</f>
        <v/>
      </c>
      <c r="F325" s="417" t="str">
        <f>Relatórios!F344</f>
        <v/>
      </c>
      <c r="G325" s="417" t="str">
        <f>Relatórios!G344</f>
        <v/>
      </c>
      <c r="H325" s="417" t="str">
        <f>Relatórios!H344</f>
        <v/>
      </c>
      <c r="I325" s="452" t="str">
        <f>Relatórios!I344</f>
        <v/>
      </c>
      <c r="J325" s="452" t="str">
        <f>Relatórios!J344</f>
        <v/>
      </c>
      <c r="K325" s="452" t="str">
        <f>Relatórios!K344</f>
        <v/>
      </c>
      <c r="L325" s="417" t="str">
        <f>Relatórios!L344</f>
        <v/>
      </c>
      <c r="M325" s="452" t="str">
        <f>Relatórios!M344</f>
        <v/>
      </c>
      <c r="N325" s="484" t="str">
        <f>Relatórios!N344</f>
        <v/>
      </c>
      <c r="O325" s="417" t="str">
        <f>Relatórios!O344</f>
        <v/>
      </c>
      <c r="P325" s="417" t="str">
        <f>Relatórios!P344</f>
        <v/>
      </c>
      <c r="Q325" s="417" t="str">
        <f>Relatórios!Q344</f>
        <v/>
      </c>
      <c r="R325" s="417" t="str">
        <f>Relatórios!R344</f>
        <v/>
      </c>
      <c r="S325" s="418" t="str">
        <f>Relatórios!S344</f>
        <v/>
      </c>
    </row>
    <row r="326" spans="1:19" ht="12.75" customHeight="1">
      <c r="A326" s="419" t="str">
        <f>Relatórios!A345</f>
        <v/>
      </c>
      <c r="B326" s="417" t="str">
        <f>Relatórios!B345</f>
        <v/>
      </c>
      <c r="C326" s="417" t="str">
        <f>Relatórios!C345</f>
        <v/>
      </c>
      <c r="D326" s="417" t="str">
        <f>Relatórios!D345</f>
        <v/>
      </c>
      <c r="E326" s="417" t="str">
        <f>Relatórios!E345</f>
        <v/>
      </c>
      <c r="F326" s="417" t="str">
        <f>Relatórios!F345</f>
        <v/>
      </c>
      <c r="G326" s="417" t="str">
        <f>Relatórios!G345</f>
        <v/>
      </c>
      <c r="H326" s="417" t="str">
        <f>Relatórios!H345</f>
        <v/>
      </c>
      <c r="I326" s="452" t="str">
        <f>Relatórios!I345</f>
        <v/>
      </c>
      <c r="J326" s="452" t="str">
        <f>Relatórios!J345</f>
        <v/>
      </c>
      <c r="K326" s="452" t="str">
        <f>Relatórios!K345</f>
        <v/>
      </c>
      <c r="L326" s="417" t="str">
        <f>Relatórios!L345</f>
        <v/>
      </c>
      <c r="M326" s="452" t="str">
        <f>Relatórios!M345</f>
        <v/>
      </c>
      <c r="N326" s="484" t="str">
        <f>Relatórios!N345</f>
        <v/>
      </c>
      <c r="O326" s="417" t="str">
        <f>Relatórios!O345</f>
        <v/>
      </c>
      <c r="P326" s="417" t="str">
        <f>Relatórios!P345</f>
        <v/>
      </c>
      <c r="Q326" s="417" t="str">
        <f>Relatórios!Q345</f>
        <v/>
      </c>
      <c r="R326" s="417" t="str">
        <f>Relatórios!R345</f>
        <v/>
      </c>
      <c r="S326" s="418" t="str">
        <f>Relatórios!S345</f>
        <v/>
      </c>
    </row>
    <row r="327" spans="1:19" ht="12.75" customHeight="1">
      <c r="A327" s="419" t="str">
        <f>Relatórios!A346</f>
        <v/>
      </c>
      <c r="B327" s="417" t="str">
        <f>Relatórios!B346</f>
        <v/>
      </c>
      <c r="C327" s="417" t="str">
        <f>Relatórios!C346</f>
        <v/>
      </c>
      <c r="D327" s="417" t="str">
        <f>Relatórios!D346</f>
        <v/>
      </c>
      <c r="E327" s="417" t="str">
        <f>Relatórios!E346</f>
        <v/>
      </c>
      <c r="F327" s="417" t="str">
        <f>Relatórios!F346</f>
        <v/>
      </c>
      <c r="G327" s="417" t="str">
        <f>Relatórios!G346</f>
        <v/>
      </c>
      <c r="H327" s="417" t="str">
        <f>Relatórios!H346</f>
        <v/>
      </c>
      <c r="I327" s="452" t="str">
        <f>Relatórios!I346</f>
        <v/>
      </c>
      <c r="J327" s="452" t="str">
        <f>Relatórios!J346</f>
        <v/>
      </c>
      <c r="K327" s="452" t="str">
        <f>Relatórios!K346</f>
        <v/>
      </c>
      <c r="L327" s="417" t="str">
        <f>Relatórios!L346</f>
        <v/>
      </c>
      <c r="M327" s="452" t="str">
        <f>Relatórios!M346</f>
        <v/>
      </c>
      <c r="N327" s="484" t="str">
        <f>Relatórios!N346</f>
        <v/>
      </c>
      <c r="O327" s="417" t="str">
        <f>Relatórios!O346</f>
        <v/>
      </c>
      <c r="P327" s="417" t="str">
        <f>Relatórios!P346</f>
        <v/>
      </c>
      <c r="Q327" s="417" t="str">
        <f>Relatórios!Q346</f>
        <v/>
      </c>
      <c r="R327" s="417" t="str">
        <f>Relatórios!R346</f>
        <v/>
      </c>
      <c r="S327" s="418" t="str">
        <f>Relatórios!S346</f>
        <v/>
      </c>
    </row>
    <row r="328" spans="1:19" ht="12.75" customHeight="1">
      <c r="A328" s="419" t="str">
        <f>Relatórios!A347</f>
        <v/>
      </c>
      <c r="B328" s="417" t="str">
        <f>Relatórios!B347</f>
        <v/>
      </c>
      <c r="C328" s="417" t="str">
        <f>Relatórios!C347</f>
        <v/>
      </c>
      <c r="D328" s="417" t="str">
        <f>Relatórios!D347</f>
        <v/>
      </c>
      <c r="E328" s="417" t="str">
        <f>Relatórios!E347</f>
        <v/>
      </c>
      <c r="F328" s="417" t="str">
        <f>Relatórios!F347</f>
        <v/>
      </c>
      <c r="G328" s="417" t="str">
        <f>Relatórios!G347</f>
        <v/>
      </c>
      <c r="H328" s="417" t="str">
        <f>Relatórios!H347</f>
        <v/>
      </c>
      <c r="I328" s="452" t="str">
        <f>Relatórios!I347</f>
        <v/>
      </c>
      <c r="J328" s="452" t="str">
        <f>Relatórios!J347</f>
        <v/>
      </c>
      <c r="K328" s="452" t="str">
        <f>Relatórios!K347</f>
        <v/>
      </c>
      <c r="L328" s="417" t="str">
        <f>Relatórios!L347</f>
        <v/>
      </c>
      <c r="M328" s="452" t="str">
        <f>Relatórios!M347</f>
        <v/>
      </c>
      <c r="N328" s="484" t="str">
        <f>Relatórios!N347</f>
        <v/>
      </c>
      <c r="O328" s="417" t="str">
        <f>Relatórios!O347</f>
        <v/>
      </c>
      <c r="P328" s="417" t="str">
        <f>Relatórios!P347</f>
        <v/>
      </c>
      <c r="Q328" s="417" t="str">
        <f>Relatórios!Q347</f>
        <v/>
      </c>
      <c r="R328" s="417" t="str">
        <f>Relatórios!R347</f>
        <v/>
      </c>
      <c r="S328" s="418" t="str">
        <f>Relatórios!S347</f>
        <v/>
      </c>
    </row>
    <row r="329" spans="1:19" ht="12.75" customHeight="1">
      <c r="A329" s="419" t="str">
        <f>Relatórios!A348</f>
        <v/>
      </c>
      <c r="B329" s="417" t="str">
        <f>Relatórios!B348</f>
        <v/>
      </c>
      <c r="C329" s="417" t="str">
        <f>Relatórios!C348</f>
        <v/>
      </c>
      <c r="D329" s="417" t="str">
        <f>Relatórios!D348</f>
        <v/>
      </c>
      <c r="E329" s="417" t="str">
        <f>Relatórios!E348</f>
        <v/>
      </c>
      <c r="F329" s="417" t="str">
        <f>Relatórios!F348</f>
        <v/>
      </c>
      <c r="G329" s="417" t="str">
        <f>Relatórios!G348</f>
        <v/>
      </c>
      <c r="H329" s="417" t="str">
        <f>Relatórios!H348</f>
        <v/>
      </c>
      <c r="I329" s="452" t="str">
        <f>Relatórios!I348</f>
        <v/>
      </c>
      <c r="J329" s="452" t="str">
        <f>Relatórios!J348</f>
        <v/>
      </c>
      <c r="K329" s="452" t="str">
        <f>Relatórios!K348</f>
        <v/>
      </c>
      <c r="L329" s="417" t="str">
        <f>Relatórios!L348</f>
        <v/>
      </c>
      <c r="M329" s="452" t="str">
        <f>Relatórios!M348</f>
        <v/>
      </c>
      <c r="N329" s="484" t="str">
        <f>Relatórios!N348</f>
        <v/>
      </c>
      <c r="O329" s="417" t="str">
        <f>Relatórios!O348</f>
        <v/>
      </c>
      <c r="P329" s="417" t="str">
        <f>Relatórios!P348</f>
        <v/>
      </c>
      <c r="Q329" s="417" t="str">
        <f>Relatórios!Q348</f>
        <v/>
      </c>
      <c r="R329" s="417" t="str">
        <f>Relatórios!R348</f>
        <v/>
      </c>
      <c r="S329" s="418" t="str">
        <f>Relatórios!S348</f>
        <v/>
      </c>
    </row>
    <row r="330" spans="1:19" ht="12.75" customHeight="1">
      <c r="A330" s="419" t="str">
        <f>Relatórios!A349</f>
        <v/>
      </c>
      <c r="B330" s="417" t="str">
        <f>Relatórios!B349</f>
        <v/>
      </c>
      <c r="C330" s="417" t="str">
        <f>Relatórios!C349</f>
        <v/>
      </c>
      <c r="D330" s="417" t="str">
        <f>Relatórios!D349</f>
        <v/>
      </c>
      <c r="E330" s="417" t="str">
        <f>Relatórios!E349</f>
        <v/>
      </c>
      <c r="F330" s="417" t="str">
        <f>Relatórios!F349</f>
        <v/>
      </c>
      <c r="G330" s="417" t="str">
        <f>Relatórios!G349</f>
        <v/>
      </c>
      <c r="H330" s="417" t="str">
        <f>Relatórios!H349</f>
        <v/>
      </c>
      <c r="I330" s="452" t="str">
        <f>Relatórios!I349</f>
        <v/>
      </c>
      <c r="J330" s="452" t="str">
        <f>Relatórios!J349</f>
        <v/>
      </c>
      <c r="K330" s="452" t="str">
        <f>Relatórios!K349</f>
        <v/>
      </c>
      <c r="L330" s="417" t="str">
        <f>Relatórios!L349</f>
        <v/>
      </c>
      <c r="M330" s="452" t="str">
        <f>Relatórios!M349</f>
        <v/>
      </c>
      <c r="N330" s="484" t="str">
        <f>Relatórios!N349</f>
        <v/>
      </c>
      <c r="O330" s="417" t="str">
        <f>Relatórios!O349</f>
        <v/>
      </c>
      <c r="P330" s="417" t="str">
        <f>Relatórios!P349</f>
        <v/>
      </c>
      <c r="Q330" s="417" t="str">
        <f>Relatórios!Q349</f>
        <v/>
      </c>
      <c r="R330" s="417" t="str">
        <f>Relatórios!R349</f>
        <v/>
      </c>
      <c r="S330" s="418" t="str">
        <f>Relatórios!S349</f>
        <v/>
      </c>
    </row>
    <row r="331" spans="1:19" ht="12.75" customHeight="1">
      <c r="A331" s="419" t="str">
        <f>Relatórios!A350</f>
        <v/>
      </c>
      <c r="B331" s="417" t="str">
        <f>Relatórios!B350</f>
        <v/>
      </c>
      <c r="C331" s="417" t="str">
        <f>Relatórios!C350</f>
        <v/>
      </c>
      <c r="D331" s="417" t="str">
        <f>Relatórios!D350</f>
        <v/>
      </c>
      <c r="E331" s="417" t="str">
        <f>Relatórios!E350</f>
        <v/>
      </c>
      <c r="F331" s="417" t="str">
        <f>Relatórios!F350</f>
        <v/>
      </c>
      <c r="G331" s="417" t="str">
        <f>Relatórios!G350</f>
        <v/>
      </c>
      <c r="H331" s="417" t="str">
        <f>Relatórios!H350</f>
        <v/>
      </c>
      <c r="I331" s="452" t="str">
        <f>Relatórios!I350</f>
        <v/>
      </c>
      <c r="J331" s="452" t="str">
        <f>Relatórios!J350</f>
        <v/>
      </c>
      <c r="K331" s="452" t="str">
        <f>Relatórios!K350</f>
        <v/>
      </c>
      <c r="L331" s="417" t="str">
        <f>Relatórios!L350</f>
        <v/>
      </c>
      <c r="M331" s="452" t="str">
        <f>Relatórios!M350</f>
        <v/>
      </c>
      <c r="N331" s="484" t="str">
        <f>Relatórios!N350</f>
        <v/>
      </c>
      <c r="O331" s="417" t="str">
        <f>Relatórios!O350</f>
        <v/>
      </c>
      <c r="P331" s="417" t="str">
        <f>Relatórios!P350</f>
        <v/>
      </c>
      <c r="Q331" s="417" t="str">
        <f>Relatórios!Q350</f>
        <v/>
      </c>
      <c r="R331" s="417" t="str">
        <f>Relatórios!R350</f>
        <v/>
      </c>
      <c r="S331" s="418" t="str">
        <f>Relatórios!S350</f>
        <v/>
      </c>
    </row>
    <row r="332" spans="1:19" ht="12.75" customHeight="1">
      <c r="A332" s="419" t="str">
        <f>Relatórios!A351</f>
        <v/>
      </c>
      <c r="B332" s="417" t="str">
        <f>Relatórios!B351</f>
        <v/>
      </c>
      <c r="C332" s="417" t="str">
        <f>Relatórios!C351</f>
        <v/>
      </c>
      <c r="D332" s="417" t="str">
        <f>Relatórios!D351</f>
        <v/>
      </c>
      <c r="E332" s="417" t="str">
        <f>Relatórios!E351</f>
        <v/>
      </c>
      <c r="F332" s="417" t="str">
        <f>Relatórios!F351</f>
        <v/>
      </c>
      <c r="G332" s="417" t="str">
        <f>Relatórios!G351</f>
        <v/>
      </c>
      <c r="H332" s="417" t="str">
        <f>Relatórios!H351</f>
        <v/>
      </c>
      <c r="I332" s="452" t="str">
        <f>Relatórios!I351</f>
        <v/>
      </c>
      <c r="J332" s="452" t="str">
        <f>Relatórios!J351</f>
        <v/>
      </c>
      <c r="K332" s="452" t="str">
        <f>Relatórios!K351</f>
        <v/>
      </c>
      <c r="L332" s="417" t="str">
        <f>Relatórios!L351</f>
        <v/>
      </c>
      <c r="M332" s="452" t="str">
        <f>Relatórios!M351</f>
        <v/>
      </c>
      <c r="N332" s="484" t="str">
        <f>Relatórios!N351</f>
        <v/>
      </c>
      <c r="O332" s="417" t="str">
        <f>Relatórios!O351</f>
        <v/>
      </c>
      <c r="P332" s="417" t="str">
        <f>Relatórios!P351</f>
        <v/>
      </c>
      <c r="Q332" s="417" t="str">
        <f>Relatórios!Q351</f>
        <v/>
      </c>
      <c r="R332" s="417" t="str">
        <f>Relatórios!R351</f>
        <v/>
      </c>
      <c r="S332" s="418" t="str">
        <f>Relatórios!S351</f>
        <v/>
      </c>
    </row>
    <row r="333" spans="1:19" ht="12.75" customHeight="1">
      <c r="A333" s="419" t="str">
        <f>Relatórios!A352</f>
        <v/>
      </c>
      <c r="B333" s="417" t="str">
        <f>Relatórios!B352</f>
        <v/>
      </c>
      <c r="C333" s="417" t="str">
        <f>Relatórios!C352</f>
        <v/>
      </c>
      <c r="D333" s="417" t="str">
        <f>Relatórios!D352</f>
        <v/>
      </c>
      <c r="E333" s="417" t="str">
        <f>Relatórios!E352</f>
        <v/>
      </c>
      <c r="F333" s="417" t="str">
        <f>Relatórios!F352</f>
        <v/>
      </c>
      <c r="G333" s="417" t="str">
        <f>Relatórios!G352</f>
        <v/>
      </c>
      <c r="H333" s="417" t="str">
        <f>Relatórios!H352</f>
        <v/>
      </c>
      <c r="I333" s="452" t="str">
        <f>Relatórios!I352</f>
        <v/>
      </c>
      <c r="J333" s="452" t="str">
        <f>Relatórios!J352</f>
        <v/>
      </c>
      <c r="K333" s="452" t="str">
        <f>Relatórios!K352</f>
        <v/>
      </c>
      <c r="L333" s="417" t="str">
        <f>Relatórios!L352</f>
        <v/>
      </c>
      <c r="M333" s="452" t="str">
        <f>Relatórios!M352</f>
        <v/>
      </c>
      <c r="N333" s="484" t="str">
        <f>Relatórios!N352</f>
        <v/>
      </c>
      <c r="O333" s="417" t="str">
        <f>Relatórios!O352</f>
        <v/>
      </c>
      <c r="P333" s="417" t="str">
        <f>Relatórios!P352</f>
        <v/>
      </c>
      <c r="Q333" s="417" t="str">
        <f>Relatórios!Q352</f>
        <v/>
      </c>
      <c r="R333" s="417" t="str">
        <f>Relatórios!R352</f>
        <v/>
      </c>
      <c r="S333" s="418" t="str">
        <f>Relatórios!S352</f>
        <v/>
      </c>
    </row>
    <row r="334" spans="1:19" ht="12.75" customHeight="1">
      <c r="A334" s="419" t="str">
        <f>Relatórios!A353</f>
        <v/>
      </c>
      <c r="B334" s="417" t="str">
        <f>Relatórios!B353</f>
        <v/>
      </c>
      <c r="C334" s="417" t="str">
        <f>Relatórios!C353</f>
        <v/>
      </c>
      <c r="D334" s="417" t="str">
        <f>Relatórios!D353</f>
        <v/>
      </c>
      <c r="E334" s="417" t="str">
        <f>Relatórios!E353</f>
        <v/>
      </c>
      <c r="F334" s="417" t="str">
        <f>Relatórios!F353</f>
        <v/>
      </c>
      <c r="G334" s="417" t="str">
        <f>Relatórios!G353</f>
        <v/>
      </c>
      <c r="H334" s="417" t="str">
        <f>Relatórios!H353</f>
        <v/>
      </c>
      <c r="I334" s="452" t="str">
        <f>Relatórios!I353</f>
        <v/>
      </c>
      <c r="J334" s="452" t="str">
        <f>Relatórios!J353</f>
        <v/>
      </c>
      <c r="K334" s="452" t="str">
        <f>Relatórios!K353</f>
        <v/>
      </c>
      <c r="L334" s="417" t="str">
        <f>Relatórios!L353</f>
        <v/>
      </c>
      <c r="M334" s="452" t="str">
        <f>Relatórios!M353</f>
        <v/>
      </c>
      <c r="N334" s="484" t="str">
        <f>Relatórios!N353</f>
        <v/>
      </c>
      <c r="O334" s="417" t="str">
        <f>Relatórios!O353</f>
        <v/>
      </c>
      <c r="P334" s="417" t="str">
        <f>Relatórios!P353</f>
        <v/>
      </c>
      <c r="Q334" s="417" t="str">
        <f>Relatórios!Q353</f>
        <v/>
      </c>
      <c r="R334" s="417" t="str">
        <f>Relatórios!R353</f>
        <v/>
      </c>
      <c r="S334" s="418" t="str">
        <f>Relatórios!S353</f>
        <v/>
      </c>
    </row>
    <row r="335" spans="1:19" ht="12.75" customHeight="1">
      <c r="A335" s="419" t="str">
        <f>Relatórios!A354</f>
        <v/>
      </c>
      <c r="B335" s="417" t="str">
        <f>Relatórios!B354</f>
        <v/>
      </c>
      <c r="C335" s="417" t="str">
        <f>Relatórios!C354</f>
        <v/>
      </c>
      <c r="D335" s="417" t="str">
        <f>Relatórios!D354</f>
        <v/>
      </c>
      <c r="E335" s="417" t="str">
        <f>Relatórios!E354</f>
        <v/>
      </c>
      <c r="F335" s="417" t="str">
        <f>Relatórios!F354</f>
        <v/>
      </c>
      <c r="G335" s="417" t="str">
        <f>Relatórios!G354</f>
        <v/>
      </c>
      <c r="H335" s="417" t="str">
        <f>Relatórios!H354</f>
        <v/>
      </c>
      <c r="I335" s="452" t="str">
        <f>Relatórios!I354</f>
        <v/>
      </c>
      <c r="J335" s="452" t="str">
        <f>Relatórios!J354</f>
        <v/>
      </c>
      <c r="K335" s="452" t="str">
        <f>Relatórios!K354</f>
        <v/>
      </c>
      <c r="L335" s="417" t="str">
        <f>Relatórios!L354</f>
        <v/>
      </c>
      <c r="M335" s="452" t="str">
        <f>Relatórios!M354</f>
        <v/>
      </c>
      <c r="N335" s="484" t="str">
        <f>Relatórios!N354</f>
        <v/>
      </c>
      <c r="O335" s="417" t="str">
        <f>Relatórios!O354</f>
        <v/>
      </c>
      <c r="P335" s="417" t="str">
        <f>Relatórios!P354</f>
        <v/>
      </c>
      <c r="Q335" s="417" t="str">
        <f>Relatórios!Q354</f>
        <v/>
      </c>
      <c r="R335" s="417" t="str">
        <f>Relatórios!R354</f>
        <v/>
      </c>
      <c r="S335" s="418" t="str">
        <f>Relatórios!S354</f>
        <v/>
      </c>
    </row>
    <row r="336" spans="1:19" ht="12.75" customHeight="1">
      <c r="A336" s="419" t="str">
        <f>Relatórios!A355</f>
        <v/>
      </c>
      <c r="B336" s="417" t="str">
        <f>Relatórios!B355</f>
        <v/>
      </c>
      <c r="C336" s="417" t="str">
        <f>Relatórios!C355</f>
        <v/>
      </c>
      <c r="D336" s="417" t="str">
        <f>Relatórios!D355</f>
        <v/>
      </c>
      <c r="E336" s="417" t="str">
        <f>Relatórios!E355</f>
        <v/>
      </c>
      <c r="F336" s="417" t="str">
        <f>Relatórios!F355</f>
        <v/>
      </c>
      <c r="G336" s="417" t="str">
        <f>Relatórios!G355</f>
        <v/>
      </c>
      <c r="H336" s="417" t="str">
        <f>Relatórios!H355</f>
        <v/>
      </c>
      <c r="I336" s="452" t="str">
        <f>Relatórios!I355</f>
        <v/>
      </c>
      <c r="J336" s="452" t="str">
        <f>Relatórios!J355</f>
        <v/>
      </c>
      <c r="K336" s="452" t="str">
        <f>Relatórios!K355</f>
        <v/>
      </c>
      <c r="L336" s="417" t="str">
        <f>Relatórios!L355</f>
        <v/>
      </c>
      <c r="M336" s="452" t="str">
        <f>Relatórios!M355</f>
        <v/>
      </c>
      <c r="N336" s="484" t="str">
        <f>Relatórios!N355</f>
        <v/>
      </c>
      <c r="O336" s="417" t="str">
        <f>Relatórios!O355</f>
        <v/>
      </c>
      <c r="P336" s="417" t="str">
        <f>Relatórios!P355</f>
        <v/>
      </c>
      <c r="Q336" s="417" t="str">
        <f>Relatórios!Q355</f>
        <v/>
      </c>
      <c r="R336" s="417" t="str">
        <f>Relatórios!R355</f>
        <v/>
      </c>
      <c r="S336" s="418" t="str">
        <f>Relatórios!S355</f>
        <v/>
      </c>
    </row>
    <row r="337" spans="1:19" ht="12.75" customHeight="1">
      <c r="A337" s="419" t="str">
        <f>Relatórios!A356</f>
        <v/>
      </c>
      <c r="B337" s="417" t="str">
        <f>Relatórios!B356</f>
        <v/>
      </c>
      <c r="C337" s="417" t="str">
        <f>Relatórios!C356</f>
        <v/>
      </c>
      <c r="D337" s="417" t="str">
        <f>Relatórios!D356</f>
        <v/>
      </c>
      <c r="E337" s="417" t="str">
        <f>Relatórios!E356</f>
        <v/>
      </c>
      <c r="F337" s="417" t="str">
        <f>Relatórios!F356</f>
        <v/>
      </c>
      <c r="G337" s="417" t="str">
        <f>Relatórios!G356</f>
        <v/>
      </c>
      <c r="H337" s="417" t="str">
        <f>Relatórios!H356</f>
        <v/>
      </c>
      <c r="I337" s="452" t="str">
        <f>Relatórios!I356</f>
        <v/>
      </c>
      <c r="J337" s="452" t="str">
        <f>Relatórios!J356</f>
        <v/>
      </c>
      <c r="K337" s="452" t="str">
        <f>Relatórios!K356</f>
        <v/>
      </c>
      <c r="L337" s="417" t="str">
        <f>Relatórios!L356</f>
        <v/>
      </c>
      <c r="M337" s="452" t="str">
        <f>Relatórios!M356</f>
        <v/>
      </c>
      <c r="N337" s="484" t="str">
        <f>Relatórios!N356</f>
        <v/>
      </c>
      <c r="O337" s="417" t="str">
        <f>Relatórios!O356</f>
        <v/>
      </c>
      <c r="P337" s="417" t="str">
        <f>Relatórios!P356</f>
        <v/>
      </c>
      <c r="Q337" s="417" t="str">
        <f>Relatórios!Q356</f>
        <v/>
      </c>
      <c r="R337" s="417" t="str">
        <f>Relatórios!R356</f>
        <v/>
      </c>
      <c r="S337" s="418" t="str">
        <f>Relatórios!S356</f>
        <v/>
      </c>
    </row>
    <row r="338" spans="1:19" ht="12.75" customHeight="1">
      <c r="A338" s="419" t="str">
        <f>Relatórios!A357</f>
        <v/>
      </c>
      <c r="B338" s="417" t="str">
        <f>Relatórios!B357</f>
        <v/>
      </c>
      <c r="C338" s="417" t="str">
        <f>Relatórios!C357</f>
        <v/>
      </c>
      <c r="D338" s="417" t="str">
        <f>Relatórios!D357</f>
        <v/>
      </c>
      <c r="E338" s="417" t="str">
        <f>Relatórios!E357</f>
        <v/>
      </c>
      <c r="F338" s="417" t="str">
        <f>Relatórios!F357</f>
        <v/>
      </c>
      <c r="G338" s="417" t="str">
        <f>Relatórios!G357</f>
        <v/>
      </c>
      <c r="H338" s="417" t="str">
        <f>Relatórios!H357</f>
        <v/>
      </c>
      <c r="I338" s="452" t="str">
        <f>Relatórios!I357</f>
        <v/>
      </c>
      <c r="J338" s="452" t="str">
        <f>Relatórios!J357</f>
        <v/>
      </c>
      <c r="K338" s="452" t="str">
        <f>Relatórios!K357</f>
        <v/>
      </c>
      <c r="L338" s="417" t="str">
        <f>Relatórios!L357</f>
        <v/>
      </c>
      <c r="M338" s="452" t="str">
        <f>Relatórios!M357</f>
        <v/>
      </c>
      <c r="N338" s="484" t="str">
        <f>Relatórios!N357</f>
        <v/>
      </c>
      <c r="O338" s="417" t="str">
        <f>Relatórios!O357</f>
        <v/>
      </c>
      <c r="P338" s="417" t="str">
        <f>Relatórios!P357</f>
        <v/>
      </c>
      <c r="Q338" s="417" t="str">
        <f>Relatórios!Q357</f>
        <v/>
      </c>
      <c r="R338" s="417" t="str">
        <f>Relatórios!R357</f>
        <v/>
      </c>
      <c r="S338" s="418" t="str">
        <f>Relatórios!S357</f>
        <v/>
      </c>
    </row>
    <row r="339" spans="1:19" ht="12.75" customHeight="1">
      <c r="A339" s="419" t="str">
        <f>Relatórios!A358</f>
        <v/>
      </c>
      <c r="B339" s="417" t="str">
        <f>Relatórios!B358</f>
        <v/>
      </c>
      <c r="C339" s="417" t="str">
        <f>Relatórios!C358</f>
        <v/>
      </c>
      <c r="D339" s="417" t="str">
        <f>Relatórios!D358</f>
        <v/>
      </c>
      <c r="E339" s="417" t="str">
        <f>Relatórios!E358</f>
        <v/>
      </c>
      <c r="F339" s="417" t="str">
        <f>Relatórios!F358</f>
        <v/>
      </c>
      <c r="G339" s="417" t="str">
        <f>Relatórios!G358</f>
        <v/>
      </c>
      <c r="H339" s="417" t="str">
        <f>Relatórios!H358</f>
        <v/>
      </c>
      <c r="I339" s="452" t="str">
        <f>Relatórios!I358</f>
        <v/>
      </c>
      <c r="J339" s="452" t="str">
        <f>Relatórios!J358</f>
        <v/>
      </c>
      <c r="K339" s="452" t="str">
        <f>Relatórios!K358</f>
        <v/>
      </c>
      <c r="L339" s="417" t="str">
        <f>Relatórios!L358</f>
        <v/>
      </c>
      <c r="M339" s="452" t="str">
        <f>Relatórios!M358</f>
        <v/>
      </c>
      <c r="N339" s="484" t="str">
        <f>Relatórios!N358</f>
        <v/>
      </c>
      <c r="O339" s="417" t="str">
        <f>Relatórios!O358</f>
        <v/>
      </c>
      <c r="P339" s="417" t="str">
        <f>Relatórios!P358</f>
        <v/>
      </c>
      <c r="Q339" s="417" t="str">
        <f>Relatórios!Q358</f>
        <v/>
      </c>
      <c r="R339" s="417" t="str">
        <f>Relatórios!R358</f>
        <v/>
      </c>
      <c r="S339" s="418" t="str">
        <f>Relatórios!S358</f>
        <v/>
      </c>
    </row>
    <row r="340" spans="1:19" ht="12.75" customHeight="1">
      <c r="A340" s="419" t="str">
        <f>Relatórios!A359</f>
        <v/>
      </c>
      <c r="B340" s="417" t="str">
        <f>Relatórios!B359</f>
        <v/>
      </c>
      <c r="C340" s="417" t="str">
        <f>Relatórios!C359</f>
        <v/>
      </c>
      <c r="D340" s="417" t="str">
        <f>Relatórios!D359</f>
        <v/>
      </c>
      <c r="E340" s="417" t="str">
        <f>Relatórios!E359</f>
        <v/>
      </c>
      <c r="F340" s="417" t="str">
        <f>Relatórios!F359</f>
        <v/>
      </c>
      <c r="G340" s="417" t="str">
        <f>Relatórios!G359</f>
        <v/>
      </c>
      <c r="H340" s="417" t="str">
        <f>Relatórios!H359</f>
        <v/>
      </c>
      <c r="I340" s="452" t="str">
        <f>Relatórios!I359</f>
        <v/>
      </c>
      <c r="J340" s="452" t="str">
        <f>Relatórios!J359</f>
        <v/>
      </c>
      <c r="K340" s="452" t="str">
        <f>Relatórios!K359</f>
        <v/>
      </c>
      <c r="L340" s="417" t="str">
        <f>Relatórios!L359</f>
        <v/>
      </c>
      <c r="M340" s="452" t="str">
        <f>Relatórios!M359</f>
        <v/>
      </c>
      <c r="N340" s="484" t="str">
        <f>Relatórios!N359</f>
        <v/>
      </c>
      <c r="O340" s="417" t="str">
        <f>Relatórios!O359</f>
        <v/>
      </c>
      <c r="P340" s="417" t="str">
        <f>Relatórios!P359</f>
        <v/>
      </c>
      <c r="Q340" s="417" t="str">
        <f>Relatórios!Q359</f>
        <v/>
      </c>
      <c r="R340" s="417" t="str">
        <f>Relatórios!R359</f>
        <v/>
      </c>
      <c r="S340" s="418" t="str">
        <f>Relatórios!S359</f>
        <v/>
      </c>
    </row>
    <row r="341" spans="1:19" ht="12.75" customHeight="1">
      <c r="A341" s="419" t="str">
        <f>Relatórios!A360</f>
        <v/>
      </c>
      <c r="B341" s="417" t="str">
        <f>Relatórios!B360</f>
        <v/>
      </c>
      <c r="C341" s="417" t="str">
        <f>Relatórios!C360</f>
        <v/>
      </c>
      <c r="D341" s="417" t="str">
        <f>Relatórios!D360</f>
        <v/>
      </c>
      <c r="E341" s="417" t="str">
        <f>Relatórios!E360</f>
        <v/>
      </c>
      <c r="F341" s="417" t="str">
        <f>Relatórios!F360</f>
        <v/>
      </c>
      <c r="G341" s="417" t="str">
        <f>Relatórios!G360</f>
        <v/>
      </c>
      <c r="H341" s="417" t="str">
        <f>Relatórios!H360</f>
        <v/>
      </c>
      <c r="I341" s="452" t="str">
        <f>Relatórios!I360</f>
        <v/>
      </c>
      <c r="J341" s="452" t="str">
        <f>Relatórios!J360</f>
        <v/>
      </c>
      <c r="K341" s="452" t="str">
        <f>Relatórios!K360</f>
        <v/>
      </c>
      <c r="L341" s="417" t="str">
        <f>Relatórios!L360</f>
        <v/>
      </c>
      <c r="M341" s="452" t="str">
        <f>Relatórios!M360</f>
        <v/>
      </c>
      <c r="N341" s="484" t="str">
        <f>Relatórios!N360</f>
        <v/>
      </c>
      <c r="O341" s="417" t="str">
        <f>Relatórios!O360</f>
        <v/>
      </c>
      <c r="P341" s="417" t="str">
        <f>Relatórios!P360</f>
        <v/>
      </c>
      <c r="Q341" s="417" t="str">
        <f>Relatórios!Q360</f>
        <v/>
      </c>
      <c r="R341" s="417" t="str">
        <f>Relatórios!R360</f>
        <v/>
      </c>
      <c r="S341" s="418" t="str">
        <f>Relatórios!S360</f>
        <v/>
      </c>
    </row>
    <row r="342" spans="1:19" ht="12.75" customHeight="1">
      <c r="A342" s="419" t="str">
        <f>Relatórios!A361</f>
        <v/>
      </c>
      <c r="B342" s="417" t="str">
        <f>Relatórios!B361</f>
        <v/>
      </c>
      <c r="C342" s="417" t="str">
        <f>Relatórios!C361</f>
        <v/>
      </c>
      <c r="D342" s="417" t="str">
        <f>Relatórios!D361</f>
        <v/>
      </c>
      <c r="E342" s="417" t="str">
        <f>Relatórios!E361</f>
        <v/>
      </c>
      <c r="F342" s="417" t="str">
        <f>Relatórios!F361</f>
        <v/>
      </c>
      <c r="G342" s="417" t="str">
        <f>Relatórios!G361</f>
        <v/>
      </c>
      <c r="H342" s="417" t="str">
        <f>Relatórios!H361</f>
        <v/>
      </c>
      <c r="I342" s="452" t="str">
        <f>Relatórios!I361</f>
        <v/>
      </c>
      <c r="J342" s="452" t="str">
        <f>Relatórios!J361</f>
        <v/>
      </c>
      <c r="K342" s="452" t="str">
        <f>Relatórios!K361</f>
        <v/>
      </c>
      <c r="L342" s="417" t="str">
        <f>Relatórios!L361</f>
        <v/>
      </c>
      <c r="M342" s="452" t="str">
        <f>Relatórios!M361</f>
        <v/>
      </c>
      <c r="N342" s="484" t="str">
        <f>Relatórios!N361</f>
        <v/>
      </c>
      <c r="O342" s="417" t="str">
        <f>Relatórios!O361</f>
        <v/>
      </c>
      <c r="P342" s="417" t="str">
        <f>Relatórios!P361</f>
        <v/>
      </c>
      <c r="Q342" s="417" t="str">
        <f>Relatórios!Q361</f>
        <v/>
      </c>
      <c r="R342" s="417" t="str">
        <f>Relatórios!R361</f>
        <v/>
      </c>
      <c r="S342" s="418" t="str">
        <f>Relatórios!S361</f>
        <v/>
      </c>
    </row>
    <row r="343" spans="1:19" ht="12.75" customHeight="1">
      <c r="A343" s="419" t="str">
        <f>Relatórios!A362</f>
        <v/>
      </c>
      <c r="B343" s="417" t="str">
        <f>Relatórios!B362</f>
        <v/>
      </c>
      <c r="C343" s="417" t="str">
        <f>Relatórios!C362</f>
        <v/>
      </c>
      <c r="D343" s="417" t="str">
        <f>Relatórios!D362</f>
        <v/>
      </c>
      <c r="E343" s="417" t="str">
        <f>Relatórios!E362</f>
        <v/>
      </c>
      <c r="F343" s="417" t="str">
        <f>Relatórios!F362</f>
        <v/>
      </c>
      <c r="G343" s="417" t="str">
        <f>Relatórios!G362</f>
        <v/>
      </c>
      <c r="H343" s="417" t="str">
        <f>Relatórios!H362</f>
        <v/>
      </c>
      <c r="I343" s="452" t="str">
        <f>Relatórios!I362</f>
        <v/>
      </c>
      <c r="J343" s="452" t="str">
        <f>Relatórios!J362</f>
        <v/>
      </c>
      <c r="K343" s="452" t="str">
        <f>Relatórios!K362</f>
        <v/>
      </c>
      <c r="L343" s="417" t="str">
        <f>Relatórios!L362</f>
        <v/>
      </c>
      <c r="M343" s="452" t="str">
        <f>Relatórios!M362</f>
        <v/>
      </c>
      <c r="N343" s="484" t="str">
        <f>Relatórios!N362</f>
        <v/>
      </c>
      <c r="O343" s="417" t="str">
        <f>Relatórios!O362</f>
        <v/>
      </c>
      <c r="P343" s="417" t="str">
        <f>Relatórios!P362</f>
        <v/>
      </c>
      <c r="Q343" s="417" t="str">
        <f>Relatórios!Q362</f>
        <v/>
      </c>
      <c r="R343" s="417" t="str">
        <f>Relatórios!R362</f>
        <v/>
      </c>
      <c r="S343" s="418" t="str">
        <f>Relatórios!S362</f>
        <v/>
      </c>
    </row>
    <row r="344" spans="1:19" ht="12.75" customHeight="1">
      <c r="A344" s="419" t="str">
        <f>Relatórios!A363</f>
        <v/>
      </c>
      <c r="B344" s="417" t="str">
        <f>Relatórios!B363</f>
        <v/>
      </c>
      <c r="C344" s="417" t="str">
        <f>Relatórios!C363</f>
        <v/>
      </c>
      <c r="D344" s="417" t="str">
        <f>Relatórios!D363</f>
        <v/>
      </c>
      <c r="E344" s="417" t="str">
        <f>Relatórios!E363</f>
        <v/>
      </c>
      <c r="F344" s="417" t="str">
        <f>Relatórios!F363</f>
        <v/>
      </c>
      <c r="G344" s="417" t="str">
        <f>Relatórios!G363</f>
        <v/>
      </c>
      <c r="H344" s="417" t="str">
        <f>Relatórios!H363</f>
        <v/>
      </c>
      <c r="I344" s="452" t="str">
        <f>Relatórios!I363</f>
        <v/>
      </c>
      <c r="J344" s="452" t="str">
        <f>Relatórios!J363</f>
        <v/>
      </c>
      <c r="K344" s="452" t="str">
        <f>Relatórios!K363</f>
        <v/>
      </c>
      <c r="L344" s="417" t="str">
        <f>Relatórios!L363</f>
        <v/>
      </c>
      <c r="M344" s="452" t="str">
        <f>Relatórios!M363</f>
        <v/>
      </c>
      <c r="N344" s="484" t="str">
        <f>Relatórios!N363</f>
        <v/>
      </c>
      <c r="O344" s="417" t="str">
        <f>Relatórios!O363</f>
        <v/>
      </c>
      <c r="P344" s="417" t="str">
        <f>Relatórios!P363</f>
        <v/>
      </c>
      <c r="Q344" s="417" t="str">
        <f>Relatórios!Q363</f>
        <v/>
      </c>
      <c r="R344" s="417" t="str">
        <f>Relatórios!R363</f>
        <v/>
      </c>
      <c r="S344" s="418" t="str">
        <f>Relatórios!S363</f>
        <v/>
      </c>
    </row>
    <row r="345" spans="1:19" ht="12.75" customHeight="1">
      <c r="A345" s="419" t="str">
        <f>Relatórios!A364</f>
        <v/>
      </c>
      <c r="B345" s="417" t="str">
        <f>Relatórios!B364</f>
        <v/>
      </c>
      <c r="C345" s="417" t="str">
        <f>Relatórios!C364</f>
        <v/>
      </c>
      <c r="D345" s="417" t="str">
        <f>Relatórios!D364</f>
        <v/>
      </c>
      <c r="E345" s="417" t="str">
        <f>Relatórios!E364</f>
        <v/>
      </c>
      <c r="F345" s="417" t="str">
        <f>Relatórios!F364</f>
        <v/>
      </c>
      <c r="G345" s="417" t="str">
        <f>Relatórios!G364</f>
        <v/>
      </c>
      <c r="H345" s="417" t="str">
        <f>Relatórios!H364</f>
        <v/>
      </c>
      <c r="I345" s="452" t="str">
        <f>Relatórios!I364</f>
        <v/>
      </c>
      <c r="J345" s="452" t="str">
        <f>Relatórios!J364</f>
        <v/>
      </c>
      <c r="K345" s="452" t="str">
        <f>Relatórios!K364</f>
        <v/>
      </c>
      <c r="L345" s="417" t="str">
        <f>Relatórios!L364</f>
        <v/>
      </c>
      <c r="M345" s="452" t="str">
        <f>Relatórios!M364</f>
        <v/>
      </c>
      <c r="N345" s="484" t="str">
        <f>Relatórios!N364</f>
        <v/>
      </c>
      <c r="O345" s="417" t="str">
        <f>Relatórios!O364</f>
        <v/>
      </c>
      <c r="P345" s="417" t="str">
        <f>Relatórios!P364</f>
        <v/>
      </c>
      <c r="Q345" s="417" t="str">
        <f>Relatórios!Q364</f>
        <v/>
      </c>
      <c r="R345" s="417" t="str">
        <f>Relatórios!R364</f>
        <v/>
      </c>
      <c r="S345" s="418" t="str">
        <f>Relatórios!S364</f>
        <v/>
      </c>
    </row>
    <row r="346" spans="1:19" ht="12.75" customHeight="1">
      <c r="A346" s="412" t="str">
        <f>Relatórios!A56</f>
        <v/>
      </c>
      <c r="B346" s="413" t="str">
        <f>Relatórios!B56</f>
        <v/>
      </c>
      <c r="C346" s="413" t="str">
        <f>Relatórios!C56</f>
        <v/>
      </c>
      <c r="D346" s="413" t="str">
        <f>Relatórios!D56</f>
        <v/>
      </c>
      <c r="E346" s="413" t="str">
        <f>Relatórios!E56</f>
        <v/>
      </c>
      <c r="F346" s="413" t="str">
        <f>Relatórios!F56</f>
        <v/>
      </c>
      <c r="G346" s="413" t="str">
        <f>Relatórios!G56</f>
        <v/>
      </c>
      <c r="H346" s="413" t="str">
        <f>Relatórios!H56</f>
        <v/>
      </c>
      <c r="I346" s="485" t="str">
        <f>Relatórios!I56</f>
        <v/>
      </c>
      <c r="J346" s="485" t="str">
        <f>Relatórios!J56</f>
        <v/>
      </c>
      <c r="K346" s="485" t="str">
        <f>Relatórios!K56</f>
        <v/>
      </c>
      <c r="L346" s="413" t="str">
        <f>Relatórios!L56</f>
        <v/>
      </c>
      <c r="M346" s="485" t="str">
        <f>Relatórios!M56</f>
        <v/>
      </c>
      <c r="N346" s="486" t="str">
        <f>Relatórios!N56</f>
        <v/>
      </c>
      <c r="O346" s="413" t="str">
        <f>Relatórios!O56</f>
        <v/>
      </c>
      <c r="P346" s="413" t="str">
        <f>Relatórios!P56</f>
        <v/>
      </c>
      <c r="Q346" s="413" t="str">
        <f>Relatórios!Q56</f>
        <v/>
      </c>
      <c r="R346" s="413" t="str">
        <f>Relatórios!R56</f>
        <v/>
      </c>
      <c r="S346" s="487" t="str">
        <f>Relatórios!S56</f>
        <v/>
      </c>
    </row>
    <row r="347" spans="1:19" ht="12.75" customHeight="1">
      <c r="A347" s="419" t="str">
        <f>Relatórios!A369</f>
        <v/>
      </c>
      <c r="B347" s="417" t="str">
        <f>Relatórios!B369</f>
        <v/>
      </c>
      <c r="C347" s="417" t="str">
        <f>Relatórios!C369</f>
        <v/>
      </c>
      <c r="D347" s="417" t="str">
        <f>Relatórios!D369</f>
        <v/>
      </c>
      <c r="E347" s="417" t="str">
        <f>Relatórios!E369</f>
        <v/>
      </c>
      <c r="F347" s="417" t="str">
        <f>Relatórios!F369</f>
        <v/>
      </c>
      <c r="G347" s="417" t="str">
        <f>Relatórios!G369</f>
        <v/>
      </c>
      <c r="H347" s="417" t="str">
        <f>Relatórios!H369</f>
        <v/>
      </c>
      <c r="I347" s="452" t="str">
        <f>Relatórios!I369</f>
        <v/>
      </c>
      <c r="J347" s="452" t="str">
        <f>Relatórios!J369</f>
        <v/>
      </c>
      <c r="K347" s="452" t="str">
        <f>Relatórios!K369</f>
        <v/>
      </c>
      <c r="L347" s="417"/>
      <c r="M347" s="452"/>
      <c r="N347" s="484" t="str">
        <f>Relatórios!N369</f>
        <v/>
      </c>
      <c r="O347" s="417" t="str">
        <f>Relatórios!O369</f>
        <v/>
      </c>
      <c r="P347" s="417" t="str">
        <f>Relatórios!P369</f>
        <v/>
      </c>
      <c r="Q347" s="417" t="str">
        <f>Relatórios!Q369</f>
        <v/>
      </c>
      <c r="R347" s="417" t="str">
        <f>Relatórios!R369</f>
        <v/>
      </c>
      <c r="S347" s="418"/>
    </row>
    <row r="348" spans="1:19" ht="12.75" customHeight="1">
      <c r="A348" s="419" t="str">
        <f>Relatórios!A370</f>
        <v/>
      </c>
      <c r="B348" s="417" t="str">
        <f>Relatórios!B370</f>
        <v/>
      </c>
      <c r="C348" s="417" t="str">
        <f>Relatórios!C370</f>
        <v/>
      </c>
      <c r="D348" s="417" t="str">
        <f>Relatórios!D370</f>
        <v/>
      </c>
      <c r="E348" s="417" t="str">
        <f>Relatórios!E370</f>
        <v/>
      </c>
      <c r="F348" s="417" t="str">
        <f>Relatórios!F370</f>
        <v/>
      </c>
      <c r="G348" s="417" t="str">
        <f>Relatórios!G370</f>
        <v/>
      </c>
      <c r="H348" s="417" t="str">
        <f>Relatórios!H370</f>
        <v/>
      </c>
      <c r="I348" s="452" t="str">
        <f>Relatórios!I370</f>
        <v/>
      </c>
      <c r="J348" s="452" t="str">
        <f>Relatórios!J370</f>
        <v/>
      </c>
      <c r="K348" s="452" t="str">
        <f>Relatórios!K370</f>
        <v/>
      </c>
      <c r="L348" s="417"/>
      <c r="M348" s="452"/>
      <c r="N348" s="484" t="str">
        <f>Relatórios!N370</f>
        <v/>
      </c>
      <c r="O348" s="417" t="str">
        <f>Relatórios!O370</f>
        <v/>
      </c>
      <c r="P348" s="417" t="str">
        <f>Relatórios!P370</f>
        <v/>
      </c>
      <c r="Q348" s="417" t="str">
        <f>Relatórios!Q370</f>
        <v/>
      </c>
      <c r="R348" s="417" t="str">
        <f>Relatórios!R370</f>
        <v/>
      </c>
      <c r="S348" s="418"/>
    </row>
    <row r="349" spans="1:19" ht="12.75" customHeight="1">
      <c r="A349" s="419" t="str">
        <f>Relatórios!A371</f>
        <v/>
      </c>
      <c r="B349" s="417" t="str">
        <f>Relatórios!B371</f>
        <v/>
      </c>
      <c r="C349" s="417" t="str">
        <f>Relatórios!C371</f>
        <v/>
      </c>
      <c r="D349" s="417" t="str">
        <f>Relatórios!D371</f>
        <v/>
      </c>
      <c r="E349" s="417" t="str">
        <f>Relatórios!E371</f>
        <v/>
      </c>
      <c r="F349" s="417" t="str">
        <f>Relatórios!F371</f>
        <v/>
      </c>
      <c r="G349" s="417" t="str">
        <f>Relatórios!G371</f>
        <v/>
      </c>
      <c r="H349" s="417" t="str">
        <f>Relatórios!H371</f>
        <v/>
      </c>
      <c r="I349" s="452" t="str">
        <f>Relatórios!I371</f>
        <v/>
      </c>
      <c r="J349" s="452" t="str">
        <f>Relatórios!J371</f>
        <v/>
      </c>
      <c r="K349" s="452" t="str">
        <f>Relatórios!K371</f>
        <v/>
      </c>
      <c r="L349" s="417"/>
      <c r="M349" s="452"/>
      <c r="N349" s="484" t="str">
        <f>Relatórios!N371</f>
        <v/>
      </c>
      <c r="O349" s="417" t="str">
        <f>Relatórios!O371</f>
        <v/>
      </c>
      <c r="P349" s="417" t="str">
        <f>Relatórios!P371</f>
        <v/>
      </c>
      <c r="Q349" s="417" t="str">
        <f>Relatórios!Q371</f>
        <v/>
      </c>
      <c r="R349" s="417" t="str">
        <f>Relatórios!R371</f>
        <v/>
      </c>
      <c r="S349" s="418"/>
    </row>
    <row r="350" spans="1:19" ht="12.75" customHeight="1">
      <c r="A350" s="419" t="str">
        <f>Relatórios!A372</f>
        <v/>
      </c>
      <c r="B350" s="417" t="str">
        <f>Relatórios!B372</f>
        <v/>
      </c>
      <c r="C350" s="417" t="str">
        <f>Relatórios!C372</f>
        <v/>
      </c>
      <c r="D350" s="417" t="str">
        <f>Relatórios!D372</f>
        <v/>
      </c>
      <c r="E350" s="417" t="str">
        <f>Relatórios!E372</f>
        <v/>
      </c>
      <c r="F350" s="417" t="str">
        <f>Relatórios!F372</f>
        <v/>
      </c>
      <c r="G350" s="417" t="str">
        <f>Relatórios!G372</f>
        <v/>
      </c>
      <c r="H350" s="417" t="str">
        <f>Relatórios!H372</f>
        <v/>
      </c>
      <c r="I350" s="452" t="str">
        <f>Relatórios!I372</f>
        <v/>
      </c>
      <c r="J350" s="452" t="str">
        <f>Relatórios!J372</f>
        <v/>
      </c>
      <c r="K350" s="452" t="str">
        <f>Relatórios!K372</f>
        <v/>
      </c>
      <c r="L350" s="417"/>
      <c r="M350" s="452"/>
      <c r="N350" s="484" t="str">
        <f>Relatórios!N372</f>
        <v/>
      </c>
      <c r="O350" s="417" t="str">
        <f>Relatórios!O372</f>
        <v/>
      </c>
      <c r="P350" s="417" t="str">
        <f>Relatórios!P372</f>
        <v/>
      </c>
      <c r="Q350" s="417" t="str">
        <f>Relatórios!Q372</f>
        <v/>
      </c>
      <c r="R350" s="417" t="str">
        <f>Relatórios!R372</f>
        <v/>
      </c>
      <c r="S350" s="418"/>
    </row>
    <row r="351" spans="1:19" ht="12.75" customHeight="1">
      <c r="A351" s="419" t="str">
        <f>Relatórios!A373</f>
        <v/>
      </c>
      <c r="B351" s="417" t="str">
        <f>Relatórios!B373</f>
        <v/>
      </c>
      <c r="C351" s="417" t="str">
        <f>Relatórios!C373</f>
        <v/>
      </c>
      <c r="D351" s="417" t="str">
        <f>Relatórios!D373</f>
        <v/>
      </c>
      <c r="E351" s="417" t="str">
        <f>Relatórios!E373</f>
        <v/>
      </c>
      <c r="F351" s="417" t="str">
        <f>Relatórios!F373</f>
        <v/>
      </c>
      <c r="G351" s="417" t="str">
        <f>Relatórios!G373</f>
        <v/>
      </c>
      <c r="H351" s="417" t="str">
        <f>Relatórios!H373</f>
        <v/>
      </c>
      <c r="I351" s="452" t="str">
        <f>Relatórios!I373</f>
        <v/>
      </c>
      <c r="J351" s="452" t="str">
        <f>Relatórios!J373</f>
        <v/>
      </c>
      <c r="K351" s="452" t="str">
        <f>Relatórios!K373</f>
        <v/>
      </c>
      <c r="L351" s="417"/>
      <c r="M351" s="452"/>
      <c r="N351" s="484" t="str">
        <f>Relatórios!N373</f>
        <v/>
      </c>
      <c r="O351" s="417" t="str">
        <f>Relatórios!O373</f>
        <v/>
      </c>
      <c r="P351" s="417" t="str">
        <f>Relatórios!P373</f>
        <v/>
      </c>
      <c r="Q351" s="417" t="str">
        <f>Relatórios!Q373</f>
        <v/>
      </c>
      <c r="R351" s="417" t="str">
        <f>Relatórios!R373</f>
        <v/>
      </c>
      <c r="S351" s="418"/>
    </row>
    <row r="352" spans="1:19" ht="12.75" customHeight="1">
      <c r="A352" s="419" t="str">
        <f>Relatórios!A374</f>
        <v/>
      </c>
      <c r="B352" s="417" t="str">
        <f>Relatórios!B374</f>
        <v/>
      </c>
      <c r="C352" s="417" t="str">
        <f>Relatórios!C374</f>
        <v/>
      </c>
      <c r="D352" s="417" t="str">
        <f>Relatórios!D374</f>
        <v/>
      </c>
      <c r="E352" s="417" t="str">
        <f>Relatórios!E374</f>
        <v/>
      </c>
      <c r="F352" s="417" t="str">
        <f>Relatórios!F374</f>
        <v/>
      </c>
      <c r="G352" s="417" t="str">
        <f>Relatórios!G374</f>
        <v/>
      </c>
      <c r="H352" s="417" t="str">
        <f>Relatórios!H374</f>
        <v/>
      </c>
      <c r="I352" s="452" t="str">
        <f>Relatórios!I374</f>
        <v/>
      </c>
      <c r="J352" s="452" t="str">
        <f>Relatórios!J374</f>
        <v/>
      </c>
      <c r="K352" s="452" t="str">
        <f>Relatórios!K374</f>
        <v/>
      </c>
      <c r="L352" s="417"/>
      <c r="M352" s="452"/>
      <c r="N352" s="484" t="str">
        <f>Relatórios!N374</f>
        <v/>
      </c>
      <c r="O352" s="417" t="str">
        <f>Relatórios!O374</f>
        <v/>
      </c>
      <c r="P352" s="417" t="str">
        <f>Relatórios!P374</f>
        <v/>
      </c>
      <c r="Q352" s="417" t="str">
        <f>Relatórios!Q374</f>
        <v/>
      </c>
      <c r="R352" s="417" t="str">
        <f>Relatórios!R374</f>
        <v/>
      </c>
      <c r="S352" s="418"/>
    </row>
    <row r="353" spans="1:19" ht="12.75" customHeight="1">
      <c r="A353" s="419" t="str">
        <f>Relatórios!A375</f>
        <v/>
      </c>
      <c r="B353" s="417" t="str">
        <f>Relatórios!B375</f>
        <v/>
      </c>
      <c r="C353" s="417" t="str">
        <f>Relatórios!C375</f>
        <v/>
      </c>
      <c r="D353" s="417" t="str">
        <f>Relatórios!D375</f>
        <v/>
      </c>
      <c r="E353" s="417" t="str">
        <f>Relatórios!E375</f>
        <v/>
      </c>
      <c r="F353" s="417" t="str">
        <f>Relatórios!F375</f>
        <v/>
      </c>
      <c r="G353" s="417" t="str">
        <f>Relatórios!G375</f>
        <v/>
      </c>
      <c r="H353" s="417" t="str">
        <f>Relatórios!H375</f>
        <v/>
      </c>
      <c r="I353" s="452" t="str">
        <f>Relatórios!I375</f>
        <v/>
      </c>
      <c r="J353" s="452" t="str">
        <f>Relatórios!J375</f>
        <v/>
      </c>
      <c r="K353" s="452" t="str">
        <f>Relatórios!K375</f>
        <v/>
      </c>
      <c r="L353" s="417"/>
      <c r="M353" s="452"/>
      <c r="N353" s="484" t="str">
        <f>Relatórios!N375</f>
        <v/>
      </c>
      <c r="O353" s="417" t="str">
        <f>Relatórios!O375</f>
        <v/>
      </c>
      <c r="P353" s="417" t="str">
        <f>Relatórios!P375</f>
        <v/>
      </c>
      <c r="Q353" s="417" t="str">
        <f>Relatórios!Q375</f>
        <v/>
      </c>
      <c r="R353" s="417" t="str">
        <f>Relatórios!R375</f>
        <v/>
      </c>
      <c r="S353" s="418"/>
    </row>
    <row r="354" spans="1:19" ht="12.75" customHeight="1">
      <c r="A354" s="419" t="str">
        <f>Relatórios!A376</f>
        <v/>
      </c>
      <c r="B354" s="417" t="str">
        <f>Relatórios!B376</f>
        <v/>
      </c>
      <c r="C354" s="417" t="str">
        <f>Relatórios!C376</f>
        <v/>
      </c>
      <c r="D354" s="417" t="str">
        <f>Relatórios!D376</f>
        <v/>
      </c>
      <c r="E354" s="417" t="str">
        <f>Relatórios!E376</f>
        <v/>
      </c>
      <c r="F354" s="417" t="str">
        <f>Relatórios!F376</f>
        <v/>
      </c>
      <c r="G354" s="417" t="str">
        <f>Relatórios!G376</f>
        <v/>
      </c>
      <c r="H354" s="417" t="str">
        <f>Relatórios!H376</f>
        <v/>
      </c>
      <c r="I354" s="452" t="str">
        <f>Relatórios!I376</f>
        <v/>
      </c>
      <c r="J354" s="452" t="str">
        <f>Relatórios!J376</f>
        <v/>
      </c>
      <c r="K354" s="452" t="str">
        <f>Relatórios!K376</f>
        <v/>
      </c>
      <c r="L354" s="417"/>
      <c r="M354" s="452"/>
      <c r="N354" s="484" t="str">
        <f>Relatórios!N376</f>
        <v/>
      </c>
      <c r="O354" s="417" t="str">
        <f>Relatórios!O376</f>
        <v/>
      </c>
      <c r="P354" s="417" t="str">
        <f>Relatórios!P376</f>
        <v/>
      </c>
      <c r="Q354" s="417" t="str">
        <f>Relatórios!Q376</f>
        <v/>
      </c>
      <c r="R354" s="417" t="str">
        <f>Relatórios!R376</f>
        <v/>
      </c>
      <c r="S354" s="418"/>
    </row>
    <row r="355" spans="1:19" ht="12.75" customHeight="1">
      <c r="A355" s="419" t="str">
        <f>Relatórios!A377</f>
        <v/>
      </c>
      <c r="B355" s="417" t="str">
        <f>Relatórios!B377</f>
        <v/>
      </c>
      <c r="C355" s="417" t="str">
        <f>Relatórios!C377</f>
        <v/>
      </c>
      <c r="D355" s="417" t="str">
        <f>Relatórios!D377</f>
        <v/>
      </c>
      <c r="E355" s="417" t="str">
        <f>Relatórios!E377</f>
        <v/>
      </c>
      <c r="F355" s="417" t="str">
        <f>Relatórios!F377</f>
        <v/>
      </c>
      <c r="G355" s="417" t="str">
        <f>Relatórios!G377</f>
        <v/>
      </c>
      <c r="H355" s="417" t="str">
        <f>Relatórios!H377</f>
        <v/>
      </c>
      <c r="I355" s="452" t="str">
        <f>Relatórios!I377</f>
        <v/>
      </c>
      <c r="J355" s="452" t="str">
        <f>Relatórios!J377</f>
        <v/>
      </c>
      <c r="K355" s="452" t="str">
        <f>Relatórios!K377</f>
        <v/>
      </c>
      <c r="L355" s="417"/>
      <c r="M355" s="452"/>
      <c r="N355" s="484" t="str">
        <f>Relatórios!N377</f>
        <v/>
      </c>
      <c r="O355" s="417" t="str">
        <f>Relatórios!O377</f>
        <v/>
      </c>
      <c r="P355" s="417" t="str">
        <f>Relatórios!P377</f>
        <v/>
      </c>
      <c r="Q355" s="417" t="str">
        <f>Relatórios!Q377</f>
        <v/>
      </c>
      <c r="R355" s="417" t="str">
        <f>Relatórios!R377</f>
        <v/>
      </c>
      <c r="S355" s="418"/>
    </row>
    <row r="356" spans="1:19" ht="12.75" customHeight="1">
      <c r="A356" s="419" t="str">
        <f>Relatórios!A378</f>
        <v/>
      </c>
      <c r="B356" s="417" t="str">
        <f>Relatórios!B378</f>
        <v/>
      </c>
      <c r="C356" s="417" t="str">
        <f>Relatórios!C378</f>
        <v/>
      </c>
      <c r="D356" s="417" t="str">
        <f>Relatórios!D378</f>
        <v/>
      </c>
      <c r="E356" s="417" t="str">
        <f>Relatórios!E378</f>
        <v/>
      </c>
      <c r="F356" s="417" t="str">
        <f>Relatórios!F378</f>
        <v/>
      </c>
      <c r="G356" s="417" t="str">
        <f>Relatórios!G378</f>
        <v/>
      </c>
      <c r="H356" s="417" t="str">
        <f>Relatórios!H378</f>
        <v/>
      </c>
      <c r="I356" s="452" t="str">
        <f>Relatórios!I378</f>
        <v/>
      </c>
      <c r="J356" s="452" t="str">
        <f>Relatórios!J378</f>
        <v/>
      </c>
      <c r="K356" s="452" t="str">
        <f>Relatórios!K378</f>
        <v/>
      </c>
      <c r="L356" s="417"/>
      <c r="M356" s="452"/>
      <c r="N356" s="484" t="str">
        <f>Relatórios!N378</f>
        <v/>
      </c>
      <c r="O356" s="417" t="str">
        <f>Relatórios!O378</f>
        <v/>
      </c>
      <c r="P356" s="417" t="str">
        <f>Relatórios!P378</f>
        <v/>
      </c>
      <c r="Q356" s="417" t="str">
        <f>Relatórios!Q378</f>
        <v/>
      </c>
      <c r="R356" s="417" t="str">
        <f>Relatórios!R378</f>
        <v/>
      </c>
      <c r="S356" s="418"/>
    </row>
    <row r="357" spans="1:19" ht="12.75" customHeight="1">
      <c r="A357" s="419" t="str">
        <f>Relatórios!A379</f>
        <v/>
      </c>
      <c r="B357" s="417" t="str">
        <f>Relatórios!B379</f>
        <v/>
      </c>
      <c r="C357" s="417" t="str">
        <f>Relatórios!C379</f>
        <v/>
      </c>
      <c r="D357" s="417" t="str">
        <f>Relatórios!D379</f>
        <v/>
      </c>
      <c r="E357" s="417" t="str">
        <f>Relatórios!E379</f>
        <v/>
      </c>
      <c r="F357" s="417" t="str">
        <f>Relatórios!F379</f>
        <v/>
      </c>
      <c r="G357" s="417" t="str">
        <f>Relatórios!G379</f>
        <v/>
      </c>
      <c r="H357" s="417" t="str">
        <f>Relatórios!H379</f>
        <v/>
      </c>
      <c r="I357" s="452" t="str">
        <f>Relatórios!I379</f>
        <v/>
      </c>
      <c r="J357" s="452" t="str">
        <f>Relatórios!J379</f>
        <v/>
      </c>
      <c r="K357" s="452" t="str">
        <f>Relatórios!K379</f>
        <v/>
      </c>
      <c r="L357" s="417"/>
      <c r="M357" s="452"/>
      <c r="N357" s="484" t="str">
        <f>Relatórios!N379</f>
        <v/>
      </c>
      <c r="O357" s="417" t="str">
        <f>Relatórios!O379</f>
        <v/>
      </c>
      <c r="P357" s="417" t="str">
        <f>Relatórios!P379</f>
        <v/>
      </c>
      <c r="Q357" s="417" t="str">
        <f>Relatórios!Q379</f>
        <v/>
      </c>
      <c r="R357" s="417" t="str">
        <f>Relatórios!R379</f>
        <v/>
      </c>
      <c r="S357" s="418"/>
    </row>
    <row r="358" spans="1:19" ht="12.75" customHeight="1">
      <c r="A358" s="419" t="str">
        <f>Relatórios!A380</f>
        <v/>
      </c>
      <c r="B358" s="417" t="str">
        <f>Relatórios!B380</f>
        <v/>
      </c>
      <c r="C358" s="417" t="str">
        <f>Relatórios!C380</f>
        <v/>
      </c>
      <c r="D358" s="417" t="str">
        <f>Relatórios!D380</f>
        <v/>
      </c>
      <c r="E358" s="417" t="str">
        <f>Relatórios!E380</f>
        <v/>
      </c>
      <c r="F358" s="417" t="str">
        <f>Relatórios!F380</f>
        <v/>
      </c>
      <c r="G358" s="417" t="str">
        <f>Relatórios!G380</f>
        <v/>
      </c>
      <c r="H358" s="417" t="str">
        <f>Relatórios!H380</f>
        <v/>
      </c>
      <c r="I358" s="452" t="str">
        <f>Relatórios!I380</f>
        <v/>
      </c>
      <c r="J358" s="452" t="str">
        <f>Relatórios!J380</f>
        <v/>
      </c>
      <c r="K358" s="452" t="str">
        <f>Relatórios!K380</f>
        <v/>
      </c>
      <c r="L358" s="417"/>
      <c r="M358" s="452"/>
      <c r="N358" s="484" t="str">
        <f>Relatórios!N380</f>
        <v/>
      </c>
      <c r="O358" s="417" t="str">
        <f>Relatórios!O380</f>
        <v/>
      </c>
      <c r="P358" s="417" t="str">
        <f>Relatórios!P380</f>
        <v/>
      </c>
      <c r="Q358" s="417" t="str">
        <f>Relatórios!Q380</f>
        <v/>
      </c>
      <c r="R358" s="417" t="str">
        <f>Relatórios!R380</f>
        <v/>
      </c>
      <c r="S358" s="418"/>
    </row>
    <row r="359" spans="1:19" ht="12.75" customHeight="1">
      <c r="A359" s="419" t="str">
        <f>Relatórios!A381</f>
        <v/>
      </c>
      <c r="B359" s="417" t="str">
        <f>Relatórios!B381</f>
        <v/>
      </c>
      <c r="C359" s="417" t="str">
        <f>Relatórios!C381</f>
        <v/>
      </c>
      <c r="D359" s="417" t="str">
        <f>Relatórios!D381</f>
        <v/>
      </c>
      <c r="E359" s="417" t="str">
        <f>Relatórios!E381</f>
        <v/>
      </c>
      <c r="F359" s="417" t="str">
        <f>Relatórios!F381</f>
        <v/>
      </c>
      <c r="G359" s="417" t="str">
        <f>Relatórios!G381</f>
        <v/>
      </c>
      <c r="H359" s="417" t="str">
        <f>Relatórios!H381</f>
        <v/>
      </c>
      <c r="I359" s="452" t="str">
        <f>Relatórios!I381</f>
        <v/>
      </c>
      <c r="J359" s="452" t="str">
        <f>Relatórios!J381</f>
        <v/>
      </c>
      <c r="K359" s="452" t="str">
        <f>Relatórios!K381</f>
        <v/>
      </c>
      <c r="L359" s="417"/>
      <c r="M359" s="452"/>
      <c r="N359" s="484" t="str">
        <f>Relatórios!N381</f>
        <v/>
      </c>
      <c r="O359" s="417" t="str">
        <f>Relatórios!O381</f>
        <v/>
      </c>
      <c r="P359" s="417" t="str">
        <f>Relatórios!P381</f>
        <v/>
      </c>
      <c r="Q359" s="417" t="str">
        <f>Relatórios!Q381</f>
        <v/>
      </c>
      <c r="R359" s="417" t="str">
        <f>Relatórios!R381</f>
        <v/>
      </c>
      <c r="S359" s="418"/>
    </row>
    <row r="360" spans="1:19" ht="12.75" customHeight="1">
      <c r="A360" s="419" t="str">
        <f>Relatórios!A382</f>
        <v/>
      </c>
      <c r="B360" s="417" t="str">
        <f>Relatórios!B382</f>
        <v/>
      </c>
      <c r="C360" s="417" t="str">
        <f>Relatórios!C382</f>
        <v/>
      </c>
      <c r="D360" s="417" t="str">
        <f>Relatórios!D382</f>
        <v/>
      </c>
      <c r="E360" s="417" t="str">
        <f>Relatórios!E382</f>
        <v/>
      </c>
      <c r="F360" s="417" t="str">
        <f>Relatórios!F382</f>
        <v/>
      </c>
      <c r="G360" s="417" t="str">
        <f>Relatórios!G382</f>
        <v/>
      </c>
      <c r="H360" s="417" t="str">
        <f>Relatórios!H382</f>
        <v/>
      </c>
      <c r="I360" s="452" t="str">
        <f>Relatórios!I382</f>
        <v/>
      </c>
      <c r="J360" s="452" t="str">
        <f>Relatórios!J382</f>
        <v/>
      </c>
      <c r="K360" s="452" t="str">
        <f>Relatórios!K382</f>
        <v/>
      </c>
      <c r="L360" s="417"/>
      <c r="M360" s="452"/>
      <c r="N360" s="484" t="str">
        <f>Relatórios!N382</f>
        <v/>
      </c>
      <c r="O360" s="417" t="str">
        <f>Relatórios!O382</f>
        <v/>
      </c>
      <c r="P360" s="417" t="str">
        <f>Relatórios!P382</f>
        <v/>
      </c>
      <c r="Q360" s="417" t="str">
        <f>Relatórios!Q382</f>
        <v/>
      </c>
      <c r="R360" s="417" t="str">
        <f>Relatórios!R382</f>
        <v/>
      </c>
      <c r="S360" s="418"/>
    </row>
    <row r="361" spans="1:19" ht="12.75" customHeight="1">
      <c r="A361" s="419" t="str">
        <f>Relatórios!A383</f>
        <v/>
      </c>
      <c r="B361" s="417" t="str">
        <f>Relatórios!B383</f>
        <v/>
      </c>
      <c r="C361" s="417" t="str">
        <f>Relatórios!C383</f>
        <v/>
      </c>
      <c r="D361" s="417" t="str">
        <f>Relatórios!D383</f>
        <v/>
      </c>
      <c r="E361" s="417" t="str">
        <f>Relatórios!E383</f>
        <v/>
      </c>
      <c r="F361" s="417" t="str">
        <f>Relatórios!F383</f>
        <v/>
      </c>
      <c r="G361" s="417" t="str">
        <f>Relatórios!G383</f>
        <v/>
      </c>
      <c r="H361" s="417" t="str">
        <f>Relatórios!H383</f>
        <v/>
      </c>
      <c r="I361" s="452" t="str">
        <f>Relatórios!I383</f>
        <v/>
      </c>
      <c r="J361" s="452" t="str">
        <f>Relatórios!J383</f>
        <v/>
      </c>
      <c r="K361" s="452" t="str">
        <f>Relatórios!K383</f>
        <v/>
      </c>
      <c r="L361" s="417"/>
      <c r="M361" s="452"/>
      <c r="N361" s="484" t="str">
        <f>Relatórios!N383</f>
        <v/>
      </c>
      <c r="O361" s="417" t="str">
        <f>Relatórios!O383</f>
        <v/>
      </c>
      <c r="P361" s="417" t="str">
        <f>Relatórios!P383</f>
        <v/>
      </c>
      <c r="Q361" s="417" t="str">
        <f>Relatórios!Q383</f>
        <v/>
      </c>
      <c r="R361" s="417" t="str">
        <f>Relatórios!R383</f>
        <v/>
      </c>
      <c r="S361" s="418"/>
    </row>
    <row r="362" spans="1:19" ht="12.75" customHeight="1">
      <c r="A362" s="419" t="str">
        <f>Relatórios!A384</f>
        <v/>
      </c>
      <c r="B362" s="417" t="str">
        <f>Relatórios!B384</f>
        <v/>
      </c>
      <c r="C362" s="417" t="str">
        <f>Relatórios!C384</f>
        <v/>
      </c>
      <c r="D362" s="417" t="str">
        <f>Relatórios!D384</f>
        <v/>
      </c>
      <c r="E362" s="417" t="str">
        <f>Relatórios!E384</f>
        <v/>
      </c>
      <c r="F362" s="417" t="str">
        <f>Relatórios!F384</f>
        <v/>
      </c>
      <c r="G362" s="417" t="str">
        <f>Relatórios!G384</f>
        <v/>
      </c>
      <c r="H362" s="417" t="str">
        <f>Relatórios!H384</f>
        <v/>
      </c>
      <c r="I362" s="452" t="str">
        <f>Relatórios!I384</f>
        <v/>
      </c>
      <c r="J362" s="452" t="str">
        <f>Relatórios!J384</f>
        <v/>
      </c>
      <c r="K362" s="452" t="str">
        <f>Relatórios!K384</f>
        <v/>
      </c>
      <c r="L362" s="417"/>
      <c r="M362" s="452"/>
      <c r="N362" s="484" t="str">
        <f>Relatórios!N384</f>
        <v/>
      </c>
      <c r="O362" s="417" t="str">
        <f>Relatórios!O384</f>
        <v/>
      </c>
      <c r="P362" s="417" t="str">
        <f>Relatórios!P384</f>
        <v/>
      </c>
      <c r="Q362" s="417" t="str">
        <f>Relatórios!Q384</f>
        <v/>
      </c>
      <c r="R362" s="417" t="str">
        <f>Relatórios!R384</f>
        <v/>
      </c>
      <c r="S362" s="418"/>
    </row>
    <row r="363" spans="1:19" ht="12.75" customHeight="1">
      <c r="A363" s="419" t="str">
        <f>Relatórios!A385</f>
        <v/>
      </c>
      <c r="B363" s="417" t="str">
        <f>Relatórios!B385</f>
        <v/>
      </c>
      <c r="C363" s="417" t="str">
        <f>Relatórios!C385</f>
        <v/>
      </c>
      <c r="D363" s="417" t="str">
        <f>Relatórios!D385</f>
        <v/>
      </c>
      <c r="E363" s="417" t="str">
        <f>Relatórios!E385</f>
        <v/>
      </c>
      <c r="F363" s="417" t="str">
        <f>Relatórios!F385</f>
        <v/>
      </c>
      <c r="G363" s="417" t="str">
        <f>Relatórios!G385</f>
        <v/>
      </c>
      <c r="H363" s="417" t="str">
        <f>Relatórios!H385</f>
        <v/>
      </c>
      <c r="I363" s="452" t="str">
        <f>Relatórios!I385</f>
        <v/>
      </c>
      <c r="J363" s="452" t="str">
        <f>Relatórios!J385</f>
        <v/>
      </c>
      <c r="K363" s="452" t="str">
        <f>Relatórios!K385</f>
        <v/>
      </c>
      <c r="L363" s="417"/>
      <c r="M363" s="452"/>
      <c r="N363" s="484" t="str">
        <f>Relatórios!N385</f>
        <v/>
      </c>
      <c r="O363" s="417" t="str">
        <f>Relatórios!O385</f>
        <v/>
      </c>
      <c r="P363" s="417" t="str">
        <f>Relatórios!P385</f>
        <v/>
      </c>
      <c r="Q363" s="417" t="str">
        <f>Relatórios!Q385</f>
        <v/>
      </c>
      <c r="R363" s="417" t="str">
        <f>Relatórios!R385</f>
        <v/>
      </c>
      <c r="S363" s="418"/>
    </row>
    <row r="364" spans="1:19" ht="12.75" customHeight="1">
      <c r="A364" s="419" t="str">
        <f>Relatórios!A386</f>
        <v/>
      </c>
      <c r="B364" s="417" t="str">
        <f>Relatórios!B386</f>
        <v/>
      </c>
      <c r="C364" s="417" t="str">
        <f>Relatórios!C386</f>
        <v/>
      </c>
      <c r="D364" s="417" t="str">
        <f>Relatórios!D386</f>
        <v/>
      </c>
      <c r="E364" s="417" t="str">
        <f>Relatórios!E386</f>
        <v/>
      </c>
      <c r="F364" s="417" t="str">
        <f>Relatórios!F386</f>
        <v/>
      </c>
      <c r="G364" s="417" t="str">
        <f>Relatórios!G386</f>
        <v/>
      </c>
      <c r="H364" s="417" t="str">
        <f>Relatórios!H386</f>
        <v/>
      </c>
      <c r="I364" s="452" t="str">
        <f>Relatórios!I386</f>
        <v/>
      </c>
      <c r="J364" s="452" t="str">
        <f>Relatórios!J386</f>
        <v/>
      </c>
      <c r="K364" s="452" t="str">
        <f>Relatórios!K386</f>
        <v/>
      </c>
      <c r="L364" s="417"/>
      <c r="M364" s="452"/>
      <c r="N364" s="484" t="str">
        <f>Relatórios!N386</f>
        <v/>
      </c>
      <c r="O364" s="417" t="str">
        <f>Relatórios!O386</f>
        <v/>
      </c>
      <c r="P364" s="417" t="str">
        <f>Relatórios!P386</f>
        <v/>
      </c>
      <c r="Q364" s="417" t="str">
        <f>Relatórios!Q386</f>
        <v/>
      </c>
      <c r="R364" s="417" t="str">
        <f>Relatórios!R386</f>
        <v/>
      </c>
      <c r="S364" s="418"/>
    </row>
    <row r="365" spans="1:19" ht="12.75" customHeight="1">
      <c r="A365" s="419" t="str">
        <f>Relatórios!A387</f>
        <v/>
      </c>
      <c r="B365" s="417" t="str">
        <f>Relatórios!B387</f>
        <v/>
      </c>
      <c r="C365" s="417" t="str">
        <f>Relatórios!C387</f>
        <v/>
      </c>
      <c r="D365" s="417" t="str">
        <f>Relatórios!D387</f>
        <v/>
      </c>
      <c r="E365" s="417" t="str">
        <f>Relatórios!E387</f>
        <v/>
      </c>
      <c r="F365" s="417" t="str">
        <f>Relatórios!F387</f>
        <v/>
      </c>
      <c r="G365" s="417" t="str">
        <f>Relatórios!G387</f>
        <v/>
      </c>
      <c r="H365" s="417" t="str">
        <f>Relatórios!H387</f>
        <v/>
      </c>
      <c r="I365" s="452" t="str">
        <f>Relatórios!I387</f>
        <v/>
      </c>
      <c r="J365" s="452" t="str">
        <f>Relatórios!J387</f>
        <v/>
      </c>
      <c r="K365" s="452" t="str">
        <f>Relatórios!K387</f>
        <v/>
      </c>
      <c r="L365" s="417"/>
      <c r="M365" s="452"/>
      <c r="N365" s="484" t="str">
        <f>Relatórios!N387</f>
        <v/>
      </c>
      <c r="O365" s="417" t="str">
        <f>Relatórios!O387</f>
        <v/>
      </c>
      <c r="P365" s="417" t="str">
        <f>Relatórios!P387</f>
        <v/>
      </c>
      <c r="Q365" s="417" t="str">
        <f>Relatórios!Q387</f>
        <v/>
      </c>
      <c r="R365" s="417" t="str">
        <f>Relatórios!R387</f>
        <v/>
      </c>
      <c r="S365" s="418"/>
    </row>
    <row r="366" spans="1:19" ht="12.75" customHeight="1">
      <c r="A366" s="419" t="str">
        <f>Relatórios!A388</f>
        <v/>
      </c>
      <c r="B366" s="417" t="str">
        <f>Relatórios!B388</f>
        <v/>
      </c>
      <c r="C366" s="417" t="str">
        <f>Relatórios!C388</f>
        <v/>
      </c>
      <c r="D366" s="417" t="str">
        <f>Relatórios!D388</f>
        <v/>
      </c>
      <c r="E366" s="417" t="str">
        <f>Relatórios!E388</f>
        <v/>
      </c>
      <c r="F366" s="417" t="str">
        <f>Relatórios!F388</f>
        <v/>
      </c>
      <c r="G366" s="417" t="str">
        <f>Relatórios!G388</f>
        <v/>
      </c>
      <c r="H366" s="417" t="str">
        <f>Relatórios!H388</f>
        <v/>
      </c>
      <c r="I366" s="452" t="str">
        <f>Relatórios!I388</f>
        <v/>
      </c>
      <c r="J366" s="452" t="str">
        <f>Relatórios!J388</f>
        <v/>
      </c>
      <c r="K366" s="452" t="str">
        <f>Relatórios!K388</f>
        <v/>
      </c>
      <c r="L366" s="417"/>
      <c r="M366" s="452"/>
      <c r="N366" s="484" t="str">
        <f>Relatórios!N388</f>
        <v/>
      </c>
      <c r="O366" s="417" t="str">
        <f>Relatórios!O388</f>
        <v/>
      </c>
      <c r="P366" s="417" t="str">
        <f>Relatórios!P388</f>
        <v/>
      </c>
      <c r="Q366" s="417" t="str">
        <f>Relatórios!Q388</f>
        <v/>
      </c>
      <c r="R366" s="417" t="str">
        <f>Relatórios!R388</f>
        <v/>
      </c>
      <c r="S366" s="418"/>
    </row>
    <row r="367" spans="1:19" ht="12.75" customHeight="1">
      <c r="A367" s="419" t="str">
        <f>Relatórios!A389</f>
        <v/>
      </c>
      <c r="B367" s="417" t="str">
        <f>Relatórios!B389</f>
        <v/>
      </c>
      <c r="C367" s="417" t="str">
        <f>Relatórios!C389</f>
        <v/>
      </c>
      <c r="D367" s="417" t="str">
        <f>Relatórios!D389</f>
        <v/>
      </c>
      <c r="E367" s="417" t="str">
        <f>Relatórios!E389</f>
        <v/>
      </c>
      <c r="F367" s="417" t="str">
        <f>Relatórios!F389</f>
        <v/>
      </c>
      <c r="G367" s="417" t="str">
        <f>Relatórios!G389</f>
        <v/>
      </c>
      <c r="H367" s="417" t="str">
        <f>Relatórios!H389</f>
        <v/>
      </c>
      <c r="I367" s="452" t="str">
        <f>Relatórios!I389</f>
        <v/>
      </c>
      <c r="J367" s="452" t="str">
        <f>Relatórios!J389</f>
        <v/>
      </c>
      <c r="K367" s="452" t="str">
        <f>Relatórios!K389</f>
        <v/>
      </c>
      <c r="L367" s="417"/>
      <c r="M367" s="452"/>
      <c r="N367" s="484" t="str">
        <f>Relatórios!N389</f>
        <v/>
      </c>
      <c r="O367" s="417" t="str">
        <f>Relatórios!O389</f>
        <v/>
      </c>
      <c r="P367" s="417" t="str">
        <f>Relatórios!P389</f>
        <v/>
      </c>
      <c r="Q367" s="417" t="str">
        <f>Relatórios!Q389</f>
        <v/>
      </c>
      <c r="R367" s="417" t="str">
        <f>Relatórios!R389</f>
        <v/>
      </c>
      <c r="S367" s="418"/>
    </row>
    <row r="368" spans="1:19" ht="12.75" customHeight="1">
      <c r="A368" s="419" t="str">
        <f>Relatórios!A390</f>
        <v/>
      </c>
      <c r="B368" s="417" t="str">
        <f>Relatórios!B390</f>
        <v/>
      </c>
      <c r="C368" s="417" t="str">
        <f>Relatórios!C390</f>
        <v/>
      </c>
      <c r="D368" s="417" t="str">
        <f>Relatórios!D390</f>
        <v/>
      </c>
      <c r="E368" s="417" t="str">
        <f>Relatórios!E390</f>
        <v/>
      </c>
      <c r="F368" s="417" t="str">
        <f>Relatórios!F390</f>
        <v/>
      </c>
      <c r="G368" s="417" t="str">
        <f>Relatórios!G390</f>
        <v/>
      </c>
      <c r="H368" s="417" t="str">
        <f>Relatórios!H390</f>
        <v/>
      </c>
      <c r="I368" s="452" t="str">
        <f>Relatórios!I390</f>
        <v/>
      </c>
      <c r="J368" s="452" t="str">
        <f>Relatórios!J390</f>
        <v/>
      </c>
      <c r="K368" s="452" t="str">
        <f>Relatórios!K390</f>
        <v/>
      </c>
      <c r="L368" s="417"/>
      <c r="M368" s="452"/>
      <c r="N368" s="484" t="str">
        <f>Relatórios!N390</f>
        <v/>
      </c>
      <c r="O368" s="417" t="str">
        <f>Relatórios!O390</f>
        <v/>
      </c>
      <c r="P368" s="417" t="str">
        <f>Relatórios!P390</f>
        <v/>
      </c>
      <c r="Q368" s="417" t="str">
        <f>Relatórios!Q390</f>
        <v/>
      </c>
      <c r="R368" s="417" t="str">
        <f>Relatórios!R390</f>
        <v/>
      </c>
      <c r="S368" s="418"/>
    </row>
    <row r="369" spans="1:19" ht="12.75" customHeight="1">
      <c r="A369" s="419" t="str">
        <f>Relatórios!A391</f>
        <v/>
      </c>
      <c r="B369" s="417" t="str">
        <f>Relatórios!B391</f>
        <v/>
      </c>
      <c r="C369" s="417" t="str">
        <f>Relatórios!C391</f>
        <v/>
      </c>
      <c r="D369" s="417" t="str">
        <f>Relatórios!D391</f>
        <v/>
      </c>
      <c r="E369" s="417" t="str">
        <f>Relatórios!E391</f>
        <v/>
      </c>
      <c r="F369" s="417" t="str">
        <f>Relatórios!F391</f>
        <v/>
      </c>
      <c r="G369" s="417" t="str">
        <f>Relatórios!G391</f>
        <v/>
      </c>
      <c r="H369" s="417" t="str">
        <f>Relatórios!H391</f>
        <v/>
      </c>
      <c r="I369" s="452" t="str">
        <f>Relatórios!I391</f>
        <v/>
      </c>
      <c r="J369" s="452" t="str">
        <f>Relatórios!J391</f>
        <v/>
      </c>
      <c r="K369" s="452" t="str">
        <f>Relatórios!K391</f>
        <v/>
      </c>
      <c r="L369" s="417"/>
      <c r="M369" s="452"/>
      <c r="N369" s="484" t="str">
        <f>Relatórios!N391</f>
        <v/>
      </c>
      <c r="O369" s="417" t="str">
        <f>Relatórios!O391</f>
        <v/>
      </c>
      <c r="P369" s="417" t="str">
        <f>Relatórios!P391</f>
        <v/>
      </c>
      <c r="Q369" s="417" t="str">
        <f>Relatórios!Q391</f>
        <v/>
      </c>
      <c r="R369" s="417" t="str">
        <f>Relatórios!R391</f>
        <v/>
      </c>
      <c r="S369" s="418"/>
    </row>
    <row r="370" spans="1:19" ht="12.75" customHeight="1">
      <c r="A370" s="419" t="str">
        <f>Relatórios!A392</f>
        <v/>
      </c>
      <c r="B370" s="417" t="str">
        <f>Relatórios!B392</f>
        <v/>
      </c>
      <c r="C370" s="417" t="str">
        <f>Relatórios!C392</f>
        <v/>
      </c>
      <c r="D370" s="417" t="str">
        <f>Relatórios!D392</f>
        <v/>
      </c>
      <c r="E370" s="417" t="str">
        <f>Relatórios!E392</f>
        <v/>
      </c>
      <c r="F370" s="417" t="str">
        <f>Relatórios!F392</f>
        <v/>
      </c>
      <c r="G370" s="417" t="str">
        <f>Relatórios!G392</f>
        <v/>
      </c>
      <c r="H370" s="417" t="str">
        <f>Relatórios!H392</f>
        <v/>
      </c>
      <c r="I370" s="452" t="str">
        <f>Relatórios!I392</f>
        <v/>
      </c>
      <c r="J370" s="452" t="str">
        <f>Relatórios!J392</f>
        <v/>
      </c>
      <c r="K370" s="452" t="str">
        <f>Relatórios!K392</f>
        <v/>
      </c>
      <c r="L370" s="417"/>
      <c r="M370" s="452"/>
      <c r="N370" s="484" t="str">
        <f>Relatórios!N392</f>
        <v/>
      </c>
      <c r="O370" s="417" t="str">
        <f>Relatórios!O392</f>
        <v/>
      </c>
      <c r="P370" s="417" t="str">
        <f>Relatórios!P392</f>
        <v/>
      </c>
      <c r="Q370" s="417" t="str">
        <f>Relatórios!Q392</f>
        <v/>
      </c>
      <c r="R370" s="417" t="str">
        <f>Relatórios!R392</f>
        <v/>
      </c>
      <c r="S370" s="418"/>
    </row>
    <row r="371" spans="1:19" ht="12.75" customHeight="1">
      <c r="A371" s="419" t="str">
        <f>Relatórios!A393</f>
        <v/>
      </c>
      <c r="B371" s="417" t="str">
        <f>Relatórios!B393</f>
        <v/>
      </c>
      <c r="C371" s="417" t="str">
        <f>Relatórios!C393</f>
        <v/>
      </c>
      <c r="D371" s="417" t="str">
        <f>Relatórios!D393</f>
        <v/>
      </c>
      <c r="E371" s="417" t="str">
        <f>Relatórios!E393</f>
        <v/>
      </c>
      <c r="F371" s="417" t="str">
        <f>Relatórios!F393</f>
        <v/>
      </c>
      <c r="G371" s="417" t="str">
        <f>Relatórios!G393</f>
        <v/>
      </c>
      <c r="H371" s="417" t="str">
        <f>Relatórios!H393</f>
        <v/>
      </c>
      <c r="I371" s="452" t="str">
        <f>Relatórios!I393</f>
        <v/>
      </c>
      <c r="J371" s="452" t="str">
        <f>Relatórios!J393</f>
        <v/>
      </c>
      <c r="K371" s="452" t="str">
        <f>Relatórios!K393</f>
        <v/>
      </c>
      <c r="L371" s="417"/>
      <c r="M371" s="452"/>
      <c r="N371" s="484" t="str">
        <f>Relatórios!N393</f>
        <v/>
      </c>
      <c r="O371" s="417" t="str">
        <f>Relatórios!O393</f>
        <v/>
      </c>
      <c r="P371" s="417" t="str">
        <f>Relatórios!P393</f>
        <v/>
      </c>
      <c r="Q371" s="417" t="str">
        <f>Relatórios!Q393</f>
        <v/>
      </c>
      <c r="R371" s="417" t="str">
        <f>Relatórios!R393</f>
        <v/>
      </c>
      <c r="S371" s="418"/>
    </row>
    <row r="372" spans="1:19" ht="12.75" customHeight="1">
      <c r="A372" s="419" t="str">
        <f>Relatórios!A394</f>
        <v/>
      </c>
      <c r="B372" s="417" t="str">
        <f>Relatórios!B394</f>
        <v/>
      </c>
      <c r="C372" s="417" t="str">
        <f>Relatórios!C394</f>
        <v/>
      </c>
      <c r="D372" s="417" t="str">
        <f>Relatórios!D394</f>
        <v/>
      </c>
      <c r="E372" s="417" t="str">
        <f>Relatórios!E394</f>
        <v/>
      </c>
      <c r="F372" s="417" t="str">
        <f>Relatórios!F394</f>
        <v/>
      </c>
      <c r="G372" s="417" t="str">
        <f>Relatórios!G394</f>
        <v/>
      </c>
      <c r="H372" s="417" t="str">
        <f>Relatórios!H394</f>
        <v/>
      </c>
      <c r="I372" s="452" t="str">
        <f>Relatórios!I394</f>
        <v/>
      </c>
      <c r="J372" s="452" t="str">
        <f>Relatórios!J394</f>
        <v/>
      </c>
      <c r="K372" s="452" t="str">
        <f>Relatórios!K394</f>
        <v/>
      </c>
      <c r="L372" s="417"/>
      <c r="M372" s="452"/>
      <c r="N372" s="484" t="str">
        <f>Relatórios!N394</f>
        <v/>
      </c>
      <c r="O372" s="417" t="str">
        <f>Relatórios!O394</f>
        <v/>
      </c>
      <c r="P372" s="417" t="str">
        <f>Relatórios!P394</f>
        <v/>
      </c>
      <c r="Q372" s="417" t="str">
        <f>Relatórios!Q394</f>
        <v/>
      </c>
      <c r="R372" s="417" t="str">
        <f>Relatórios!R394</f>
        <v/>
      </c>
      <c r="S372" s="418"/>
    </row>
    <row r="373" spans="1:19" ht="12.75" customHeight="1">
      <c r="A373" s="419" t="str">
        <f>Relatórios!A395</f>
        <v/>
      </c>
      <c r="B373" s="417" t="str">
        <f>Relatórios!B395</f>
        <v/>
      </c>
      <c r="C373" s="417" t="str">
        <f>Relatórios!C395</f>
        <v/>
      </c>
      <c r="D373" s="417" t="str">
        <f>Relatórios!D395</f>
        <v/>
      </c>
      <c r="E373" s="417" t="str">
        <f>Relatórios!E395</f>
        <v/>
      </c>
      <c r="F373" s="417" t="str">
        <f>Relatórios!F395</f>
        <v/>
      </c>
      <c r="G373" s="417" t="str">
        <f>Relatórios!G395</f>
        <v/>
      </c>
      <c r="H373" s="417" t="str">
        <f>Relatórios!H395</f>
        <v/>
      </c>
      <c r="I373" s="452" t="str">
        <f>Relatórios!I395</f>
        <v/>
      </c>
      <c r="J373" s="452" t="str">
        <f>Relatórios!J395</f>
        <v/>
      </c>
      <c r="K373" s="452" t="str">
        <f>Relatórios!K395</f>
        <v/>
      </c>
      <c r="L373" s="417"/>
      <c r="M373" s="452"/>
      <c r="N373" s="484" t="str">
        <f>Relatórios!N395</f>
        <v/>
      </c>
      <c r="O373" s="417" t="str">
        <f>Relatórios!O395</f>
        <v/>
      </c>
      <c r="P373" s="417" t="str">
        <f>Relatórios!P395</f>
        <v/>
      </c>
      <c r="Q373" s="417" t="str">
        <f>Relatórios!Q395</f>
        <v/>
      </c>
      <c r="R373" s="417" t="str">
        <f>Relatórios!R395</f>
        <v/>
      </c>
      <c r="S373" s="418"/>
    </row>
    <row r="374" spans="1:19" ht="12.75" customHeight="1">
      <c r="A374" s="419" t="str">
        <f>Relatórios!A396</f>
        <v/>
      </c>
      <c r="B374" s="417" t="str">
        <f>Relatórios!B396</f>
        <v/>
      </c>
      <c r="C374" s="417" t="str">
        <f>Relatórios!C396</f>
        <v/>
      </c>
      <c r="D374" s="417" t="str">
        <f>Relatórios!D396</f>
        <v/>
      </c>
      <c r="E374" s="417" t="str">
        <f>Relatórios!E396</f>
        <v/>
      </c>
      <c r="F374" s="417" t="str">
        <f>Relatórios!F396</f>
        <v/>
      </c>
      <c r="G374" s="417" t="str">
        <f>Relatórios!G396</f>
        <v/>
      </c>
      <c r="H374" s="417" t="str">
        <f>Relatórios!H396</f>
        <v/>
      </c>
      <c r="I374" s="452" t="str">
        <f>Relatórios!I396</f>
        <v/>
      </c>
      <c r="J374" s="452" t="str">
        <f>Relatórios!J396</f>
        <v/>
      </c>
      <c r="K374" s="452" t="str">
        <f>Relatórios!K396</f>
        <v/>
      </c>
      <c r="L374" s="417"/>
      <c r="M374" s="452"/>
      <c r="N374" s="484" t="str">
        <f>Relatórios!N396</f>
        <v/>
      </c>
      <c r="O374" s="417" t="str">
        <f>Relatórios!O396</f>
        <v/>
      </c>
      <c r="P374" s="417" t="str">
        <f>Relatórios!P396</f>
        <v/>
      </c>
      <c r="Q374" s="417" t="str">
        <f>Relatórios!Q396</f>
        <v/>
      </c>
      <c r="R374" s="417" t="str">
        <f>Relatórios!R396</f>
        <v/>
      </c>
      <c r="S374" s="418"/>
    </row>
    <row r="375" spans="1:19" ht="12.75" customHeight="1">
      <c r="A375" s="419" t="str">
        <f>Relatórios!A397</f>
        <v/>
      </c>
      <c r="B375" s="417" t="str">
        <f>Relatórios!B397</f>
        <v/>
      </c>
      <c r="C375" s="417" t="str">
        <f>Relatórios!C397</f>
        <v/>
      </c>
      <c r="D375" s="417" t="str">
        <f>Relatórios!D397</f>
        <v/>
      </c>
      <c r="E375" s="417" t="str">
        <f>Relatórios!E397</f>
        <v/>
      </c>
      <c r="F375" s="417" t="str">
        <f>Relatórios!F397</f>
        <v/>
      </c>
      <c r="G375" s="417" t="str">
        <f>Relatórios!G397</f>
        <v/>
      </c>
      <c r="H375" s="417" t="str">
        <f>Relatórios!H397</f>
        <v/>
      </c>
      <c r="I375" s="452" t="str">
        <f>Relatórios!I397</f>
        <v/>
      </c>
      <c r="J375" s="452" t="str">
        <f>Relatórios!J397</f>
        <v/>
      </c>
      <c r="K375" s="452" t="str">
        <f>Relatórios!K397</f>
        <v/>
      </c>
      <c r="L375" s="417"/>
      <c r="M375" s="452"/>
      <c r="N375" s="484" t="str">
        <f>Relatórios!N397</f>
        <v/>
      </c>
      <c r="O375" s="417" t="str">
        <f>Relatórios!O397</f>
        <v/>
      </c>
      <c r="P375" s="417" t="str">
        <f>Relatórios!P397</f>
        <v/>
      </c>
      <c r="Q375" s="417" t="str">
        <f>Relatórios!Q397</f>
        <v/>
      </c>
      <c r="R375" s="417" t="str">
        <f>Relatórios!R397</f>
        <v/>
      </c>
      <c r="S375" s="418"/>
    </row>
    <row r="376" spans="1:19" ht="12.75" customHeight="1">
      <c r="A376" s="419" t="str">
        <f>Relatórios!A398</f>
        <v/>
      </c>
      <c r="B376" s="417" t="str">
        <f>Relatórios!B398</f>
        <v/>
      </c>
      <c r="C376" s="417" t="str">
        <f>Relatórios!C398</f>
        <v/>
      </c>
      <c r="D376" s="417" t="str">
        <f>Relatórios!D398</f>
        <v/>
      </c>
      <c r="E376" s="417" t="str">
        <f>Relatórios!E398</f>
        <v/>
      </c>
      <c r="F376" s="417" t="str">
        <f>Relatórios!F398</f>
        <v/>
      </c>
      <c r="G376" s="417" t="str">
        <f>Relatórios!G398</f>
        <v/>
      </c>
      <c r="H376" s="417" t="str">
        <f>Relatórios!H398</f>
        <v/>
      </c>
      <c r="I376" s="452" t="str">
        <f>Relatórios!I398</f>
        <v/>
      </c>
      <c r="J376" s="452" t="str">
        <f>Relatórios!J398</f>
        <v/>
      </c>
      <c r="K376" s="452" t="str">
        <f>Relatórios!K398</f>
        <v/>
      </c>
      <c r="L376" s="417"/>
      <c r="M376" s="452"/>
      <c r="N376" s="484" t="str">
        <f>Relatórios!N398</f>
        <v/>
      </c>
      <c r="O376" s="417" t="str">
        <f>Relatórios!O398</f>
        <v/>
      </c>
      <c r="P376" s="417" t="str">
        <f>Relatórios!P398</f>
        <v/>
      </c>
      <c r="Q376" s="417" t="str">
        <f>Relatórios!Q398</f>
        <v/>
      </c>
      <c r="R376" s="417" t="str">
        <f>Relatórios!R398</f>
        <v/>
      </c>
      <c r="S376" s="418"/>
    </row>
    <row r="377" spans="1:19" ht="12.75" customHeight="1">
      <c r="A377" s="419" t="str">
        <f>Relatórios!A399</f>
        <v/>
      </c>
      <c r="B377" s="417" t="str">
        <f>Relatórios!B399</f>
        <v/>
      </c>
      <c r="C377" s="417" t="str">
        <f>Relatórios!C399</f>
        <v/>
      </c>
      <c r="D377" s="417" t="str">
        <f>Relatórios!D399</f>
        <v/>
      </c>
      <c r="E377" s="417" t="str">
        <f>Relatórios!E399</f>
        <v/>
      </c>
      <c r="F377" s="417" t="str">
        <f>Relatórios!F399</f>
        <v/>
      </c>
      <c r="G377" s="417" t="str">
        <f>Relatórios!G399</f>
        <v/>
      </c>
      <c r="H377" s="417" t="str">
        <f>Relatórios!H399</f>
        <v/>
      </c>
      <c r="I377" s="452" t="str">
        <f>Relatórios!I399</f>
        <v/>
      </c>
      <c r="J377" s="452" t="str">
        <f>Relatórios!J399</f>
        <v/>
      </c>
      <c r="K377" s="452" t="str">
        <f>Relatórios!K399</f>
        <v/>
      </c>
      <c r="L377" s="417"/>
      <c r="M377" s="452"/>
      <c r="N377" s="484" t="str">
        <f>Relatórios!N399</f>
        <v/>
      </c>
      <c r="O377" s="417" t="str">
        <f>Relatórios!O399</f>
        <v/>
      </c>
      <c r="P377" s="417" t="str">
        <f>Relatórios!P399</f>
        <v/>
      </c>
      <c r="Q377" s="417" t="str">
        <f>Relatórios!Q399</f>
        <v/>
      </c>
      <c r="R377" s="417" t="str">
        <f>Relatórios!R399</f>
        <v/>
      </c>
      <c r="S377" s="418"/>
    </row>
    <row r="378" spans="1:19" ht="12.75" customHeight="1">
      <c r="A378" s="419" t="str">
        <f>Relatórios!A400</f>
        <v/>
      </c>
      <c r="B378" s="417" t="str">
        <f>Relatórios!B400</f>
        <v/>
      </c>
      <c r="C378" s="417" t="str">
        <f>Relatórios!C400</f>
        <v/>
      </c>
      <c r="D378" s="417" t="str">
        <f>Relatórios!D400</f>
        <v/>
      </c>
      <c r="E378" s="417" t="str">
        <f>Relatórios!E400</f>
        <v/>
      </c>
      <c r="F378" s="417" t="str">
        <f>Relatórios!F400</f>
        <v/>
      </c>
      <c r="G378" s="417" t="str">
        <f>Relatórios!G400</f>
        <v/>
      </c>
      <c r="H378" s="417" t="str">
        <f>Relatórios!H400</f>
        <v/>
      </c>
      <c r="I378" s="452" t="str">
        <f>Relatórios!I400</f>
        <v/>
      </c>
      <c r="J378" s="452" t="str">
        <f>Relatórios!J400</f>
        <v/>
      </c>
      <c r="K378" s="452" t="str">
        <f>Relatórios!K400</f>
        <v/>
      </c>
      <c r="L378" s="417"/>
      <c r="M378" s="452"/>
      <c r="N378" s="484" t="str">
        <f>Relatórios!N400</f>
        <v/>
      </c>
      <c r="O378" s="417" t="str">
        <f>Relatórios!O400</f>
        <v/>
      </c>
      <c r="P378" s="417" t="str">
        <f>Relatórios!P400</f>
        <v/>
      </c>
      <c r="Q378" s="417" t="str">
        <f>Relatórios!Q400</f>
        <v/>
      </c>
      <c r="R378" s="417" t="str">
        <f>Relatórios!R400</f>
        <v/>
      </c>
      <c r="S378" s="418"/>
    </row>
    <row r="379" spans="1:19" ht="12.75" customHeight="1">
      <c r="A379" s="419" t="str">
        <f>Relatórios!A401</f>
        <v/>
      </c>
      <c r="B379" s="417" t="str">
        <f>Relatórios!B401</f>
        <v/>
      </c>
      <c r="C379" s="417" t="str">
        <f>Relatórios!C401</f>
        <v/>
      </c>
      <c r="D379" s="417" t="str">
        <f>Relatórios!D401</f>
        <v/>
      </c>
      <c r="E379" s="417" t="str">
        <f>Relatórios!E401</f>
        <v/>
      </c>
      <c r="F379" s="417" t="str">
        <f>Relatórios!F401</f>
        <v/>
      </c>
      <c r="G379" s="417" t="str">
        <f>Relatórios!G401</f>
        <v/>
      </c>
      <c r="H379" s="417" t="str">
        <f>Relatórios!H401</f>
        <v/>
      </c>
      <c r="I379" s="452" t="str">
        <f>Relatórios!I401</f>
        <v/>
      </c>
      <c r="J379" s="452" t="str">
        <f>Relatórios!J401</f>
        <v/>
      </c>
      <c r="K379" s="452" t="str">
        <f>Relatórios!K401</f>
        <v/>
      </c>
      <c r="L379" s="417"/>
      <c r="M379" s="452"/>
      <c r="N379" s="484" t="str">
        <f>Relatórios!N401</f>
        <v/>
      </c>
      <c r="O379" s="417" t="str">
        <f>Relatórios!O401</f>
        <v/>
      </c>
      <c r="P379" s="417" t="str">
        <f>Relatórios!P401</f>
        <v/>
      </c>
      <c r="Q379" s="417" t="str">
        <f>Relatórios!Q401</f>
        <v/>
      </c>
      <c r="R379" s="417" t="str">
        <f>Relatórios!R401</f>
        <v/>
      </c>
      <c r="S379" s="418"/>
    </row>
    <row r="380" spans="1:19" ht="12.75" customHeight="1">
      <c r="A380" s="419" t="str">
        <f>Relatórios!A402</f>
        <v/>
      </c>
      <c r="B380" s="417" t="str">
        <f>Relatórios!B402</f>
        <v/>
      </c>
      <c r="C380" s="417" t="str">
        <f>Relatórios!C402</f>
        <v/>
      </c>
      <c r="D380" s="417" t="str">
        <f>Relatórios!D402</f>
        <v/>
      </c>
      <c r="E380" s="417" t="str">
        <f>Relatórios!E402</f>
        <v/>
      </c>
      <c r="F380" s="417" t="str">
        <f>Relatórios!F402</f>
        <v/>
      </c>
      <c r="G380" s="417" t="str">
        <f>Relatórios!G402</f>
        <v/>
      </c>
      <c r="H380" s="417" t="str">
        <f>Relatórios!H402</f>
        <v/>
      </c>
      <c r="I380" s="452" t="str">
        <f>Relatórios!I402</f>
        <v/>
      </c>
      <c r="J380" s="452" t="str">
        <f>Relatórios!J402</f>
        <v/>
      </c>
      <c r="K380" s="452" t="str">
        <f>Relatórios!K402</f>
        <v/>
      </c>
      <c r="L380" s="417"/>
      <c r="M380" s="452"/>
      <c r="N380" s="484" t="str">
        <f>Relatórios!N402</f>
        <v/>
      </c>
      <c r="O380" s="417" t="str">
        <f>Relatórios!O402</f>
        <v/>
      </c>
      <c r="P380" s="417" t="str">
        <f>Relatórios!P402</f>
        <v/>
      </c>
      <c r="Q380" s="417" t="str">
        <f>Relatórios!Q402</f>
        <v/>
      </c>
      <c r="R380" s="417" t="str">
        <f>Relatórios!R402</f>
        <v/>
      </c>
      <c r="S380" s="418"/>
    </row>
    <row r="381" spans="1:19" ht="12.75" customHeight="1">
      <c r="A381" s="419" t="str">
        <f>Relatórios!A403</f>
        <v/>
      </c>
      <c r="B381" s="417" t="str">
        <f>Relatórios!B403</f>
        <v/>
      </c>
      <c r="C381" s="417" t="str">
        <f>Relatórios!C403</f>
        <v/>
      </c>
      <c r="D381" s="417" t="str">
        <f>Relatórios!D403</f>
        <v/>
      </c>
      <c r="E381" s="417" t="str">
        <f>Relatórios!E403</f>
        <v/>
      </c>
      <c r="F381" s="417" t="str">
        <f>Relatórios!F403</f>
        <v/>
      </c>
      <c r="G381" s="417" t="str">
        <f>Relatórios!G403</f>
        <v/>
      </c>
      <c r="H381" s="417" t="str">
        <f>Relatórios!H403</f>
        <v/>
      </c>
      <c r="I381" s="452" t="str">
        <f>Relatórios!I403</f>
        <v/>
      </c>
      <c r="J381" s="452" t="str">
        <f>Relatórios!J403</f>
        <v/>
      </c>
      <c r="K381" s="452" t="str">
        <f>Relatórios!K403</f>
        <v/>
      </c>
      <c r="L381" s="417"/>
      <c r="M381" s="452"/>
      <c r="N381" s="484" t="str">
        <f>Relatórios!N403</f>
        <v/>
      </c>
      <c r="O381" s="417" t="str">
        <f>Relatórios!O403</f>
        <v/>
      </c>
      <c r="P381" s="417" t="str">
        <f>Relatórios!P403</f>
        <v/>
      </c>
      <c r="Q381" s="417" t="str">
        <f>Relatórios!Q403</f>
        <v/>
      </c>
      <c r="R381" s="417" t="str">
        <f>Relatórios!R403</f>
        <v/>
      </c>
      <c r="S381" s="418"/>
    </row>
    <row r="382" spans="1:19" ht="12.75" customHeight="1">
      <c r="A382" s="419" t="str">
        <f>Relatórios!A404</f>
        <v/>
      </c>
      <c r="B382" s="417" t="str">
        <f>Relatórios!B404</f>
        <v/>
      </c>
      <c r="C382" s="417" t="str">
        <f>Relatórios!C404</f>
        <v/>
      </c>
      <c r="D382" s="417" t="str">
        <f>Relatórios!D404</f>
        <v/>
      </c>
      <c r="E382" s="417" t="str">
        <f>Relatórios!E404</f>
        <v/>
      </c>
      <c r="F382" s="417" t="str">
        <f>Relatórios!F404</f>
        <v/>
      </c>
      <c r="G382" s="417" t="str">
        <f>Relatórios!G404</f>
        <v/>
      </c>
      <c r="H382" s="417" t="str">
        <f>Relatórios!H404</f>
        <v/>
      </c>
      <c r="I382" s="452" t="str">
        <f>Relatórios!I404</f>
        <v/>
      </c>
      <c r="J382" s="452" t="str">
        <f>Relatórios!J404</f>
        <v/>
      </c>
      <c r="K382" s="452" t="str">
        <f>Relatórios!K404</f>
        <v/>
      </c>
      <c r="L382" s="417"/>
      <c r="M382" s="452"/>
      <c r="N382" s="484" t="str">
        <f>Relatórios!N404</f>
        <v/>
      </c>
      <c r="O382" s="417" t="str">
        <f>Relatórios!O404</f>
        <v/>
      </c>
      <c r="P382" s="417" t="str">
        <f>Relatórios!P404</f>
        <v/>
      </c>
      <c r="Q382" s="417" t="str">
        <f>Relatórios!Q404</f>
        <v/>
      </c>
      <c r="R382" s="417" t="str">
        <f>Relatórios!R404</f>
        <v/>
      </c>
      <c r="S382" s="418"/>
    </row>
    <row r="383" spans="1:19" ht="12.75" customHeight="1">
      <c r="A383" s="419" t="str">
        <f>Relatórios!A405</f>
        <v/>
      </c>
      <c r="B383" s="417" t="str">
        <f>Relatórios!B405</f>
        <v/>
      </c>
      <c r="C383" s="417" t="str">
        <f>Relatórios!C405</f>
        <v/>
      </c>
      <c r="D383" s="417" t="str">
        <f>Relatórios!D405</f>
        <v/>
      </c>
      <c r="E383" s="417" t="str">
        <f>Relatórios!E405</f>
        <v/>
      </c>
      <c r="F383" s="417" t="str">
        <f>Relatórios!F405</f>
        <v/>
      </c>
      <c r="G383" s="417" t="str">
        <f>Relatórios!G405</f>
        <v/>
      </c>
      <c r="H383" s="417" t="str">
        <f>Relatórios!H405</f>
        <v/>
      </c>
      <c r="I383" s="452" t="str">
        <f>Relatórios!I405</f>
        <v/>
      </c>
      <c r="J383" s="452" t="str">
        <f>Relatórios!J405</f>
        <v/>
      </c>
      <c r="K383" s="452" t="str">
        <f>Relatórios!K405</f>
        <v/>
      </c>
      <c r="L383" s="417"/>
      <c r="M383" s="452"/>
      <c r="N383" s="484" t="str">
        <f>Relatórios!N405</f>
        <v/>
      </c>
      <c r="O383" s="417" t="str">
        <f>Relatórios!O405</f>
        <v/>
      </c>
      <c r="P383" s="417" t="str">
        <f>Relatórios!P405</f>
        <v/>
      </c>
      <c r="Q383" s="417" t="str">
        <f>Relatórios!Q405</f>
        <v/>
      </c>
      <c r="R383" s="417" t="str">
        <f>Relatórios!R405</f>
        <v/>
      </c>
      <c r="S383" s="418"/>
    </row>
    <row r="384" spans="1:19" ht="12.75" customHeight="1">
      <c r="A384" s="419" t="str">
        <f>Relatórios!A406</f>
        <v/>
      </c>
      <c r="B384" s="417" t="str">
        <f>Relatórios!B406</f>
        <v/>
      </c>
      <c r="C384" s="417" t="str">
        <f>Relatórios!C406</f>
        <v/>
      </c>
      <c r="D384" s="417" t="str">
        <f>Relatórios!D406</f>
        <v/>
      </c>
      <c r="E384" s="417" t="str">
        <f>Relatórios!E406</f>
        <v/>
      </c>
      <c r="F384" s="417" t="str">
        <f>Relatórios!F406</f>
        <v/>
      </c>
      <c r="G384" s="417" t="str">
        <f>Relatórios!G406</f>
        <v/>
      </c>
      <c r="H384" s="417" t="str">
        <f>Relatórios!H406</f>
        <v/>
      </c>
      <c r="I384" s="452" t="str">
        <f>Relatórios!I406</f>
        <v/>
      </c>
      <c r="J384" s="452" t="str">
        <f>Relatórios!J406</f>
        <v/>
      </c>
      <c r="K384" s="452" t="str">
        <f>Relatórios!K406</f>
        <v/>
      </c>
      <c r="L384" s="417"/>
      <c r="M384" s="452"/>
      <c r="N384" s="484" t="str">
        <f>Relatórios!N406</f>
        <v/>
      </c>
      <c r="O384" s="417" t="str">
        <f>Relatórios!O406</f>
        <v/>
      </c>
      <c r="P384" s="417" t="str">
        <f>Relatórios!P406</f>
        <v/>
      </c>
      <c r="Q384" s="417" t="str">
        <f>Relatórios!Q406</f>
        <v/>
      </c>
      <c r="R384" s="417" t="str">
        <f>Relatórios!R406</f>
        <v/>
      </c>
      <c r="S384" s="418"/>
    </row>
    <row r="385" spans="1:19" ht="12.75" customHeight="1">
      <c r="A385" s="419" t="str">
        <f>Relatórios!A407</f>
        <v/>
      </c>
      <c r="B385" s="417" t="str">
        <f>Relatórios!B407</f>
        <v/>
      </c>
      <c r="C385" s="417" t="str">
        <f>Relatórios!C407</f>
        <v/>
      </c>
      <c r="D385" s="417" t="str">
        <f>Relatórios!D407</f>
        <v/>
      </c>
      <c r="E385" s="417" t="str">
        <f>Relatórios!E407</f>
        <v/>
      </c>
      <c r="F385" s="417" t="str">
        <f>Relatórios!F407</f>
        <v/>
      </c>
      <c r="G385" s="417" t="str">
        <f>Relatórios!G407</f>
        <v/>
      </c>
      <c r="H385" s="417" t="str">
        <f>Relatórios!H407</f>
        <v/>
      </c>
      <c r="I385" s="452" t="str">
        <f>Relatórios!I407</f>
        <v/>
      </c>
      <c r="J385" s="452" t="str">
        <f>Relatórios!J407</f>
        <v/>
      </c>
      <c r="K385" s="452" t="str">
        <f>Relatórios!K407</f>
        <v/>
      </c>
      <c r="L385" s="417"/>
      <c r="M385" s="452"/>
      <c r="N385" s="484" t="str">
        <f>Relatórios!N407</f>
        <v/>
      </c>
      <c r="O385" s="417" t="str">
        <f>Relatórios!O407</f>
        <v/>
      </c>
      <c r="P385" s="417" t="str">
        <f>Relatórios!P407</f>
        <v/>
      </c>
      <c r="Q385" s="417" t="str">
        <f>Relatórios!Q407</f>
        <v/>
      </c>
      <c r="R385" s="417" t="str">
        <f>Relatórios!R407</f>
        <v/>
      </c>
      <c r="S385" s="418"/>
    </row>
    <row r="386" spans="1:19" ht="12.75" customHeight="1">
      <c r="A386" s="419" t="str">
        <f>Relatórios!A408</f>
        <v/>
      </c>
      <c r="B386" s="417" t="str">
        <f>Relatórios!B408</f>
        <v/>
      </c>
      <c r="C386" s="417" t="str">
        <f>Relatórios!C408</f>
        <v/>
      </c>
      <c r="D386" s="417" t="str">
        <f>Relatórios!D408</f>
        <v/>
      </c>
      <c r="E386" s="417" t="str">
        <f>Relatórios!E408</f>
        <v/>
      </c>
      <c r="F386" s="417" t="str">
        <f>Relatórios!F408</f>
        <v/>
      </c>
      <c r="G386" s="417" t="str">
        <f>Relatórios!G408</f>
        <v/>
      </c>
      <c r="H386" s="417" t="str">
        <f>Relatórios!H408</f>
        <v/>
      </c>
      <c r="I386" s="452" t="str">
        <f>Relatórios!I408</f>
        <v/>
      </c>
      <c r="J386" s="452" t="str">
        <f>Relatórios!J408</f>
        <v/>
      </c>
      <c r="K386" s="452" t="str">
        <f>Relatórios!K408</f>
        <v/>
      </c>
      <c r="L386" s="417"/>
      <c r="M386" s="452"/>
      <c r="N386" s="484" t="str">
        <f>Relatórios!N408</f>
        <v/>
      </c>
      <c r="O386" s="417" t="str">
        <f>Relatórios!O408</f>
        <v/>
      </c>
      <c r="P386" s="417" t="str">
        <f>Relatórios!P408</f>
        <v/>
      </c>
      <c r="Q386" s="417" t="str">
        <f>Relatórios!Q408</f>
        <v/>
      </c>
      <c r="R386" s="417" t="str">
        <f>Relatórios!R408</f>
        <v/>
      </c>
      <c r="S386" s="418"/>
    </row>
    <row r="387" spans="1:19" ht="12.75" customHeight="1">
      <c r="A387" s="419" t="str">
        <f>Relatórios!A409</f>
        <v/>
      </c>
      <c r="B387" s="417" t="str">
        <f>Relatórios!B409</f>
        <v/>
      </c>
      <c r="C387" s="417" t="str">
        <f>Relatórios!C409</f>
        <v/>
      </c>
      <c r="D387" s="417" t="str">
        <f>Relatórios!D409</f>
        <v/>
      </c>
      <c r="E387" s="417" t="str">
        <f>Relatórios!E409</f>
        <v/>
      </c>
      <c r="F387" s="417" t="str">
        <f>Relatórios!F409</f>
        <v/>
      </c>
      <c r="G387" s="417" t="str">
        <f>Relatórios!G409</f>
        <v/>
      </c>
      <c r="H387" s="417" t="str">
        <f>Relatórios!H409</f>
        <v/>
      </c>
      <c r="I387" s="452" t="str">
        <f>Relatórios!I409</f>
        <v/>
      </c>
      <c r="J387" s="452" t="str">
        <f>Relatórios!J409</f>
        <v/>
      </c>
      <c r="K387" s="452" t="str">
        <f>Relatórios!K409</f>
        <v/>
      </c>
      <c r="L387" s="417"/>
      <c r="M387" s="452"/>
      <c r="N387" s="484" t="str">
        <f>Relatórios!N409</f>
        <v/>
      </c>
      <c r="O387" s="417" t="str">
        <f>Relatórios!O409</f>
        <v/>
      </c>
      <c r="P387" s="417" t="str">
        <f>Relatórios!P409</f>
        <v/>
      </c>
      <c r="Q387" s="417" t="str">
        <f>Relatórios!Q409</f>
        <v/>
      </c>
      <c r="R387" s="417" t="str">
        <f>Relatórios!R409</f>
        <v/>
      </c>
      <c r="S387" s="418"/>
    </row>
    <row r="388" spans="1:19" ht="12.75" customHeight="1">
      <c r="A388" s="419" t="str">
        <f>Relatórios!A410</f>
        <v/>
      </c>
      <c r="B388" s="417" t="str">
        <f>Relatórios!B410</f>
        <v/>
      </c>
      <c r="C388" s="417" t="str">
        <f>Relatórios!C410</f>
        <v/>
      </c>
      <c r="D388" s="417" t="str">
        <f>Relatórios!D410</f>
        <v/>
      </c>
      <c r="E388" s="417" t="str">
        <f>Relatórios!E410</f>
        <v/>
      </c>
      <c r="F388" s="417" t="str">
        <f>Relatórios!F410</f>
        <v/>
      </c>
      <c r="G388" s="417" t="str">
        <f>Relatórios!G410</f>
        <v/>
      </c>
      <c r="H388" s="417" t="str">
        <f>Relatórios!H410</f>
        <v/>
      </c>
      <c r="I388" s="452" t="str">
        <f>Relatórios!I410</f>
        <v/>
      </c>
      <c r="J388" s="452" t="str">
        <f>Relatórios!J410</f>
        <v/>
      </c>
      <c r="K388" s="452" t="str">
        <f>Relatórios!K410</f>
        <v/>
      </c>
      <c r="L388" s="417"/>
      <c r="M388" s="452"/>
      <c r="N388" s="484" t="str">
        <f>Relatórios!N410</f>
        <v/>
      </c>
      <c r="O388" s="417" t="str">
        <f>Relatórios!O410</f>
        <v/>
      </c>
      <c r="P388" s="417" t="str">
        <f>Relatórios!P410</f>
        <v/>
      </c>
      <c r="Q388" s="417" t="str">
        <f>Relatórios!Q410</f>
        <v/>
      </c>
      <c r="R388" s="417" t="str">
        <f>Relatórios!R410</f>
        <v/>
      </c>
      <c r="S388" s="418"/>
    </row>
    <row r="389" spans="1:19" ht="12.75" customHeight="1">
      <c r="A389" s="419" t="str">
        <f>Relatórios!A411</f>
        <v/>
      </c>
      <c r="B389" s="417" t="str">
        <f>Relatórios!B411</f>
        <v/>
      </c>
      <c r="C389" s="417" t="str">
        <f>Relatórios!C411</f>
        <v/>
      </c>
      <c r="D389" s="417" t="str">
        <f>Relatórios!D411</f>
        <v/>
      </c>
      <c r="E389" s="417" t="str">
        <f>Relatórios!E411</f>
        <v/>
      </c>
      <c r="F389" s="417" t="str">
        <f>Relatórios!F411</f>
        <v/>
      </c>
      <c r="G389" s="417" t="str">
        <f>Relatórios!G411</f>
        <v/>
      </c>
      <c r="H389" s="417" t="str">
        <f>Relatórios!H411</f>
        <v/>
      </c>
      <c r="I389" s="452" t="str">
        <f>Relatórios!I411</f>
        <v/>
      </c>
      <c r="J389" s="452" t="str">
        <f>Relatórios!J411</f>
        <v/>
      </c>
      <c r="K389" s="452" t="str">
        <f>Relatórios!K411</f>
        <v/>
      </c>
      <c r="L389" s="417"/>
      <c r="M389" s="452"/>
      <c r="N389" s="484" t="str">
        <f>Relatórios!N411</f>
        <v/>
      </c>
      <c r="O389" s="417" t="str">
        <f>Relatórios!O411</f>
        <v/>
      </c>
      <c r="P389" s="417" t="str">
        <f>Relatórios!P411</f>
        <v/>
      </c>
      <c r="Q389" s="417" t="str">
        <f>Relatórios!Q411</f>
        <v/>
      </c>
      <c r="R389" s="417" t="str">
        <f>Relatórios!R411</f>
        <v/>
      </c>
      <c r="S389" s="418"/>
    </row>
    <row r="390" spans="1:19" ht="12.75" customHeight="1">
      <c r="A390" s="419" t="str">
        <f>Relatórios!A412</f>
        <v/>
      </c>
      <c r="B390" s="417" t="str">
        <f>Relatórios!B412</f>
        <v/>
      </c>
      <c r="C390" s="417" t="str">
        <f>Relatórios!C412</f>
        <v/>
      </c>
      <c r="D390" s="417" t="str">
        <f>Relatórios!D412</f>
        <v/>
      </c>
      <c r="E390" s="417" t="str">
        <f>Relatórios!E412</f>
        <v/>
      </c>
      <c r="F390" s="417" t="str">
        <f>Relatórios!F412</f>
        <v/>
      </c>
      <c r="G390" s="417" t="str">
        <f>Relatórios!G412</f>
        <v/>
      </c>
      <c r="H390" s="417" t="str">
        <f>Relatórios!H412</f>
        <v/>
      </c>
      <c r="I390" s="452" t="str">
        <f>Relatórios!I412</f>
        <v/>
      </c>
      <c r="J390" s="452" t="str">
        <f>Relatórios!J412</f>
        <v/>
      </c>
      <c r="K390" s="452" t="str">
        <f>Relatórios!K412</f>
        <v/>
      </c>
      <c r="L390" s="417"/>
      <c r="M390" s="452"/>
      <c r="N390" s="484" t="str">
        <f>Relatórios!N412</f>
        <v/>
      </c>
      <c r="O390" s="417" t="str">
        <f>Relatórios!O412</f>
        <v/>
      </c>
      <c r="P390" s="417" t="str">
        <f>Relatórios!P412</f>
        <v/>
      </c>
      <c r="Q390" s="417" t="str">
        <f>Relatórios!Q412</f>
        <v/>
      </c>
      <c r="R390" s="417" t="str">
        <f>Relatórios!R412</f>
        <v/>
      </c>
      <c r="S390" s="418"/>
    </row>
    <row r="391" spans="1:19" ht="12.75" customHeight="1">
      <c r="A391" s="419" t="str">
        <f>Relatórios!A413</f>
        <v/>
      </c>
      <c r="B391" s="417" t="str">
        <f>Relatórios!B413</f>
        <v/>
      </c>
      <c r="C391" s="417" t="str">
        <f>Relatórios!C413</f>
        <v/>
      </c>
      <c r="D391" s="417" t="str">
        <f>Relatórios!D413</f>
        <v/>
      </c>
      <c r="E391" s="417" t="str">
        <f>Relatórios!E413</f>
        <v/>
      </c>
      <c r="F391" s="417" t="str">
        <f>Relatórios!F413</f>
        <v/>
      </c>
      <c r="G391" s="417" t="str">
        <f>Relatórios!G413</f>
        <v/>
      </c>
      <c r="H391" s="417" t="str">
        <f>Relatórios!H413</f>
        <v/>
      </c>
      <c r="I391" s="452" t="str">
        <f>Relatórios!I413</f>
        <v/>
      </c>
      <c r="J391" s="452" t="str">
        <f>Relatórios!J413</f>
        <v/>
      </c>
      <c r="K391" s="452" t="str">
        <f>Relatórios!K413</f>
        <v/>
      </c>
      <c r="L391" s="417"/>
      <c r="M391" s="452"/>
      <c r="N391" s="484" t="str">
        <f>Relatórios!N413</f>
        <v/>
      </c>
      <c r="O391" s="417" t="str">
        <f>Relatórios!O413</f>
        <v/>
      </c>
      <c r="P391" s="417" t="str">
        <f>Relatórios!P413</f>
        <v/>
      </c>
      <c r="Q391" s="417" t="str">
        <f>Relatórios!Q413</f>
        <v/>
      </c>
      <c r="R391" s="417" t="str">
        <f>Relatórios!R413</f>
        <v/>
      </c>
      <c r="S391" s="418"/>
    </row>
    <row r="392" spans="1:19" ht="12.75" customHeight="1">
      <c r="A392" s="419" t="str">
        <f>Relatórios!A414</f>
        <v/>
      </c>
      <c r="B392" s="417" t="str">
        <f>Relatórios!B414</f>
        <v/>
      </c>
      <c r="C392" s="417" t="str">
        <f>Relatórios!C414</f>
        <v/>
      </c>
      <c r="D392" s="417" t="str">
        <f>Relatórios!D414</f>
        <v/>
      </c>
      <c r="E392" s="417" t="str">
        <f>Relatórios!E414</f>
        <v/>
      </c>
      <c r="F392" s="417" t="str">
        <f>Relatórios!F414</f>
        <v/>
      </c>
      <c r="G392" s="417" t="str">
        <f>Relatórios!G414</f>
        <v/>
      </c>
      <c r="H392" s="417" t="str">
        <f>Relatórios!H414</f>
        <v/>
      </c>
      <c r="I392" s="452" t="str">
        <f>Relatórios!I414</f>
        <v/>
      </c>
      <c r="J392" s="452" t="str">
        <f>Relatórios!J414</f>
        <v/>
      </c>
      <c r="K392" s="452" t="str">
        <f>Relatórios!K414</f>
        <v/>
      </c>
      <c r="L392" s="417"/>
      <c r="M392" s="452"/>
      <c r="N392" s="484" t="str">
        <f>Relatórios!N414</f>
        <v/>
      </c>
      <c r="O392" s="417" t="str">
        <f>Relatórios!O414</f>
        <v/>
      </c>
      <c r="P392" s="417" t="str">
        <f>Relatórios!P414</f>
        <v/>
      </c>
      <c r="Q392" s="417" t="str">
        <f>Relatórios!Q414</f>
        <v/>
      </c>
      <c r="R392" s="417" t="str">
        <f>Relatórios!R414</f>
        <v/>
      </c>
      <c r="S392" s="418"/>
    </row>
    <row r="393" spans="1:19" ht="12.75" customHeight="1">
      <c r="A393" s="419" t="str">
        <f>Relatórios!A415</f>
        <v/>
      </c>
      <c r="B393" s="417" t="str">
        <f>Relatórios!B415</f>
        <v/>
      </c>
      <c r="C393" s="417" t="str">
        <f>Relatórios!C415</f>
        <v/>
      </c>
      <c r="D393" s="417" t="str">
        <f>Relatórios!D415</f>
        <v/>
      </c>
      <c r="E393" s="417" t="str">
        <f>Relatórios!E415</f>
        <v/>
      </c>
      <c r="F393" s="417" t="str">
        <f>Relatórios!F415</f>
        <v/>
      </c>
      <c r="G393" s="417" t="str">
        <f>Relatórios!G415</f>
        <v/>
      </c>
      <c r="H393" s="417" t="str">
        <f>Relatórios!H415</f>
        <v/>
      </c>
      <c r="I393" s="452" t="str">
        <f>Relatórios!I415</f>
        <v/>
      </c>
      <c r="J393" s="452" t="str">
        <f>Relatórios!J415</f>
        <v/>
      </c>
      <c r="K393" s="452" t="str">
        <f>Relatórios!K415</f>
        <v/>
      </c>
      <c r="L393" s="417"/>
      <c r="M393" s="452"/>
      <c r="N393" s="484" t="str">
        <f>Relatórios!N415</f>
        <v/>
      </c>
      <c r="O393" s="417" t="str">
        <f>Relatórios!O415</f>
        <v/>
      </c>
      <c r="P393" s="417" t="str">
        <f>Relatórios!P415</f>
        <v/>
      </c>
      <c r="Q393" s="417" t="str">
        <f>Relatórios!Q415</f>
        <v/>
      </c>
      <c r="R393" s="417" t="str">
        <f>Relatórios!R415</f>
        <v/>
      </c>
      <c r="S393" s="418"/>
    </row>
    <row r="394" spans="1:19" ht="12.75" customHeight="1">
      <c r="A394" s="419" t="str">
        <f>Relatórios!A416</f>
        <v/>
      </c>
      <c r="B394" s="417" t="str">
        <f>Relatórios!B416</f>
        <v/>
      </c>
      <c r="C394" s="417" t="str">
        <f>Relatórios!C416</f>
        <v/>
      </c>
      <c r="D394" s="417" t="str">
        <f>Relatórios!D416</f>
        <v/>
      </c>
      <c r="E394" s="417" t="str">
        <f>Relatórios!E416</f>
        <v/>
      </c>
      <c r="F394" s="417" t="str">
        <f>Relatórios!F416</f>
        <v/>
      </c>
      <c r="G394" s="417" t="str">
        <f>Relatórios!G416</f>
        <v/>
      </c>
      <c r="H394" s="417" t="str">
        <f>Relatórios!H416</f>
        <v/>
      </c>
      <c r="I394" s="452" t="str">
        <f>Relatórios!I416</f>
        <v/>
      </c>
      <c r="J394" s="452" t="str">
        <f>Relatórios!J416</f>
        <v/>
      </c>
      <c r="K394" s="452" t="str">
        <f>Relatórios!K416</f>
        <v/>
      </c>
      <c r="L394" s="417"/>
      <c r="M394" s="452"/>
      <c r="N394" s="484" t="str">
        <f>Relatórios!N416</f>
        <v/>
      </c>
      <c r="O394" s="417" t="str">
        <f>Relatórios!O416</f>
        <v/>
      </c>
      <c r="P394" s="417" t="str">
        <f>Relatórios!P416</f>
        <v/>
      </c>
      <c r="Q394" s="417" t="str">
        <f>Relatórios!Q416</f>
        <v/>
      </c>
      <c r="R394" s="417" t="str">
        <f>Relatórios!R416</f>
        <v/>
      </c>
      <c r="S394" s="418"/>
    </row>
    <row r="395" spans="1:19" ht="12.75" customHeight="1">
      <c r="A395" s="419" t="str">
        <f>Relatórios!A417</f>
        <v/>
      </c>
      <c r="B395" s="417" t="str">
        <f>Relatórios!B417</f>
        <v/>
      </c>
      <c r="C395" s="417" t="str">
        <f>Relatórios!C417</f>
        <v/>
      </c>
      <c r="D395" s="417" t="str">
        <f>Relatórios!D417</f>
        <v/>
      </c>
      <c r="E395" s="417" t="str">
        <f>Relatórios!E417</f>
        <v/>
      </c>
      <c r="F395" s="417" t="str">
        <f>Relatórios!F417</f>
        <v/>
      </c>
      <c r="G395" s="417" t="str">
        <f>Relatórios!G417</f>
        <v/>
      </c>
      <c r="H395" s="417" t="str">
        <f>Relatórios!H417</f>
        <v/>
      </c>
      <c r="I395" s="452" t="str">
        <f>Relatórios!I417</f>
        <v/>
      </c>
      <c r="J395" s="452" t="str">
        <f>Relatórios!J417</f>
        <v/>
      </c>
      <c r="K395" s="452" t="str">
        <f>Relatórios!K417</f>
        <v/>
      </c>
      <c r="L395" s="417"/>
      <c r="M395" s="452"/>
      <c r="N395" s="484" t="str">
        <f>Relatórios!N417</f>
        <v/>
      </c>
      <c r="O395" s="417" t="str">
        <f>Relatórios!O417</f>
        <v/>
      </c>
      <c r="P395" s="417" t="str">
        <f>Relatórios!P417</f>
        <v/>
      </c>
      <c r="Q395" s="417" t="str">
        <f>Relatórios!Q417</f>
        <v/>
      </c>
      <c r="R395" s="417" t="str">
        <f>Relatórios!R417</f>
        <v/>
      </c>
      <c r="S395" s="418"/>
    </row>
    <row r="396" spans="1:19" ht="12.75" customHeight="1">
      <c r="A396" s="419" t="str">
        <f>Relatórios!A418</f>
        <v/>
      </c>
      <c r="B396" s="417" t="str">
        <f>Relatórios!B418</f>
        <v/>
      </c>
      <c r="C396" s="417" t="str">
        <f>Relatórios!C418</f>
        <v/>
      </c>
      <c r="D396" s="417" t="str">
        <f>Relatórios!D418</f>
        <v/>
      </c>
      <c r="E396" s="417" t="str">
        <f>Relatórios!E418</f>
        <v/>
      </c>
      <c r="F396" s="417" t="str">
        <f>Relatórios!F418</f>
        <v/>
      </c>
      <c r="G396" s="417" t="str">
        <f>Relatórios!G418</f>
        <v/>
      </c>
      <c r="H396" s="417" t="str">
        <f>Relatórios!H418</f>
        <v/>
      </c>
      <c r="I396" s="452" t="str">
        <f>Relatórios!I418</f>
        <v/>
      </c>
      <c r="J396" s="452" t="str">
        <f>Relatórios!J418</f>
        <v/>
      </c>
      <c r="K396" s="452" t="str">
        <f>Relatórios!K418</f>
        <v/>
      </c>
      <c r="L396" s="417"/>
      <c r="M396" s="452"/>
      <c r="N396" s="484" t="str">
        <f>Relatórios!N418</f>
        <v/>
      </c>
      <c r="O396" s="417" t="str">
        <f>Relatórios!O418</f>
        <v/>
      </c>
      <c r="P396" s="417" t="str">
        <f>Relatórios!P418</f>
        <v/>
      </c>
      <c r="Q396" s="417" t="str">
        <f>Relatórios!Q418</f>
        <v/>
      </c>
      <c r="R396" s="417" t="str">
        <f>Relatórios!R418</f>
        <v/>
      </c>
      <c r="S396" s="418"/>
    </row>
    <row r="397" spans="1:19" ht="12.75" customHeight="1">
      <c r="A397" s="419" t="str">
        <f>Relatórios!A419</f>
        <v/>
      </c>
      <c r="B397" s="417" t="str">
        <f>Relatórios!B419</f>
        <v/>
      </c>
      <c r="C397" s="417" t="str">
        <f>Relatórios!C419</f>
        <v/>
      </c>
      <c r="D397" s="417" t="str">
        <f>Relatórios!D419</f>
        <v/>
      </c>
      <c r="E397" s="417" t="str">
        <f>Relatórios!E419</f>
        <v/>
      </c>
      <c r="F397" s="417" t="str">
        <f>Relatórios!F419</f>
        <v/>
      </c>
      <c r="G397" s="417" t="str">
        <f>Relatórios!G419</f>
        <v/>
      </c>
      <c r="H397" s="417" t="str">
        <f>Relatórios!H419</f>
        <v/>
      </c>
      <c r="I397" s="452" t="str">
        <f>Relatórios!I419</f>
        <v/>
      </c>
      <c r="J397" s="452" t="str">
        <f>Relatórios!J419</f>
        <v/>
      </c>
      <c r="K397" s="452" t="str">
        <f>Relatórios!K419</f>
        <v/>
      </c>
      <c r="L397" s="417"/>
      <c r="M397" s="452"/>
      <c r="N397" s="484" t="str">
        <f>Relatórios!N419</f>
        <v/>
      </c>
      <c r="O397" s="417" t="str">
        <f>Relatórios!O419</f>
        <v/>
      </c>
      <c r="P397" s="417" t="str">
        <f>Relatórios!P419</f>
        <v/>
      </c>
      <c r="Q397" s="417" t="str">
        <f>Relatórios!Q419</f>
        <v/>
      </c>
      <c r="R397" s="417" t="str">
        <f>Relatórios!R419</f>
        <v/>
      </c>
      <c r="S397" s="418"/>
    </row>
    <row r="398" spans="1:19" ht="12.75" customHeight="1">
      <c r="A398" s="419" t="str">
        <f>Relatórios!A420</f>
        <v/>
      </c>
      <c r="B398" s="417" t="str">
        <f>Relatórios!B420</f>
        <v/>
      </c>
      <c r="C398" s="417" t="str">
        <f>Relatórios!C420</f>
        <v/>
      </c>
      <c r="D398" s="417" t="str">
        <f>Relatórios!D420</f>
        <v/>
      </c>
      <c r="E398" s="417" t="str">
        <f>Relatórios!E420</f>
        <v/>
      </c>
      <c r="F398" s="417" t="str">
        <f>Relatórios!F420</f>
        <v/>
      </c>
      <c r="G398" s="417" t="str">
        <f>Relatórios!G420</f>
        <v/>
      </c>
      <c r="H398" s="417" t="str">
        <f>Relatórios!H420</f>
        <v/>
      </c>
      <c r="I398" s="452" t="str">
        <f>Relatórios!I420</f>
        <v/>
      </c>
      <c r="J398" s="452" t="str">
        <f>Relatórios!J420</f>
        <v/>
      </c>
      <c r="K398" s="452" t="str">
        <f>Relatórios!K420</f>
        <v/>
      </c>
      <c r="L398" s="417"/>
      <c r="M398" s="452"/>
      <c r="N398" s="484" t="str">
        <f>Relatórios!N420</f>
        <v/>
      </c>
      <c r="O398" s="417" t="str">
        <f>Relatórios!O420</f>
        <v/>
      </c>
      <c r="P398" s="417" t="str">
        <f>Relatórios!P420</f>
        <v/>
      </c>
      <c r="Q398" s="417" t="str">
        <f>Relatórios!Q420</f>
        <v/>
      </c>
      <c r="R398" s="417" t="str">
        <f>Relatórios!R420</f>
        <v/>
      </c>
      <c r="S398" s="418"/>
    </row>
    <row r="399" spans="1:19" ht="12.75" customHeight="1">
      <c r="A399" s="419" t="str">
        <f>Relatórios!A421</f>
        <v/>
      </c>
      <c r="B399" s="417" t="str">
        <f>Relatórios!B421</f>
        <v/>
      </c>
      <c r="C399" s="417" t="str">
        <f>Relatórios!C421</f>
        <v/>
      </c>
      <c r="D399" s="417" t="str">
        <f>Relatórios!D421</f>
        <v/>
      </c>
      <c r="E399" s="417" t="str">
        <f>Relatórios!E421</f>
        <v/>
      </c>
      <c r="F399" s="417" t="str">
        <f>Relatórios!F421</f>
        <v/>
      </c>
      <c r="G399" s="417" t="str">
        <f>Relatórios!G421</f>
        <v/>
      </c>
      <c r="H399" s="417" t="str">
        <f>Relatórios!H421</f>
        <v/>
      </c>
      <c r="I399" s="452" t="str">
        <f>Relatórios!I421</f>
        <v/>
      </c>
      <c r="J399" s="452" t="str">
        <f>Relatórios!J421</f>
        <v/>
      </c>
      <c r="K399" s="452" t="str">
        <f>Relatórios!K421</f>
        <v/>
      </c>
      <c r="L399" s="417"/>
      <c r="M399" s="452"/>
      <c r="N399" s="484" t="str">
        <f>Relatórios!N421</f>
        <v/>
      </c>
      <c r="O399" s="417" t="str">
        <f>Relatórios!O421</f>
        <v/>
      </c>
      <c r="P399" s="417" t="str">
        <f>Relatórios!P421</f>
        <v/>
      </c>
      <c r="Q399" s="417" t="str">
        <f>Relatórios!Q421</f>
        <v/>
      </c>
      <c r="R399" s="417" t="str">
        <f>Relatórios!R421</f>
        <v/>
      </c>
      <c r="S399" s="418"/>
    </row>
    <row r="400" spans="1:19" ht="12.75" customHeight="1">
      <c r="A400" s="419" t="str">
        <f>Relatórios!A422</f>
        <v/>
      </c>
      <c r="B400" s="417" t="str">
        <f>Relatórios!B422</f>
        <v/>
      </c>
      <c r="C400" s="417" t="str">
        <f>Relatórios!C422</f>
        <v/>
      </c>
      <c r="D400" s="417" t="str">
        <f>Relatórios!D422</f>
        <v/>
      </c>
      <c r="E400" s="417" t="str">
        <f>Relatórios!E422</f>
        <v/>
      </c>
      <c r="F400" s="417" t="str">
        <f>Relatórios!F422</f>
        <v/>
      </c>
      <c r="G400" s="417" t="str">
        <f>Relatórios!G422</f>
        <v/>
      </c>
      <c r="H400" s="417" t="str">
        <f>Relatórios!H422</f>
        <v/>
      </c>
      <c r="I400" s="452" t="str">
        <f>Relatórios!I422</f>
        <v/>
      </c>
      <c r="J400" s="452" t="str">
        <f>Relatórios!J422</f>
        <v/>
      </c>
      <c r="K400" s="452" t="str">
        <f>Relatórios!K422</f>
        <v/>
      </c>
      <c r="L400" s="417"/>
      <c r="M400" s="452"/>
      <c r="N400" s="484" t="str">
        <f>Relatórios!N422</f>
        <v/>
      </c>
      <c r="O400" s="417" t="str">
        <f>Relatórios!O422</f>
        <v/>
      </c>
      <c r="P400" s="417" t="str">
        <f>Relatórios!P422</f>
        <v/>
      </c>
      <c r="Q400" s="417" t="str">
        <f>Relatórios!Q422</f>
        <v/>
      </c>
      <c r="R400" s="417" t="str">
        <f>Relatórios!R422</f>
        <v/>
      </c>
      <c r="S400" s="418"/>
    </row>
    <row r="401" spans="1:19" ht="12.75" customHeight="1">
      <c r="A401" s="419" t="str">
        <f>Relatórios!A423</f>
        <v/>
      </c>
      <c r="B401" s="417" t="str">
        <f>Relatórios!B423</f>
        <v/>
      </c>
      <c r="C401" s="417" t="str">
        <f>Relatórios!C423</f>
        <v/>
      </c>
      <c r="D401" s="417" t="str">
        <f>Relatórios!D423</f>
        <v/>
      </c>
      <c r="E401" s="417" t="str">
        <f>Relatórios!E423</f>
        <v/>
      </c>
      <c r="F401" s="417" t="str">
        <f>Relatórios!F423</f>
        <v/>
      </c>
      <c r="G401" s="417" t="str">
        <f>Relatórios!G423</f>
        <v/>
      </c>
      <c r="H401" s="417" t="str">
        <f>Relatórios!H423</f>
        <v/>
      </c>
      <c r="I401" s="452" t="str">
        <f>Relatórios!I423</f>
        <v/>
      </c>
      <c r="J401" s="452" t="str">
        <f>Relatórios!J423</f>
        <v/>
      </c>
      <c r="K401" s="452" t="str">
        <f>Relatórios!K423</f>
        <v/>
      </c>
      <c r="L401" s="417"/>
      <c r="M401" s="452"/>
      <c r="N401" s="484" t="str">
        <f>Relatórios!N423</f>
        <v/>
      </c>
      <c r="O401" s="417" t="str">
        <f>Relatórios!O423</f>
        <v/>
      </c>
      <c r="P401" s="417" t="str">
        <f>Relatórios!P423</f>
        <v/>
      </c>
      <c r="Q401" s="417" t="str">
        <f>Relatórios!Q423</f>
        <v/>
      </c>
      <c r="R401" s="417" t="str">
        <f>Relatórios!R423</f>
        <v/>
      </c>
      <c r="S401" s="418"/>
    </row>
    <row r="402" spans="1:19" ht="12.75" customHeight="1">
      <c r="A402" s="419" t="str">
        <f>Relatórios!A424</f>
        <v/>
      </c>
      <c r="B402" s="417" t="str">
        <f>Relatórios!B424</f>
        <v/>
      </c>
      <c r="C402" s="417" t="str">
        <f>Relatórios!C424</f>
        <v/>
      </c>
      <c r="D402" s="417" t="str">
        <f>Relatórios!D424</f>
        <v/>
      </c>
      <c r="E402" s="417" t="str">
        <f>Relatórios!E424</f>
        <v/>
      </c>
      <c r="F402" s="417" t="str">
        <f>Relatórios!F424</f>
        <v/>
      </c>
      <c r="G402" s="417" t="str">
        <f>Relatórios!G424</f>
        <v/>
      </c>
      <c r="H402" s="417" t="str">
        <f>Relatórios!H424</f>
        <v/>
      </c>
      <c r="I402" s="452" t="str">
        <f>Relatórios!I424</f>
        <v/>
      </c>
      <c r="J402" s="452" t="str">
        <f>Relatórios!J424</f>
        <v/>
      </c>
      <c r="K402" s="452" t="str">
        <f>Relatórios!K424</f>
        <v/>
      </c>
      <c r="L402" s="417"/>
      <c r="M402" s="452"/>
      <c r="N402" s="484" t="str">
        <f>Relatórios!N424</f>
        <v/>
      </c>
      <c r="O402" s="417" t="str">
        <f>Relatórios!O424</f>
        <v/>
      </c>
      <c r="P402" s="417" t="str">
        <f>Relatórios!P424</f>
        <v/>
      </c>
      <c r="Q402" s="417" t="str">
        <f>Relatórios!Q424</f>
        <v/>
      </c>
      <c r="R402" s="417" t="str">
        <f>Relatórios!R424</f>
        <v/>
      </c>
      <c r="S402" s="418"/>
    </row>
    <row r="403" spans="1:19" ht="12.75" customHeight="1">
      <c r="A403" s="419" t="str">
        <f>Relatórios!A425</f>
        <v/>
      </c>
      <c r="B403" s="417" t="str">
        <f>Relatórios!B425</f>
        <v/>
      </c>
      <c r="C403" s="417" t="str">
        <f>Relatórios!C425</f>
        <v/>
      </c>
      <c r="D403" s="417" t="str">
        <f>Relatórios!D425</f>
        <v/>
      </c>
      <c r="E403" s="417" t="str">
        <f>Relatórios!E425</f>
        <v/>
      </c>
      <c r="F403" s="417" t="str">
        <f>Relatórios!F425</f>
        <v/>
      </c>
      <c r="G403" s="417" t="str">
        <f>Relatórios!G425</f>
        <v/>
      </c>
      <c r="H403" s="417" t="str">
        <f>Relatórios!H425</f>
        <v/>
      </c>
      <c r="I403" s="452" t="str">
        <f>Relatórios!I425</f>
        <v/>
      </c>
      <c r="J403" s="452" t="str">
        <f>Relatórios!J425</f>
        <v/>
      </c>
      <c r="K403" s="452" t="str">
        <f>Relatórios!K425</f>
        <v/>
      </c>
      <c r="L403" s="417"/>
      <c r="M403" s="452"/>
      <c r="N403" s="484" t="str">
        <f>Relatórios!N425</f>
        <v/>
      </c>
      <c r="O403" s="417" t="str">
        <f>Relatórios!O425</f>
        <v/>
      </c>
      <c r="P403" s="417" t="str">
        <f>Relatórios!P425</f>
        <v/>
      </c>
      <c r="Q403" s="417" t="str">
        <f>Relatórios!Q425</f>
        <v/>
      </c>
      <c r="R403" s="417" t="str">
        <f>Relatórios!R425</f>
        <v/>
      </c>
      <c r="S403" s="418"/>
    </row>
    <row r="404" spans="1:19" ht="12.75" customHeight="1">
      <c r="A404" s="419" t="str">
        <f>Relatórios!A426</f>
        <v/>
      </c>
      <c r="B404" s="417" t="str">
        <f>Relatórios!B426</f>
        <v/>
      </c>
      <c r="C404" s="417" t="str">
        <f>Relatórios!C426</f>
        <v/>
      </c>
      <c r="D404" s="417" t="str">
        <f>Relatórios!D426</f>
        <v/>
      </c>
      <c r="E404" s="417" t="str">
        <f>Relatórios!E426</f>
        <v/>
      </c>
      <c r="F404" s="417" t="str">
        <f>Relatórios!F426</f>
        <v/>
      </c>
      <c r="G404" s="417" t="str">
        <f>Relatórios!G426</f>
        <v/>
      </c>
      <c r="H404" s="417" t="str">
        <f>Relatórios!H426</f>
        <v/>
      </c>
      <c r="I404" s="452" t="str">
        <f>Relatórios!I426</f>
        <v/>
      </c>
      <c r="J404" s="452" t="str">
        <f>Relatórios!J426</f>
        <v/>
      </c>
      <c r="K404" s="452" t="str">
        <f>Relatórios!K426</f>
        <v/>
      </c>
      <c r="L404" s="417"/>
      <c r="M404" s="452"/>
      <c r="N404" s="484" t="str">
        <f>Relatórios!N426</f>
        <v/>
      </c>
      <c r="O404" s="417" t="str">
        <f>Relatórios!O426</f>
        <v/>
      </c>
      <c r="P404" s="417" t="str">
        <f>Relatórios!P426</f>
        <v/>
      </c>
      <c r="Q404" s="417" t="str">
        <f>Relatórios!Q426</f>
        <v/>
      </c>
      <c r="R404" s="417" t="str">
        <f>Relatórios!R426</f>
        <v/>
      </c>
      <c r="S404" s="418"/>
    </row>
    <row r="405" spans="1:19" ht="12.75" customHeight="1">
      <c r="A405" s="419" t="str">
        <f>Relatórios!A427</f>
        <v/>
      </c>
      <c r="B405" s="417" t="str">
        <f>Relatórios!B427</f>
        <v/>
      </c>
      <c r="C405" s="417" t="str">
        <f>Relatórios!C427</f>
        <v/>
      </c>
      <c r="D405" s="417" t="str">
        <f>Relatórios!D427</f>
        <v/>
      </c>
      <c r="E405" s="417" t="str">
        <f>Relatórios!E427</f>
        <v/>
      </c>
      <c r="F405" s="417" t="str">
        <f>Relatórios!F427</f>
        <v/>
      </c>
      <c r="G405" s="417" t="str">
        <f>Relatórios!G427</f>
        <v/>
      </c>
      <c r="H405" s="417" t="str">
        <f>Relatórios!H427</f>
        <v/>
      </c>
      <c r="I405" s="452" t="str">
        <f>Relatórios!I427</f>
        <v/>
      </c>
      <c r="J405" s="452" t="str">
        <f>Relatórios!J427</f>
        <v/>
      </c>
      <c r="K405" s="452" t="str">
        <f>Relatórios!K427</f>
        <v/>
      </c>
      <c r="L405" s="417"/>
      <c r="M405" s="452"/>
      <c r="N405" s="484" t="str">
        <f>Relatórios!N427</f>
        <v/>
      </c>
      <c r="O405" s="417" t="str">
        <f>Relatórios!O427</f>
        <v/>
      </c>
      <c r="P405" s="417" t="str">
        <f>Relatórios!P427</f>
        <v/>
      </c>
      <c r="Q405" s="417" t="str">
        <f>Relatórios!Q427</f>
        <v/>
      </c>
      <c r="R405" s="417" t="str">
        <f>Relatórios!R427</f>
        <v/>
      </c>
      <c r="S405" s="418"/>
    </row>
    <row r="406" spans="1:19" ht="12.75" customHeight="1">
      <c r="A406" s="419" t="str">
        <f>Relatórios!A428</f>
        <v/>
      </c>
      <c r="B406" s="417" t="str">
        <f>Relatórios!B428</f>
        <v/>
      </c>
      <c r="C406" s="417" t="str">
        <f>Relatórios!C428</f>
        <v/>
      </c>
      <c r="D406" s="417" t="str">
        <f>Relatórios!D428</f>
        <v/>
      </c>
      <c r="E406" s="417" t="str">
        <f>Relatórios!E428</f>
        <v/>
      </c>
      <c r="F406" s="417" t="str">
        <f>Relatórios!F428</f>
        <v/>
      </c>
      <c r="G406" s="417" t="str">
        <f>Relatórios!G428</f>
        <v/>
      </c>
      <c r="H406" s="417" t="str">
        <f>Relatórios!H428</f>
        <v/>
      </c>
      <c r="I406" s="452" t="str">
        <f>Relatórios!I428</f>
        <v/>
      </c>
      <c r="J406" s="452" t="str">
        <f>Relatórios!J428</f>
        <v/>
      </c>
      <c r="K406" s="452" t="str">
        <f>Relatórios!K428</f>
        <v/>
      </c>
      <c r="L406" s="417"/>
      <c r="M406" s="452"/>
      <c r="N406" s="484" t="str">
        <f>Relatórios!N428</f>
        <v/>
      </c>
      <c r="O406" s="417" t="str">
        <f>Relatórios!O428</f>
        <v/>
      </c>
      <c r="P406" s="417" t="str">
        <f>Relatórios!P428</f>
        <v/>
      </c>
      <c r="Q406" s="417" t="str">
        <f>Relatórios!Q428</f>
        <v/>
      </c>
      <c r="R406" s="417" t="str">
        <f>Relatórios!R428</f>
        <v/>
      </c>
      <c r="S406" s="418"/>
    </row>
    <row r="407" spans="1:19" ht="12.75" customHeight="1">
      <c r="A407" s="419" t="str">
        <f>Relatórios!A429</f>
        <v/>
      </c>
      <c r="B407" s="417" t="str">
        <f>Relatórios!B429</f>
        <v/>
      </c>
      <c r="C407" s="417" t="str">
        <f>Relatórios!C429</f>
        <v/>
      </c>
      <c r="D407" s="417" t="str">
        <f>Relatórios!D429</f>
        <v/>
      </c>
      <c r="E407" s="417" t="str">
        <f>Relatórios!E429</f>
        <v/>
      </c>
      <c r="F407" s="417" t="str">
        <f>Relatórios!F429</f>
        <v/>
      </c>
      <c r="G407" s="417" t="str">
        <f>Relatórios!G429</f>
        <v/>
      </c>
      <c r="H407" s="417" t="str">
        <f>Relatórios!H429</f>
        <v/>
      </c>
      <c r="I407" s="452" t="str">
        <f>Relatórios!I429</f>
        <v/>
      </c>
      <c r="J407" s="452" t="str">
        <f>Relatórios!J429</f>
        <v/>
      </c>
      <c r="K407" s="452" t="str">
        <f>Relatórios!K429</f>
        <v/>
      </c>
      <c r="L407" s="417"/>
      <c r="M407" s="452"/>
      <c r="N407" s="484" t="str">
        <f>Relatórios!N429</f>
        <v/>
      </c>
      <c r="O407" s="417" t="str">
        <f>Relatórios!O429</f>
        <v/>
      </c>
      <c r="P407" s="417" t="str">
        <f>Relatórios!P429</f>
        <v/>
      </c>
      <c r="Q407" s="417" t="str">
        <f>Relatórios!Q429</f>
        <v/>
      </c>
      <c r="R407" s="417" t="str">
        <f>Relatórios!R429</f>
        <v/>
      </c>
      <c r="S407" s="418"/>
    </row>
    <row r="408" spans="1:19" ht="12.75" customHeight="1">
      <c r="A408" s="419" t="str">
        <f>Relatórios!A430</f>
        <v/>
      </c>
      <c r="B408" s="417" t="str">
        <f>Relatórios!B430</f>
        <v/>
      </c>
      <c r="C408" s="417" t="str">
        <f>Relatórios!C430</f>
        <v/>
      </c>
      <c r="D408" s="417" t="str">
        <f>Relatórios!D430</f>
        <v/>
      </c>
      <c r="E408" s="417" t="str">
        <f>Relatórios!E430</f>
        <v/>
      </c>
      <c r="F408" s="417" t="str">
        <f>Relatórios!F430</f>
        <v/>
      </c>
      <c r="G408" s="417" t="str">
        <f>Relatórios!G430</f>
        <v/>
      </c>
      <c r="H408" s="417" t="str">
        <f>Relatórios!H430</f>
        <v/>
      </c>
      <c r="I408" s="452" t="str">
        <f>Relatórios!I430</f>
        <v/>
      </c>
      <c r="J408" s="452" t="str">
        <f>Relatórios!J430</f>
        <v/>
      </c>
      <c r="K408" s="452" t="str">
        <f>Relatórios!K430</f>
        <v/>
      </c>
      <c r="L408" s="417"/>
      <c r="M408" s="452"/>
      <c r="N408" s="484" t="str">
        <f>Relatórios!N430</f>
        <v/>
      </c>
      <c r="O408" s="417" t="str">
        <f>Relatórios!O430</f>
        <v/>
      </c>
      <c r="P408" s="417" t="str">
        <f>Relatórios!P430</f>
        <v/>
      </c>
      <c r="Q408" s="417" t="str">
        <f>Relatórios!Q430</f>
        <v/>
      </c>
      <c r="R408" s="417" t="str">
        <f>Relatórios!R430</f>
        <v/>
      </c>
      <c r="S408" s="418"/>
    </row>
    <row r="409" spans="1:19" ht="12.75" customHeight="1">
      <c r="A409" s="419" t="str">
        <f>Relatórios!A431</f>
        <v/>
      </c>
      <c r="B409" s="417" t="str">
        <f>Relatórios!B431</f>
        <v/>
      </c>
      <c r="C409" s="417" t="str">
        <f>Relatórios!C431</f>
        <v/>
      </c>
      <c r="D409" s="417" t="str">
        <f>Relatórios!D431</f>
        <v/>
      </c>
      <c r="E409" s="417" t="str">
        <f>Relatórios!E431</f>
        <v/>
      </c>
      <c r="F409" s="417" t="str">
        <f>Relatórios!F431</f>
        <v/>
      </c>
      <c r="G409" s="417" t="str">
        <f>Relatórios!G431</f>
        <v/>
      </c>
      <c r="H409" s="417" t="str">
        <f>Relatórios!H431</f>
        <v/>
      </c>
      <c r="I409" s="452" t="str">
        <f>Relatórios!I431</f>
        <v/>
      </c>
      <c r="J409" s="452" t="str">
        <f>Relatórios!J431</f>
        <v/>
      </c>
      <c r="K409" s="452" t="str">
        <f>Relatórios!K431</f>
        <v/>
      </c>
      <c r="L409" s="417"/>
      <c r="M409" s="452"/>
      <c r="N409" s="484" t="str">
        <f>Relatórios!N431</f>
        <v/>
      </c>
      <c r="O409" s="417" t="str">
        <f>Relatórios!O431</f>
        <v/>
      </c>
      <c r="P409" s="417" t="str">
        <f>Relatórios!P431</f>
        <v/>
      </c>
      <c r="Q409" s="417" t="str">
        <f>Relatórios!Q431</f>
        <v/>
      </c>
      <c r="R409" s="417" t="str">
        <f>Relatórios!R431</f>
        <v/>
      </c>
      <c r="S409" s="418"/>
    </row>
    <row r="410" spans="1:19" ht="12.75" customHeight="1">
      <c r="A410" s="419" t="str">
        <f>Relatórios!A432</f>
        <v/>
      </c>
      <c r="B410" s="417" t="str">
        <f>Relatórios!B432</f>
        <v/>
      </c>
      <c r="C410" s="417" t="str">
        <f>Relatórios!C432</f>
        <v/>
      </c>
      <c r="D410" s="417" t="str">
        <f>Relatórios!D432</f>
        <v/>
      </c>
      <c r="E410" s="417" t="str">
        <f>Relatórios!E432</f>
        <v/>
      </c>
      <c r="F410" s="417" t="str">
        <f>Relatórios!F432</f>
        <v/>
      </c>
      <c r="G410" s="417" t="str">
        <f>Relatórios!G432</f>
        <v/>
      </c>
      <c r="H410" s="417" t="str">
        <f>Relatórios!H432</f>
        <v/>
      </c>
      <c r="I410" s="452" t="str">
        <f>Relatórios!I432</f>
        <v/>
      </c>
      <c r="J410" s="452" t="str">
        <f>Relatórios!J432</f>
        <v/>
      </c>
      <c r="K410" s="452" t="str">
        <f>Relatórios!K432</f>
        <v/>
      </c>
      <c r="L410" s="417"/>
      <c r="M410" s="452"/>
      <c r="N410" s="484" t="str">
        <f>Relatórios!N432</f>
        <v/>
      </c>
      <c r="O410" s="417" t="str">
        <f>Relatórios!O432</f>
        <v/>
      </c>
      <c r="P410" s="417" t="str">
        <f>Relatórios!P432</f>
        <v/>
      </c>
      <c r="Q410" s="417" t="str">
        <f>Relatórios!Q432</f>
        <v/>
      </c>
      <c r="R410" s="417" t="str">
        <f>Relatórios!R432</f>
        <v/>
      </c>
      <c r="S410" s="418"/>
    </row>
    <row r="411" spans="1:19" ht="12.75" customHeight="1">
      <c r="A411" s="419" t="str">
        <f>Relatórios!A433</f>
        <v/>
      </c>
      <c r="B411" s="417" t="str">
        <f>Relatórios!B433</f>
        <v/>
      </c>
      <c r="C411" s="417" t="str">
        <f>Relatórios!C433</f>
        <v/>
      </c>
      <c r="D411" s="417" t="str">
        <f>Relatórios!D433</f>
        <v/>
      </c>
      <c r="E411" s="417" t="str">
        <f>Relatórios!E433</f>
        <v/>
      </c>
      <c r="F411" s="417" t="str">
        <f>Relatórios!F433</f>
        <v/>
      </c>
      <c r="G411" s="417" t="str">
        <f>Relatórios!G433</f>
        <v/>
      </c>
      <c r="H411" s="417" t="str">
        <f>Relatórios!H433</f>
        <v/>
      </c>
      <c r="I411" s="452" t="str">
        <f>Relatórios!I433</f>
        <v/>
      </c>
      <c r="J411" s="452" t="str">
        <f>Relatórios!J433</f>
        <v/>
      </c>
      <c r="K411" s="452" t="str">
        <f>Relatórios!K433</f>
        <v/>
      </c>
      <c r="L411" s="417"/>
      <c r="M411" s="452"/>
      <c r="N411" s="484" t="str">
        <f>Relatórios!N433</f>
        <v/>
      </c>
      <c r="O411" s="417" t="str">
        <f>Relatórios!O433</f>
        <v/>
      </c>
      <c r="P411" s="417" t="str">
        <f>Relatórios!P433</f>
        <v/>
      </c>
      <c r="Q411" s="417" t="str">
        <f>Relatórios!Q433</f>
        <v/>
      </c>
      <c r="R411" s="417" t="str">
        <f>Relatórios!R433</f>
        <v/>
      </c>
      <c r="S411" s="418"/>
    </row>
    <row r="412" spans="1:19" ht="12.75" customHeight="1">
      <c r="A412" s="419" t="str">
        <f>Relatórios!A434</f>
        <v/>
      </c>
      <c r="B412" s="417" t="str">
        <f>Relatórios!B434</f>
        <v/>
      </c>
      <c r="C412" s="417" t="str">
        <f>Relatórios!C434</f>
        <v/>
      </c>
      <c r="D412" s="417" t="str">
        <f>Relatórios!D434</f>
        <v/>
      </c>
      <c r="E412" s="417" t="str">
        <f>Relatórios!E434</f>
        <v/>
      </c>
      <c r="F412" s="417" t="str">
        <f>Relatórios!F434</f>
        <v/>
      </c>
      <c r="G412" s="417" t="str">
        <f>Relatórios!G434</f>
        <v/>
      </c>
      <c r="H412" s="417" t="str">
        <f>Relatórios!H434</f>
        <v/>
      </c>
      <c r="I412" s="452" t="str">
        <f>Relatórios!I434</f>
        <v/>
      </c>
      <c r="J412" s="452" t="str">
        <f>Relatórios!J434</f>
        <v/>
      </c>
      <c r="K412" s="452" t="str">
        <f>Relatórios!K434</f>
        <v/>
      </c>
      <c r="L412" s="417"/>
      <c r="M412" s="452"/>
      <c r="N412" s="484" t="str">
        <f>Relatórios!N434</f>
        <v/>
      </c>
      <c r="O412" s="417" t="str">
        <f>Relatórios!O434</f>
        <v/>
      </c>
      <c r="P412" s="417" t="str">
        <f>Relatórios!P434</f>
        <v/>
      </c>
      <c r="Q412" s="417" t="str">
        <f>Relatórios!Q434</f>
        <v/>
      </c>
      <c r="R412" s="417" t="str">
        <f>Relatórios!R434</f>
        <v/>
      </c>
      <c r="S412" s="418"/>
    </row>
    <row r="413" spans="1:19" ht="12.75" customHeight="1">
      <c r="A413" s="419" t="str">
        <f>Relatórios!A435</f>
        <v/>
      </c>
      <c r="B413" s="417" t="str">
        <f>Relatórios!B435</f>
        <v/>
      </c>
      <c r="C413" s="417" t="str">
        <f>Relatórios!C435</f>
        <v/>
      </c>
      <c r="D413" s="417" t="str">
        <f>Relatórios!D435</f>
        <v/>
      </c>
      <c r="E413" s="417" t="str">
        <f>Relatórios!E435</f>
        <v/>
      </c>
      <c r="F413" s="417" t="str">
        <f>Relatórios!F435</f>
        <v/>
      </c>
      <c r="G413" s="417" t="str">
        <f>Relatórios!G435</f>
        <v/>
      </c>
      <c r="H413" s="417" t="str">
        <f>Relatórios!H435</f>
        <v/>
      </c>
      <c r="I413" s="452" t="str">
        <f>Relatórios!I435</f>
        <v/>
      </c>
      <c r="J413" s="452" t="str">
        <f>Relatórios!J435</f>
        <v/>
      </c>
      <c r="K413" s="452" t="str">
        <f>Relatórios!K435</f>
        <v/>
      </c>
      <c r="L413" s="417"/>
      <c r="M413" s="452"/>
      <c r="N413" s="484" t="str">
        <f>Relatórios!N435</f>
        <v/>
      </c>
      <c r="O413" s="417" t="str">
        <f>Relatórios!O435</f>
        <v/>
      </c>
      <c r="P413" s="417" t="str">
        <f>Relatórios!P435</f>
        <v/>
      </c>
      <c r="Q413" s="417" t="str">
        <f>Relatórios!Q435</f>
        <v/>
      </c>
      <c r="R413" s="417" t="str">
        <f>Relatórios!R435</f>
        <v/>
      </c>
      <c r="S413" s="418"/>
    </row>
    <row r="414" spans="1:19" ht="12.75" customHeight="1">
      <c r="A414" s="419" t="str">
        <f>Relatórios!A436</f>
        <v/>
      </c>
      <c r="B414" s="417" t="str">
        <f>Relatórios!B436</f>
        <v/>
      </c>
      <c r="C414" s="417" t="str">
        <f>Relatórios!C436</f>
        <v/>
      </c>
      <c r="D414" s="417" t="str">
        <f>Relatórios!D436</f>
        <v/>
      </c>
      <c r="E414" s="417" t="str">
        <f>Relatórios!E436</f>
        <v/>
      </c>
      <c r="F414" s="417" t="str">
        <f>Relatórios!F436</f>
        <v/>
      </c>
      <c r="G414" s="417" t="str">
        <f>Relatórios!G436</f>
        <v/>
      </c>
      <c r="H414" s="417" t="str">
        <f>Relatórios!H436</f>
        <v/>
      </c>
      <c r="I414" s="452" t="str">
        <f>Relatórios!I436</f>
        <v/>
      </c>
      <c r="J414" s="452" t="str">
        <f>Relatórios!J436</f>
        <v/>
      </c>
      <c r="K414" s="452" t="str">
        <f>Relatórios!K436</f>
        <v/>
      </c>
      <c r="L414" s="417"/>
      <c r="M414" s="452"/>
      <c r="N414" s="484" t="str">
        <f>Relatórios!N436</f>
        <v/>
      </c>
      <c r="O414" s="417" t="str">
        <f>Relatórios!O436</f>
        <v/>
      </c>
      <c r="P414" s="417" t="str">
        <f>Relatórios!P436</f>
        <v/>
      </c>
      <c r="Q414" s="417" t="str">
        <f>Relatórios!Q436</f>
        <v/>
      </c>
      <c r="R414" s="417" t="str">
        <f>Relatórios!R436</f>
        <v/>
      </c>
      <c r="S414" s="418"/>
    </row>
    <row r="415" spans="1:19" ht="12.75" customHeight="1">
      <c r="A415" s="419" t="str">
        <f>Relatórios!A437</f>
        <v/>
      </c>
      <c r="B415" s="417" t="str">
        <f>Relatórios!B437</f>
        <v/>
      </c>
      <c r="C415" s="417" t="str">
        <f>Relatórios!C437</f>
        <v/>
      </c>
      <c r="D415" s="417" t="str">
        <f>Relatórios!D437</f>
        <v/>
      </c>
      <c r="E415" s="417" t="str">
        <f>Relatórios!E437</f>
        <v/>
      </c>
      <c r="F415" s="417" t="str">
        <f>Relatórios!F437</f>
        <v/>
      </c>
      <c r="G415" s="417" t="str">
        <f>Relatórios!G437</f>
        <v/>
      </c>
      <c r="H415" s="417" t="str">
        <f>Relatórios!H437</f>
        <v/>
      </c>
      <c r="I415" s="452" t="str">
        <f>Relatórios!I437</f>
        <v/>
      </c>
      <c r="J415" s="452" t="str">
        <f>Relatórios!J437</f>
        <v/>
      </c>
      <c r="K415" s="452" t="str">
        <f>Relatórios!K437</f>
        <v/>
      </c>
      <c r="L415" s="417"/>
      <c r="M415" s="452"/>
      <c r="N415" s="484" t="str">
        <f>Relatórios!N437</f>
        <v/>
      </c>
      <c r="O415" s="417" t="str">
        <f>Relatórios!O437</f>
        <v/>
      </c>
      <c r="P415" s="417" t="str">
        <f>Relatórios!P437</f>
        <v/>
      </c>
      <c r="Q415" s="417" t="str">
        <f>Relatórios!Q437</f>
        <v/>
      </c>
      <c r="R415" s="417" t="str">
        <f>Relatórios!R437</f>
        <v/>
      </c>
      <c r="S415" s="418"/>
    </row>
    <row r="416" spans="1:19" ht="12.75" customHeight="1">
      <c r="A416" s="419" t="str">
        <f>Relatórios!A438</f>
        <v/>
      </c>
      <c r="B416" s="417" t="str">
        <f>Relatórios!B438</f>
        <v/>
      </c>
      <c r="C416" s="417" t="str">
        <f>Relatórios!C438</f>
        <v/>
      </c>
      <c r="D416" s="417" t="str">
        <f>Relatórios!D438</f>
        <v/>
      </c>
      <c r="E416" s="417" t="str">
        <f>Relatórios!E438</f>
        <v/>
      </c>
      <c r="F416" s="417" t="str">
        <f>Relatórios!F438</f>
        <v/>
      </c>
      <c r="G416" s="417" t="str">
        <f>Relatórios!G438</f>
        <v/>
      </c>
      <c r="H416" s="417" t="str">
        <f>Relatórios!H438</f>
        <v/>
      </c>
      <c r="I416" s="452" t="str">
        <f>Relatórios!I438</f>
        <v/>
      </c>
      <c r="J416" s="452" t="str">
        <f>Relatórios!J438</f>
        <v/>
      </c>
      <c r="K416" s="452" t="str">
        <f>Relatórios!K438</f>
        <v/>
      </c>
      <c r="L416" s="417"/>
      <c r="M416" s="452"/>
      <c r="N416" s="484" t="str">
        <f>Relatórios!N438</f>
        <v/>
      </c>
      <c r="O416" s="417" t="str">
        <f>Relatórios!O438</f>
        <v/>
      </c>
      <c r="P416" s="417" t="str">
        <f>Relatórios!P438</f>
        <v/>
      </c>
      <c r="Q416" s="417" t="str">
        <f>Relatórios!Q438</f>
        <v/>
      </c>
      <c r="R416" s="417" t="str">
        <f>Relatórios!R438</f>
        <v/>
      </c>
      <c r="S416" s="418"/>
    </row>
    <row r="417" spans="1:19" ht="12.75" customHeight="1">
      <c r="A417" s="419" t="str">
        <f>Relatórios!A439</f>
        <v/>
      </c>
      <c r="B417" s="417" t="str">
        <f>Relatórios!B439</f>
        <v/>
      </c>
      <c r="C417" s="417" t="str">
        <f>Relatórios!C439</f>
        <v/>
      </c>
      <c r="D417" s="417" t="str">
        <f>Relatórios!D439</f>
        <v/>
      </c>
      <c r="E417" s="417" t="str">
        <f>Relatórios!E439</f>
        <v/>
      </c>
      <c r="F417" s="417" t="str">
        <f>Relatórios!F439</f>
        <v/>
      </c>
      <c r="G417" s="417" t="str">
        <f>Relatórios!G439</f>
        <v/>
      </c>
      <c r="H417" s="417" t="str">
        <f>Relatórios!H439</f>
        <v/>
      </c>
      <c r="I417" s="452" t="str">
        <f>Relatórios!I439</f>
        <v/>
      </c>
      <c r="J417" s="452" t="str">
        <f>Relatórios!J439</f>
        <v/>
      </c>
      <c r="K417" s="452" t="str">
        <f>Relatórios!K439</f>
        <v/>
      </c>
      <c r="L417" s="417"/>
      <c r="M417" s="452"/>
      <c r="N417" s="484" t="str">
        <f>Relatórios!N439</f>
        <v/>
      </c>
      <c r="O417" s="417" t="str">
        <f>Relatórios!O439</f>
        <v/>
      </c>
      <c r="P417" s="417" t="str">
        <f>Relatórios!P439</f>
        <v/>
      </c>
      <c r="Q417" s="417" t="str">
        <f>Relatórios!Q439</f>
        <v/>
      </c>
      <c r="R417" s="417" t="str">
        <f>Relatórios!R439</f>
        <v/>
      </c>
      <c r="S417" s="418"/>
    </row>
    <row r="418" spans="1:19" ht="12.75" customHeight="1">
      <c r="A418" s="419" t="str">
        <f>Relatórios!A440</f>
        <v/>
      </c>
      <c r="B418" s="417" t="str">
        <f>Relatórios!B440</f>
        <v/>
      </c>
      <c r="C418" s="417" t="str">
        <f>Relatórios!C440</f>
        <v/>
      </c>
      <c r="D418" s="417" t="str">
        <f>Relatórios!D440</f>
        <v/>
      </c>
      <c r="E418" s="417" t="str">
        <f>Relatórios!E440</f>
        <v/>
      </c>
      <c r="F418" s="417" t="str">
        <f>Relatórios!F440</f>
        <v/>
      </c>
      <c r="G418" s="417" t="str">
        <f>Relatórios!G440</f>
        <v/>
      </c>
      <c r="H418" s="417" t="str">
        <f>Relatórios!H440</f>
        <v/>
      </c>
      <c r="I418" s="452" t="str">
        <f>Relatórios!I440</f>
        <v/>
      </c>
      <c r="J418" s="452" t="str">
        <f>Relatórios!J440</f>
        <v/>
      </c>
      <c r="K418" s="452" t="str">
        <f>Relatórios!K440</f>
        <v/>
      </c>
      <c r="L418" s="417"/>
      <c r="M418" s="452"/>
      <c r="N418" s="484" t="str">
        <f>Relatórios!N440</f>
        <v/>
      </c>
      <c r="O418" s="417" t="str">
        <f>Relatórios!O440</f>
        <v/>
      </c>
      <c r="P418" s="417" t="str">
        <f>Relatórios!P440</f>
        <v/>
      </c>
      <c r="Q418" s="417" t="str">
        <f>Relatórios!Q440</f>
        <v/>
      </c>
      <c r="R418" s="417" t="str">
        <f>Relatórios!R440</f>
        <v/>
      </c>
      <c r="S418" s="418"/>
    </row>
    <row r="419" spans="1:19" ht="12.75" customHeight="1">
      <c r="A419" s="419" t="str">
        <f>Relatórios!A441</f>
        <v/>
      </c>
      <c r="B419" s="417" t="str">
        <f>Relatórios!B441</f>
        <v/>
      </c>
      <c r="C419" s="417" t="str">
        <f>Relatórios!C441</f>
        <v/>
      </c>
      <c r="D419" s="417" t="str">
        <f>Relatórios!D441</f>
        <v/>
      </c>
      <c r="E419" s="417" t="str">
        <f>Relatórios!E441</f>
        <v/>
      </c>
      <c r="F419" s="417" t="str">
        <f>Relatórios!F441</f>
        <v/>
      </c>
      <c r="G419" s="417" t="str">
        <f>Relatórios!G441</f>
        <v/>
      </c>
      <c r="H419" s="417" t="str">
        <f>Relatórios!H441</f>
        <v/>
      </c>
      <c r="I419" s="452" t="str">
        <f>Relatórios!I441</f>
        <v/>
      </c>
      <c r="J419" s="452" t="str">
        <f>Relatórios!J441</f>
        <v/>
      </c>
      <c r="K419" s="452" t="str">
        <f>Relatórios!K441</f>
        <v/>
      </c>
      <c r="L419" s="417"/>
      <c r="M419" s="452"/>
      <c r="N419" s="484" t="str">
        <f>Relatórios!N441</f>
        <v/>
      </c>
      <c r="O419" s="417" t="str">
        <f>Relatórios!O441</f>
        <v/>
      </c>
      <c r="P419" s="417" t="str">
        <f>Relatórios!P441</f>
        <v/>
      </c>
      <c r="Q419" s="417" t="str">
        <f>Relatórios!Q441</f>
        <v/>
      </c>
      <c r="R419" s="417" t="str">
        <f>Relatórios!R441</f>
        <v/>
      </c>
      <c r="S419" s="418"/>
    </row>
    <row r="420" spans="1:19" ht="12.75" customHeight="1">
      <c r="A420" s="419" t="str">
        <f>Relatórios!A442</f>
        <v/>
      </c>
      <c r="B420" s="417" t="str">
        <f>Relatórios!B442</f>
        <v/>
      </c>
      <c r="C420" s="417" t="str">
        <f>Relatórios!C442</f>
        <v/>
      </c>
      <c r="D420" s="417" t="str">
        <f>Relatórios!D442</f>
        <v/>
      </c>
      <c r="E420" s="417" t="str">
        <f>Relatórios!E442</f>
        <v/>
      </c>
      <c r="F420" s="417" t="str">
        <f>Relatórios!F442</f>
        <v/>
      </c>
      <c r="G420" s="417" t="str">
        <f>Relatórios!G442</f>
        <v/>
      </c>
      <c r="H420" s="417" t="str">
        <f>Relatórios!H442</f>
        <v/>
      </c>
      <c r="I420" s="452" t="str">
        <f>Relatórios!I442</f>
        <v/>
      </c>
      <c r="J420" s="452" t="str">
        <f>Relatórios!J442</f>
        <v/>
      </c>
      <c r="K420" s="452" t="str">
        <f>Relatórios!K442</f>
        <v/>
      </c>
      <c r="L420" s="417"/>
      <c r="M420" s="452"/>
      <c r="N420" s="484" t="str">
        <f>Relatórios!N442</f>
        <v/>
      </c>
      <c r="O420" s="417" t="str">
        <f>Relatórios!O442</f>
        <v/>
      </c>
      <c r="P420" s="417" t="str">
        <f>Relatórios!P442</f>
        <v/>
      </c>
      <c r="Q420" s="417" t="str">
        <f>Relatórios!Q442</f>
        <v/>
      </c>
      <c r="R420" s="417" t="str">
        <f>Relatórios!R442</f>
        <v/>
      </c>
      <c r="S420" s="418"/>
    </row>
    <row r="421" spans="1:19" ht="12.75" customHeight="1">
      <c r="A421" s="419" t="str">
        <f>Relatórios!A443</f>
        <v/>
      </c>
      <c r="B421" s="417" t="str">
        <f>Relatórios!B443</f>
        <v/>
      </c>
      <c r="C421" s="417" t="str">
        <f>Relatórios!C443</f>
        <v/>
      </c>
      <c r="D421" s="417" t="str">
        <f>Relatórios!D443</f>
        <v/>
      </c>
      <c r="E421" s="417" t="str">
        <f>Relatórios!E443</f>
        <v/>
      </c>
      <c r="F421" s="417" t="str">
        <f>Relatórios!F443</f>
        <v/>
      </c>
      <c r="G421" s="417" t="str">
        <f>Relatórios!G443</f>
        <v/>
      </c>
      <c r="H421" s="417" t="str">
        <f>Relatórios!H443</f>
        <v/>
      </c>
      <c r="I421" s="452" t="str">
        <f>Relatórios!I443</f>
        <v/>
      </c>
      <c r="J421" s="452" t="str">
        <f>Relatórios!J443</f>
        <v/>
      </c>
      <c r="K421" s="452" t="str">
        <f>Relatórios!K443</f>
        <v/>
      </c>
      <c r="L421" s="417"/>
      <c r="M421" s="452"/>
      <c r="N421" s="484" t="str">
        <f>Relatórios!N443</f>
        <v/>
      </c>
      <c r="O421" s="417" t="str">
        <f>Relatórios!O443</f>
        <v/>
      </c>
      <c r="P421" s="417" t="str">
        <f>Relatórios!P443</f>
        <v/>
      </c>
      <c r="Q421" s="417" t="str">
        <f>Relatórios!Q443</f>
        <v/>
      </c>
      <c r="R421" s="417" t="str">
        <f>Relatórios!R443</f>
        <v/>
      </c>
      <c r="S421" s="418"/>
    </row>
    <row r="422" spans="1:19" ht="12.75" customHeight="1">
      <c r="A422" s="419" t="str">
        <f>Relatórios!A444</f>
        <v/>
      </c>
      <c r="B422" s="417" t="str">
        <f>Relatórios!B444</f>
        <v/>
      </c>
      <c r="C422" s="417" t="str">
        <f>Relatórios!C444</f>
        <v/>
      </c>
      <c r="D422" s="417" t="str">
        <f>Relatórios!D444</f>
        <v/>
      </c>
      <c r="E422" s="417" t="str">
        <f>Relatórios!E444</f>
        <v/>
      </c>
      <c r="F422" s="417" t="str">
        <f>Relatórios!F444</f>
        <v/>
      </c>
      <c r="G422" s="417" t="str">
        <f>Relatórios!G444</f>
        <v/>
      </c>
      <c r="H422" s="417" t="str">
        <f>Relatórios!H444</f>
        <v/>
      </c>
      <c r="I422" s="452" t="str">
        <f>Relatórios!I444</f>
        <v/>
      </c>
      <c r="J422" s="452" t="str">
        <f>Relatórios!J444</f>
        <v/>
      </c>
      <c r="K422" s="452" t="str">
        <f>Relatórios!K444</f>
        <v/>
      </c>
      <c r="L422" s="417"/>
      <c r="M422" s="452"/>
      <c r="N422" s="484" t="str">
        <f>Relatórios!N444</f>
        <v/>
      </c>
      <c r="O422" s="417" t="str">
        <f>Relatórios!O444</f>
        <v/>
      </c>
      <c r="P422" s="417" t="str">
        <f>Relatórios!P444</f>
        <v/>
      </c>
      <c r="Q422" s="417" t="str">
        <f>Relatórios!Q444</f>
        <v/>
      </c>
      <c r="R422" s="417" t="str">
        <f>Relatórios!R444</f>
        <v/>
      </c>
      <c r="S422" s="418"/>
    </row>
    <row r="423" spans="1:19" ht="12.75" customHeight="1">
      <c r="A423" s="419" t="str">
        <f>Relatórios!A445</f>
        <v/>
      </c>
      <c r="B423" s="417" t="str">
        <f>Relatórios!B445</f>
        <v/>
      </c>
      <c r="C423" s="417" t="str">
        <f>Relatórios!C445</f>
        <v/>
      </c>
      <c r="D423" s="417" t="str">
        <f>Relatórios!D445</f>
        <v/>
      </c>
      <c r="E423" s="417" t="str">
        <f>Relatórios!E445</f>
        <v/>
      </c>
      <c r="F423" s="417" t="str">
        <f>Relatórios!F445</f>
        <v/>
      </c>
      <c r="G423" s="417" t="str">
        <f>Relatórios!G445</f>
        <v/>
      </c>
      <c r="H423" s="417" t="str">
        <f>Relatórios!H445</f>
        <v/>
      </c>
      <c r="I423" s="452" t="str">
        <f>Relatórios!I445</f>
        <v/>
      </c>
      <c r="J423" s="452" t="str">
        <f>Relatórios!J445</f>
        <v/>
      </c>
      <c r="K423" s="452" t="str">
        <f>Relatórios!K445</f>
        <v/>
      </c>
      <c r="L423" s="417"/>
      <c r="M423" s="452"/>
      <c r="N423" s="484" t="str">
        <f>Relatórios!N445</f>
        <v/>
      </c>
      <c r="O423" s="417" t="str">
        <f>Relatórios!O445</f>
        <v/>
      </c>
      <c r="P423" s="417" t="str">
        <f>Relatórios!P445</f>
        <v/>
      </c>
      <c r="Q423" s="417" t="str">
        <f>Relatórios!Q445</f>
        <v/>
      </c>
      <c r="R423" s="417" t="str">
        <f>Relatórios!R445</f>
        <v/>
      </c>
      <c r="S423" s="418"/>
    </row>
    <row r="424" spans="1:19" ht="12.75" customHeight="1">
      <c r="A424" s="419" t="str">
        <f>Relatórios!A446</f>
        <v/>
      </c>
      <c r="B424" s="417" t="str">
        <f>Relatórios!B446</f>
        <v/>
      </c>
      <c r="C424" s="417" t="str">
        <f>Relatórios!C446</f>
        <v/>
      </c>
      <c r="D424" s="417" t="str">
        <f>Relatórios!D446</f>
        <v/>
      </c>
      <c r="E424" s="417" t="str">
        <f>Relatórios!E446</f>
        <v/>
      </c>
      <c r="F424" s="417" t="str">
        <f>Relatórios!F446</f>
        <v/>
      </c>
      <c r="G424" s="417" t="str">
        <f>Relatórios!G446</f>
        <v/>
      </c>
      <c r="H424" s="417" t="str">
        <f>Relatórios!H446</f>
        <v/>
      </c>
      <c r="I424" s="452" t="str">
        <f>Relatórios!I446</f>
        <v/>
      </c>
      <c r="J424" s="452" t="str">
        <f>Relatórios!J446</f>
        <v/>
      </c>
      <c r="K424" s="452" t="str">
        <f>Relatórios!K446</f>
        <v/>
      </c>
      <c r="L424" s="417"/>
      <c r="M424" s="452"/>
      <c r="N424" s="484" t="str">
        <f>Relatórios!N446</f>
        <v/>
      </c>
      <c r="O424" s="417" t="str">
        <f>Relatórios!O446</f>
        <v/>
      </c>
      <c r="P424" s="417" t="str">
        <f>Relatórios!P446</f>
        <v/>
      </c>
      <c r="Q424" s="417" t="str">
        <f>Relatórios!Q446</f>
        <v/>
      </c>
      <c r="R424" s="417" t="str">
        <f>Relatórios!R446</f>
        <v/>
      </c>
      <c r="S424" s="418"/>
    </row>
    <row r="425" spans="1:19" ht="12.75" customHeight="1">
      <c r="A425" s="419" t="str">
        <f>Relatórios!A447</f>
        <v/>
      </c>
      <c r="B425" s="417" t="str">
        <f>Relatórios!B447</f>
        <v/>
      </c>
      <c r="C425" s="417" t="str">
        <f>Relatórios!C447</f>
        <v/>
      </c>
      <c r="D425" s="417" t="str">
        <f>Relatórios!D447</f>
        <v/>
      </c>
      <c r="E425" s="417" t="str">
        <f>Relatórios!E447</f>
        <v/>
      </c>
      <c r="F425" s="417" t="str">
        <f>Relatórios!F447</f>
        <v/>
      </c>
      <c r="G425" s="417" t="str">
        <f>Relatórios!G447</f>
        <v/>
      </c>
      <c r="H425" s="417" t="str">
        <f>Relatórios!H447</f>
        <v/>
      </c>
      <c r="I425" s="452" t="str">
        <f>Relatórios!I447</f>
        <v/>
      </c>
      <c r="J425" s="452" t="str">
        <f>Relatórios!J447</f>
        <v/>
      </c>
      <c r="K425" s="452" t="str">
        <f>Relatórios!K447</f>
        <v/>
      </c>
      <c r="L425" s="417"/>
      <c r="M425" s="452"/>
      <c r="N425" s="484" t="str">
        <f>Relatórios!N447</f>
        <v/>
      </c>
      <c r="O425" s="417" t="str">
        <f>Relatórios!O447</f>
        <v/>
      </c>
      <c r="P425" s="417" t="str">
        <f>Relatórios!P447</f>
        <v/>
      </c>
      <c r="Q425" s="417" t="str">
        <f>Relatórios!Q447</f>
        <v/>
      </c>
      <c r="R425" s="417" t="str">
        <f>Relatórios!R447</f>
        <v/>
      </c>
      <c r="S425" s="418"/>
    </row>
    <row r="426" spans="1:19" ht="12.75" customHeight="1">
      <c r="A426" s="419" t="str">
        <f>Relatórios!A448</f>
        <v/>
      </c>
      <c r="B426" s="417" t="str">
        <f>Relatórios!B448</f>
        <v/>
      </c>
      <c r="C426" s="417" t="str">
        <f>Relatórios!C448</f>
        <v/>
      </c>
      <c r="D426" s="417" t="str">
        <f>Relatórios!D448</f>
        <v/>
      </c>
      <c r="E426" s="417" t="str">
        <f>Relatórios!E448</f>
        <v/>
      </c>
      <c r="F426" s="417" t="str">
        <f>Relatórios!F448</f>
        <v/>
      </c>
      <c r="G426" s="417" t="str">
        <f>Relatórios!G448</f>
        <v/>
      </c>
      <c r="H426" s="417" t="str">
        <f>Relatórios!H448</f>
        <v/>
      </c>
      <c r="I426" s="452" t="str">
        <f>Relatórios!I448</f>
        <v/>
      </c>
      <c r="J426" s="452" t="str">
        <f>Relatórios!J448</f>
        <v/>
      </c>
      <c r="K426" s="452" t="str">
        <f>Relatórios!K448</f>
        <v/>
      </c>
      <c r="L426" s="417"/>
      <c r="M426" s="452"/>
      <c r="N426" s="484" t="str">
        <f>Relatórios!N448</f>
        <v/>
      </c>
      <c r="O426" s="417" t="str">
        <f>Relatórios!O448</f>
        <v/>
      </c>
      <c r="P426" s="417" t="str">
        <f>Relatórios!P448</f>
        <v/>
      </c>
      <c r="Q426" s="417" t="str">
        <f>Relatórios!Q448</f>
        <v/>
      </c>
      <c r="R426" s="417" t="str">
        <f>Relatórios!R448</f>
        <v/>
      </c>
      <c r="S426" s="418"/>
    </row>
    <row r="427" spans="1:19" ht="12.75" customHeight="1">
      <c r="A427" s="419" t="str">
        <f>Relatórios!A449</f>
        <v/>
      </c>
      <c r="B427" s="417" t="str">
        <f>Relatórios!B449</f>
        <v/>
      </c>
      <c r="C427" s="417" t="str">
        <f>Relatórios!C449</f>
        <v/>
      </c>
      <c r="D427" s="417" t="str">
        <f>Relatórios!D449</f>
        <v/>
      </c>
      <c r="E427" s="417" t="str">
        <f>Relatórios!E449</f>
        <v/>
      </c>
      <c r="F427" s="417" t="str">
        <f>Relatórios!F449</f>
        <v/>
      </c>
      <c r="G427" s="417" t="str">
        <f>Relatórios!G449</f>
        <v/>
      </c>
      <c r="H427" s="417" t="str">
        <f>Relatórios!H449</f>
        <v/>
      </c>
      <c r="I427" s="452" t="str">
        <f>Relatórios!I449</f>
        <v/>
      </c>
      <c r="J427" s="452" t="str">
        <f>Relatórios!J449</f>
        <v/>
      </c>
      <c r="K427" s="452" t="str">
        <f>Relatórios!K449</f>
        <v/>
      </c>
      <c r="L427" s="417"/>
      <c r="M427" s="452"/>
      <c r="N427" s="484" t="str">
        <f>Relatórios!N449</f>
        <v/>
      </c>
      <c r="O427" s="417" t="str">
        <f>Relatórios!O449</f>
        <v/>
      </c>
      <c r="P427" s="417" t="str">
        <f>Relatórios!P449</f>
        <v/>
      </c>
      <c r="Q427" s="417" t="str">
        <f>Relatórios!Q449</f>
        <v/>
      </c>
      <c r="R427" s="417" t="str">
        <f>Relatórios!R449</f>
        <v/>
      </c>
      <c r="S427" s="418"/>
    </row>
    <row r="428" spans="1:19" ht="12.75" customHeight="1">
      <c r="A428" s="419" t="str">
        <f>Relatórios!A450</f>
        <v/>
      </c>
      <c r="B428" s="417" t="str">
        <f>Relatórios!B450</f>
        <v/>
      </c>
      <c r="C428" s="417" t="str">
        <f>Relatórios!C450</f>
        <v/>
      </c>
      <c r="D428" s="417" t="str">
        <f>Relatórios!D450</f>
        <v/>
      </c>
      <c r="E428" s="417" t="str">
        <f>Relatórios!E450</f>
        <v/>
      </c>
      <c r="F428" s="417" t="str">
        <f>Relatórios!F450</f>
        <v/>
      </c>
      <c r="G428" s="417" t="str">
        <f>Relatórios!G450</f>
        <v/>
      </c>
      <c r="H428" s="417" t="str">
        <f>Relatórios!H450</f>
        <v/>
      </c>
      <c r="I428" s="452" t="str">
        <f>Relatórios!I450</f>
        <v/>
      </c>
      <c r="J428" s="452" t="str">
        <f>Relatórios!J450</f>
        <v/>
      </c>
      <c r="K428" s="452" t="str">
        <f>Relatórios!K450</f>
        <v/>
      </c>
      <c r="L428" s="417"/>
      <c r="M428" s="452"/>
      <c r="N428" s="484" t="str">
        <f>Relatórios!N450</f>
        <v/>
      </c>
      <c r="O428" s="417" t="str">
        <f>Relatórios!O450</f>
        <v/>
      </c>
      <c r="P428" s="417" t="str">
        <f>Relatórios!P450</f>
        <v/>
      </c>
      <c r="Q428" s="417" t="str">
        <f>Relatórios!Q450</f>
        <v/>
      </c>
      <c r="R428" s="417" t="str">
        <f>Relatórios!R450</f>
        <v/>
      </c>
      <c r="S428" s="418"/>
    </row>
    <row r="429" spans="1:19" ht="12.75" customHeight="1">
      <c r="A429" s="419" t="str">
        <f>Relatórios!A451</f>
        <v/>
      </c>
      <c r="B429" s="417" t="str">
        <f>Relatórios!B451</f>
        <v/>
      </c>
      <c r="C429" s="417" t="str">
        <f>Relatórios!C451</f>
        <v/>
      </c>
      <c r="D429" s="417" t="str">
        <f>Relatórios!D451</f>
        <v/>
      </c>
      <c r="E429" s="417" t="str">
        <f>Relatórios!E451</f>
        <v/>
      </c>
      <c r="F429" s="417" t="str">
        <f>Relatórios!F451</f>
        <v/>
      </c>
      <c r="G429" s="417" t="str">
        <f>Relatórios!G451</f>
        <v/>
      </c>
      <c r="H429" s="417" t="str">
        <f>Relatórios!H451</f>
        <v/>
      </c>
      <c r="I429" s="452" t="str">
        <f>Relatórios!I451</f>
        <v/>
      </c>
      <c r="J429" s="452" t="str">
        <f>Relatórios!J451</f>
        <v/>
      </c>
      <c r="K429" s="452" t="str">
        <f>Relatórios!K451</f>
        <v/>
      </c>
      <c r="L429" s="417"/>
      <c r="M429" s="452"/>
      <c r="N429" s="484" t="str">
        <f>Relatórios!N451</f>
        <v/>
      </c>
      <c r="O429" s="417" t="str">
        <f>Relatórios!O451</f>
        <v/>
      </c>
      <c r="P429" s="417" t="str">
        <f>Relatórios!P451</f>
        <v/>
      </c>
      <c r="Q429" s="417" t="str">
        <f>Relatórios!Q451</f>
        <v/>
      </c>
      <c r="R429" s="417" t="str">
        <f>Relatórios!R451</f>
        <v/>
      </c>
      <c r="S429" s="418"/>
    </row>
    <row r="430" spans="1:19" ht="12.75" customHeight="1">
      <c r="A430" s="419" t="str">
        <f>Relatórios!A452</f>
        <v/>
      </c>
      <c r="B430" s="417" t="str">
        <f>Relatórios!B452</f>
        <v/>
      </c>
      <c r="C430" s="417" t="str">
        <f>Relatórios!C452</f>
        <v/>
      </c>
      <c r="D430" s="417" t="str">
        <f>Relatórios!D452</f>
        <v/>
      </c>
      <c r="E430" s="417" t="str">
        <f>Relatórios!E452</f>
        <v/>
      </c>
      <c r="F430" s="417" t="str">
        <f>Relatórios!F452</f>
        <v/>
      </c>
      <c r="G430" s="417" t="str">
        <f>Relatórios!G452</f>
        <v/>
      </c>
      <c r="H430" s="417" t="str">
        <f>Relatórios!H452</f>
        <v/>
      </c>
      <c r="I430" s="452" t="str">
        <f>Relatórios!I452</f>
        <v/>
      </c>
      <c r="J430" s="452" t="str">
        <f>Relatórios!J452</f>
        <v/>
      </c>
      <c r="K430" s="452" t="str">
        <f>Relatórios!K452</f>
        <v/>
      </c>
      <c r="L430" s="417"/>
      <c r="M430" s="452"/>
      <c r="N430" s="484" t="str">
        <f>Relatórios!N452</f>
        <v/>
      </c>
      <c r="O430" s="417" t="str">
        <f>Relatórios!O452</f>
        <v/>
      </c>
      <c r="P430" s="417" t="str">
        <f>Relatórios!P452</f>
        <v/>
      </c>
      <c r="Q430" s="417" t="str">
        <f>Relatórios!Q452</f>
        <v/>
      </c>
      <c r="R430" s="417" t="str">
        <f>Relatórios!R452</f>
        <v/>
      </c>
      <c r="S430" s="418"/>
    </row>
    <row r="431" spans="1:19" ht="12.75" customHeight="1">
      <c r="A431" s="419" t="str">
        <f>Relatórios!A453</f>
        <v/>
      </c>
      <c r="B431" s="417" t="str">
        <f>Relatórios!B453</f>
        <v/>
      </c>
      <c r="C431" s="417" t="str">
        <f>Relatórios!C453</f>
        <v/>
      </c>
      <c r="D431" s="417" t="str">
        <f>Relatórios!D453</f>
        <v/>
      </c>
      <c r="E431" s="417" t="str">
        <f>Relatórios!E453</f>
        <v/>
      </c>
      <c r="F431" s="417" t="str">
        <f>Relatórios!F453</f>
        <v/>
      </c>
      <c r="G431" s="417" t="str">
        <f>Relatórios!G453</f>
        <v/>
      </c>
      <c r="H431" s="417" t="str">
        <f>Relatórios!H453</f>
        <v/>
      </c>
      <c r="I431" s="452" t="str">
        <f>Relatórios!I453</f>
        <v/>
      </c>
      <c r="J431" s="452" t="str">
        <f>Relatórios!J453</f>
        <v/>
      </c>
      <c r="K431" s="452" t="str">
        <f>Relatórios!K453</f>
        <v/>
      </c>
      <c r="L431" s="417"/>
      <c r="M431" s="452"/>
      <c r="N431" s="484" t="str">
        <f>Relatórios!N453</f>
        <v/>
      </c>
      <c r="O431" s="417" t="str">
        <f>Relatórios!O453</f>
        <v/>
      </c>
      <c r="P431" s="417" t="str">
        <f>Relatórios!P453</f>
        <v/>
      </c>
      <c r="Q431" s="417" t="str">
        <f>Relatórios!Q453</f>
        <v/>
      </c>
      <c r="R431" s="417" t="str">
        <f>Relatórios!R453</f>
        <v/>
      </c>
      <c r="S431" s="418"/>
    </row>
    <row r="432" spans="1:19" ht="12.75" customHeight="1">
      <c r="A432" s="419" t="str">
        <f>Relatórios!A454</f>
        <v/>
      </c>
      <c r="B432" s="417" t="str">
        <f>Relatórios!B454</f>
        <v/>
      </c>
      <c r="C432" s="417" t="str">
        <f>Relatórios!C454</f>
        <v/>
      </c>
      <c r="D432" s="417" t="str">
        <f>Relatórios!D454</f>
        <v/>
      </c>
      <c r="E432" s="417" t="str">
        <f>Relatórios!E454</f>
        <v/>
      </c>
      <c r="F432" s="417" t="str">
        <f>Relatórios!F454</f>
        <v/>
      </c>
      <c r="G432" s="417" t="str">
        <f>Relatórios!G454</f>
        <v/>
      </c>
      <c r="H432" s="417" t="str">
        <f>Relatórios!H454</f>
        <v/>
      </c>
      <c r="I432" s="452" t="str">
        <f>Relatórios!I454</f>
        <v/>
      </c>
      <c r="J432" s="452" t="str">
        <f>Relatórios!J454</f>
        <v/>
      </c>
      <c r="K432" s="452" t="str">
        <f>Relatórios!K454</f>
        <v/>
      </c>
      <c r="L432" s="417"/>
      <c r="M432" s="452"/>
      <c r="N432" s="484" t="str">
        <f>Relatórios!N454</f>
        <v/>
      </c>
      <c r="O432" s="417" t="str">
        <f>Relatórios!O454</f>
        <v/>
      </c>
      <c r="P432" s="417" t="str">
        <f>Relatórios!P454</f>
        <v/>
      </c>
      <c r="Q432" s="417" t="str">
        <f>Relatórios!Q454</f>
        <v/>
      </c>
      <c r="R432" s="417" t="str">
        <f>Relatórios!R454</f>
        <v/>
      </c>
      <c r="S432" s="418"/>
    </row>
    <row r="433" spans="1:19" ht="12.75" customHeight="1">
      <c r="A433" s="419" t="str">
        <f>Relatórios!A455</f>
        <v/>
      </c>
      <c r="B433" s="417" t="str">
        <f>Relatórios!B455</f>
        <v/>
      </c>
      <c r="C433" s="417" t="str">
        <f>Relatórios!C455</f>
        <v/>
      </c>
      <c r="D433" s="417" t="str">
        <f>Relatórios!D455</f>
        <v/>
      </c>
      <c r="E433" s="417" t="str">
        <f>Relatórios!E455</f>
        <v/>
      </c>
      <c r="F433" s="417" t="str">
        <f>Relatórios!F455</f>
        <v/>
      </c>
      <c r="G433" s="417" t="str">
        <f>Relatórios!G455</f>
        <v/>
      </c>
      <c r="H433" s="417" t="str">
        <f>Relatórios!H455</f>
        <v/>
      </c>
      <c r="I433" s="452" t="str">
        <f>Relatórios!I455</f>
        <v/>
      </c>
      <c r="J433" s="452" t="str">
        <f>Relatórios!J455</f>
        <v/>
      </c>
      <c r="K433" s="452" t="str">
        <f>Relatórios!K455</f>
        <v/>
      </c>
      <c r="L433" s="417"/>
      <c r="M433" s="452"/>
      <c r="N433" s="484" t="str">
        <f>Relatórios!N455</f>
        <v/>
      </c>
      <c r="O433" s="417" t="str">
        <f>Relatórios!O455</f>
        <v/>
      </c>
      <c r="P433" s="417" t="str">
        <f>Relatórios!P455</f>
        <v/>
      </c>
      <c r="Q433" s="417" t="str">
        <f>Relatórios!Q455</f>
        <v/>
      </c>
      <c r="R433" s="417" t="str">
        <f>Relatórios!R455</f>
        <v/>
      </c>
      <c r="S433" s="418"/>
    </row>
    <row r="434" spans="1:19" ht="12.75" customHeight="1">
      <c r="A434" s="419" t="str">
        <f>Relatórios!A456</f>
        <v/>
      </c>
      <c r="B434" s="417" t="str">
        <f>Relatórios!B456</f>
        <v/>
      </c>
      <c r="C434" s="417" t="str">
        <f>Relatórios!C456</f>
        <v/>
      </c>
      <c r="D434" s="417" t="str">
        <f>Relatórios!D456</f>
        <v/>
      </c>
      <c r="E434" s="417" t="str">
        <f>Relatórios!E456</f>
        <v/>
      </c>
      <c r="F434" s="417" t="str">
        <f>Relatórios!F456</f>
        <v/>
      </c>
      <c r="G434" s="417" t="str">
        <f>Relatórios!G456</f>
        <v/>
      </c>
      <c r="H434" s="417" t="str">
        <f>Relatórios!H456</f>
        <v/>
      </c>
      <c r="I434" s="452" t="str">
        <f>Relatórios!I456</f>
        <v/>
      </c>
      <c r="J434" s="452" t="str">
        <f>Relatórios!J456</f>
        <v/>
      </c>
      <c r="K434" s="452" t="str">
        <f>Relatórios!K456</f>
        <v/>
      </c>
      <c r="L434" s="417"/>
      <c r="M434" s="452"/>
      <c r="N434" s="484" t="str">
        <f>Relatórios!N456</f>
        <v/>
      </c>
      <c r="O434" s="417" t="str">
        <f>Relatórios!O456</f>
        <v/>
      </c>
      <c r="P434" s="417" t="str">
        <f>Relatórios!P456</f>
        <v/>
      </c>
      <c r="Q434" s="417" t="str">
        <f>Relatórios!Q456</f>
        <v/>
      </c>
      <c r="R434" s="417" t="str">
        <f>Relatórios!R456</f>
        <v/>
      </c>
      <c r="S434" s="418"/>
    </row>
    <row r="435" spans="1:19" ht="12.75" customHeight="1">
      <c r="A435" s="419" t="str">
        <f>Relatórios!A457</f>
        <v/>
      </c>
      <c r="B435" s="417" t="str">
        <f>Relatórios!B457</f>
        <v/>
      </c>
      <c r="C435" s="417" t="str">
        <f>Relatórios!C457</f>
        <v/>
      </c>
      <c r="D435" s="417" t="str">
        <f>Relatórios!D457</f>
        <v/>
      </c>
      <c r="E435" s="417" t="str">
        <f>Relatórios!E457</f>
        <v/>
      </c>
      <c r="F435" s="417" t="str">
        <f>Relatórios!F457</f>
        <v/>
      </c>
      <c r="G435" s="417" t="str">
        <f>Relatórios!G457</f>
        <v/>
      </c>
      <c r="H435" s="417" t="str">
        <f>Relatórios!H457</f>
        <v/>
      </c>
      <c r="I435" s="452" t="str">
        <f>Relatórios!I457</f>
        <v/>
      </c>
      <c r="J435" s="452" t="str">
        <f>Relatórios!J457</f>
        <v/>
      </c>
      <c r="K435" s="452" t="str">
        <f>Relatórios!K457</f>
        <v/>
      </c>
      <c r="L435" s="417"/>
      <c r="M435" s="452"/>
      <c r="N435" s="484" t="str">
        <f>Relatórios!N457</f>
        <v/>
      </c>
      <c r="O435" s="417" t="str">
        <f>Relatórios!O457</f>
        <v/>
      </c>
      <c r="P435" s="417" t="str">
        <f>Relatórios!P457</f>
        <v/>
      </c>
      <c r="Q435" s="417" t="str">
        <f>Relatórios!Q457</f>
        <v/>
      </c>
      <c r="R435" s="417" t="str">
        <f>Relatórios!R457</f>
        <v/>
      </c>
      <c r="S435" s="418"/>
    </row>
    <row r="436" spans="1:19" ht="12.75" customHeight="1">
      <c r="A436" s="419" t="str">
        <f>Relatórios!A458</f>
        <v/>
      </c>
      <c r="B436" s="417" t="str">
        <f>Relatórios!B458</f>
        <v/>
      </c>
      <c r="C436" s="417" t="str">
        <f>Relatórios!C458</f>
        <v/>
      </c>
      <c r="D436" s="417" t="str">
        <f>Relatórios!D458</f>
        <v/>
      </c>
      <c r="E436" s="417" t="str">
        <f>Relatórios!E458</f>
        <v/>
      </c>
      <c r="F436" s="417" t="str">
        <f>Relatórios!F458</f>
        <v/>
      </c>
      <c r="G436" s="417" t="str">
        <f>Relatórios!G458</f>
        <v/>
      </c>
      <c r="H436" s="417" t="str">
        <f>Relatórios!H458</f>
        <v/>
      </c>
      <c r="I436" s="452" t="str">
        <f>Relatórios!I458</f>
        <v/>
      </c>
      <c r="J436" s="452" t="str">
        <f>Relatórios!J458</f>
        <v/>
      </c>
      <c r="K436" s="452" t="str">
        <f>Relatórios!K458</f>
        <v/>
      </c>
      <c r="L436" s="417"/>
      <c r="M436" s="452"/>
      <c r="N436" s="484" t="str">
        <f>Relatórios!N458</f>
        <v/>
      </c>
      <c r="O436" s="417" t="str">
        <f>Relatórios!O458</f>
        <v/>
      </c>
      <c r="P436" s="417" t="str">
        <f>Relatórios!P458</f>
        <v/>
      </c>
      <c r="Q436" s="417" t="str">
        <f>Relatórios!Q458</f>
        <v/>
      </c>
      <c r="R436" s="417" t="str">
        <f>Relatórios!R458</f>
        <v/>
      </c>
      <c r="S436" s="418"/>
    </row>
    <row r="437" spans="1:19" ht="12.75" customHeight="1">
      <c r="A437" s="419" t="str">
        <f>Relatórios!A459</f>
        <v/>
      </c>
      <c r="B437" s="417" t="str">
        <f>Relatórios!B459</f>
        <v/>
      </c>
      <c r="C437" s="417" t="str">
        <f>Relatórios!C459</f>
        <v/>
      </c>
      <c r="D437" s="417" t="str">
        <f>Relatórios!D459</f>
        <v/>
      </c>
      <c r="E437" s="417" t="str">
        <f>Relatórios!E459</f>
        <v/>
      </c>
      <c r="F437" s="417" t="str">
        <f>Relatórios!F459</f>
        <v/>
      </c>
      <c r="G437" s="417" t="str">
        <f>Relatórios!G459</f>
        <v/>
      </c>
      <c r="H437" s="417" t="str">
        <f>Relatórios!H459</f>
        <v/>
      </c>
      <c r="I437" s="452" t="str">
        <f>Relatórios!I459</f>
        <v/>
      </c>
      <c r="J437" s="452" t="str">
        <f>Relatórios!J459</f>
        <v/>
      </c>
      <c r="K437" s="452" t="str">
        <f>Relatórios!K459</f>
        <v/>
      </c>
      <c r="L437" s="417"/>
      <c r="M437" s="452"/>
      <c r="N437" s="484" t="str">
        <f>Relatórios!N459</f>
        <v/>
      </c>
      <c r="O437" s="417" t="str">
        <f>Relatórios!O459</f>
        <v/>
      </c>
      <c r="P437" s="417" t="str">
        <f>Relatórios!P459</f>
        <v/>
      </c>
      <c r="Q437" s="417" t="str">
        <f>Relatórios!Q459</f>
        <v/>
      </c>
      <c r="R437" s="417" t="str">
        <f>Relatórios!R459</f>
        <v/>
      </c>
      <c r="S437" s="418"/>
    </row>
    <row r="438" spans="1:19" ht="12.75" customHeight="1">
      <c r="A438" s="419" t="str">
        <f>Relatórios!A460</f>
        <v/>
      </c>
      <c r="B438" s="417" t="str">
        <f>Relatórios!B460</f>
        <v/>
      </c>
      <c r="C438" s="417" t="str">
        <f>Relatórios!C460</f>
        <v/>
      </c>
      <c r="D438" s="417" t="str">
        <f>Relatórios!D460</f>
        <v/>
      </c>
      <c r="E438" s="417" t="str">
        <f>Relatórios!E460</f>
        <v/>
      </c>
      <c r="F438" s="417" t="str">
        <f>Relatórios!F460</f>
        <v/>
      </c>
      <c r="G438" s="417" t="str">
        <f>Relatórios!G460</f>
        <v/>
      </c>
      <c r="H438" s="417" t="str">
        <f>Relatórios!H460</f>
        <v/>
      </c>
      <c r="I438" s="452" t="str">
        <f>Relatórios!I460</f>
        <v/>
      </c>
      <c r="J438" s="452" t="str">
        <f>Relatórios!J460</f>
        <v/>
      </c>
      <c r="K438" s="452" t="str">
        <f>Relatórios!K460</f>
        <v/>
      </c>
      <c r="L438" s="417"/>
      <c r="M438" s="452"/>
      <c r="N438" s="484" t="str">
        <f>Relatórios!N460</f>
        <v/>
      </c>
      <c r="O438" s="417" t="str">
        <f>Relatórios!O460</f>
        <v/>
      </c>
      <c r="P438" s="417" t="str">
        <f>Relatórios!P460</f>
        <v/>
      </c>
      <c r="Q438" s="417" t="str">
        <f>Relatórios!Q460</f>
        <v/>
      </c>
      <c r="R438" s="417" t="str">
        <f>Relatórios!R460</f>
        <v/>
      </c>
      <c r="S438" s="418"/>
    </row>
    <row r="439" spans="1:19" ht="12.75" customHeight="1">
      <c r="A439" s="419" t="str">
        <f>Relatórios!A461</f>
        <v/>
      </c>
      <c r="B439" s="417" t="str">
        <f>Relatórios!B461</f>
        <v/>
      </c>
      <c r="C439" s="417" t="str">
        <f>Relatórios!C461</f>
        <v/>
      </c>
      <c r="D439" s="417" t="str">
        <f>Relatórios!D461</f>
        <v/>
      </c>
      <c r="E439" s="417" t="str">
        <f>Relatórios!E461</f>
        <v/>
      </c>
      <c r="F439" s="417" t="str">
        <f>Relatórios!F461</f>
        <v/>
      </c>
      <c r="G439" s="417" t="str">
        <f>Relatórios!G461</f>
        <v/>
      </c>
      <c r="H439" s="417" t="str">
        <f>Relatórios!H461</f>
        <v/>
      </c>
      <c r="I439" s="452" t="str">
        <f>Relatórios!I461</f>
        <v/>
      </c>
      <c r="J439" s="452" t="str">
        <f>Relatórios!J461</f>
        <v/>
      </c>
      <c r="K439" s="452" t="str">
        <f>Relatórios!K461</f>
        <v/>
      </c>
      <c r="L439" s="417"/>
      <c r="M439" s="452"/>
      <c r="N439" s="484" t="str">
        <f>Relatórios!N461</f>
        <v/>
      </c>
      <c r="O439" s="417" t="str">
        <f>Relatórios!O461</f>
        <v/>
      </c>
      <c r="P439" s="417" t="str">
        <f>Relatórios!P461</f>
        <v/>
      </c>
      <c r="Q439" s="417" t="str">
        <f>Relatórios!Q461</f>
        <v/>
      </c>
      <c r="R439" s="417" t="str">
        <f>Relatórios!R461</f>
        <v/>
      </c>
      <c r="S439" s="418"/>
    </row>
    <row r="440" spans="1:19" ht="12.75" customHeight="1">
      <c r="A440" s="419" t="str">
        <f>Relatórios!A462</f>
        <v/>
      </c>
      <c r="B440" s="417" t="str">
        <f>Relatórios!B462</f>
        <v/>
      </c>
      <c r="C440" s="417" t="str">
        <f>Relatórios!C462</f>
        <v/>
      </c>
      <c r="D440" s="417" t="str">
        <f>Relatórios!D462</f>
        <v/>
      </c>
      <c r="E440" s="417" t="str">
        <f>Relatórios!E462</f>
        <v/>
      </c>
      <c r="F440" s="417" t="str">
        <f>Relatórios!F462</f>
        <v/>
      </c>
      <c r="G440" s="417" t="str">
        <f>Relatórios!G462</f>
        <v/>
      </c>
      <c r="H440" s="417" t="str">
        <f>Relatórios!H462</f>
        <v/>
      </c>
      <c r="I440" s="452" t="str">
        <f>Relatórios!I462</f>
        <v/>
      </c>
      <c r="J440" s="452" t="str">
        <f>Relatórios!J462</f>
        <v/>
      </c>
      <c r="K440" s="452" t="str">
        <f>Relatórios!K462</f>
        <v/>
      </c>
      <c r="L440" s="417"/>
      <c r="M440" s="452"/>
      <c r="N440" s="484" t="str">
        <f>Relatórios!N462</f>
        <v/>
      </c>
      <c r="O440" s="417" t="str">
        <f>Relatórios!O462</f>
        <v/>
      </c>
      <c r="P440" s="417" t="str">
        <f>Relatórios!P462</f>
        <v/>
      </c>
      <c r="Q440" s="417" t="str">
        <f>Relatórios!Q462</f>
        <v/>
      </c>
      <c r="R440" s="417" t="str">
        <f>Relatórios!R462</f>
        <v/>
      </c>
      <c r="S440" s="418"/>
    </row>
    <row r="441" spans="1:19" ht="12.75" customHeight="1">
      <c r="A441" s="419" t="str">
        <f>Relatórios!A463</f>
        <v/>
      </c>
      <c r="B441" s="417" t="str">
        <f>Relatórios!B463</f>
        <v/>
      </c>
      <c r="C441" s="417" t="str">
        <f>Relatórios!C463</f>
        <v/>
      </c>
      <c r="D441" s="417" t="str">
        <f>Relatórios!D463</f>
        <v/>
      </c>
      <c r="E441" s="417" t="str">
        <f>Relatórios!E463</f>
        <v/>
      </c>
      <c r="F441" s="417" t="str">
        <f>Relatórios!F463</f>
        <v/>
      </c>
      <c r="G441" s="417" t="str">
        <f>Relatórios!G463</f>
        <v/>
      </c>
      <c r="H441" s="417" t="str">
        <f>Relatórios!H463</f>
        <v/>
      </c>
      <c r="I441" s="452" t="str">
        <f>Relatórios!I463</f>
        <v/>
      </c>
      <c r="J441" s="452" t="str">
        <f>Relatórios!J463</f>
        <v/>
      </c>
      <c r="K441" s="452" t="str">
        <f>Relatórios!K463</f>
        <v/>
      </c>
      <c r="L441" s="417"/>
      <c r="M441" s="452"/>
      <c r="N441" s="484" t="str">
        <f>Relatórios!N463</f>
        <v/>
      </c>
      <c r="O441" s="417" t="str">
        <f>Relatórios!O463</f>
        <v/>
      </c>
      <c r="P441" s="417" t="str">
        <f>Relatórios!P463</f>
        <v/>
      </c>
      <c r="Q441" s="417" t="str">
        <f>Relatórios!Q463</f>
        <v/>
      </c>
      <c r="R441" s="417" t="str">
        <f>Relatórios!R463</f>
        <v/>
      </c>
      <c r="S441" s="418"/>
    </row>
    <row r="442" spans="1:19" ht="12.75" customHeight="1">
      <c r="A442" s="419" t="str">
        <f>Relatórios!A464</f>
        <v/>
      </c>
      <c r="B442" s="417" t="str">
        <f>Relatórios!B464</f>
        <v/>
      </c>
      <c r="C442" s="417" t="str">
        <f>Relatórios!C464</f>
        <v/>
      </c>
      <c r="D442" s="417" t="str">
        <f>Relatórios!D464</f>
        <v/>
      </c>
      <c r="E442" s="417" t="str">
        <f>Relatórios!E464</f>
        <v/>
      </c>
      <c r="F442" s="417" t="str">
        <f>Relatórios!F464</f>
        <v/>
      </c>
      <c r="G442" s="417" t="str">
        <f>Relatórios!G464</f>
        <v/>
      </c>
      <c r="H442" s="417" t="str">
        <f>Relatórios!H464</f>
        <v/>
      </c>
      <c r="I442" s="452" t="str">
        <f>Relatórios!I464</f>
        <v/>
      </c>
      <c r="J442" s="452" t="str">
        <f>Relatórios!J464</f>
        <v/>
      </c>
      <c r="K442" s="452" t="str">
        <f>Relatórios!K464</f>
        <v/>
      </c>
      <c r="L442" s="417"/>
      <c r="M442" s="452"/>
      <c r="N442" s="484" t="str">
        <f>Relatórios!N464</f>
        <v/>
      </c>
      <c r="O442" s="417" t="str">
        <f>Relatórios!O464</f>
        <v/>
      </c>
      <c r="P442" s="417" t="str">
        <f>Relatórios!P464</f>
        <v/>
      </c>
      <c r="Q442" s="417" t="str">
        <f>Relatórios!Q464</f>
        <v/>
      </c>
      <c r="R442" s="417" t="str">
        <f>Relatórios!R464</f>
        <v/>
      </c>
      <c r="S442" s="418"/>
    </row>
    <row r="443" spans="1:19" ht="12.75" customHeight="1">
      <c r="A443" s="419" t="str">
        <f>Relatórios!A465</f>
        <v/>
      </c>
      <c r="B443" s="417" t="str">
        <f>Relatórios!B465</f>
        <v/>
      </c>
      <c r="C443" s="417" t="str">
        <f>Relatórios!C465</f>
        <v/>
      </c>
      <c r="D443" s="417" t="str">
        <f>Relatórios!D465</f>
        <v/>
      </c>
      <c r="E443" s="417" t="str">
        <f>Relatórios!E465</f>
        <v/>
      </c>
      <c r="F443" s="417" t="str">
        <f>Relatórios!F465</f>
        <v/>
      </c>
      <c r="G443" s="417" t="str">
        <f>Relatórios!G465</f>
        <v/>
      </c>
      <c r="H443" s="417" t="str">
        <f>Relatórios!H465</f>
        <v/>
      </c>
      <c r="I443" s="452" t="str">
        <f>Relatórios!I465</f>
        <v/>
      </c>
      <c r="J443" s="452" t="str">
        <f>Relatórios!J465</f>
        <v/>
      </c>
      <c r="K443" s="452" t="str">
        <f>Relatórios!K465</f>
        <v/>
      </c>
      <c r="L443" s="417"/>
      <c r="M443" s="452"/>
      <c r="N443" s="484" t="str">
        <f>Relatórios!N465</f>
        <v/>
      </c>
      <c r="O443" s="417" t="str">
        <f>Relatórios!O465</f>
        <v/>
      </c>
      <c r="P443" s="417" t="str">
        <f>Relatórios!P465</f>
        <v/>
      </c>
      <c r="Q443" s="417" t="str">
        <f>Relatórios!Q465</f>
        <v/>
      </c>
      <c r="R443" s="417" t="str">
        <f>Relatórios!R465</f>
        <v/>
      </c>
      <c r="S443" s="418"/>
    </row>
    <row r="444" spans="1:19" ht="12.75" customHeight="1">
      <c r="A444" s="419" t="str">
        <f>Relatórios!A466</f>
        <v/>
      </c>
      <c r="B444" s="417" t="str">
        <f>Relatórios!B466</f>
        <v/>
      </c>
      <c r="C444" s="417" t="str">
        <f>Relatórios!C466</f>
        <v/>
      </c>
      <c r="D444" s="417" t="str">
        <f>Relatórios!D466</f>
        <v/>
      </c>
      <c r="E444" s="417" t="str">
        <f>Relatórios!E466</f>
        <v/>
      </c>
      <c r="F444" s="417" t="str">
        <f>Relatórios!F466</f>
        <v/>
      </c>
      <c r="G444" s="417" t="str">
        <f>Relatórios!G466</f>
        <v/>
      </c>
      <c r="H444" s="417" t="str">
        <f>Relatórios!H466</f>
        <v/>
      </c>
      <c r="I444" s="452" t="str">
        <f>Relatórios!I466</f>
        <v/>
      </c>
      <c r="J444" s="452" t="str">
        <f>Relatórios!J466</f>
        <v/>
      </c>
      <c r="K444" s="452" t="str">
        <f>Relatórios!K466</f>
        <v/>
      </c>
      <c r="L444" s="417"/>
      <c r="M444" s="452"/>
      <c r="N444" s="484" t="str">
        <f>Relatórios!N466</f>
        <v/>
      </c>
      <c r="O444" s="417" t="str">
        <f>Relatórios!O466</f>
        <v/>
      </c>
      <c r="P444" s="417" t="str">
        <f>Relatórios!P466</f>
        <v/>
      </c>
      <c r="Q444" s="417" t="str">
        <f>Relatórios!Q466</f>
        <v/>
      </c>
      <c r="R444" s="417" t="str">
        <f>Relatórios!R466</f>
        <v/>
      </c>
      <c r="S444" s="418"/>
    </row>
    <row r="445" spans="1:19" ht="12.75" customHeight="1">
      <c r="A445" s="419" t="str">
        <f>Relatórios!A467</f>
        <v/>
      </c>
      <c r="B445" s="417" t="str">
        <f>Relatórios!B467</f>
        <v/>
      </c>
      <c r="C445" s="417" t="str">
        <f>Relatórios!C467</f>
        <v/>
      </c>
      <c r="D445" s="417" t="str">
        <f>Relatórios!D467</f>
        <v/>
      </c>
      <c r="E445" s="417" t="str">
        <f>Relatórios!E467</f>
        <v/>
      </c>
      <c r="F445" s="417" t="str">
        <f>Relatórios!F467</f>
        <v/>
      </c>
      <c r="G445" s="417" t="str">
        <f>Relatórios!G467</f>
        <v/>
      </c>
      <c r="H445" s="417" t="str">
        <f>Relatórios!H467</f>
        <v/>
      </c>
      <c r="I445" s="452" t="str">
        <f>Relatórios!I467</f>
        <v/>
      </c>
      <c r="J445" s="452" t="str">
        <f>Relatórios!J467</f>
        <v/>
      </c>
      <c r="K445" s="452" t="str">
        <f>Relatórios!K467</f>
        <v/>
      </c>
      <c r="L445" s="417"/>
      <c r="M445" s="452"/>
      <c r="N445" s="484" t="str">
        <f>Relatórios!N467</f>
        <v/>
      </c>
      <c r="O445" s="417" t="str">
        <f>Relatórios!O467</f>
        <v/>
      </c>
      <c r="P445" s="417" t="str">
        <f>Relatórios!P467</f>
        <v/>
      </c>
      <c r="Q445" s="417" t="str">
        <f>Relatórios!Q467</f>
        <v/>
      </c>
      <c r="R445" s="417" t="str">
        <f>Relatórios!R467</f>
        <v/>
      </c>
      <c r="S445" s="418"/>
    </row>
    <row r="446" spans="1:19" ht="12.75" customHeight="1">
      <c r="A446" s="419" t="str">
        <f>IF(Relatórios!A471="","",Relatórios!A471)</f>
        <v/>
      </c>
      <c r="B446" s="417" t="str">
        <f>IF(Relatórios!B471="","",Relatórios!B471)</f>
        <v/>
      </c>
      <c r="C446" s="417" t="str">
        <f>IF(Relatórios!C471="","",Relatórios!C471)</f>
        <v/>
      </c>
      <c r="D446" s="417"/>
      <c r="E446" s="417"/>
      <c r="F446" s="417"/>
      <c r="G446" s="417"/>
      <c r="H446" s="417"/>
      <c r="I446" s="420"/>
      <c r="J446" s="421"/>
      <c r="K446" s="421"/>
      <c r="L446" s="420"/>
      <c r="M446" s="452" t="str">
        <f>IF(Relatórios!M471="","",Relatórios!M471)</f>
        <v/>
      </c>
      <c r="N446" s="484" t="str">
        <f>IF(Relatórios!N471="","",Relatórios!N471)</f>
        <v/>
      </c>
      <c r="O446" s="417"/>
      <c r="P446" s="417"/>
      <c r="Q446" s="417"/>
      <c r="R446" s="417"/>
      <c r="S446" s="418"/>
    </row>
    <row r="447" spans="1:19" ht="12.75" customHeight="1">
      <c r="A447" s="419" t="str">
        <f>IF(Relatórios!A472="","",Relatórios!A472)</f>
        <v/>
      </c>
      <c r="B447" s="417" t="str">
        <f>IF(Relatórios!B472="","",Relatórios!B472)</f>
        <v/>
      </c>
      <c r="C447" s="417" t="str">
        <f>IF(Relatórios!C472="","",Relatórios!C472)</f>
        <v/>
      </c>
      <c r="D447" s="417"/>
      <c r="E447" s="417"/>
      <c r="F447" s="417"/>
      <c r="G447" s="417"/>
      <c r="H447" s="417"/>
      <c r="I447" s="420"/>
      <c r="J447" s="421"/>
      <c r="K447" s="421"/>
      <c r="L447" s="420"/>
      <c r="M447" s="452" t="str">
        <f>IF(Relatórios!M472="","",Relatórios!M472)</f>
        <v/>
      </c>
      <c r="N447" s="484" t="str">
        <f>IF(Relatórios!N472="","",Relatórios!N472)</f>
        <v/>
      </c>
      <c r="O447" s="417"/>
      <c r="P447" s="417"/>
      <c r="Q447" s="417"/>
      <c r="R447" s="417"/>
      <c r="S447" s="418"/>
    </row>
    <row r="448" spans="1:19" ht="12.75" customHeight="1">
      <c r="A448" s="419" t="str">
        <f>IF(Relatórios!A473="","",Relatórios!A473)</f>
        <v/>
      </c>
      <c r="B448" s="417" t="str">
        <f>IF(Relatórios!B473="","",Relatórios!B473)</f>
        <v/>
      </c>
      <c r="C448" s="417" t="str">
        <f>IF(Relatórios!C473="","",Relatórios!C473)</f>
        <v/>
      </c>
      <c r="D448" s="417"/>
      <c r="E448" s="417"/>
      <c r="F448" s="417"/>
      <c r="G448" s="417"/>
      <c r="H448" s="417"/>
      <c r="I448" s="420"/>
      <c r="J448" s="421"/>
      <c r="K448" s="421"/>
      <c r="L448" s="420"/>
      <c r="M448" s="452" t="str">
        <f>IF(Relatórios!M473="","",Relatórios!M473)</f>
        <v/>
      </c>
      <c r="N448" s="484" t="str">
        <f>IF(Relatórios!N473="","",Relatórios!N473)</f>
        <v/>
      </c>
      <c r="O448" s="417"/>
      <c r="P448" s="417"/>
      <c r="Q448" s="417"/>
      <c r="R448" s="417"/>
      <c r="S448" s="418"/>
    </row>
    <row r="449" spans="1:19" ht="12.75" customHeight="1">
      <c r="A449" s="419" t="str">
        <f>IF(Relatórios!A474="","",Relatórios!A474)</f>
        <v/>
      </c>
      <c r="B449" s="417" t="str">
        <f>IF(Relatórios!B474="","",Relatórios!B474)</f>
        <v/>
      </c>
      <c r="C449" s="417" t="str">
        <f>IF(Relatórios!C474="","",Relatórios!C474)</f>
        <v/>
      </c>
      <c r="D449" s="417"/>
      <c r="E449" s="417"/>
      <c r="F449" s="417"/>
      <c r="G449" s="417"/>
      <c r="H449" s="417"/>
      <c r="I449" s="420"/>
      <c r="J449" s="421"/>
      <c r="K449" s="421"/>
      <c r="L449" s="420"/>
      <c r="M449" s="452" t="str">
        <f>IF(Relatórios!M474="","",Relatórios!M474)</f>
        <v/>
      </c>
      <c r="N449" s="484" t="str">
        <f>IF(Relatórios!N474="","",Relatórios!N474)</f>
        <v/>
      </c>
      <c r="O449" s="417"/>
      <c r="P449" s="417"/>
      <c r="Q449" s="417"/>
      <c r="R449" s="417"/>
      <c r="S449" s="418"/>
    </row>
    <row r="450" spans="1:19" ht="12.75" customHeight="1">
      <c r="A450" s="419" t="str">
        <f>IF(Relatórios!A475="","",Relatórios!A475)</f>
        <v/>
      </c>
      <c r="B450" s="417" t="str">
        <f>IF(Relatórios!B475="","",Relatórios!B475)</f>
        <v/>
      </c>
      <c r="C450" s="417" t="str">
        <f>IF(Relatórios!C475="","",Relatórios!C475)</f>
        <v/>
      </c>
      <c r="D450" s="417"/>
      <c r="E450" s="417"/>
      <c r="F450" s="417"/>
      <c r="G450" s="417"/>
      <c r="H450" s="417"/>
      <c r="I450" s="420"/>
      <c r="J450" s="421"/>
      <c r="K450" s="421"/>
      <c r="L450" s="420"/>
      <c r="M450" s="452" t="str">
        <f>IF(Relatórios!M475="","",Relatórios!M475)</f>
        <v/>
      </c>
      <c r="N450" s="484" t="str">
        <f>IF(Relatórios!N475="","",Relatórios!N475)</f>
        <v/>
      </c>
      <c r="O450" s="417"/>
      <c r="P450" s="417"/>
      <c r="Q450" s="417"/>
      <c r="R450" s="417"/>
      <c r="S450" s="418"/>
    </row>
    <row r="451" spans="1:19" ht="12.75" customHeight="1">
      <c r="A451" s="419" t="str">
        <f>IF(Relatórios!A476="","",Relatórios!A476)</f>
        <v/>
      </c>
      <c r="B451" s="417" t="str">
        <f>IF(Relatórios!B476="","",Relatórios!B476)</f>
        <v/>
      </c>
      <c r="C451" s="417" t="str">
        <f>IF(Relatórios!C476="","",Relatórios!C476)</f>
        <v/>
      </c>
      <c r="D451" s="417"/>
      <c r="E451" s="417"/>
      <c r="F451" s="417"/>
      <c r="G451" s="417"/>
      <c r="H451" s="417"/>
      <c r="I451" s="420"/>
      <c r="J451" s="421"/>
      <c r="K451" s="421"/>
      <c r="L451" s="420"/>
      <c r="M451" s="452" t="str">
        <f>IF(Relatórios!M476="","",Relatórios!M476)</f>
        <v/>
      </c>
      <c r="N451" s="484" t="str">
        <f>IF(Relatórios!N476="","",Relatórios!N476)</f>
        <v/>
      </c>
      <c r="O451" s="417"/>
      <c r="P451" s="417"/>
      <c r="Q451" s="417"/>
      <c r="R451" s="417"/>
      <c r="S451" s="418"/>
    </row>
    <row r="452" spans="1:19" ht="12.75" customHeight="1">
      <c r="A452" s="419" t="str">
        <f>IF(Relatórios!A477="","",Relatórios!A477)</f>
        <v/>
      </c>
      <c r="B452" s="417" t="str">
        <f>IF(Relatórios!B477="","",Relatórios!B477)</f>
        <v/>
      </c>
      <c r="C452" s="417" t="str">
        <f>IF(Relatórios!C477="","",Relatórios!C477)</f>
        <v/>
      </c>
      <c r="D452" s="417"/>
      <c r="E452" s="417"/>
      <c r="F452" s="417"/>
      <c r="G452" s="417"/>
      <c r="H452" s="417"/>
      <c r="I452" s="420"/>
      <c r="J452" s="421"/>
      <c r="K452" s="421"/>
      <c r="L452" s="420"/>
      <c r="M452" s="452" t="str">
        <f>IF(Relatórios!M477="","",Relatórios!M477)</f>
        <v/>
      </c>
      <c r="N452" s="484" t="str">
        <f>IF(Relatórios!N477="","",Relatórios!N477)</f>
        <v/>
      </c>
      <c r="O452" s="417"/>
      <c r="P452" s="417"/>
      <c r="Q452" s="417"/>
      <c r="R452" s="417"/>
      <c r="S452" s="418"/>
    </row>
    <row r="453" spans="1:19" ht="12.75" customHeight="1">
      <c r="A453" s="419" t="str">
        <f>IF(Relatórios!A478="","",Relatórios!A478)</f>
        <v/>
      </c>
      <c r="B453" s="417" t="str">
        <f>IF(Relatórios!B478="","",Relatórios!B478)</f>
        <v/>
      </c>
      <c r="C453" s="417" t="str">
        <f>IF(Relatórios!C478="","",Relatórios!C478)</f>
        <v/>
      </c>
      <c r="D453" s="417"/>
      <c r="E453" s="417"/>
      <c r="F453" s="417"/>
      <c r="G453" s="417"/>
      <c r="H453" s="417"/>
      <c r="I453" s="420"/>
      <c r="J453" s="421"/>
      <c r="K453" s="421"/>
      <c r="L453" s="420"/>
      <c r="M453" s="452" t="str">
        <f>IF(Relatórios!M478="","",Relatórios!M478)</f>
        <v/>
      </c>
      <c r="N453" s="484" t="str">
        <f>IF(Relatórios!N478="","",Relatórios!N478)</f>
        <v/>
      </c>
      <c r="O453" s="417"/>
      <c r="P453" s="417"/>
      <c r="Q453" s="417"/>
      <c r="R453" s="417"/>
      <c r="S453" s="418"/>
    </row>
    <row r="454" spans="1:19" ht="12.75" customHeight="1">
      <c r="A454" s="419" t="str">
        <f>IF(Relatórios!A479="","",Relatórios!A479)</f>
        <v/>
      </c>
      <c r="B454" s="417" t="str">
        <f>IF(Relatórios!B479="","",Relatórios!B479)</f>
        <v/>
      </c>
      <c r="C454" s="417" t="str">
        <f>IF(Relatórios!C479="","",Relatórios!C479)</f>
        <v/>
      </c>
      <c r="D454" s="417"/>
      <c r="E454" s="417"/>
      <c r="F454" s="417"/>
      <c r="G454" s="417"/>
      <c r="H454" s="417"/>
      <c r="I454" s="420"/>
      <c r="J454" s="421"/>
      <c r="K454" s="421"/>
      <c r="L454" s="420"/>
      <c r="M454" s="452" t="str">
        <f>IF(Relatórios!M479="","",Relatórios!M479)</f>
        <v/>
      </c>
      <c r="N454" s="484" t="str">
        <f>IF(Relatórios!N479="","",Relatórios!N479)</f>
        <v/>
      </c>
      <c r="O454" s="417"/>
      <c r="P454" s="417"/>
      <c r="Q454" s="417"/>
      <c r="R454" s="417"/>
      <c r="S454" s="418"/>
    </row>
    <row r="455" spans="1:19" ht="12.75" customHeight="1">
      <c r="A455" s="419" t="str">
        <f>IF(Relatórios!A480="","",Relatórios!A480)</f>
        <v/>
      </c>
      <c r="B455" s="417" t="str">
        <f>IF(Relatórios!B480="","",Relatórios!B480)</f>
        <v/>
      </c>
      <c r="C455" s="417" t="str">
        <f>IF(Relatórios!C480="","",Relatórios!C480)</f>
        <v/>
      </c>
      <c r="D455" s="417"/>
      <c r="E455" s="417"/>
      <c r="F455" s="417"/>
      <c r="G455" s="417"/>
      <c r="H455" s="417"/>
      <c r="I455" s="420"/>
      <c r="J455" s="421"/>
      <c r="K455" s="421"/>
      <c r="L455" s="420"/>
      <c r="M455" s="452" t="str">
        <f>IF(Relatórios!M480="","",Relatórios!M480)</f>
        <v/>
      </c>
      <c r="N455" s="484" t="str">
        <f>IF(Relatórios!N480="","",Relatórios!N480)</f>
        <v/>
      </c>
      <c r="O455" s="417"/>
      <c r="P455" s="417"/>
      <c r="Q455" s="417"/>
      <c r="R455" s="417"/>
      <c r="S455" s="418"/>
    </row>
    <row r="456" spans="1:19" ht="12.75" customHeight="1">
      <c r="A456" s="419" t="str">
        <f>IF(Relatórios!A481="","",Relatórios!A481)</f>
        <v/>
      </c>
      <c r="B456" s="417" t="str">
        <f>IF(Relatórios!B481="","",Relatórios!B481)</f>
        <v/>
      </c>
      <c r="C456" s="417" t="str">
        <f>IF(Relatórios!C481="","",Relatórios!C481)</f>
        <v/>
      </c>
      <c r="D456" s="417"/>
      <c r="E456" s="417"/>
      <c r="F456" s="417"/>
      <c r="G456" s="417"/>
      <c r="H456" s="417"/>
      <c r="I456" s="420"/>
      <c r="J456" s="421"/>
      <c r="K456" s="421"/>
      <c r="L456" s="420"/>
      <c r="M456" s="452" t="str">
        <f>IF(Relatórios!M481="","",Relatórios!M481)</f>
        <v/>
      </c>
      <c r="N456" s="484" t="str">
        <f>IF(Relatórios!N481="","",Relatórios!N481)</f>
        <v/>
      </c>
      <c r="O456" s="417"/>
      <c r="P456" s="417"/>
      <c r="Q456" s="417"/>
      <c r="R456" s="417"/>
      <c r="S456" s="418"/>
    </row>
    <row r="457" spans="1:19" ht="12.75" customHeight="1">
      <c r="A457" s="419" t="str">
        <f>IF(Relatórios!A482="","",Relatórios!A482)</f>
        <v/>
      </c>
      <c r="B457" s="417" t="str">
        <f>IF(Relatórios!B482="","",Relatórios!B482)</f>
        <v/>
      </c>
      <c r="C457" s="417" t="str">
        <f>IF(Relatórios!C482="","",Relatórios!C482)</f>
        <v/>
      </c>
      <c r="D457" s="417"/>
      <c r="E457" s="417"/>
      <c r="F457" s="417"/>
      <c r="G457" s="417"/>
      <c r="H457" s="417"/>
      <c r="I457" s="420"/>
      <c r="J457" s="421"/>
      <c r="K457" s="421"/>
      <c r="L457" s="420"/>
      <c r="M457" s="452" t="str">
        <f>IF(Relatórios!M482="","",Relatórios!M482)</f>
        <v/>
      </c>
      <c r="N457" s="484" t="str">
        <f>IF(Relatórios!N482="","",Relatórios!N482)</f>
        <v/>
      </c>
      <c r="O457" s="417"/>
      <c r="P457" s="417"/>
      <c r="Q457" s="417"/>
      <c r="R457" s="417"/>
      <c r="S457" s="418"/>
    </row>
    <row r="458" spans="1:19" ht="12.75" customHeight="1">
      <c r="A458" s="419" t="str">
        <f>IF(Relatórios!A483="","",Relatórios!A483)</f>
        <v/>
      </c>
      <c r="B458" s="417" t="str">
        <f>IF(Relatórios!B483="","",Relatórios!B483)</f>
        <v/>
      </c>
      <c r="C458" s="417" t="str">
        <f>IF(Relatórios!C483="","",Relatórios!C483)</f>
        <v/>
      </c>
      <c r="D458" s="417"/>
      <c r="E458" s="417"/>
      <c r="F458" s="417"/>
      <c r="G458" s="417"/>
      <c r="H458" s="417"/>
      <c r="I458" s="420"/>
      <c r="J458" s="421"/>
      <c r="K458" s="421"/>
      <c r="L458" s="420"/>
      <c r="M458" s="452" t="str">
        <f>IF(Relatórios!M483="","",Relatórios!M483)</f>
        <v/>
      </c>
      <c r="N458" s="484" t="str">
        <f>IF(Relatórios!N483="","",Relatórios!N483)</f>
        <v/>
      </c>
      <c r="O458" s="417"/>
      <c r="P458" s="417"/>
      <c r="Q458" s="417"/>
      <c r="R458" s="417"/>
      <c r="S458" s="418"/>
    </row>
    <row r="459" spans="1:19" ht="12.75" customHeight="1">
      <c r="A459" s="419" t="str">
        <f>IF(Relatórios!A484="","",Relatórios!A484)</f>
        <v/>
      </c>
      <c r="B459" s="417" t="str">
        <f>IF(Relatórios!B484="","",Relatórios!B484)</f>
        <v/>
      </c>
      <c r="C459" s="417" t="str">
        <f>IF(Relatórios!C484="","",Relatórios!C484)</f>
        <v/>
      </c>
      <c r="D459" s="417"/>
      <c r="E459" s="417"/>
      <c r="F459" s="417"/>
      <c r="G459" s="417"/>
      <c r="H459" s="417"/>
      <c r="I459" s="420"/>
      <c r="J459" s="421"/>
      <c r="K459" s="421"/>
      <c r="L459" s="420"/>
      <c r="M459" s="452" t="str">
        <f>IF(Relatórios!M484="","",Relatórios!M484)</f>
        <v/>
      </c>
      <c r="N459" s="484" t="str">
        <f>IF(Relatórios!N484="","",Relatórios!N484)</f>
        <v/>
      </c>
      <c r="O459" s="417"/>
      <c r="P459" s="417"/>
      <c r="Q459" s="417"/>
      <c r="R459" s="417"/>
      <c r="S459" s="418"/>
    </row>
    <row r="460" spans="1:19" ht="12.75" customHeight="1">
      <c r="A460" s="419" t="str">
        <f>IF(Relatórios!A485="","",Relatórios!A485)</f>
        <v/>
      </c>
      <c r="B460" s="417" t="str">
        <f>IF(Relatórios!B485="","",Relatórios!B485)</f>
        <v/>
      </c>
      <c r="C460" s="417" t="str">
        <f>IF(Relatórios!C485="","",Relatórios!C485)</f>
        <v/>
      </c>
      <c r="D460" s="417"/>
      <c r="E460" s="417"/>
      <c r="F460" s="417"/>
      <c r="G460" s="417"/>
      <c r="H460" s="417"/>
      <c r="I460" s="420"/>
      <c r="J460" s="421"/>
      <c r="K460" s="421"/>
      <c r="L460" s="420"/>
      <c r="M460" s="452" t="str">
        <f>IF(Relatórios!M485="","",Relatórios!M485)</f>
        <v/>
      </c>
      <c r="N460" s="484" t="str">
        <f>IF(Relatórios!N485="","",Relatórios!N485)</f>
        <v/>
      </c>
      <c r="O460" s="417"/>
      <c r="P460" s="417"/>
      <c r="Q460" s="417"/>
      <c r="R460" s="417"/>
      <c r="S460" s="418"/>
    </row>
    <row r="461" spans="1:19" ht="12.75" customHeight="1">
      <c r="A461" s="419" t="str">
        <f>IF(Relatórios!A486="","",Relatórios!A486)</f>
        <v/>
      </c>
      <c r="B461" s="417" t="str">
        <f>IF(Relatórios!B486="","",Relatórios!B486)</f>
        <v/>
      </c>
      <c r="C461" s="417" t="str">
        <f>IF(Relatórios!C486="","",Relatórios!C486)</f>
        <v/>
      </c>
      <c r="D461" s="417"/>
      <c r="E461" s="417"/>
      <c r="F461" s="417"/>
      <c r="G461" s="417"/>
      <c r="H461" s="417"/>
      <c r="I461" s="420"/>
      <c r="J461" s="421"/>
      <c r="K461" s="421"/>
      <c r="L461" s="420"/>
      <c r="M461" s="452" t="str">
        <f>IF(Relatórios!M486="","",Relatórios!M486)</f>
        <v/>
      </c>
      <c r="N461" s="484" t="str">
        <f>IF(Relatórios!N486="","",Relatórios!N486)</f>
        <v/>
      </c>
      <c r="O461" s="417"/>
      <c r="P461" s="417"/>
      <c r="Q461" s="417"/>
      <c r="R461" s="417"/>
      <c r="S461" s="418"/>
    </row>
    <row r="462" spans="1:19" ht="12.75" customHeight="1">
      <c r="A462" s="419" t="str">
        <f>IF(Relatórios!A487="","",Relatórios!A487)</f>
        <v/>
      </c>
      <c r="B462" s="417" t="str">
        <f>IF(Relatórios!B487="","",Relatórios!B487)</f>
        <v/>
      </c>
      <c r="C462" s="417" t="str">
        <f>IF(Relatórios!C487="","",Relatórios!C487)</f>
        <v/>
      </c>
      <c r="D462" s="417"/>
      <c r="E462" s="417"/>
      <c r="F462" s="417"/>
      <c r="G462" s="417"/>
      <c r="H462" s="417"/>
      <c r="I462" s="420"/>
      <c r="J462" s="421"/>
      <c r="K462" s="421"/>
      <c r="L462" s="420"/>
      <c r="M462" s="452" t="str">
        <f>IF(Relatórios!M487="","",Relatórios!M487)</f>
        <v/>
      </c>
      <c r="N462" s="484" t="str">
        <f>IF(Relatórios!N487="","",Relatórios!N487)</f>
        <v/>
      </c>
      <c r="O462" s="417"/>
      <c r="P462" s="417"/>
      <c r="Q462" s="417"/>
      <c r="R462" s="417"/>
      <c r="S462" s="418"/>
    </row>
    <row r="463" spans="1:19" ht="12.75" customHeight="1">
      <c r="A463" s="419" t="str">
        <f>IF(Relatórios!A488="","",Relatórios!A488)</f>
        <v/>
      </c>
      <c r="B463" s="417" t="str">
        <f>IF(Relatórios!B488="","",Relatórios!B488)</f>
        <v/>
      </c>
      <c r="C463" s="417" t="str">
        <f>IF(Relatórios!C488="","",Relatórios!C488)</f>
        <v/>
      </c>
      <c r="D463" s="417"/>
      <c r="E463" s="417"/>
      <c r="F463" s="417"/>
      <c r="G463" s="417"/>
      <c r="H463" s="417"/>
      <c r="I463" s="420"/>
      <c r="J463" s="421"/>
      <c r="K463" s="421"/>
      <c r="L463" s="420"/>
      <c r="M463" s="452" t="str">
        <f>IF(Relatórios!M488="","",Relatórios!M488)</f>
        <v/>
      </c>
      <c r="N463" s="484" t="str">
        <f>IF(Relatórios!N488="","",Relatórios!N488)</f>
        <v/>
      </c>
      <c r="O463" s="417"/>
      <c r="P463" s="417"/>
      <c r="Q463" s="417"/>
      <c r="R463" s="417"/>
      <c r="S463" s="418"/>
    </row>
    <row r="464" spans="1:19" ht="12.75" customHeight="1">
      <c r="A464" s="419" t="str">
        <f>IF(Relatórios!A489="","",Relatórios!A489)</f>
        <v/>
      </c>
      <c r="B464" s="417" t="str">
        <f>IF(Relatórios!B489="","",Relatórios!B489)</f>
        <v/>
      </c>
      <c r="C464" s="417" t="str">
        <f>IF(Relatórios!C489="","",Relatórios!C489)</f>
        <v/>
      </c>
      <c r="D464" s="417"/>
      <c r="E464" s="417"/>
      <c r="F464" s="417"/>
      <c r="G464" s="417"/>
      <c r="H464" s="417"/>
      <c r="I464" s="420"/>
      <c r="J464" s="421"/>
      <c r="K464" s="421"/>
      <c r="L464" s="420"/>
      <c r="M464" s="452" t="str">
        <f>IF(Relatórios!M489="","",Relatórios!M489)</f>
        <v/>
      </c>
      <c r="N464" s="484" t="str">
        <f>IF(Relatórios!N489="","",Relatórios!N489)</f>
        <v/>
      </c>
      <c r="O464" s="417"/>
      <c r="P464" s="417"/>
      <c r="Q464" s="417"/>
      <c r="R464" s="417"/>
      <c r="S464" s="418"/>
    </row>
    <row r="465" spans="1:19" ht="12.75" customHeight="1">
      <c r="A465" s="419" t="str">
        <f>IF(Relatórios!A490="","",Relatórios!A490)</f>
        <v/>
      </c>
      <c r="B465" s="417" t="str">
        <f>IF(Relatórios!B490="","",Relatórios!B490)</f>
        <v/>
      </c>
      <c r="C465" s="417" t="str">
        <f>IF(Relatórios!C490="","",Relatórios!C490)</f>
        <v/>
      </c>
      <c r="D465" s="417"/>
      <c r="E465" s="417"/>
      <c r="F465" s="417"/>
      <c r="G465" s="417"/>
      <c r="H465" s="417"/>
      <c r="I465" s="420"/>
      <c r="J465" s="421"/>
      <c r="K465" s="421"/>
      <c r="L465" s="420"/>
      <c r="M465" s="452" t="str">
        <f>IF(Relatórios!M490="","",Relatórios!M490)</f>
        <v/>
      </c>
      <c r="N465" s="484" t="str">
        <f>IF(Relatórios!N490="","",Relatórios!N490)</f>
        <v/>
      </c>
      <c r="O465" s="417"/>
      <c r="P465" s="417"/>
      <c r="Q465" s="417"/>
      <c r="R465" s="417"/>
      <c r="S465" s="418"/>
    </row>
    <row r="466" spans="1:19" ht="12.75" customHeight="1">
      <c r="A466" s="419" t="str">
        <f>IF(Relatórios!A491="","",Relatórios!A491)</f>
        <v/>
      </c>
      <c r="B466" s="417" t="str">
        <f>IF(Relatórios!B491="","",Relatórios!B491)</f>
        <v/>
      </c>
      <c r="C466" s="417" t="str">
        <f>IF(Relatórios!C491="","",Relatórios!C491)</f>
        <v/>
      </c>
      <c r="D466" s="417"/>
      <c r="E466" s="417"/>
      <c r="F466" s="417"/>
      <c r="G466" s="417"/>
      <c r="H466" s="417"/>
      <c r="I466" s="420"/>
      <c r="J466" s="421"/>
      <c r="K466" s="421"/>
      <c r="L466" s="420"/>
      <c r="M466" s="452" t="str">
        <f>IF(Relatórios!M491="","",Relatórios!M491)</f>
        <v/>
      </c>
      <c r="N466" s="484" t="str">
        <f>IF(Relatórios!N491="","",Relatórios!N491)</f>
        <v/>
      </c>
      <c r="O466" s="417"/>
      <c r="P466" s="417"/>
      <c r="Q466" s="417"/>
      <c r="R466" s="417"/>
      <c r="S466" s="418"/>
    </row>
    <row r="467" spans="1:19" ht="12.75" customHeight="1">
      <c r="A467" s="419" t="str">
        <f>IF(Relatórios!A492="","",Relatórios!A492)</f>
        <v/>
      </c>
      <c r="B467" s="417" t="str">
        <f>IF(Relatórios!B492="","",Relatórios!B492)</f>
        <v/>
      </c>
      <c r="C467" s="417" t="str">
        <f>IF(Relatórios!C492="","",Relatórios!C492)</f>
        <v/>
      </c>
      <c r="D467" s="417"/>
      <c r="E467" s="417"/>
      <c r="F467" s="417"/>
      <c r="G467" s="417"/>
      <c r="H467" s="417"/>
      <c r="I467" s="420"/>
      <c r="J467" s="421"/>
      <c r="K467" s="421"/>
      <c r="L467" s="420"/>
      <c r="M467" s="452" t="str">
        <f>IF(Relatórios!M492="","",Relatórios!M492)</f>
        <v/>
      </c>
      <c r="N467" s="484" t="str">
        <f>IF(Relatórios!N492="","",Relatórios!N492)</f>
        <v/>
      </c>
      <c r="O467" s="417"/>
      <c r="P467" s="417"/>
      <c r="Q467" s="417"/>
      <c r="R467" s="417"/>
      <c r="S467" s="418"/>
    </row>
    <row r="468" spans="1:19" ht="12.75" customHeight="1">
      <c r="A468" s="419" t="str">
        <f>IF(Relatórios!A493="","",Relatórios!A493)</f>
        <v/>
      </c>
      <c r="B468" s="417" t="str">
        <f>IF(Relatórios!B493="","",Relatórios!B493)</f>
        <v/>
      </c>
      <c r="C468" s="417" t="str">
        <f>IF(Relatórios!C493="","",Relatórios!C493)</f>
        <v/>
      </c>
      <c r="D468" s="417"/>
      <c r="E468" s="417"/>
      <c r="F468" s="417"/>
      <c r="G468" s="417"/>
      <c r="H468" s="417"/>
      <c r="I468" s="420"/>
      <c r="J468" s="421"/>
      <c r="K468" s="421"/>
      <c r="L468" s="420"/>
      <c r="M468" s="452" t="str">
        <f>IF(Relatórios!M493="","",Relatórios!M493)</f>
        <v/>
      </c>
      <c r="N468" s="484" t="str">
        <f>IF(Relatórios!N493="","",Relatórios!N493)</f>
        <v/>
      </c>
      <c r="O468" s="417"/>
      <c r="P468" s="417"/>
      <c r="Q468" s="417"/>
      <c r="R468" s="417"/>
      <c r="S468" s="418"/>
    </row>
    <row r="469" spans="1:19" ht="12.75" customHeight="1">
      <c r="A469" s="419" t="str">
        <f>IF(Relatórios!A494="","",Relatórios!A494)</f>
        <v/>
      </c>
      <c r="B469" s="417" t="str">
        <f>IF(Relatórios!B494="","",Relatórios!B494)</f>
        <v/>
      </c>
      <c r="C469" s="417" t="str">
        <f>IF(Relatórios!C494="","",Relatórios!C494)</f>
        <v/>
      </c>
      <c r="D469" s="417"/>
      <c r="E469" s="417"/>
      <c r="F469" s="417"/>
      <c r="G469" s="417"/>
      <c r="H469" s="417"/>
      <c r="I469" s="420"/>
      <c r="J469" s="421"/>
      <c r="K469" s="421"/>
      <c r="L469" s="420"/>
      <c r="M469" s="452" t="str">
        <f>IF(Relatórios!M494="","",Relatórios!M494)</f>
        <v/>
      </c>
      <c r="N469" s="484" t="str">
        <f>IF(Relatórios!N494="","",Relatórios!N494)</f>
        <v/>
      </c>
      <c r="O469" s="417"/>
      <c r="P469" s="417"/>
      <c r="Q469" s="417"/>
      <c r="R469" s="417"/>
      <c r="S469" s="418"/>
    </row>
    <row r="470" spans="1:19" ht="12.75" customHeight="1">
      <c r="A470" s="419" t="str">
        <f>IF(Relatórios!A495="","",Relatórios!A495)</f>
        <v/>
      </c>
      <c r="B470" s="417" t="str">
        <f>IF(Relatórios!B495="","",Relatórios!B495)</f>
        <v/>
      </c>
      <c r="C470" s="417" t="str">
        <f>IF(Relatórios!C495="","",Relatórios!C495)</f>
        <v/>
      </c>
      <c r="D470" s="417"/>
      <c r="E470" s="417"/>
      <c r="F470" s="417"/>
      <c r="G470" s="417"/>
      <c r="H470" s="417"/>
      <c r="I470" s="420"/>
      <c r="J470" s="421"/>
      <c r="K470" s="421"/>
      <c r="L470" s="420"/>
      <c r="M470" s="452" t="str">
        <f>IF(Relatórios!M495="","",Relatórios!M495)</f>
        <v/>
      </c>
      <c r="N470" s="484" t="str">
        <f>IF(Relatórios!N495="","",Relatórios!N495)</f>
        <v/>
      </c>
      <c r="O470" s="417"/>
      <c r="P470" s="417"/>
      <c r="Q470" s="417"/>
      <c r="R470" s="417"/>
      <c r="S470" s="418"/>
    </row>
    <row r="471" spans="1:19" ht="12.75" customHeight="1">
      <c r="A471" s="419" t="str">
        <f>IF(Relatórios!A496="","",Relatórios!A496)</f>
        <v/>
      </c>
      <c r="B471" s="417" t="str">
        <f>IF(Relatórios!B496="","",Relatórios!B496)</f>
        <v/>
      </c>
      <c r="C471" s="417" t="str">
        <f>IF(Relatórios!C496="","",Relatórios!C496)</f>
        <v/>
      </c>
      <c r="D471" s="417"/>
      <c r="E471" s="417"/>
      <c r="F471" s="417"/>
      <c r="G471" s="417"/>
      <c r="H471" s="417"/>
      <c r="I471" s="420"/>
      <c r="J471" s="421"/>
      <c r="K471" s="421"/>
      <c r="L471" s="420"/>
      <c r="M471" s="452" t="str">
        <f>IF(Relatórios!M496="","",Relatórios!M496)</f>
        <v/>
      </c>
      <c r="N471" s="484" t="str">
        <f>IF(Relatórios!N496="","",Relatórios!N496)</f>
        <v/>
      </c>
      <c r="O471" s="417"/>
      <c r="P471" s="417"/>
      <c r="Q471" s="417"/>
      <c r="R471" s="417"/>
      <c r="S471" s="418"/>
    </row>
    <row r="472" spans="1:19" ht="12.75" customHeight="1">
      <c r="A472" s="419" t="str">
        <f>IF(Relatórios!A497="","",Relatórios!A497)</f>
        <v/>
      </c>
      <c r="B472" s="417" t="str">
        <f>IF(Relatórios!B497="","",Relatórios!B497)</f>
        <v/>
      </c>
      <c r="C472" s="417" t="str">
        <f>IF(Relatórios!C497="","",Relatórios!C497)</f>
        <v/>
      </c>
      <c r="D472" s="417"/>
      <c r="E472" s="417"/>
      <c r="F472" s="417"/>
      <c r="G472" s="417"/>
      <c r="H472" s="417"/>
      <c r="I472" s="420"/>
      <c r="J472" s="421"/>
      <c r="K472" s="421"/>
      <c r="L472" s="420"/>
      <c r="M472" s="452" t="str">
        <f>IF(Relatórios!M497="","",Relatórios!M497)</f>
        <v/>
      </c>
      <c r="N472" s="484" t="str">
        <f>IF(Relatórios!N497="","",Relatórios!N497)</f>
        <v/>
      </c>
      <c r="O472" s="417"/>
      <c r="P472" s="417"/>
      <c r="Q472" s="417"/>
      <c r="R472" s="417"/>
      <c r="S472" s="418"/>
    </row>
    <row r="473" spans="1:19" ht="12.75" customHeight="1">
      <c r="A473" s="419" t="str">
        <f>IF(Relatórios!A498="","",Relatórios!A498)</f>
        <v/>
      </c>
      <c r="B473" s="417" t="str">
        <f>IF(Relatórios!B498="","",Relatórios!B498)</f>
        <v/>
      </c>
      <c r="C473" s="417" t="str">
        <f>IF(Relatórios!C498="","",Relatórios!C498)</f>
        <v/>
      </c>
      <c r="D473" s="417"/>
      <c r="E473" s="417"/>
      <c r="F473" s="417"/>
      <c r="G473" s="417"/>
      <c r="H473" s="417"/>
      <c r="I473" s="420"/>
      <c r="J473" s="421"/>
      <c r="K473" s="421"/>
      <c r="L473" s="420"/>
      <c r="M473" s="452" t="str">
        <f>IF(Relatórios!M498="","",Relatórios!M498)</f>
        <v/>
      </c>
      <c r="N473" s="484" t="str">
        <f>IF(Relatórios!N498="","",Relatórios!N498)</f>
        <v/>
      </c>
      <c r="O473" s="417"/>
      <c r="P473" s="417"/>
      <c r="Q473" s="417"/>
      <c r="R473" s="417"/>
      <c r="S473" s="418"/>
    </row>
    <row r="474" spans="1:19" ht="12.75" customHeight="1">
      <c r="A474" s="419" t="str">
        <f>IF(Relatórios!A499="","",Relatórios!A499)</f>
        <v/>
      </c>
      <c r="B474" s="417" t="str">
        <f>IF(Relatórios!B499="","",Relatórios!B499)</f>
        <v/>
      </c>
      <c r="C474" s="417" t="str">
        <f>IF(Relatórios!C499="","",Relatórios!C499)</f>
        <v/>
      </c>
      <c r="D474" s="417"/>
      <c r="E474" s="417"/>
      <c r="F474" s="417"/>
      <c r="G474" s="417"/>
      <c r="H474" s="417"/>
      <c r="I474" s="420"/>
      <c r="J474" s="421"/>
      <c r="K474" s="421"/>
      <c r="L474" s="420"/>
      <c r="M474" s="452" t="str">
        <f>IF(Relatórios!M499="","",Relatórios!M499)</f>
        <v/>
      </c>
      <c r="N474" s="484" t="str">
        <f>IF(Relatórios!N499="","",Relatórios!N499)</f>
        <v/>
      </c>
      <c r="O474" s="417"/>
      <c r="P474" s="417"/>
      <c r="Q474" s="417"/>
      <c r="R474" s="417"/>
      <c r="S474" s="418"/>
    </row>
    <row r="475" spans="1:19" ht="12.75" customHeight="1">
      <c r="A475" s="419" t="str">
        <f>IF(Relatórios!A500="","",Relatórios!A500)</f>
        <v/>
      </c>
      <c r="B475" s="417" t="str">
        <f>IF(Relatórios!B500="","",Relatórios!B500)</f>
        <v/>
      </c>
      <c r="C475" s="417" t="str">
        <f>IF(Relatórios!C500="","",Relatórios!C500)</f>
        <v/>
      </c>
      <c r="D475" s="417"/>
      <c r="E475" s="417"/>
      <c r="F475" s="417"/>
      <c r="G475" s="417"/>
      <c r="H475" s="417"/>
      <c r="I475" s="420"/>
      <c r="J475" s="421"/>
      <c r="K475" s="421"/>
      <c r="L475" s="420"/>
      <c r="M475" s="452" t="str">
        <f>IF(Relatórios!M500="","",Relatórios!M500)</f>
        <v/>
      </c>
      <c r="N475" s="484" t="str">
        <f>IF(Relatórios!N500="","",Relatórios!N500)</f>
        <v/>
      </c>
      <c r="O475" s="417"/>
      <c r="P475" s="417"/>
      <c r="Q475" s="417"/>
      <c r="R475" s="417"/>
      <c r="S475" s="418"/>
    </row>
    <row r="476" spans="1:19" ht="12.75" customHeight="1">
      <c r="A476" s="419" t="str">
        <f>IF(Relatórios!A501="","",Relatórios!A501)</f>
        <v/>
      </c>
      <c r="B476" s="417" t="str">
        <f>IF(Relatórios!B501="","",Relatórios!B501)</f>
        <v/>
      </c>
      <c r="C476" s="417" t="str">
        <f>IF(Relatórios!C501="","",Relatórios!C501)</f>
        <v/>
      </c>
      <c r="D476" s="417"/>
      <c r="E476" s="417"/>
      <c r="F476" s="417"/>
      <c r="G476" s="417"/>
      <c r="H476" s="417"/>
      <c r="I476" s="420"/>
      <c r="J476" s="421"/>
      <c r="K476" s="421"/>
      <c r="L476" s="420"/>
      <c r="M476" s="452" t="str">
        <f>IF(Relatórios!M501="","",Relatórios!M501)</f>
        <v/>
      </c>
      <c r="N476" s="484" t="str">
        <f>IF(Relatórios!N501="","",Relatórios!N501)</f>
        <v/>
      </c>
      <c r="O476" s="417"/>
      <c r="P476" s="417"/>
      <c r="Q476" s="417"/>
      <c r="R476" s="417"/>
      <c r="S476" s="418"/>
    </row>
    <row r="477" spans="1:19" ht="12.75" customHeight="1">
      <c r="A477" s="419" t="str">
        <f>IF(Relatórios!A502="","",Relatórios!A502)</f>
        <v/>
      </c>
      <c r="B477" s="417" t="str">
        <f>IF(Relatórios!B502="","",Relatórios!B502)</f>
        <v/>
      </c>
      <c r="C477" s="417" t="str">
        <f>IF(Relatórios!C502="","",Relatórios!C502)</f>
        <v/>
      </c>
      <c r="D477" s="417"/>
      <c r="E477" s="417"/>
      <c r="F477" s="417"/>
      <c r="G477" s="417"/>
      <c r="H477" s="417"/>
      <c r="I477" s="420"/>
      <c r="J477" s="421"/>
      <c r="K477" s="421"/>
      <c r="L477" s="420"/>
      <c r="M477" s="452" t="str">
        <f>IF(Relatórios!M502="","",Relatórios!M502)</f>
        <v/>
      </c>
      <c r="N477" s="484" t="str">
        <f>IF(Relatórios!N502="","",Relatórios!N502)</f>
        <v/>
      </c>
      <c r="O477" s="417"/>
      <c r="P477" s="417"/>
      <c r="Q477" s="417"/>
      <c r="R477" s="417"/>
      <c r="S477" s="418"/>
    </row>
    <row r="478" spans="1:19" ht="12.75" customHeight="1">
      <c r="A478" s="419" t="str">
        <f>IF(Relatórios!A503="","",Relatórios!A503)</f>
        <v/>
      </c>
      <c r="B478" s="417" t="str">
        <f>IF(Relatórios!B503="","",Relatórios!B503)</f>
        <v/>
      </c>
      <c r="C478" s="417" t="str">
        <f>IF(Relatórios!C503="","",Relatórios!C503)</f>
        <v/>
      </c>
      <c r="D478" s="417"/>
      <c r="E478" s="417"/>
      <c r="F478" s="417"/>
      <c r="G478" s="417"/>
      <c r="H478" s="417"/>
      <c r="I478" s="420"/>
      <c r="J478" s="421"/>
      <c r="K478" s="421"/>
      <c r="L478" s="420"/>
      <c r="M478" s="452" t="str">
        <f>IF(Relatórios!M503="","",Relatórios!M503)</f>
        <v/>
      </c>
      <c r="N478" s="484" t="str">
        <f>IF(Relatórios!N503="","",Relatórios!N503)</f>
        <v/>
      </c>
      <c r="O478" s="417"/>
      <c r="P478" s="417"/>
      <c r="Q478" s="417"/>
      <c r="R478" s="417"/>
      <c r="S478" s="418"/>
    </row>
    <row r="479" spans="1:19" ht="12.75" customHeight="1">
      <c r="A479" s="419" t="str">
        <f>IF(Relatórios!A504="","",Relatórios!A504)</f>
        <v/>
      </c>
      <c r="B479" s="417" t="str">
        <f>IF(Relatórios!B504="","",Relatórios!B504)</f>
        <v/>
      </c>
      <c r="C479" s="417" t="str">
        <f>IF(Relatórios!C504="","",Relatórios!C504)</f>
        <v/>
      </c>
      <c r="D479" s="417"/>
      <c r="E479" s="417"/>
      <c r="F479" s="417"/>
      <c r="G479" s="417"/>
      <c r="H479" s="417"/>
      <c r="I479" s="420"/>
      <c r="J479" s="421"/>
      <c r="K479" s="421"/>
      <c r="L479" s="420"/>
      <c r="M479" s="452" t="str">
        <f>IF(Relatórios!M504="","",Relatórios!M504)</f>
        <v/>
      </c>
      <c r="N479" s="484" t="str">
        <f>IF(Relatórios!N504="","",Relatórios!N504)</f>
        <v/>
      </c>
      <c r="O479" s="417"/>
      <c r="P479" s="417"/>
      <c r="Q479" s="417"/>
      <c r="R479" s="417"/>
      <c r="S479" s="418"/>
    </row>
    <row r="480" spans="1:19" ht="12.75" customHeight="1">
      <c r="A480" s="419" t="str">
        <f>IF(Relatórios!A505="","",Relatórios!A505)</f>
        <v/>
      </c>
      <c r="B480" s="417" t="str">
        <f>IF(Relatórios!B505="","",Relatórios!B505)</f>
        <v/>
      </c>
      <c r="C480" s="417" t="str">
        <f>IF(Relatórios!C505="","",Relatórios!C505)</f>
        <v/>
      </c>
      <c r="D480" s="417"/>
      <c r="E480" s="417"/>
      <c r="F480" s="417"/>
      <c r="G480" s="417"/>
      <c r="H480" s="417"/>
      <c r="I480" s="420"/>
      <c r="J480" s="421"/>
      <c r="K480" s="421"/>
      <c r="L480" s="420"/>
      <c r="M480" s="452" t="str">
        <f>IF(Relatórios!M505="","",Relatórios!M505)</f>
        <v/>
      </c>
      <c r="N480" s="484" t="str">
        <f>IF(Relatórios!N505="","",Relatórios!N505)</f>
        <v/>
      </c>
      <c r="O480" s="417"/>
      <c r="P480" s="417"/>
      <c r="Q480" s="417"/>
      <c r="R480" s="417"/>
      <c r="S480" s="418"/>
    </row>
    <row r="481" spans="1:19" ht="12.75" customHeight="1">
      <c r="A481" s="419" t="str">
        <f>IF(Relatórios!A506="","",Relatórios!A506)</f>
        <v/>
      </c>
      <c r="B481" s="417" t="str">
        <f>IF(Relatórios!B506="","",Relatórios!B506)</f>
        <v/>
      </c>
      <c r="C481" s="417" t="str">
        <f>IF(Relatórios!C506="","",Relatórios!C506)</f>
        <v/>
      </c>
      <c r="D481" s="417"/>
      <c r="E481" s="417"/>
      <c r="F481" s="417"/>
      <c r="G481" s="417"/>
      <c r="H481" s="417"/>
      <c r="I481" s="420"/>
      <c r="J481" s="421"/>
      <c r="K481" s="421"/>
      <c r="L481" s="420"/>
      <c r="M481" s="452" t="str">
        <f>IF(Relatórios!M506="","",Relatórios!M506)</f>
        <v/>
      </c>
      <c r="N481" s="484" t="str">
        <f>IF(Relatórios!N506="","",Relatórios!N506)</f>
        <v/>
      </c>
      <c r="O481" s="417"/>
      <c r="P481" s="417"/>
      <c r="Q481" s="417"/>
      <c r="R481" s="417"/>
      <c r="S481" s="418"/>
    </row>
    <row r="482" spans="1:19" ht="12.75" customHeight="1">
      <c r="A482" s="419" t="str">
        <f>IF(Relatórios!A507="","",Relatórios!A507)</f>
        <v/>
      </c>
      <c r="B482" s="417" t="str">
        <f>IF(Relatórios!B507="","",Relatórios!B507)</f>
        <v/>
      </c>
      <c r="C482" s="417" t="str">
        <f>IF(Relatórios!C507="","",Relatórios!C507)</f>
        <v/>
      </c>
      <c r="D482" s="417"/>
      <c r="E482" s="417"/>
      <c r="F482" s="417"/>
      <c r="G482" s="417"/>
      <c r="H482" s="417"/>
      <c r="I482" s="420"/>
      <c r="J482" s="421"/>
      <c r="K482" s="421"/>
      <c r="L482" s="420"/>
      <c r="M482" s="452" t="str">
        <f>IF(Relatórios!M507="","",Relatórios!M507)</f>
        <v/>
      </c>
      <c r="N482" s="484" t="str">
        <f>IF(Relatórios!N507="","",Relatórios!N507)</f>
        <v/>
      </c>
      <c r="O482" s="417"/>
      <c r="P482" s="417"/>
      <c r="Q482" s="417"/>
      <c r="R482" s="417"/>
      <c r="S482" s="418"/>
    </row>
    <row r="483" spans="1:19" ht="12.75" customHeight="1">
      <c r="A483" s="419" t="str">
        <f>IF(Relatórios!A508="","",Relatórios!A508)</f>
        <v/>
      </c>
      <c r="B483" s="417" t="str">
        <f>IF(Relatórios!B508="","",Relatórios!B508)</f>
        <v/>
      </c>
      <c r="C483" s="417" t="str">
        <f>IF(Relatórios!C508="","",Relatórios!C508)</f>
        <v/>
      </c>
      <c r="D483" s="417"/>
      <c r="E483" s="417"/>
      <c r="F483" s="417"/>
      <c r="G483" s="417"/>
      <c r="H483" s="417"/>
      <c r="I483" s="420"/>
      <c r="J483" s="421"/>
      <c r="K483" s="421"/>
      <c r="L483" s="420"/>
      <c r="M483" s="452" t="str">
        <f>IF(Relatórios!M508="","",Relatórios!M508)</f>
        <v/>
      </c>
      <c r="N483" s="484" t="str">
        <f>IF(Relatórios!N508="","",Relatórios!N508)</f>
        <v/>
      </c>
      <c r="O483" s="417"/>
      <c r="P483" s="417"/>
      <c r="Q483" s="417"/>
      <c r="R483" s="417"/>
      <c r="S483" s="418"/>
    </row>
    <row r="484" spans="1:19" ht="12.75" customHeight="1">
      <c r="A484" s="419" t="str">
        <f>IF(Relatórios!A509="","",Relatórios!A509)</f>
        <v/>
      </c>
      <c r="B484" s="417" t="str">
        <f>IF(Relatórios!B509="","",Relatórios!B509)</f>
        <v/>
      </c>
      <c r="C484" s="417" t="str">
        <f>IF(Relatórios!C509="","",Relatórios!C509)</f>
        <v/>
      </c>
      <c r="D484" s="417"/>
      <c r="E484" s="417"/>
      <c r="F484" s="417"/>
      <c r="G484" s="417"/>
      <c r="H484" s="417"/>
      <c r="I484" s="420"/>
      <c r="J484" s="421"/>
      <c r="K484" s="421"/>
      <c r="L484" s="420"/>
      <c r="M484" s="452" t="str">
        <f>IF(Relatórios!M509="","",Relatórios!M509)</f>
        <v/>
      </c>
      <c r="N484" s="484" t="str">
        <f>IF(Relatórios!N509="","",Relatórios!N509)</f>
        <v/>
      </c>
      <c r="O484" s="417"/>
      <c r="P484" s="417"/>
      <c r="Q484" s="417"/>
      <c r="R484" s="417"/>
      <c r="S484" s="418"/>
    </row>
    <row r="485" spans="1:19" ht="12.75" customHeight="1">
      <c r="A485" s="419" t="str">
        <f>IF(Relatórios!A510="","",Relatórios!A510)</f>
        <v/>
      </c>
      <c r="B485" s="417" t="str">
        <f>IF(Relatórios!B510="","",Relatórios!B510)</f>
        <v/>
      </c>
      <c r="C485" s="417" t="str">
        <f>IF(Relatórios!C510="","",Relatórios!C510)</f>
        <v/>
      </c>
      <c r="D485" s="417"/>
      <c r="E485" s="417"/>
      <c r="F485" s="417"/>
      <c r="G485" s="417"/>
      <c r="H485" s="417"/>
      <c r="I485" s="420"/>
      <c r="J485" s="421"/>
      <c r="K485" s="421"/>
      <c r="L485" s="420"/>
      <c r="M485" s="452" t="str">
        <f>IF(Relatórios!M510="","",Relatórios!M510)</f>
        <v/>
      </c>
      <c r="N485" s="484" t="str">
        <f>IF(Relatórios!N510="","",Relatórios!N510)</f>
        <v/>
      </c>
      <c r="O485" s="417"/>
      <c r="P485" s="417"/>
      <c r="Q485" s="417"/>
      <c r="R485" s="417"/>
      <c r="S485" s="418"/>
    </row>
    <row r="486" spans="1:19" ht="12.75" customHeight="1">
      <c r="A486" s="419" t="str">
        <f>IF(Relatórios!A511="","",Relatórios!A511)</f>
        <v/>
      </c>
      <c r="B486" s="417" t="str">
        <f>IF(Relatórios!B511="","",Relatórios!B511)</f>
        <v/>
      </c>
      <c r="C486" s="417" t="str">
        <f>IF(Relatórios!C511="","",Relatórios!C511)</f>
        <v/>
      </c>
      <c r="D486" s="417"/>
      <c r="E486" s="417"/>
      <c r="F486" s="417"/>
      <c r="G486" s="417"/>
      <c r="H486" s="417"/>
      <c r="I486" s="420"/>
      <c r="J486" s="421"/>
      <c r="K486" s="421"/>
      <c r="L486" s="420"/>
      <c r="M486" s="452" t="str">
        <f>IF(Relatórios!M511="","",Relatórios!M511)</f>
        <v/>
      </c>
      <c r="N486" s="484" t="str">
        <f>IF(Relatórios!N511="","",Relatórios!N511)</f>
        <v/>
      </c>
      <c r="O486" s="417"/>
      <c r="P486" s="417"/>
      <c r="Q486" s="417"/>
      <c r="R486" s="417"/>
      <c r="S486" s="418"/>
    </row>
    <row r="487" spans="1:19" ht="12.75" customHeight="1">
      <c r="A487" s="419" t="str">
        <f>IF(Relatórios!A512="","",Relatórios!A512)</f>
        <v/>
      </c>
      <c r="B487" s="417" t="str">
        <f>IF(Relatórios!B512="","",Relatórios!B512)</f>
        <v/>
      </c>
      <c r="C487" s="417" t="str">
        <f>IF(Relatórios!C512="","",Relatórios!C512)</f>
        <v/>
      </c>
      <c r="D487" s="417"/>
      <c r="E487" s="417"/>
      <c r="F487" s="417"/>
      <c r="G487" s="417"/>
      <c r="H487" s="417"/>
      <c r="I487" s="420"/>
      <c r="J487" s="421"/>
      <c r="K487" s="421"/>
      <c r="L487" s="420"/>
      <c r="M487" s="452" t="str">
        <f>IF(Relatórios!M512="","",Relatórios!M512)</f>
        <v/>
      </c>
      <c r="N487" s="484" t="str">
        <f>IF(Relatórios!N512="","",Relatórios!N512)</f>
        <v/>
      </c>
      <c r="O487" s="417"/>
      <c r="P487" s="417"/>
      <c r="Q487" s="417"/>
      <c r="R487" s="417"/>
      <c r="S487" s="418"/>
    </row>
    <row r="488" spans="1:19" ht="12.75" customHeight="1">
      <c r="A488" s="419" t="str">
        <f>IF(Relatórios!A513="","",Relatórios!A513)</f>
        <v/>
      </c>
      <c r="B488" s="417" t="str">
        <f>IF(Relatórios!B513="","",Relatórios!B513)</f>
        <v/>
      </c>
      <c r="C488" s="417" t="str">
        <f>IF(Relatórios!C513="","",Relatórios!C513)</f>
        <v/>
      </c>
      <c r="D488" s="417"/>
      <c r="E488" s="417"/>
      <c r="F488" s="417"/>
      <c r="G488" s="417"/>
      <c r="H488" s="417"/>
      <c r="I488" s="420"/>
      <c r="J488" s="421"/>
      <c r="K488" s="421"/>
      <c r="L488" s="420"/>
      <c r="M488" s="452" t="str">
        <f>IF(Relatórios!M513="","",Relatórios!M513)</f>
        <v/>
      </c>
      <c r="N488" s="484" t="str">
        <f>IF(Relatórios!N513="","",Relatórios!N513)</f>
        <v/>
      </c>
      <c r="O488" s="417"/>
      <c r="P488" s="417"/>
      <c r="Q488" s="417"/>
      <c r="R488" s="417"/>
      <c r="S488" s="418"/>
    </row>
    <row r="489" spans="1:19" ht="12.75" customHeight="1">
      <c r="A489" s="419" t="str">
        <f>IF(Relatórios!A514="","",Relatórios!A514)</f>
        <v/>
      </c>
      <c r="B489" s="417" t="str">
        <f>IF(Relatórios!B514="","",Relatórios!B514)</f>
        <v/>
      </c>
      <c r="C489" s="417" t="str">
        <f>IF(Relatórios!C514="","",Relatórios!C514)</f>
        <v/>
      </c>
      <c r="D489" s="417"/>
      <c r="E489" s="417"/>
      <c r="F489" s="417"/>
      <c r="G489" s="417"/>
      <c r="H489" s="417"/>
      <c r="I489" s="420"/>
      <c r="J489" s="421"/>
      <c r="K489" s="421"/>
      <c r="L489" s="420"/>
      <c r="M489" s="452" t="str">
        <f>IF(Relatórios!M514="","",Relatórios!M514)</f>
        <v/>
      </c>
      <c r="N489" s="484" t="str">
        <f>IF(Relatórios!N514="","",Relatórios!N514)</f>
        <v/>
      </c>
      <c r="O489" s="417"/>
      <c r="P489" s="417"/>
      <c r="Q489" s="417"/>
      <c r="R489" s="417"/>
      <c r="S489" s="418"/>
    </row>
    <row r="490" spans="1:19" ht="12.75" customHeight="1">
      <c r="A490" s="419" t="str">
        <f>IF(Relatórios!A515="","",Relatórios!A515)</f>
        <v/>
      </c>
      <c r="B490" s="417" t="str">
        <f>IF(Relatórios!B515="","",Relatórios!B515)</f>
        <v/>
      </c>
      <c r="C490" s="417" t="str">
        <f>IF(Relatórios!C515="","",Relatórios!C515)</f>
        <v/>
      </c>
      <c r="D490" s="417"/>
      <c r="E490" s="417"/>
      <c r="F490" s="417"/>
      <c r="G490" s="417"/>
      <c r="H490" s="417"/>
      <c r="I490" s="420"/>
      <c r="J490" s="421"/>
      <c r="K490" s="421"/>
      <c r="L490" s="420"/>
      <c r="M490" s="452" t="str">
        <f>IF(Relatórios!M515="","",Relatórios!M515)</f>
        <v/>
      </c>
      <c r="N490" s="484" t="str">
        <f>IF(Relatórios!N515="","",Relatórios!N515)</f>
        <v/>
      </c>
      <c r="O490" s="417"/>
      <c r="P490" s="417"/>
      <c r="Q490" s="417"/>
      <c r="R490" s="417"/>
      <c r="S490" s="418"/>
    </row>
    <row r="491" spans="1:19" ht="12.75" customHeight="1">
      <c r="A491" s="419" t="str">
        <f>IF(Relatórios!A516="","",Relatórios!A516)</f>
        <v/>
      </c>
      <c r="B491" s="417" t="str">
        <f>IF(Relatórios!B516="","",Relatórios!B516)</f>
        <v/>
      </c>
      <c r="C491" s="417" t="str">
        <f>IF(Relatórios!C516="","",Relatórios!C516)</f>
        <v/>
      </c>
      <c r="D491" s="417"/>
      <c r="E491" s="417"/>
      <c r="F491" s="417"/>
      <c r="G491" s="417"/>
      <c r="H491" s="417"/>
      <c r="I491" s="420"/>
      <c r="J491" s="421"/>
      <c r="K491" s="421"/>
      <c r="L491" s="420"/>
      <c r="M491" s="452" t="str">
        <f>IF(Relatórios!M516="","",Relatórios!M516)</f>
        <v/>
      </c>
      <c r="N491" s="484" t="str">
        <f>IF(Relatórios!N516="","",Relatórios!N516)</f>
        <v/>
      </c>
      <c r="O491" s="417"/>
      <c r="P491" s="417"/>
      <c r="Q491" s="417"/>
      <c r="R491" s="417"/>
      <c r="S491" s="418"/>
    </row>
    <row r="492" spans="1:19" ht="12.75" customHeight="1">
      <c r="A492" s="419" t="str">
        <f>IF(Relatórios!A517="","",Relatórios!A517)</f>
        <v/>
      </c>
      <c r="B492" s="417" t="str">
        <f>IF(Relatórios!B517="","",Relatórios!B517)</f>
        <v/>
      </c>
      <c r="C492" s="417" t="str">
        <f>IF(Relatórios!C517="","",Relatórios!C517)</f>
        <v/>
      </c>
      <c r="D492" s="417"/>
      <c r="E492" s="417"/>
      <c r="F492" s="417"/>
      <c r="G492" s="417"/>
      <c r="H492" s="417"/>
      <c r="I492" s="420"/>
      <c r="J492" s="421"/>
      <c r="K492" s="421"/>
      <c r="L492" s="420"/>
      <c r="M492" s="452" t="str">
        <f>IF(Relatórios!M517="","",Relatórios!M517)</f>
        <v/>
      </c>
      <c r="N492" s="484" t="str">
        <f>IF(Relatórios!N517="","",Relatórios!N517)</f>
        <v/>
      </c>
      <c r="O492" s="417"/>
      <c r="P492" s="417"/>
      <c r="Q492" s="417"/>
      <c r="R492" s="417"/>
      <c r="S492" s="418"/>
    </row>
    <row r="493" spans="1:19" ht="12.75" customHeight="1">
      <c r="A493" s="419" t="str">
        <f>IF(Relatórios!A518="","",Relatórios!A518)</f>
        <v/>
      </c>
      <c r="B493" s="417" t="str">
        <f>IF(Relatórios!B518="","",Relatórios!B518)</f>
        <v/>
      </c>
      <c r="C493" s="417" t="str">
        <f>IF(Relatórios!C518="","",Relatórios!C518)</f>
        <v/>
      </c>
      <c r="D493" s="417"/>
      <c r="E493" s="417"/>
      <c r="F493" s="417"/>
      <c r="G493" s="417"/>
      <c r="H493" s="417"/>
      <c r="I493" s="420"/>
      <c r="J493" s="421"/>
      <c r="K493" s="421"/>
      <c r="L493" s="420"/>
      <c r="M493" s="452" t="str">
        <f>IF(Relatórios!M518="","",Relatórios!M518)</f>
        <v/>
      </c>
      <c r="N493" s="484" t="str">
        <f>IF(Relatórios!N518="","",Relatórios!N518)</f>
        <v/>
      </c>
      <c r="O493" s="417"/>
      <c r="P493" s="417"/>
      <c r="Q493" s="417"/>
      <c r="R493" s="417"/>
      <c r="S493" s="418"/>
    </row>
    <row r="494" spans="1:19" ht="12.75" customHeight="1">
      <c r="A494" s="419" t="str">
        <f>IF(Relatórios!A519="","",Relatórios!A519)</f>
        <v/>
      </c>
      <c r="B494" s="417" t="str">
        <f>IF(Relatórios!B519="","",Relatórios!B519)</f>
        <v/>
      </c>
      <c r="C494" s="417" t="str">
        <f>IF(Relatórios!C519="","",Relatórios!C519)</f>
        <v/>
      </c>
      <c r="D494" s="417"/>
      <c r="E494" s="417"/>
      <c r="F494" s="417"/>
      <c r="G494" s="417"/>
      <c r="H494" s="417"/>
      <c r="I494" s="420"/>
      <c r="J494" s="421"/>
      <c r="K494" s="421"/>
      <c r="L494" s="420"/>
      <c r="M494" s="452" t="str">
        <f>IF(Relatórios!M519="","",Relatórios!M519)</f>
        <v/>
      </c>
      <c r="N494" s="484" t="str">
        <f>IF(Relatórios!N519="","",Relatórios!N519)</f>
        <v/>
      </c>
      <c r="O494" s="417"/>
      <c r="P494" s="417"/>
      <c r="Q494" s="417"/>
      <c r="R494" s="417"/>
      <c r="S494" s="418"/>
    </row>
    <row r="495" spans="1:19" ht="12.75" customHeight="1">
      <c r="A495" s="419" t="str">
        <f>IF(Relatórios!A520="","",Relatórios!A520)</f>
        <v/>
      </c>
      <c r="B495" s="417" t="str">
        <f>IF(Relatórios!B520="","",Relatórios!B520)</f>
        <v/>
      </c>
      <c r="C495" s="417" t="str">
        <f>IF(Relatórios!C520="","",Relatórios!C520)</f>
        <v/>
      </c>
      <c r="D495" s="417"/>
      <c r="E495" s="417"/>
      <c r="F495" s="417"/>
      <c r="G495" s="417"/>
      <c r="H495" s="417"/>
      <c r="I495" s="420"/>
      <c r="J495" s="421"/>
      <c r="K495" s="421"/>
      <c r="L495" s="420"/>
      <c r="M495" s="452" t="str">
        <f>IF(Relatórios!M520="","",Relatórios!M520)</f>
        <v/>
      </c>
      <c r="N495" s="484" t="str">
        <f>IF(Relatórios!N520="","",Relatórios!N520)</f>
        <v/>
      </c>
      <c r="O495" s="417"/>
      <c r="P495" s="417"/>
      <c r="Q495" s="417"/>
      <c r="R495" s="417"/>
      <c r="S495" s="418"/>
    </row>
    <row r="496" spans="1:19" ht="12.75" customHeight="1">
      <c r="A496" s="419" t="str">
        <f>IF(Relatórios!A521="","",Relatórios!A521)</f>
        <v/>
      </c>
      <c r="B496" s="417" t="str">
        <f>IF(Relatórios!B521="","",Relatórios!B521)</f>
        <v/>
      </c>
      <c r="C496" s="417" t="str">
        <f>IF(Relatórios!C521="","",Relatórios!C521)</f>
        <v/>
      </c>
      <c r="D496" s="417"/>
      <c r="E496" s="417"/>
      <c r="F496" s="417"/>
      <c r="G496" s="417"/>
      <c r="H496" s="417"/>
      <c r="I496" s="420"/>
      <c r="J496" s="421"/>
      <c r="K496" s="421"/>
      <c r="L496" s="420"/>
      <c r="M496" s="452" t="str">
        <f>IF(Relatórios!M521="","",Relatórios!M521)</f>
        <v/>
      </c>
      <c r="N496" s="484" t="str">
        <f>IF(Relatórios!N521="","",Relatórios!N521)</f>
        <v/>
      </c>
      <c r="O496" s="417"/>
      <c r="P496" s="417"/>
      <c r="Q496" s="417"/>
      <c r="R496" s="417"/>
      <c r="S496" s="418"/>
    </row>
    <row r="497" spans="1:19" ht="12.75" customHeight="1">
      <c r="A497" s="419" t="str">
        <f>IF(Relatórios!A522="","",Relatórios!A522)</f>
        <v/>
      </c>
      <c r="B497" s="417" t="str">
        <f>IF(Relatórios!B522="","",Relatórios!B522)</f>
        <v/>
      </c>
      <c r="C497" s="417" t="str">
        <f>IF(Relatórios!C522="","",Relatórios!C522)</f>
        <v/>
      </c>
      <c r="D497" s="417"/>
      <c r="E497" s="417"/>
      <c r="F497" s="417"/>
      <c r="G497" s="417"/>
      <c r="H497" s="417"/>
      <c r="I497" s="420"/>
      <c r="J497" s="421"/>
      <c r="K497" s="421"/>
      <c r="L497" s="420"/>
      <c r="M497" s="452" t="str">
        <f>IF(Relatórios!M522="","",Relatórios!M522)</f>
        <v/>
      </c>
      <c r="N497" s="484" t="str">
        <f>IF(Relatórios!N522="","",Relatórios!N522)</f>
        <v/>
      </c>
      <c r="O497" s="417"/>
      <c r="P497" s="417"/>
      <c r="Q497" s="417"/>
      <c r="R497" s="417"/>
      <c r="S497" s="418"/>
    </row>
    <row r="498" spans="1:19" ht="12.75" customHeight="1">
      <c r="A498" s="419" t="str">
        <f>IF(Relatórios!A523="","",Relatórios!A523)</f>
        <v/>
      </c>
      <c r="B498" s="417" t="str">
        <f>IF(Relatórios!B523="","",Relatórios!B523)</f>
        <v/>
      </c>
      <c r="C498" s="417" t="str">
        <f>IF(Relatórios!C523="","",Relatórios!C523)</f>
        <v/>
      </c>
      <c r="D498" s="417"/>
      <c r="E498" s="417"/>
      <c r="F498" s="417"/>
      <c r="G498" s="417"/>
      <c r="H498" s="417"/>
      <c r="I498" s="420"/>
      <c r="J498" s="421"/>
      <c r="K498" s="421"/>
      <c r="L498" s="420"/>
      <c r="M498" s="452" t="str">
        <f>IF(Relatórios!M523="","",Relatórios!M523)</f>
        <v/>
      </c>
      <c r="N498" s="484" t="str">
        <f>IF(Relatórios!N523="","",Relatórios!N523)</f>
        <v/>
      </c>
      <c r="O498" s="417"/>
      <c r="P498" s="417"/>
      <c r="Q498" s="417"/>
      <c r="R498" s="417"/>
      <c r="S498" s="418"/>
    </row>
    <row r="499" spans="1:19" ht="12.75" customHeight="1">
      <c r="A499" s="419" t="str">
        <f>IF(Relatórios!A524="","",Relatórios!A524)</f>
        <v/>
      </c>
      <c r="B499" s="417" t="str">
        <f>IF(Relatórios!B524="","",Relatórios!B524)</f>
        <v/>
      </c>
      <c r="C499" s="417" t="str">
        <f>IF(Relatórios!C524="","",Relatórios!C524)</f>
        <v/>
      </c>
      <c r="D499" s="417"/>
      <c r="E499" s="417"/>
      <c r="F499" s="417"/>
      <c r="G499" s="417"/>
      <c r="H499" s="417"/>
      <c r="I499" s="420"/>
      <c r="J499" s="421"/>
      <c r="K499" s="421"/>
      <c r="L499" s="420"/>
      <c r="M499" s="452" t="str">
        <f>IF(Relatórios!M524="","",Relatórios!M524)</f>
        <v/>
      </c>
      <c r="N499" s="484" t="str">
        <f>IF(Relatórios!N524="","",Relatórios!N524)</f>
        <v/>
      </c>
      <c r="O499" s="417"/>
      <c r="P499" s="417"/>
      <c r="Q499" s="417"/>
      <c r="R499" s="417"/>
      <c r="S499" s="418"/>
    </row>
    <row r="500" spans="1:19" ht="12.75" customHeight="1">
      <c r="A500" s="419" t="str">
        <f>IF(Relatórios!A525="","",Relatórios!A525)</f>
        <v/>
      </c>
      <c r="B500" s="417" t="str">
        <f>IF(Relatórios!B525="","",Relatórios!B525)</f>
        <v/>
      </c>
      <c r="C500" s="417" t="str">
        <f>IF(Relatórios!C525="","",Relatórios!C525)</f>
        <v/>
      </c>
      <c r="D500" s="417"/>
      <c r="E500" s="417"/>
      <c r="F500" s="417"/>
      <c r="G500" s="417"/>
      <c r="H500" s="417"/>
      <c r="I500" s="420"/>
      <c r="J500" s="421"/>
      <c r="K500" s="421"/>
      <c r="L500" s="420"/>
      <c r="M500" s="452" t="str">
        <f>IF(Relatórios!M525="","",Relatórios!M525)</f>
        <v/>
      </c>
      <c r="N500" s="484" t="str">
        <f>IF(Relatórios!N525="","",Relatórios!N525)</f>
        <v/>
      </c>
      <c r="O500" s="417"/>
      <c r="P500" s="417"/>
      <c r="Q500" s="417"/>
      <c r="R500" s="417"/>
      <c r="S500" s="418"/>
    </row>
    <row r="501" spans="1:19" ht="12.75" customHeight="1">
      <c r="A501" s="419" t="str">
        <f>IF(Relatórios!A526="","",Relatórios!A526)</f>
        <v/>
      </c>
      <c r="B501" s="417" t="str">
        <f>IF(Relatórios!B526="","",Relatórios!B526)</f>
        <v/>
      </c>
      <c r="C501" s="417" t="str">
        <f>IF(Relatórios!C526="","",Relatórios!C526)</f>
        <v/>
      </c>
      <c r="D501" s="417"/>
      <c r="E501" s="417"/>
      <c r="F501" s="417"/>
      <c r="G501" s="417"/>
      <c r="H501" s="417"/>
      <c r="I501" s="420"/>
      <c r="J501" s="421"/>
      <c r="K501" s="421"/>
      <c r="L501" s="420"/>
      <c r="M501" s="452" t="str">
        <f>IF(Relatórios!M526="","",Relatórios!M526)</f>
        <v/>
      </c>
      <c r="N501" s="484" t="str">
        <f>IF(Relatórios!N526="","",Relatórios!N526)</f>
        <v/>
      </c>
      <c r="O501" s="417"/>
      <c r="P501" s="417"/>
      <c r="Q501" s="417"/>
      <c r="R501" s="417"/>
      <c r="S501" s="418"/>
    </row>
    <row r="502" spans="1:19" ht="12.75" customHeight="1">
      <c r="A502" s="419" t="str">
        <f>IF(Relatórios!A527="","",Relatórios!A527)</f>
        <v/>
      </c>
      <c r="B502" s="417" t="str">
        <f>IF(Relatórios!B527="","",Relatórios!B527)</f>
        <v/>
      </c>
      <c r="C502" s="417" t="str">
        <f>IF(Relatórios!C527="","",Relatórios!C527)</f>
        <v/>
      </c>
      <c r="D502" s="417"/>
      <c r="E502" s="417"/>
      <c r="F502" s="417"/>
      <c r="G502" s="417"/>
      <c r="H502" s="417"/>
      <c r="I502" s="420"/>
      <c r="J502" s="421"/>
      <c r="K502" s="421"/>
      <c r="L502" s="420"/>
      <c r="M502" s="452" t="str">
        <f>IF(Relatórios!M527="","",Relatórios!M527)</f>
        <v/>
      </c>
      <c r="N502" s="484" t="str">
        <f>IF(Relatórios!N527="","",Relatórios!N527)</f>
        <v/>
      </c>
      <c r="O502" s="417"/>
      <c r="P502" s="417"/>
      <c r="Q502" s="417"/>
      <c r="R502" s="417"/>
      <c r="S502" s="418"/>
    </row>
    <row r="503" spans="1:19" ht="12.75" customHeight="1">
      <c r="A503" s="419" t="str">
        <f>IF(Relatórios!A528="","",Relatórios!A528)</f>
        <v/>
      </c>
      <c r="B503" s="417" t="str">
        <f>IF(Relatórios!B528="","",Relatórios!B528)</f>
        <v/>
      </c>
      <c r="C503" s="417" t="str">
        <f>IF(Relatórios!C528="","",Relatórios!C528)</f>
        <v/>
      </c>
      <c r="D503" s="417"/>
      <c r="E503" s="417"/>
      <c r="F503" s="417"/>
      <c r="G503" s="417"/>
      <c r="H503" s="417"/>
      <c r="I503" s="420"/>
      <c r="J503" s="421"/>
      <c r="K503" s="421"/>
      <c r="L503" s="420"/>
      <c r="M503" s="452" t="str">
        <f>IF(Relatórios!M528="","",Relatórios!M528)</f>
        <v/>
      </c>
      <c r="N503" s="484" t="str">
        <f>IF(Relatórios!N528="","",Relatórios!N528)</f>
        <v/>
      </c>
      <c r="O503" s="417"/>
      <c r="P503" s="417"/>
      <c r="Q503" s="417"/>
      <c r="R503" s="417"/>
      <c r="S503" s="418"/>
    </row>
    <row r="504" spans="1:19" ht="12.75" customHeight="1">
      <c r="A504" s="419" t="str">
        <f>IF(Relatórios!A529="","",Relatórios!A529)</f>
        <v/>
      </c>
      <c r="B504" s="417" t="str">
        <f>IF(Relatórios!B529="","",Relatórios!B529)</f>
        <v/>
      </c>
      <c r="C504" s="417" t="str">
        <f>IF(Relatórios!C529="","",Relatórios!C529)</f>
        <v/>
      </c>
      <c r="D504" s="417"/>
      <c r="E504" s="417"/>
      <c r="F504" s="417"/>
      <c r="G504" s="417"/>
      <c r="H504" s="417"/>
      <c r="I504" s="420"/>
      <c r="J504" s="421"/>
      <c r="K504" s="421"/>
      <c r="L504" s="420"/>
      <c r="M504" s="452" t="str">
        <f>IF(Relatórios!M529="","",Relatórios!M529)</f>
        <v/>
      </c>
      <c r="N504" s="484" t="str">
        <f>IF(Relatórios!N529="","",Relatórios!N529)</f>
        <v/>
      </c>
      <c r="O504" s="417"/>
      <c r="P504" s="417"/>
      <c r="Q504" s="417"/>
      <c r="R504" s="417"/>
      <c r="S504" s="418"/>
    </row>
    <row r="505" spans="1:19" ht="12.75" customHeight="1">
      <c r="A505" s="419" t="str">
        <f>IF(Relatórios!A530="","",Relatórios!A530)</f>
        <v/>
      </c>
      <c r="B505" s="417" t="str">
        <f>IF(Relatórios!B530="","",Relatórios!B530)</f>
        <v/>
      </c>
      <c r="C505" s="417" t="str">
        <f>IF(Relatórios!C530="","",Relatórios!C530)</f>
        <v/>
      </c>
      <c r="D505" s="417"/>
      <c r="E505" s="417"/>
      <c r="F505" s="417"/>
      <c r="G505" s="417"/>
      <c r="H505" s="417"/>
      <c r="I505" s="420"/>
      <c r="J505" s="421"/>
      <c r="K505" s="421"/>
      <c r="L505" s="420"/>
      <c r="M505" s="452" t="str">
        <f>IF(Relatórios!M530="","",Relatórios!M530)</f>
        <v/>
      </c>
      <c r="N505" s="484" t="str">
        <f>IF(Relatórios!N530="","",Relatórios!N530)</f>
        <v/>
      </c>
      <c r="O505" s="417"/>
      <c r="P505" s="417"/>
      <c r="Q505" s="417"/>
      <c r="R505" s="417"/>
      <c r="S505" s="418"/>
    </row>
    <row r="506" spans="1:19" ht="12.75" customHeight="1">
      <c r="A506" s="419" t="str">
        <f>IF(Relatórios!A531="","",Relatórios!A531)</f>
        <v/>
      </c>
      <c r="B506" s="417" t="str">
        <f>IF(Relatórios!B531="","",Relatórios!B531)</f>
        <v/>
      </c>
      <c r="C506" s="417" t="str">
        <f>IF(Relatórios!C531="","",Relatórios!C531)</f>
        <v/>
      </c>
      <c r="D506" s="417"/>
      <c r="E506" s="417"/>
      <c r="F506" s="417"/>
      <c r="G506" s="417"/>
      <c r="H506" s="417"/>
      <c r="I506" s="420"/>
      <c r="J506" s="421"/>
      <c r="K506" s="421"/>
      <c r="L506" s="420"/>
      <c r="M506" s="452" t="str">
        <f>IF(Relatórios!M531="","",Relatórios!M531)</f>
        <v/>
      </c>
      <c r="N506" s="484" t="str">
        <f>IF(Relatórios!N531="","",Relatórios!N531)</f>
        <v/>
      </c>
      <c r="O506" s="417"/>
      <c r="P506" s="417"/>
      <c r="Q506" s="417"/>
      <c r="R506" s="417"/>
      <c r="S506" s="418"/>
    </row>
    <row r="507" spans="1:19" ht="12.75" customHeight="1">
      <c r="A507" s="419" t="str">
        <f>IF(Relatórios!A532="","",Relatórios!A532)</f>
        <v/>
      </c>
      <c r="B507" s="417" t="str">
        <f>IF(Relatórios!B532="","",Relatórios!B532)</f>
        <v/>
      </c>
      <c r="C507" s="417" t="str">
        <f>IF(Relatórios!C532="","",Relatórios!C532)</f>
        <v/>
      </c>
      <c r="D507" s="417"/>
      <c r="E507" s="417"/>
      <c r="F507" s="417"/>
      <c r="G507" s="417"/>
      <c r="H507" s="417"/>
      <c r="I507" s="420"/>
      <c r="J507" s="421"/>
      <c r="K507" s="421"/>
      <c r="L507" s="420"/>
      <c r="M507" s="452" t="str">
        <f>IF(Relatórios!M532="","",Relatórios!M532)</f>
        <v/>
      </c>
      <c r="N507" s="484" t="str">
        <f>IF(Relatórios!N532="","",Relatórios!N532)</f>
        <v/>
      </c>
      <c r="O507" s="417"/>
      <c r="P507" s="417"/>
      <c r="Q507" s="417"/>
      <c r="R507" s="417"/>
      <c r="S507" s="418"/>
    </row>
    <row r="508" spans="1:19" ht="12.75" customHeight="1">
      <c r="A508" s="419" t="str">
        <f>IF(Relatórios!A533="","",Relatórios!A533)</f>
        <v/>
      </c>
      <c r="B508" s="417" t="str">
        <f>IF(Relatórios!B533="","",Relatórios!B533)</f>
        <v/>
      </c>
      <c r="C508" s="417" t="str">
        <f>IF(Relatórios!C533="","",Relatórios!C533)</f>
        <v/>
      </c>
      <c r="D508" s="417"/>
      <c r="E508" s="417"/>
      <c r="F508" s="417"/>
      <c r="G508" s="417"/>
      <c r="H508" s="417"/>
      <c r="I508" s="420"/>
      <c r="J508" s="421"/>
      <c r="K508" s="421"/>
      <c r="L508" s="420"/>
      <c r="M508" s="452" t="str">
        <f>IF(Relatórios!M533="","",Relatórios!M533)</f>
        <v/>
      </c>
      <c r="N508" s="484" t="str">
        <f>IF(Relatórios!N533="","",Relatórios!N533)</f>
        <v/>
      </c>
      <c r="O508" s="417"/>
      <c r="P508" s="417"/>
      <c r="Q508" s="417"/>
      <c r="R508" s="417"/>
      <c r="S508" s="418"/>
    </row>
    <row r="509" spans="1:19" ht="12.75" customHeight="1">
      <c r="A509" s="419" t="str">
        <f>IF(Relatórios!A534="","",Relatórios!A534)</f>
        <v/>
      </c>
      <c r="B509" s="417" t="str">
        <f>IF(Relatórios!B534="","",Relatórios!B534)</f>
        <v/>
      </c>
      <c r="C509" s="417" t="str">
        <f>IF(Relatórios!C534="","",Relatórios!C534)</f>
        <v/>
      </c>
      <c r="D509" s="417"/>
      <c r="E509" s="417"/>
      <c r="F509" s="417"/>
      <c r="G509" s="417"/>
      <c r="H509" s="417"/>
      <c r="I509" s="420"/>
      <c r="J509" s="421"/>
      <c r="K509" s="421"/>
      <c r="L509" s="420"/>
      <c r="M509" s="452" t="str">
        <f>IF(Relatórios!M534="","",Relatórios!M534)</f>
        <v/>
      </c>
      <c r="N509" s="484" t="str">
        <f>IF(Relatórios!N534="","",Relatórios!N534)</f>
        <v/>
      </c>
      <c r="O509" s="417"/>
      <c r="P509" s="417"/>
      <c r="Q509" s="417"/>
      <c r="R509" s="417"/>
      <c r="S509" s="418"/>
    </row>
    <row r="510" spans="1:19" ht="12.75" customHeight="1">
      <c r="A510" s="419" t="str">
        <f>IF(Relatórios!A535="","",Relatórios!A535)</f>
        <v/>
      </c>
      <c r="B510" s="417" t="str">
        <f>IF(Relatórios!B535="","",Relatórios!B535)</f>
        <v/>
      </c>
      <c r="C510" s="417" t="str">
        <f>IF(Relatórios!C535="","",Relatórios!C535)</f>
        <v/>
      </c>
      <c r="D510" s="417"/>
      <c r="E510" s="417"/>
      <c r="F510" s="417"/>
      <c r="G510" s="417"/>
      <c r="H510" s="417"/>
      <c r="I510" s="420"/>
      <c r="J510" s="421"/>
      <c r="K510" s="421"/>
      <c r="L510" s="420"/>
      <c r="M510" s="452" t="str">
        <f>IF(Relatórios!M535="","",Relatórios!M535)</f>
        <v/>
      </c>
      <c r="N510" s="484" t="str">
        <f>IF(Relatórios!N535="","",Relatórios!N535)</f>
        <v/>
      </c>
      <c r="O510" s="417"/>
      <c r="P510" s="417"/>
      <c r="Q510" s="417"/>
      <c r="R510" s="417"/>
      <c r="S510" s="418"/>
    </row>
    <row r="511" spans="1:19" ht="12.75" customHeight="1">
      <c r="A511" s="419" t="str">
        <f>IF(Relatórios!A536="","",Relatórios!A536)</f>
        <v/>
      </c>
      <c r="B511" s="417" t="str">
        <f>IF(Relatórios!B536="","",Relatórios!B536)</f>
        <v/>
      </c>
      <c r="C511" s="417" t="str">
        <f>IF(Relatórios!C536="","",Relatórios!C536)</f>
        <v/>
      </c>
      <c r="D511" s="417"/>
      <c r="E511" s="417"/>
      <c r="F511" s="417"/>
      <c r="G511" s="417"/>
      <c r="H511" s="417"/>
      <c r="I511" s="420"/>
      <c r="J511" s="421"/>
      <c r="K511" s="421"/>
      <c r="L511" s="420"/>
      <c r="M511" s="452" t="str">
        <f>IF(Relatórios!M536="","",Relatórios!M536)</f>
        <v/>
      </c>
      <c r="N511" s="484" t="str">
        <f>IF(Relatórios!N536="","",Relatórios!N536)</f>
        <v/>
      </c>
      <c r="O511" s="417"/>
      <c r="P511" s="417"/>
      <c r="Q511" s="417"/>
      <c r="R511" s="417"/>
      <c r="S511" s="418"/>
    </row>
    <row r="512" spans="1:19" ht="12.75" customHeight="1">
      <c r="A512" s="419" t="str">
        <f>IF(Relatórios!A537="","",Relatórios!A537)</f>
        <v/>
      </c>
      <c r="B512" s="417" t="str">
        <f>IF(Relatórios!B537="","",Relatórios!B537)</f>
        <v/>
      </c>
      <c r="C512" s="417" t="str">
        <f>IF(Relatórios!C537="","",Relatórios!C537)</f>
        <v/>
      </c>
      <c r="D512" s="417"/>
      <c r="E512" s="417"/>
      <c r="F512" s="417"/>
      <c r="G512" s="417"/>
      <c r="H512" s="417"/>
      <c r="I512" s="420"/>
      <c r="J512" s="421"/>
      <c r="K512" s="421"/>
      <c r="L512" s="420"/>
      <c r="M512" s="452" t="str">
        <f>IF(Relatórios!M537="","",Relatórios!M537)</f>
        <v/>
      </c>
      <c r="N512" s="484" t="str">
        <f>IF(Relatórios!N537="","",Relatórios!N537)</f>
        <v/>
      </c>
      <c r="O512" s="417"/>
      <c r="P512" s="417"/>
      <c r="Q512" s="417"/>
      <c r="R512" s="417"/>
      <c r="S512" s="418"/>
    </row>
    <row r="513" spans="1:19" ht="12.75" customHeight="1">
      <c r="A513" s="419" t="str">
        <f>IF(Relatórios!A538="","",Relatórios!A538)</f>
        <v/>
      </c>
      <c r="B513" s="417" t="str">
        <f>IF(Relatórios!B538="","",Relatórios!B538)</f>
        <v/>
      </c>
      <c r="C513" s="417" t="str">
        <f>IF(Relatórios!C538="","",Relatórios!C538)</f>
        <v/>
      </c>
      <c r="D513" s="417"/>
      <c r="E513" s="417"/>
      <c r="F513" s="417"/>
      <c r="G513" s="417"/>
      <c r="H513" s="417"/>
      <c r="I513" s="420"/>
      <c r="J513" s="421"/>
      <c r="K513" s="421"/>
      <c r="L513" s="420"/>
      <c r="M513" s="452" t="str">
        <f>IF(Relatórios!M538="","",Relatórios!M538)</f>
        <v/>
      </c>
      <c r="N513" s="484" t="str">
        <f>IF(Relatórios!N538="","",Relatórios!N538)</f>
        <v/>
      </c>
      <c r="O513" s="417"/>
      <c r="P513" s="417"/>
      <c r="Q513" s="417"/>
      <c r="R513" s="417"/>
      <c r="S513" s="418"/>
    </row>
    <row r="514" spans="1:19" ht="12.75" customHeight="1">
      <c r="A514" s="419" t="str">
        <f>IF(Relatórios!A539="","",Relatórios!A539)</f>
        <v/>
      </c>
      <c r="B514" s="417" t="str">
        <f>IF(Relatórios!B539="","",Relatórios!B539)</f>
        <v/>
      </c>
      <c r="C514" s="417" t="str">
        <f>IF(Relatórios!C539="","",Relatórios!C539)</f>
        <v/>
      </c>
      <c r="D514" s="417"/>
      <c r="E514" s="417"/>
      <c r="F514" s="417"/>
      <c r="G514" s="417"/>
      <c r="H514" s="417"/>
      <c r="I514" s="420"/>
      <c r="J514" s="421"/>
      <c r="K514" s="421"/>
      <c r="L514" s="420"/>
      <c r="M514" s="452" t="str">
        <f>IF(Relatórios!M539="","",Relatórios!M539)</f>
        <v/>
      </c>
      <c r="N514" s="484" t="str">
        <f>IF(Relatórios!N539="","",Relatórios!N539)</f>
        <v/>
      </c>
      <c r="O514" s="417"/>
      <c r="P514" s="417"/>
      <c r="Q514" s="417"/>
      <c r="R514" s="417"/>
      <c r="S514" s="418"/>
    </row>
    <row r="515" spans="1:19" ht="12.75" customHeight="1">
      <c r="A515" s="419" t="str">
        <f>IF(Relatórios!A540="","",Relatórios!A540)</f>
        <v/>
      </c>
      <c r="B515" s="417" t="str">
        <f>IF(Relatórios!B540="","",Relatórios!B540)</f>
        <v/>
      </c>
      <c r="C515" s="417" t="str">
        <f>IF(Relatórios!C540="","",Relatórios!C540)</f>
        <v/>
      </c>
      <c r="D515" s="417"/>
      <c r="E515" s="417"/>
      <c r="F515" s="417"/>
      <c r="G515" s="417"/>
      <c r="H515" s="417"/>
      <c r="I515" s="420"/>
      <c r="J515" s="421"/>
      <c r="K515" s="421"/>
      <c r="L515" s="420"/>
      <c r="M515" s="452" t="str">
        <f>IF(Relatórios!M540="","",Relatórios!M540)</f>
        <v/>
      </c>
      <c r="N515" s="484" t="str">
        <f>IF(Relatórios!N540="","",Relatórios!N540)</f>
        <v/>
      </c>
      <c r="O515" s="417"/>
      <c r="P515" s="417"/>
      <c r="Q515" s="417"/>
      <c r="R515" s="417"/>
      <c r="S515" s="418"/>
    </row>
    <row r="516" spans="1:19" ht="12.75" customHeight="1">
      <c r="A516" s="419" t="str">
        <f>IF(Relatórios!A541="","",Relatórios!A541)</f>
        <v/>
      </c>
      <c r="B516" s="417" t="str">
        <f>IF(Relatórios!B541="","",Relatórios!B541)</f>
        <v/>
      </c>
      <c r="C516" s="417" t="str">
        <f>IF(Relatórios!C541="","",Relatórios!C541)</f>
        <v/>
      </c>
      <c r="D516" s="417"/>
      <c r="E516" s="417"/>
      <c r="F516" s="417"/>
      <c r="G516" s="417"/>
      <c r="H516" s="417"/>
      <c r="I516" s="420"/>
      <c r="J516" s="421"/>
      <c r="K516" s="421"/>
      <c r="L516" s="420"/>
      <c r="M516" s="452" t="str">
        <f>IF(Relatórios!M541="","",Relatórios!M541)</f>
        <v/>
      </c>
      <c r="N516" s="484" t="str">
        <f>IF(Relatórios!N541="","",Relatórios!N541)</f>
        <v/>
      </c>
      <c r="O516" s="417"/>
      <c r="P516" s="417"/>
      <c r="Q516" s="417"/>
      <c r="R516" s="417"/>
      <c r="S516" s="418"/>
    </row>
    <row r="517" spans="1:19" ht="12.75" customHeight="1">
      <c r="A517" s="419" t="str">
        <f>IF(Relatórios!A542="","",Relatórios!A542)</f>
        <v/>
      </c>
      <c r="B517" s="417" t="str">
        <f>IF(Relatórios!B542="","",Relatórios!B542)</f>
        <v/>
      </c>
      <c r="C517" s="417" t="str">
        <f>IF(Relatórios!C542="","",Relatórios!C542)</f>
        <v/>
      </c>
      <c r="D517" s="417"/>
      <c r="E517" s="417"/>
      <c r="F517" s="417"/>
      <c r="G517" s="417"/>
      <c r="H517" s="417"/>
      <c r="I517" s="420"/>
      <c r="J517" s="421"/>
      <c r="K517" s="421"/>
      <c r="L517" s="420"/>
      <c r="M517" s="452" t="str">
        <f>IF(Relatórios!M542="","",Relatórios!M542)</f>
        <v/>
      </c>
      <c r="N517" s="484" t="str">
        <f>IF(Relatórios!N542="","",Relatórios!N542)</f>
        <v/>
      </c>
      <c r="O517" s="417"/>
      <c r="P517" s="417"/>
      <c r="Q517" s="417"/>
      <c r="R517" s="417"/>
      <c r="S517" s="418"/>
    </row>
    <row r="518" spans="1:19" ht="12.75" customHeight="1">
      <c r="A518" s="419" t="str">
        <f>IF(Relatórios!A543="","",Relatórios!A543)</f>
        <v/>
      </c>
      <c r="B518" s="417" t="str">
        <f>IF(Relatórios!B543="","",Relatórios!B543)</f>
        <v/>
      </c>
      <c r="C518" s="417" t="str">
        <f>IF(Relatórios!C543="","",Relatórios!C543)</f>
        <v/>
      </c>
      <c r="D518" s="417"/>
      <c r="E518" s="417"/>
      <c r="F518" s="417"/>
      <c r="G518" s="417"/>
      <c r="H518" s="417"/>
      <c r="I518" s="420"/>
      <c r="J518" s="421"/>
      <c r="K518" s="421"/>
      <c r="L518" s="420"/>
      <c r="M518" s="452" t="str">
        <f>IF(Relatórios!M543="","",Relatórios!M543)</f>
        <v/>
      </c>
      <c r="N518" s="484" t="str">
        <f>IF(Relatórios!N543="","",Relatórios!N543)</f>
        <v/>
      </c>
      <c r="O518" s="417"/>
      <c r="P518" s="417"/>
      <c r="Q518" s="417"/>
      <c r="R518" s="417"/>
      <c r="S518" s="418"/>
    </row>
    <row r="519" spans="1:19" ht="12.75" customHeight="1">
      <c r="A519" s="419" t="str">
        <f>IF(Relatórios!A544="","",Relatórios!A544)</f>
        <v/>
      </c>
      <c r="B519" s="417" t="str">
        <f>IF(Relatórios!B544="","",Relatórios!B544)</f>
        <v/>
      </c>
      <c r="C519" s="417" t="str">
        <f>IF(Relatórios!C544="","",Relatórios!C544)</f>
        <v/>
      </c>
      <c r="D519" s="417"/>
      <c r="E519" s="417"/>
      <c r="F519" s="417"/>
      <c r="G519" s="417"/>
      <c r="H519" s="417"/>
      <c r="I519" s="420"/>
      <c r="J519" s="421"/>
      <c r="K519" s="421"/>
      <c r="L519" s="420"/>
      <c r="M519" s="452" t="str">
        <f>IF(Relatórios!M544="","",Relatórios!M544)</f>
        <v/>
      </c>
      <c r="N519" s="484" t="str">
        <f>IF(Relatórios!N544="","",Relatórios!N544)</f>
        <v/>
      </c>
      <c r="O519" s="417"/>
      <c r="P519" s="417"/>
      <c r="Q519" s="417"/>
      <c r="R519" s="417"/>
      <c r="S519" s="418"/>
    </row>
    <row r="520" spans="1:19" ht="12.75" customHeight="1">
      <c r="A520" s="419" t="str">
        <f>IF(Relatórios!A545="","",Relatórios!A545)</f>
        <v/>
      </c>
      <c r="B520" s="417" t="str">
        <f>IF(Relatórios!B545="","",Relatórios!B545)</f>
        <v/>
      </c>
      <c r="C520" s="417" t="str">
        <f>IF(Relatórios!C545="","",Relatórios!C545)</f>
        <v/>
      </c>
      <c r="D520" s="417"/>
      <c r="E520" s="417"/>
      <c r="F520" s="417"/>
      <c r="G520" s="417"/>
      <c r="H520" s="417"/>
      <c r="I520" s="420"/>
      <c r="J520" s="421"/>
      <c r="K520" s="421"/>
      <c r="L520" s="420"/>
      <c r="M520" s="452" t="str">
        <f>IF(Relatórios!M545="","",Relatórios!M545)</f>
        <v/>
      </c>
      <c r="N520" s="484" t="str">
        <f>IF(Relatórios!N545="","",Relatórios!N545)</f>
        <v/>
      </c>
      <c r="O520" s="417"/>
      <c r="P520" s="417"/>
      <c r="Q520" s="417"/>
      <c r="R520" s="417"/>
      <c r="S520" s="418"/>
    </row>
    <row r="521" spans="1:19" ht="12.75" customHeight="1">
      <c r="A521" s="419" t="str">
        <f>IF(Relatórios!A546="","",Relatórios!A546)</f>
        <v/>
      </c>
      <c r="B521" s="417" t="str">
        <f>IF(Relatórios!B546="","",Relatórios!B546)</f>
        <v/>
      </c>
      <c r="C521" s="417" t="str">
        <f>IF(Relatórios!C546="","",Relatórios!C546)</f>
        <v/>
      </c>
      <c r="D521" s="417"/>
      <c r="E521" s="417"/>
      <c r="F521" s="417"/>
      <c r="G521" s="417"/>
      <c r="H521" s="417"/>
      <c r="I521" s="420"/>
      <c r="J521" s="421"/>
      <c r="K521" s="421"/>
      <c r="L521" s="420"/>
      <c r="M521" s="452" t="str">
        <f>IF(Relatórios!M546="","",Relatórios!M546)</f>
        <v/>
      </c>
      <c r="N521" s="484" t="str">
        <f>IF(Relatórios!N546="","",Relatórios!N546)</f>
        <v/>
      </c>
      <c r="O521" s="417"/>
      <c r="P521" s="417"/>
      <c r="Q521" s="417"/>
      <c r="R521" s="417"/>
      <c r="S521" s="418"/>
    </row>
    <row r="522" spans="1:19" ht="12.75" customHeight="1">
      <c r="A522" s="419" t="str">
        <f>IF(Relatórios!A547="","",Relatórios!A547)</f>
        <v/>
      </c>
      <c r="B522" s="417" t="str">
        <f>IF(Relatórios!B547="","",Relatórios!B547)</f>
        <v/>
      </c>
      <c r="C522" s="417" t="str">
        <f>IF(Relatórios!C547="","",Relatórios!C547)</f>
        <v/>
      </c>
      <c r="D522" s="417"/>
      <c r="E522" s="417"/>
      <c r="F522" s="417"/>
      <c r="G522" s="417"/>
      <c r="H522" s="417"/>
      <c r="I522" s="420"/>
      <c r="J522" s="421"/>
      <c r="K522" s="421"/>
      <c r="L522" s="420"/>
      <c r="M522" s="452" t="str">
        <f>IF(Relatórios!M547="","",Relatórios!M547)</f>
        <v/>
      </c>
      <c r="N522" s="484" t="str">
        <f>IF(Relatórios!N547="","",Relatórios!N547)</f>
        <v/>
      </c>
      <c r="O522" s="417"/>
      <c r="P522" s="417"/>
      <c r="Q522" s="417"/>
      <c r="R522" s="417"/>
      <c r="S522" s="418"/>
    </row>
    <row r="523" spans="1:19" ht="12.75" customHeight="1">
      <c r="A523" s="419" t="str">
        <f>IF(Relatórios!A548="","",Relatórios!A548)</f>
        <v/>
      </c>
      <c r="B523" s="417" t="str">
        <f>IF(Relatórios!B548="","",Relatórios!B548)</f>
        <v/>
      </c>
      <c r="C523" s="417" t="str">
        <f>IF(Relatórios!C548="","",Relatórios!C548)</f>
        <v/>
      </c>
      <c r="D523" s="417"/>
      <c r="E523" s="417"/>
      <c r="F523" s="417"/>
      <c r="G523" s="417"/>
      <c r="H523" s="417"/>
      <c r="I523" s="420"/>
      <c r="J523" s="421"/>
      <c r="K523" s="421"/>
      <c r="L523" s="420"/>
      <c r="M523" s="452" t="str">
        <f>IF(Relatórios!M548="","",Relatórios!M548)</f>
        <v/>
      </c>
      <c r="N523" s="484" t="str">
        <f>IF(Relatórios!N548="","",Relatórios!N548)</f>
        <v/>
      </c>
      <c r="O523" s="417"/>
      <c r="P523" s="417"/>
      <c r="Q523" s="417"/>
      <c r="R523" s="417"/>
      <c r="S523" s="418"/>
    </row>
    <row r="524" spans="1:19" ht="12.75" customHeight="1">
      <c r="A524" s="419" t="str">
        <f>IF(Relatórios!A549="","",Relatórios!A549)</f>
        <v/>
      </c>
      <c r="B524" s="417" t="str">
        <f>IF(Relatórios!B549="","",Relatórios!B549)</f>
        <v/>
      </c>
      <c r="C524" s="417" t="str">
        <f>IF(Relatórios!C549="","",Relatórios!C549)</f>
        <v/>
      </c>
      <c r="D524" s="417"/>
      <c r="E524" s="417"/>
      <c r="F524" s="417"/>
      <c r="G524" s="417"/>
      <c r="H524" s="417"/>
      <c r="I524" s="420"/>
      <c r="J524" s="421"/>
      <c r="K524" s="421"/>
      <c r="L524" s="420"/>
      <c r="M524" s="452" t="str">
        <f>IF(Relatórios!M549="","",Relatórios!M549)</f>
        <v/>
      </c>
      <c r="N524" s="484" t="str">
        <f>IF(Relatórios!N549="","",Relatórios!N549)</f>
        <v/>
      </c>
      <c r="O524" s="417"/>
      <c r="P524" s="417"/>
      <c r="Q524" s="417"/>
      <c r="R524" s="417"/>
      <c r="S524" s="418"/>
    </row>
    <row r="525" spans="1:19" ht="12.75" customHeight="1">
      <c r="A525" s="419" t="str">
        <f>IF(Relatórios!A550="","",Relatórios!A550)</f>
        <v/>
      </c>
      <c r="B525" s="417" t="str">
        <f>IF(Relatórios!B550="","",Relatórios!B550)</f>
        <v/>
      </c>
      <c r="C525" s="417" t="str">
        <f>IF(Relatórios!C550="","",Relatórios!C550)</f>
        <v/>
      </c>
      <c r="D525" s="417"/>
      <c r="E525" s="417"/>
      <c r="F525" s="417"/>
      <c r="G525" s="417"/>
      <c r="H525" s="417"/>
      <c r="I525" s="420"/>
      <c r="J525" s="421"/>
      <c r="K525" s="421"/>
      <c r="L525" s="420"/>
      <c r="M525" s="452" t="str">
        <f>IF(Relatórios!M550="","",Relatórios!M550)</f>
        <v/>
      </c>
      <c r="N525" s="484" t="str">
        <f>IF(Relatórios!N550="","",Relatórios!N550)</f>
        <v/>
      </c>
      <c r="O525" s="417"/>
      <c r="P525" s="417"/>
      <c r="Q525" s="417"/>
      <c r="R525" s="417"/>
      <c r="S525" s="418"/>
    </row>
    <row r="526" spans="1:19" ht="12.75" customHeight="1">
      <c r="A526" s="419" t="str">
        <f>IF(Relatórios!A551="","",Relatórios!A551)</f>
        <v/>
      </c>
      <c r="B526" s="417" t="str">
        <f>IF(Relatórios!B551="","",Relatórios!B551)</f>
        <v/>
      </c>
      <c r="C526" s="417" t="str">
        <f>IF(Relatórios!C551="","",Relatórios!C551)</f>
        <v/>
      </c>
      <c r="D526" s="417"/>
      <c r="E526" s="417"/>
      <c r="F526" s="417"/>
      <c r="G526" s="417"/>
      <c r="H526" s="417"/>
      <c r="I526" s="420"/>
      <c r="J526" s="421"/>
      <c r="K526" s="421"/>
      <c r="L526" s="420"/>
      <c r="M526" s="452" t="str">
        <f>IF(Relatórios!M551="","",Relatórios!M551)</f>
        <v/>
      </c>
      <c r="N526" s="484" t="str">
        <f>IF(Relatórios!N551="","",Relatórios!N551)</f>
        <v/>
      </c>
      <c r="O526" s="417"/>
      <c r="P526" s="417"/>
      <c r="Q526" s="417"/>
      <c r="R526" s="417"/>
      <c r="S526" s="418"/>
    </row>
    <row r="527" spans="1:19" ht="12.75" customHeight="1">
      <c r="A527" s="419" t="str">
        <f>IF(Relatórios!A552="","",Relatórios!A552)</f>
        <v/>
      </c>
      <c r="B527" s="417" t="str">
        <f>IF(Relatórios!B552="","",Relatórios!B552)</f>
        <v/>
      </c>
      <c r="C527" s="417" t="str">
        <f>IF(Relatórios!C552="","",Relatórios!C552)</f>
        <v/>
      </c>
      <c r="D527" s="417"/>
      <c r="E527" s="417"/>
      <c r="F527" s="417"/>
      <c r="G527" s="417"/>
      <c r="H527" s="417"/>
      <c r="I527" s="420"/>
      <c r="J527" s="421"/>
      <c r="K527" s="421"/>
      <c r="L527" s="420"/>
      <c r="M527" s="452" t="str">
        <f>IF(Relatórios!M552="","",Relatórios!M552)</f>
        <v/>
      </c>
      <c r="N527" s="484" t="str">
        <f>IF(Relatórios!N552="","",Relatórios!N552)</f>
        <v/>
      </c>
      <c r="O527" s="417"/>
      <c r="P527" s="417"/>
      <c r="Q527" s="417"/>
      <c r="R527" s="417"/>
      <c r="S527" s="418"/>
    </row>
    <row r="528" spans="1:19" ht="12.75" customHeight="1">
      <c r="A528" s="419" t="str">
        <f>IF(Relatórios!A553="","",Relatórios!A553)</f>
        <v/>
      </c>
      <c r="B528" s="417" t="str">
        <f>IF(Relatórios!B553="","",Relatórios!B553)</f>
        <v/>
      </c>
      <c r="C528" s="417" t="str">
        <f>IF(Relatórios!C553="","",Relatórios!C553)</f>
        <v/>
      </c>
      <c r="D528" s="417"/>
      <c r="E528" s="417"/>
      <c r="F528" s="417"/>
      <c r="G528" s="417"/>
      <c r="H528" s="417"/>
      <c r="I528" s="420"/>
      <c r="J528" s="421"/>
      <c r="K528" s="421"/>
      <c r="L528" s="420"/>
      <c r="M528" s="452" t="str">
        <f>IF(Relatórios!M553="","",Relatórios!M553)</f>
        <v/>
      </c>
      <c r="N528" s="484" t="str">
        <f>IF(Relatórios!N553="","",Relatórios!N553)</f>
        <v/>
      </c>
      <c r="O528" s="417"/>
      <c r="P528" s="417"/>
      <c r="Q528" s="417"/>
      <c r="R528" s="417"/>
      <c r="S528" s="418"/>
    </row>
    <row r="529" spans="1:19" ht="12.75" customHeight="1">
      <c r="A529" s="419" t="str">
        <f>IF(Relatórios!A554="","",Relatórios!A554)</f>
        <v/>
      </c>
      <c r="B529" s="417" t="str">
        <f>IF(Relatórios!B554="","",Relatórios!B554)</f>
        <v/>
      </c>
      <c r="C529" s="417" t="str">
        <f>IF(Relatórios!C554="","",Relatórios!C554)</f>
        <v/>
      </c>
      <c r="D529" s="417"/>
      <c r="E529" s="417"/>
      <c r="F529" s="417"/>
      <c r="G529" s="417"/>
      <c r="H529" s="417"/>
      <c r="I529" s="420"/>
      <c r="J529" s="421"/>
      <c r="K529" s="421"/>
      <c r="L529" s="420"/>
      <c r="M529" s="452" t="str">
        <f>IF(Relatórios!M554="","",Relatórios!M554)</f>
        <v/>
      </c>
      <c r="N529" s="484" t="str">
        <f>IF(Relatórios!N554="","",Relatórios!N554)</f>
        <v/>
      </c>
      <c r="O529" s="417"/>
      <c r="P529" s="417"/>
      <c r="Q529" s="417"/>
      <c r="R529" s="417"/>
      <c r="S529" s="418"/>
    </row>
    <row r="530" spans="1:19" ht="12.75" customHeight="1">
      <c r="A530" s="419" t="str">
        <f>IF(Relatórios!A555="","",Relatórios!A555)</f>
        <v/>
      </c>
      <c r="B530" s="417" t="str">
        <f>IF(Relatórios!B555="","",Relatórios!B555)</f>
        <v/>
      </c>
      <c r="C530" s="417" t="str">
        <f>IF(Relatórios!C555="","",Relatórios!C555)</f>
        <v/>
      </c>
      <c r="D530" s="417"/>
      <c r="E530" s="417"/>
      <c r="F530" s="417"/>
      <c r="G530" s="417"/>
      <c r="H530" s="417"/>
      <c r="I530" s="420"/>
      <c r="J530" s="421"/>
      <c r="K530" s="421"/>
      <c r="L530" s="420"/>
      <c r="M530" s="452" t="str">
        <f>IF(Relatórios!M555="","",Relatórios!M555)</f>
        <v/>
      </c>
      <c r="N530" s="484" t="str">
        <f>IF(Relatórios!N555="","",Relatórios!N555)</f>
        <v/>
      </c>
      <c r="O530" s="417"/>
      <c r="P530" s="417"/>
      <c r="Q530" s="417"/>
      <c r="R530" s="417"/>
      <c r="S530" s="418"/>
    </row>
    <row r="531" spans="1:19" ht="12.75" customHeight="1">
      <c r="A531" s="419" t="str">
        <f>IF(Relatórios!A556="","",Relatórios!A556)</f>
        <v/>
      </c>
      <c r="B531" s="417" t="str">
        <f>IF(Relatórios!B556="","",Relatórios!B556)</f>
        <v/>
      </c>
      <c r="C531" s="417" t="str">
        <f>IF(Relatórios!C556="","",Relatórios!C556)</f>
        <v/>
      </c>
      <c r="D531" s="417"/>
      <c r="E531" s="417"/>
      <c r="F531" s="417"/>
      <c r="G531" s="417"/>
      <c r="H531" s="417"/>
      <c r="I531" s="420"/>
      <c r="J531" s="421"/>
      <c r="K531" s="421"/>
      <c r="L531" s="420"/>
      <c r="M531" s="452" t="str">
        <f>IF(Relatórios!M556="","",Relatórios!M556)</f>
        <v/>
      </c>
      <c r="N531" s="484" t="str">
        <f>IF(Relatórios!N556="","",Relatórios!N556)</f>
        <v/>
      </c>
      <c r="O531" s="417"/>
      <c r="P531" s="417"/>
      <c r="Q531" s="417"/>
      <c r="R531" s="417"/>
      <c r="S531" s="418"/>
    </row>
    <row r="532" spans="1:19" ht="12.75" customHeight="1">
      <c r="A532" s="419" t="str">
        <f>IF(Relatórios!A557="","",Relatórios!A557)</f>
        <v/>
      </c>
      <c r="B532" s="417" t="str">
        <f>IF(Relatórios!B557="","",Relatórios!B557)</f>
        <v/>
      </c>
      <c r="C532" s="417" t="str">
        <f>IF(Relatórios!C557="","",Relatórios!C557)</f>
        <v/>
      </c>
      <c r="D532" s="417"/>
      <c r="E532" s="417"/>
      <c r="F532" s="417"/>
      <c r="G532" s="417"/>
      <c r="H532" s="417"/>
      <c r="I532" s="420"/>
      <c r="J532" s="421"/>
      <c r="K532" s="421"/>
      <c r="L532" s="420"/>
      <c r="M532" s="452" t="str">
        <f>IF(Relatórios!M557="","",Relatórios!M557)</f>
        <v/>
      </c>
      <c r="N532" s="484" t="str">
        <f>IF(Relatórios!N557="","",Relatórios!N557)</f>
        <v/>
      </c>
      <c r="O532" s="417"/>
      <c r="P532" s="417"/>
      <c r="Q532" s="417"/>
      <c r="R532" s="417"/>
      <c r="S532" s="418"/>
    </row>
    <row r="533" spans="1:19" ht="12.75" customHeight="1">
      <c r="A533" s="419" t="str">
        <f>IF(Relatórios!A558="","",Relatórios!A558)</f>
        <v/>
      </c>
      <c r="B533" s="417" t="str">
        <f>IF(Relatórios!B558="","",Relatórios!B558)</f>
        <v/>
      </c>
      <c r="C533" s="417" t="str">
        <f>IF(Relatórios!C558="","",Relatórios!C558)</f>
        <v/>
      </c>
      <c r="D533" s="417"/>
      <c r="E533" s="417"/>
      <c r="F533" s="417"/>
      <c r="G533" s="417"/>
      <c r="H533" s="417"/>
      <c r="I533" s="420"/>
      <c r="J533" s="421"/>
      <c r="K533" s="421"/>
      <c r="L533" s="420"/>
      <c r="M533" s="452" t="str">
        <f>IF(Relatórios!M558="","",Relatórios!M558)</f>
        <v/>
      </c>
      <c r="N533" s="484" t="str">
        <f>IF(Relatórios!N558="","",Relatórios!N558)</f>
        <v/>
      </c>
      <c r="O533" s="417"/>
      <c r="P533" s="417"/>
      <c r="Q533" s="417"/>
      <c r="R533" s="417"/>
      <c r="S533" s="418"/>
    </row>
    <row r="534" spans="1:19" ht="12.75" customHeight="1">
      <c r="A534" s="419" t="str">
        <f>IF(Relatórios!A559="","",Relatórios!A559)</f>
        <v/>
      </c>
      <c r="B534" s="417" t="str">
        <f>IF(Relatórios!B559="","",Relatórios!B559)</f>
        <v/>
      </c>
      <c r="C534" s="417" t="str">
        <f>IF(Relatórios!C559="","",Relatórios!C559)</f>
        <v/>
      </c>
      <c r="D534" s="417"/>
      <c r="E534" s="417"/>
      <c r="F534" s="417"/>
      <c r="G534" s="417"/>
      <c r="H534" s="417"/>
      <c r="I534" s="420"/>
      <c r="J534" s="421"/>
      <c r="K534" s="421"/>
      <c r="L534" s="420"/>
      <c r="M534" s="452" t="str">
        <f>IF(Relatórios!M559="","",Relatórios!M559)</f>
        <v/>
      </c>
      <c r="N534" s="484" t="str">
        <f>IF(Relatórios!N559="","",Relatórios!N559)</f>
        <v/>
      </c>
      <c r="O534" s="417"/>
      <c r="P534" s="417"/>
      <c r="Q534" s="417"/>
      <c r="R534" s="417"/>
      <c r="S534" s="418"/>
    </row>
    <row r="535" spans="1:19" ht="12.75" customHeight="1">
      <c r="A535" s="419" t="str">
        <f>IF(Relatórios!A560="","",Relatórios!A560)</f>
        <v/>
      </c>
      <c r="B535" s="417" t="str">
        <f>IF(Relatórios!B560="","",Relatórios!B560)</f>
        <v/>
      </c>
      <c r="C535" s="417" t="str">
        <f>IF(Relatórios!C560="","",Relatórios!C560)</f>
        <v/>
      </c>
      <c r="D535" s="417"/>
      <c r="E535" s="417"/>
      <c r="F535" s="417"/>
      <c r="G535" s="417"/>
      <c r="H535" s="417"/>
      <c r="I535" s="420"/>
      <c r="J535" s="421"/>
      <c r="K535" s="421"/>
      <c r="L535" s="420"/>
      <c r="M535" s="452" t="str">
        <f>IF(Relatórios!M560="","",Relatórios!M560)</f>
        <v/>
      </c>
      <c r="N535" s="484" t="str">
        <f>IF(Relatórios!N560="","",Relatórios!N560)</f>
        <v/>
      </c>
      <c r="O535" s="417"/>
      <c r="P535" s="417"/>
      <c r="Q535" s="417"/>
      <c r="R535" s="417"/>
      <c r="S535" s="418"/>
    </row>
    <row r="536" spans="1:19" ht="12.75" customHeight="1">
      <c r="A536" s="419" t="str">
        <f>IF(Relatórios!A561="","",Relatórios!A561)</f>
        <v/>
      </c>
      <c r="B536" s="417" t="str">
        <f>IF(Relatórios!B561="","",Relatórios!B561)</f>
        <v/>
      </c>
      <c r="C536" s="417" t="str">
        <f>IF(Relatórios!C561="","",Relatórios!C561)</f>
        <v/>
      </c>
      <c r="D536" s="417"/>
      <c r="E536" s="417"/>
      <c r="F536" s="417"/>
      <c r="G536" s="417"/>
      <c r="H536" s="417"/>
      <c r="I536" s="420"/>
      <c r="J536" s="421"/>
      <c r="K536" s="421"/>
      <c r="L536" s="420"/>
      <c r="M536" s="452" t="str">
        <f>IF(Relatórios!M561="","",Relatórios!M561)</f>
        <v/>
      </c>
      <c r="N536" s="484" t="str">
        <f>IF(Relatórios!N561="","",Relatórios!N561)</f>
        <v/>
      </c>
      <c r="O536" s="417"/>
      <c r="P536" s="417"/>
      <c r="Q536" s="417"/>
      <c r="R536" s="417"/>
      <c r="S536" s="418"/>
    </row>
    <row r="537" spans="1:19" ht="12.75" customHeight="1">
      <c r="A537" s="419" t="str">
        <f>IF(Relatórios!A562="","",Relatórios!A562)</f>
        <v/>
      </c>
      <c r="B537" s="417" t="str">
        <f>IF(Relatórios!B562="","",Relatórios!B562)</f>
        <v/>
      </c>
      <c r="C537" s="417" t="str">
        <f>IF(Relatórios!C562="","",Relatórios!C562)</f>
        <v/>
      </c>
      <c r="D537" s="417"/>
      <c r="E537" s="417"/>
      <c r="F537" s="417"/>
      <c r="G537" s="417"/>
      <c r="H537" s="417"/>
      <c r="I537" s="420"/>
      <c r="J537" s="421"/>
      <c r="K537" s="421"/>
      <c r="L537" s="420"/>
      <c r="M537" s="452" t="str">
        <f>IF(Relatórios!M562="","",Relatórios!M562)</f>
        <v/>
      </c>
      <c r="N537" s="484" t="str">
        <f>IF(Relatórios!N562="","",Relatórios!N562)</f>
        <v/>
      </c>
      <c r="O537" s="417"/>
      <c r="P537" s="417"/>
      <c r="Q537" s="417"/>
      <c r="R537" s="417"/>
      <c r="S537" s="418"/>
    </row>
    <row r="538" spans="1:19" ht="12.75" customHeight="1">
      <c r="A538" s="419" t="str">
        <f>IF(Relatórios!A563="","",Relatórios!A563)</f>
        <v/>
      </c>
      <c r="B538" s="417" t="str">
        <f>IF(Relatórios!B563="","",Relatórios!B563)</f>
        <v/>
      </c>
      <c r="C538" s="417" t="str">
        <f>IF(Relatórios!C563="","",Relatórios!C563)</f>
        <v/>
      </c>
      <c r="D538" s="417"/>
      <c r="E538" s="417"/>
      <c r="F538" s="417"/>
      <c r="G538" s="417"/>
      <c r="H538" s="417"/>
      <c r="I538" s="420"/>
      <c r="J538" s="421"/>
      <c r="K538" s="421"/>
      <c r="L538" s="420"/>
      <c r="M538" s="452" t="str">
        <f>IF(Relatórios!M563="","",Relatórios!M563)</f>
        <v/>
      </c>
      <c r="N538" s="484" t="str">
        <f>IF(Relatórios!N563="","",Relatórios!N563)</f>
        <v/>
      </c>
      <c r="O538" s="417"/>
      <c r="P538" s="417"/>
      <c r="Q538" s="417"/>
      <c r="R538" s="417"/>
      <c r="S538" s="418"/>
    </row>
    <row r="539" spans="1:19" ht="12.75" customHeight="1">
      <c r="A539" s="419" t="str">
        <f>IF(Relatórios!A564="","",Relatórios!A564)</f>
        <v/>
      </c>
      <c r="B539" s="417" t="str">
        <f>IF(Relatórios!B564="","",Relatórios!B564)</f>
        <v/>
      </c>
      <c r="C539" s="417" t="str">
        <f>IF(Relatórios!C564="","",Relatórios!C564)</f>
        <v/>
      </c>
      <c r="D539" s="417"/>
      <c r="E539" s="417"/>
      <c r="F539" s="417"/>
      <c r="G539" s="417"/>
      <c r="H539" s="417"/>
      <c r="I539" s="420"/>
      <c r="J539" s="421"/>
      <c r="K539" s="421"/>
      <c r="L539" s="420"/>
      <c r="M539" s="452" t="str">
        <f>IF(Relatórios!M564="","",Relatórios!M564)</f>
        <v/>
      </c>
      <c r="N539" s="484" t="str">
        <f>IF(Relatórios!N564="","",Relatórios!N564)</f>
        <v/>
      </c>
      <c r="O539" s="417"/>
      <c r="P539" s="417"/>
      <c r="Q539" s="417"/>
      <c r="R539" s="417"/>
      <c r="S539" s="418"/>
    </row>
    <row r="540" spans="1:19" ht="12.75" customHeight="1">
      <c r="A540" s="419" t="str">
        <f>IF(Relatórios!A565="","",Relatórios!A565)</f>
        <v/>
      </c>
      <c r="B540" s="417" t="str">
        <f>IF(Relatórios!B565="","",Relatórios!B565)</f>
        <v/>
      </c>
      <c r="C540" s="417" t="str">
        <f>IF(Relatórios!C565="","",Relatórios!C565)</f>
        <v/>
      </c>
      <c r="D540" s="417"/>
      <c r="E540" s="417"/>
      <c r="F540" s="417"/>
      <c r="G540" s="417"/>
      <c r="H540" s="417"/>
      <c r="I540" s="420"/>
      <c r="J540" s="421"/>
      <c r="K540" s="421"/>
      <c r="L540" s="420"/>
      <c r="M540" s="452" t="str">
        <f>IF(Relatórios!M565="","",Relatórios!M565)</f>
        <v/>
      </c>
      <c r="N540" s="484" t="str">
        <f>IF(Relatórios!N565="","",Relatórios!N565)</f>
        <v/>
      </c>
      <c r="O540" s="417"/>
      <c r="P540" s="417"/>
      <c r="Q540" s="417"/>
      <c r="R540" s="417"/>
      <c r="S540" s="418"/>
    </row>
    <row r="541" spans="1:19" ht="12.75" customHeight="1">
      <c r="A541" s="419" t="str">
        <f>IF(Relatórios!A566="","",Relatórios!A566)</f>
        <v/>
      </c>
      <c r="B541" s="417" t="str">
        <f>IF(Relatórios!B566="","",Relatórios!B566)</f>
        <v/>
      </c>
      <c r="C541" s="417" t="str">
        <f>IF(Relatórios!C566="","",Relatórios!C566)</f>
        <v/>
      </c>
      <c r="D541" s="417"/>
      <c r="E541" s="417"/>
      <c r="F541" s="417"/>
      <c r="G541" s="417"/>
      <c r="H541" s="417"/>
      <c r="I541" s="420"/>
      <c r="J541" s="421"/>
      <c r="K541" s="421"/>
      <c r="L541" s="420"/>
      <c r="M541" s="452" t="str">
        <f>IF(Relatórios!M566="","",Relatórios!M566)</f>
        <v/>
      </c>
      <c r="N541" s="484" t="str">
        <f>IF(Relatórios!N566="","",Relatórios!N566)</f>
        <v/>
      </c>
      <c r="O541" s="417"/>
      <c r="P541" s="417"/>
      <c r="Q541" s="417"/>
      <c r="R541" s="417"/>
      <c r="S541" s="418"/>
    </row>
    <row r="542" spans="1:19" ht="12.75" customHeight="1">
      <c r="A542" s="419" t="str">
        <f>IF(Relatórios!A567="","",Relatórios!A567)</f>
        <v/>
      </c>
      <c r="B542" s="417" t="str">
        <f>IF(Relatórios!B567="","",Relatórios!B567)</f>
        <v/>
      </c>
      <c r="C542" s="417" t="str">
        <f>IF(Relatórios!C567="","",Relatórios!C567)</f>
        <v/>
      </c>
      <c r="D542" s="417"/>
      <c r="E542" s="417"/>
      <c r="F542" s="417"/>
      <c r="G542" s="417"/>
      <c r="H542" s="417"/>
      <c r="I542" s="420"/>
      <c r="J542" s="421"/>
      <c r="K542" s="421"/>
      <c r="L542" s="420"/>
      <c r="M542" s="452" t="str">
        <f>IF(Relatórios!M567="","",Relatórios!M567)</f>
        <v/>
      </c>
      <c r="N542" s="484" t="str">
        <f>IF(Relatórios!N567="","",Relatórios!N567)</f>
        <v/>
      </c>
      <c r="O542" s="417"/>
      <c r="P542" s="417"/>
      <c r="Q542" s="417"/>
      <c r="R542" s="417"/>
      <c r="S542" s="418"/>
    </row>
    <row r="543" spans="1:19" ht="12.75" customHeight="1">
      <c r="A543" s="419" t="str">
        <f>IF(Relatórios!A568="","",Relatórios!A568)</f>
        <v/>
      </c>
      <c r="B543" s="417" t="str">
        <f>IF(Relatórios!B568="","",Relatórios!B568)</f>
        <v/>
      </c>
      <c r="C543" s="417" t="str">
        <f>IF(Relatórios!C568="","",Relatórios!C568)</f>
        <v/>
      </c>
      <c r="D543" s="417"/>
      <c r="E543" s="417"/>
      <c r="F543" s="417"/>
      <c r="G543" s="417"/>
      <c r="H543" s="417"/>
      <c r="I543" s="420"/>
      <c r="J543" s="421"/>
      <c r="K543" s="421"/>
      <c r="L543" s="420"/>
      <c r="M543" s="452" t="str">
        <f>IF(Relatórios!M568="","",Relatórios!M568)</f>
        <v/>
      </c>
      <c r="N543" s="484" t="str">
        <f>IF(Relatórios!N568="","",Relatórios!N568)</f>
        <v/>
      </c>
      <c r="O543" s="417"/>
      <c r="P543" s="417"/>
      <c r="Q543" s="417"/>
      <c r="R543" s="417"/>
      <c r="S543" s="418"/>
    </row>
    <row r="544" spans="1:19" ht="12.75" customHeight="1">
      <c r="A544" s="419" t="str">
        <f>IF(Relatórios!A569="","",Relatórios!A569)</f>
        <v/>
      </c>
      <c r="B544" s="417" t="str">
        <f>IF(Relatórios!B569="","",Relatórios!B569)</f>
        <v/>
      </c>
      <c r="C544" s="417" t="str">
        <f>IF(Relatórios!C569="","",Relatórios!C569)</f>
        <v/>
      </c>
      <c r="D544" s="417"/>
      <c r="E544" s="417"/>
      <c r="F544" s="417"/>
      <c r="G544" s="417"/>
      <c r="H544" s="417"/>
      <c r="I544" s="420"/>
      <c r="J544" s="421"/>
      <c r="K544" s="421"/>
      <c r="L544" s="420"/>
      <c r="M544" s="452" t="str">
        <f>IF(Relatórios!M569="","",Relatórios!M569)</f>
        <v/>
      </c>
      <c r="N544" s="484" t="str">
        <f>IF(Relatórios!N569="","",Relatórios!N569)</f>
        <v/>
      </c>
      <c r="O544" s="417"/>
      <c r="P544" s="417"/>
      <c r="Q544" s="417"/>
      <c r="R544" s="417"/>
      <c r="S544" s="418"/>
    </row>
    <row r="545" spans="1:19" ht="12.75" customHeight="1">
      <c r="A545" s="419" t="str">
        <f>IF(Relatórios!A570="","",Relatórios!A570)</f>
        <v/>
      </c>
      <c r="B545" s="417" t="str">
        <f>IF(Relatórios!B570="","",Relatórios!B570)</f>
        <v/>
      </c>
      <c r="C545" s="417" t="str">
        <f>IF(Relatórios!C570="","",Relatórios!C570)</f>
        <v/>
      </c>
      <c r="D545" s="417"/>
      <c r="E545" s="417"/>
      <c r="F545" s="417"/>
      <c r="G545" s="417"/>
      <c r="H545" s="417"/>
      <c r="I545" s="420"/>
      <c r="J545" s="421"/>
      <c r="K545" s="421"/>
      <c r="L545" s="420"/>
      <c r="M545" s="452" t="str">
        <f>IF(Relatórios!M570="","",Relatórios!M570)</f>
        <v/>
      </c>
      <c r="N545" s="484" t="str">
        <f>IF(Relatórios!N570="","",Relatórios!N570)</f>
        <v/>
      </c>
      <c r="O545" s="417"/>
      <c r="P545" s="417"/>
      <c r="Q545" s="417"/>
      <c r="R545" s="417"/>
      <c r="S545" s="418"/>
    </row>
    <row r="546" spans="1:19" ht="12.75" customHeight="1">
      <c r="A546" s="419" t="str">
        <f>IF(Relatórios!A571="","",Relatórios!A571)</f>
        <v/>
      </c>
      <c r="B546" s="417" t="str">
        <f>IF(Relatórios!B571="","",Relatórios!B571)</f>
        <v/>
      </c>
      <c r="C546" s="417" t="str">
        <f>IF(Relatórios!C571="","",Relatórios!C571)</f>
        <v/>
      </c>
      <c r="D546" s="417"/>
      <c r="E546" s="417"/>
      <c r="F546" s="417"/>
      <c r="G546" s="417"/>
      <c r="H546" s="417"/>
      <c r="I546" s="420"/>
      <c r="J546" s="421"/>
      <c r="K546" s="421"/>
      <c r="L546" s="420"/>
      <c r="M546" s="452" t="str">
        <f>IF(Relatórios!M571="","",Relatórios!M571)</f>
        <v/>
      </c>
      <c r="N546" s="484" t="str">
        <f>IF(Relatórios!N571="","",Relatórios!N571)</f>
        <v/>
      </c>
      <c r="O546" s="417"/>
      <c r="P546" s="417"/>
      <c r="Q546" s="417"/>
      <c r="R546" s="417"/>
      <c r="S546" s="418"/>
    </row>
    <row r="547" spans="1:19" ht="12.75" customHeight="1">
      <c r="A547" s="419" t="str">
        <f>Relatórios!A9</f>
        <v/>
      </c>
      <c r="B547" s="417" t="str">
        <f>Relatórios!B9</f>
        <v/>
      </c>
      <c r="C547" s="417" t="str">
        <f>Relatórios!C9</f>
        <v/>
      </c>
      <c r="D547" s="417" t="str">
        <f>Relatórios!D9</f>
        <v/>
      </c>
      <c r="E547" s="417" t="str">
        <f>Relatórios!E9</f>
        <v/>
      </c>
      <c r="F547" s="417" t="str">
        <f>Relatórios!F9</f>
        <v/>
      </c>
      <c r="G547" s="417" t="str">
        <f>Relatórios!G9</f>
        <v/>
      </c>
      <c r="H547" s="417" t="str">
        <f>Relatórios!H9</f>
        <v/>
      </c>
      <c r="I547" s="452" t="str">
        <f>Relatórios!I9</f>
        <v/>
      </c>
      <c r="J547" s="452" t="str">
        <f>Relatórios!J9</f>
        <v/>
      </c>
      <c r="K547" s="452" t="str">
        <f>Relatórios!K9</f>
        <v/>
      </c>
      <c r="L547" s="417" t="str">
        <f>Relatórios!L9</f>
        <v/>
      </c>
      <c r="M547" s="452" t="str">
        <f>Relatórios!M9</f>
        <v/>
      </c>
      <c r="N547" s="484" t="str">
        <f>Relatórios!N9</f>
        <v/>
      </c>
      <c r="O547" s="417" t="str">
        <f>Relatórios!O9</f>
        <v/>
      </c>
      <c r="P547" s="417" t="str">
        <f>Relatórios!P9</f>
        <v/>
      </c>
      <c r="Q547" s="417" t="str">
        <f>Relatórios!Q9</f>
        <v/>
      </c>
      <c r="R547" s="417" t="str">
        <f>Relatórios!R9</f>
        <v/>
      </c>
      <c r="S547" s="418" t="str">
        <f>Relatórios!S9</f>
        <v/>
      </c>
    </row>
    <row r="548" spans="1:19" ht="12.75" customHeight="1">
      <c r="A548" s="419" t="str">
        <f>Relatórios!A185</f>
        <v/>
      </c>
      <c r="B548" s="417" t="str">
        <f>Relatórios!B185</f>
        <v/>
      </c>
      <c r="C548" s="417" t="str">
        <f>Relatórios!C185</f>
        <v/>
      </c>
      <c r="D548" s="417" t="str">
        <f>Relatórios!D185</f>
        <v/>
      </c>
      <c r="E548" s="417" t="str">
        <f>Relatórios!E185</f>
        <v/>
      </c>
      <c r="F548" s="417" t="str">
        <f>Relatórios!F185</f>
        <v/>
      </c>
      <c r="G548" s="417" t="str">
        <f>Relatórios!G185</f>
        <v/>
      </c>
      <c r="H548" s="417" t="str">
        <f>Relatórios!H185</f>
        <v/>
      </c>
      <c r="I548" s="452" t="str">
        <f>Relatórios!I185</f>
        <v/>
      </c>
      <c r="J548" s="452" t="str">
        <f>Relatórios!J185</f>
        <v/>
      </c>
      <c r="K548" s="452" t="str">
        <f>Relatórios!K185</f>
        <v/>
      </c>
      <c r="L548" s="417" t="str">
        <f>Relatórios!L185</f>
        <v/>
      </c>
      <c r="M548" s="452" t="str">
        <f>Relatórios!M185</f>
        <v/>
      </c>
      <c r="N548" s="484" t="str">
        <f>Relatórios!N185</f>
        <v/>
      </c>
      <c r="O548" s="417" t="str">
        <f>Relatórios!O185</f>
        <v/>
      </c>
      <c r="P548" s="417" t="str">
        <f>Relatórios!P185</f>
        <v/>
      </c>
      <c r="Q548" s="417" t="str">
        <f>Relatórios!Q185</f>
        <v/>
      </c>
      <c r="R548" s="417" t="str">
        <f>Relatórios!R185</f>
        <v/>
      </c>
      <c r="S548" s="418" t="str">
        <f>Relatórios!S185</f>
        <v/>
      </c>
    </row>
    <row r="549" spans="1:19" ht="12.75" customHeight="1">
      <c r="A549" s="419" t="str">
        <f>Relatórios!A186</f>
        <v/>
      </c>
      <c r="B549" s="417" t="str">
        <f>Relatórios!B186</f>
        <v/>
      </c>
      <c r="C549" s="417" t="str">
        <f>Relatórios!C186</f>
        <v/>
      </c>
      <c r="D549" s="417" t="str">
        <f>Relatórios!D186</f>
        <v/>
      </c>
      <c r="E549" s="417" t="str">
        <f>Relatórios!E186</f>
        <v/>
      </c>
      <c r="F549" s="417" t="str">
        <f>Relatórios!F186</f>
        <v/>
      </c>
      <c r="G549" s="417" t="str">
        <f>Relatórios!G186</f>
        <v/>
      </c>
      <c r="H549" s="417" t="str">
        <f>Relatórios!H186</f>
        <v/>
      </c>
      <c r="I549" s="452" t="str">
        <f>Relatórios!I186</f>
        <v/>
      </c>
      <c r="J549" s="452" t="str">
        <f>Relatórios!J186</f>
        <v/>
      </c>
      <c r="K549" s="452" t="str">
        <f>Relatórios!K186</f>
        <v/>
      </c>
      <c r="L549" s="417" t="str">
        <f>Relatórios!L186</f>
        <v/>
      </c>
      <c r="M549" s="452" t="str">
        <f>Relatórios!M186</f>
        <v/>
      </c>
      <c r="N549" s="484" t="str">
        <f>Relatórios!N186</f>
        <v/>
      </c>
      <c r="O549" s="417" t="str">
        <f>Relatórios!O186</f>
        <v/>
      </c>
      <c r="P549" s="417" t="str">
        <f>Relatórios!P186</f>
        <v/>
      </c>
      <c r="Q549" s="417" t="str">
        <f>Relatórios!Q186</f>
        <v/>
      </c>
      <c r="R549" s="417" t="str">
        <f>Relatórios!R186</f>
        <v/>
      </c>
      <c r="S549" s="418" t="str">
        <f>Relatórios!S186</f>
        <v/>
      </c>
    </row>
    <row r="550" spans="1:19" ht="12.75" customHeight="1">
      <c r="A550" s="419" t="str">
        <f>Relatórios!A187</f>
        <v/>
      </c>
      <c r="B550" s="417" t="str">
        <f>Relatórios!B187</f>
        <v/>
      </c>
      <c r="C550" s="417" t="str">
        <f>Relatórios!C187</f>
        <v/>
      </c>
      <c r="D550" s="417" t="str">
        <f>Relatórios!D187</f>
        <v/>
      </c>
      <c r="E550" s="417" t="str">
        <f>Relatórios!E187</f>
        <v/>
      </c>
      <c r="F550" s="417" t="str">
        <f>Relatórios!F187</f>
        <v/>
      </c>
      <c r="G550" s="417" t="str">
        <f>Relatórios!G187</f>
        <v/>
      </c>
      <c r="H550" s="417" t="str">
        <f>Relatórios!H187</f>
        <v/>
      </c>
      <c r="I550" s="452" t="str">
        <f>Relatórios!I187</f>
        <v/>
      </c>
      <c r="J550" s="452" t="str">
        <f>Relatórios!J187</f>
        <v/>
      </c>
      <c r="K550" s="452" t="str">
        <f>Relatórios!K187</f>
        <v/>
      </c>
      <c r="L550" s="417" t="str">
        <f>Relatórios!L187</f>
        <v/>
      </c>
      <c r="M550" s="452" t="str">
        <f>Relatórios!M187</f>
        <v/>
      </c>
      <c r="N550" s="484" t="str">
        <f>Relatórios!N187</f>
        <v/>
      </c>
      <c r="O550" s="417" t="str">
        <f>Relatórios!O187</f>
        <v/>
      </c>
      <c r="P550" s="417" t="str">
        <f>Relatórios!P187</f>
        <v/>
      </c>
      <c r="Q550" s="417" t="str">
        <f>Relatórios!Q187</f>
        <v/>
      </c>
      <c r="R550" s="417" t="str">
        <f>Relatórios!R187</f>
        <v/>
      </c>
      <c r="S550" s="418" t="str">
        <f>Relatórios!S187</f>
        <v/>
      </c>
    </row>
    <row r="551" spans="1:19" ht="12.75" customHeight="1">
      <c r="A551" s="419" t="str">
        <f>Relatórios!A188</f>
        <v/>
      </c>
      <c r="B551" s="417" t="str">
        <f>Relatórios!B188</f>
        <v/>
      </c>
      <c r="C551" s="417" t="str">
        <f>Relatórios!C188</f>
        <v/>
      </c>
      <c r="D551" s="417" t="str">
        <f>Relatórios!D188</f>
        <v/>
      </c>
      <c r="E551" s="417" t="str">
        <f>Relatórios!E188</f>
        <v/>
      </c>
      <c r="F551" s="417" t="str">
        <f>Relatórios!F188</f>
        <v/>
      </c>
      <c r="G551" s="417" t="str">
        <f>Relatórios!G188</f>
        <v/>
      </c>
      <c r="H551" s="417" t="str">
        <f>Relatórios!H188</f>
        <v/>
      </c>
      <c r="I551" s="452" t="str">
        <f>Relatórios!I188</f>
        <v/>
      </c>
      <c r="J551" s="452" t="str">
        <f>Relatórios!J188</f>
        <v/>
      </c>
      <c r="K551" s="452" t="str">
        <f>Relatórios!K188</f>
        <v/>
      </c>
      <c r="L551" s="417" t="str">
        <f>Relatórios!L188</f>
        <v/>
      </c>
      <c r="M551" s="452" t="str">
        <f>Relatórios!M188</f>
        <v/>
      </c>
      <c r="N551" s="484" t="str">
        <f>Relatórios!N188</f>
        <v/>
      </c>
      <c r="O551" s="417" t="str">
        <f>Relatórios!O188</f>
        <v/>
      </c>
      <c r="P551" s="417" t="str">
        <f>Relatórios!P188</f>
        <v/>
      </c>
      <c r="Q551" s="417" t="str">
        <f>Relatórios!Q188</f>
        <v/>
      </c>
      <c r="R551" s="417" t="str">
        <f>Relatórios!R188</f>
        <v/>
      </c>
      <c r="S551" s="418" t="str">
        <f>Relatórios!S188</f>
        <v/>
      </c>
    </row>
    <row r="552" spans="1:19" ht="12.75" customHeight="1">
      <c r="A552" s="419" t="str">
        <f>Relatórios!A189</f>
        <v/>
      </c>
      <c r="B552" s="417" t="str">
        <f>Relatórios!B189</f>
        <v/>
      </c>
      <c r="C552" s="417" t="str">
        <f>Relatórios!C189</f>
        <v/>
      </c>
      <c r="D552" s="417" t="str">
        <f>Relatórios!D189</f>
        <v/>
      </c>
      <c r="E552" s="417" t="str">
        <f>Relatórios!E189</f>
        <v/>
      </c>
      <c r="F552" s="417" t="str">
        <f>Relatórios!F189</f>
        <v/>
      </c>
      <c r="G552" s="417" t="str">
        <f>Relatórios!G189</f>
        <v/>
      </c>
      <c r="H552" s="417" t="str">
        <f>Relatórios!H189</f>
        <v/>
      </c>
      <c r="I552" s="452" t="str">
        <f>Relatórios!I189</f>
        <v/>
      </c>
      <c r="J552" s="452" t="str">
        <f>Relatórios!J189</f>
        <v/>
      </c>
      <c r="K552" s="452" t="str">
        <f>Relatórios!K189</f>
        <v/>
      </c>
      <c r="L552" s="417" t="str">
        <f>Relatórios!L189</f>
        <v/>
      </c>
      <c r="M552" s="452" t="str">
        <f>Relatórios!M189</f>
        <v/>
      </c>
      <c r="N552" s="484" t="str">
        <f>Relatórios!N189</f>
        <v/>
      </c>
      <c r="O552" s="417" t="str">
        <f>Relatórios!O189</f>
        <v/>
      </c>
      <c r="P552" s="417" t="str">
        <f>Relatórios!P189</f>
        <v/>
      </c>
      <c r="Q552" s="417" t="str">
        <f>Relatórios!Q189</f>
        <v/>
      </c>
      <c r="R552" s="417" t="str">
        <f>Relatórios!R189</f>
        <v/>
      </c>
      <c r="S552" s="418" t="str">
        <f>Relatórios!S189</f>
        <v/>
      </c>
    </row>
    <row r="553" spans="1:19" ht="12.75" customHeight="1">
      <c r="A553" s="412"/>
      <c r="B553" s="413"/>
      <c r="C553" s="413"/>
      <c r="D553" s="414"/>
      <c r="E553" s="414"/>
      <c r="F553" s="414"/>
      <c r="G553" s="414"/>
      <c r="H553" s="414"/>
      <c r="I553" s="414"/>
      <c r="J553" s="415"/>
      <c r="K553" s="415"/>
      <c r="L553" s="414"/>
      <c r="M553" s="415"/>
      <c r="N553" s="416"/>
      <c r="O553" s="413"/>
      <c r="P553" s="413"/>
      <c r="Q553" s="413"/>
      <c r="R553" s="413"/>
      <c r="S553" s="487"/>
    </row>
    <row r="554" spans="1:19" ht="12.75" customHeight="1">
      <c r="A554" s="412"/>
      <c r="B554" s="413"/>
      <c r="C554" s="413"/>
      <c r="D554" s="414"/>
      <c r="E554" s="414"/>
      <c r="F554" s="414"/>
      <c r="G554" s="414"/>
      <c r="H554" s="414"/>
      <c r="I554" s="414"/>
      <c r="J554" s="415"/>
      <c r="K554" s="415"/>
      <c r="L554" s="414"/>
      <c r="M554" s="415"/>
      <c r="N554" s="416"/>
      <c r="O554" s="413"/>
      <c r="P554" s="413"/>
      <c r="Q554" s="413"/>
      <c r="R554" s="413"/>
      <c r="S554" s="487"/>
    </row>
    <row r="555" spans="1:19" ht="12.75" customHeight="1">
      <c r="A555" s="412"/>
      <c r="B555" s="413"/>
      <c r="C555" s="413"/>
      <c r="D555" s="414"/>
      <c r="E555" s="414"/>
      <c r="F555" s="414"/>
      <c r="G555" s="414"/>
      <c r="H555" s="414"/>
      <c r="I555" s="414"/>
      <c r="J555" s="415"/>
      <c r="K555" s="415"/>
      <c r="L555" s="414"/>
      <c r="M555" s="415"/>
      <c r="N555" s="416"/>
      <c r="O555" s="413"/>
      <c r="P555" s="413"/>
      <c r="Q555" s="413"/>
      <c r="R555" s="413"/>
      <c r="S555" s="487"/>
    </row>
    <row r="556" spans="1:19" ht="12.75" customHeight="1">
      <c r="A556" s="419"/>
      <c r="B556" s="417"/>
      <c r="C556" s="417"/>
      <c r="D556" s="420"/>
      <c r="E556" s="420"/>
      <c r="F556" s="420"/>
      <c r="G556" s="420"/>
      <c r="H556" s="420"/>
      <c r="I556" s="420"/>
      <c r="J556" s="421"/>
      <c r="K556" s="421"/>
      <c r="L556" s="420"/>
      <c r="M556" s="421"/>
      <c r="N556" s="422"/>
      <c r="O556" s="417"/>
      <c r="P556" s="417"/>
      <c r="Q556" s="417"/>
      <c r="R556" s="417"/>
      <c r="S556" s="418"/>
    </row>
    <row r="557" spans="1:19" ht="12.75" customHeight="1">
      <c r="A557" s="419"/>
      <c r="B557" s="417"/>
      <c r="C557" s="417"/>
      <c r="D557" s="420"/>
      <c r="E557" s="420"/>
      <c r="F557" s="420"/>
      <c r="G557" s="420"/>
      <c r="H557" s="420"/>
      <c r="I557" s="420"/>
      <c r="J557" s="421"/>
      <c r="K557" s="421"/>
      <c r="L557" s="420"/>
      <c r="M557" s="421"/>
      <c r="N557" s="422"/>
      <c r="O557" s="417"/>
      <c r="P557" s="417"/>
      <c r="Q557" s="417"/>
      <c r="R557" s="417"/>
      <c r="S557" s="418"/>
    </row>
    <row r="558" spans="1:19" ht="12.75" customHeight="1">
      <c r="A558" s="489"/>
      <c r="B558" s="490"/>
      <c r="C558" s="490"/>
      <c r="D558" s="491"/>
      <c r="E558" s="491"/>
      <c r="F558" s="491"/>
      <c r="G558" s="491"/>
      <c r="H558" s="491"/>
      <c r="I558" s="491"/>
      <c r="J558" s="492"/>
      <c r="K558" s="492"/>
      <c r="L558" s="491"/>
      <c r="M558" s="492"/>
      <c r="N558" s="493"/>
      <c r="O558" s="490"/>
      <c r="P558" s="490"/>
      <c r="Q558" s="490"/>
      <c r="R558" s="490"/>
      <c r="S558" s="494"/>
    </row>
    <row r="559" spans="1:19" ht="12.75" customHeight="1">
      <c r="A559" s="457"/>
      <c r="B559" s="457"/>
      <c r="C559" s="457"/>
      <c r="D559" s="51"/>
      <c r="E559" s="51"/>
      <c r="F559" s="51"/>
      <c r="G559" s="51"/>
      <c r="H559" s="51"/>
      <c r="I559" s="51"/>
      <c r="J559" s="302"/>
      <c r="K559" s="302"/>
      <c r="L559" s="51"/>
      <c r="M559" s="302"/>
      <c r="N559" s="458"/>
      <c r="O559" s="459"/>
      <c r="P559" s="459"/>
      <c r="Q559" s="459"/>
      <c r="R559" s="459"/>
      <c r="S559" s="459"/>
    </row>
    <row r="560" spans="1:19" ht="12.75" customHeight="1">
      <c r="A560" s="457"/>
      <c r="B560" s="457"/>
      <c r="C560" s="457"/>
      <c r="D560" s="51"/>
      <c r="E560" s="51"/>
      <c r="F560" s="51"/>
      <c r="G560" s="51"/>
      <c r="H560" s="51"/>
      <c r="I560" s="51"/>
      <c r="J560" s="302"/>
      <c r="K560" s="302"/>
      <c r="L560" s="51"/>
      <c r="M560" s="302"/>
      <c r="N560" s="458"/>
      <c r="O560" s="459"/>
      <c r="P560" s="459"/>
      <c r="Q560" s="459"/>
      <c r="R560" s="459"/>
      <c r="S560" s="459"/>
    </row>
    <row r="561" spans="1:19" ht="12.75" customHeight="1">
      <c r="A561" s="457"/>
      <c r="B561" s="457"/>
      <c r="C561" s="457"/>
      <c r="D561" s="51"/>
      <c r="E561" s="51"/>
      <c r="F561" s="51"/>
      <c r="G561" s="51"/>
      <c r="H561" s="51"/>
      <c r="I561" s="51"/>
      <c r="J561" s="302"/>
      <c r="K561" s="302"/>
      <c r="L561" s="51"/>
      <c r="M561" s="302"/>
      <c r="N561" s="458"/>
      <c r="O561" s="459"/>
      <c r="P561" s="459"/>
      <c r="Q561" s="459"/>
      <c r="R561" s="459"/>
      <c r="S561" s="459"/>
    </row>
    <row r="562" spans="1:19" ht="12.75" customHeight="1">
      <c r="A562" s="457"/>
      <c r="B562" s="457"/>
      <c r="C562" s="457"/>
      <c r="D562" s="51"/>
      <c r="E562" s="51"/>
      <c r="F562" s="51"/>
      <c r="G562" s="51"/>
      <c r="H562" s="51"/>
      <c r="I562" s="51"/>
      <c r="J562" s="302"/>
      <c r="K562" s="302"/>
      <c r="L562" s="51"/>
      <c r="M562" s="302"/>
      <c r="N562" s="458"/>
      <c r="O562" s="459"/>
      <c r="P562" s="459"/>
      <c r="Q562" s="459"/>
      <c r="R562" s="459"/>
      <c r="S562" s="459"/>
    </row>
    <row r="563" spans="1:19" ht="12.75" customHeight="1">
      <c r="A563" s="457"/>
      <c r="B563" s="457"/>
      <c r="C563" s="457"/>
      <c r="D563" s="51"/>
      <c r="E563" s="51"/>
      <c r="F563" s="51"/>
      <c r="G563" s="51"/>
      <c r="H563" s="51"/>
      <c r="I563" s="51"/>
      <c r="J563" s="302"/>
      <c r="K563" s="302"/>
      <c r="L563" s="51"/>
      <c r="M563" s="302"/>
      <c r="N563" s="458"/>
      <c r="O563" s="459"/>
      <c r="P563" s="459"/>
      <c r="Q563" s="459"/>
      <c r="R563" s="459"/>
      <c r="S563" s="459"/>
    </row>
    <row r="564" spans="1:19" ht="12.75" customHeight="1">
      <c r="A564" s="457"/>
      <c r="B564" s="457"/>
      <c r="C564" s="457"/>
      <c r="D564" s="51"/>
      <c r="E564" s="51"/>
      <c r="F564" s="51"/>
      <c r="G564" s="51"/>
      <c r="H564" s="51"/>
      <c r="I564" s="51"/>
      <c r="J564" s="302"/>
      <c r="K564" s="302"/>
      <c r="L564" s="51"/>
      <c r="M564" s="302"/>
      <c r="N564" s="458"/>
      <c r="O564" s="459"/>
      <c r="P564" s="459"/>
      <c r="Q564" s="459"/>
      <c r="R564" s="459"/>
      <c r="S564" s="459"/>
    </row>
    <row r="565" spans="1:19" ht="12.75" customHeight="1">
      <c r="A565" s="457"/>
      <c r="B565" s="457"/>
      <c r="C565" s="457"/>
      <c r="D565" s="51"/>
      <c r="E565" s="51"/>
      <c r="F565" s="51"/>
      <c r="G565" s="51"/>
      <c r="H565" s="51"/>
      <c r="I565" s="51"/>
      <c r="J565" s="302"/>
      <c r="K565" s="302"/>
      <c r="L565" s="51"/>
      <c r="M565" s="302"/>
      <c r="N565" s="458"/>
      <c r="O565" s="459"/>
      <c r="P565" s="459"/>
      <c r="Q565" s="459"/>
      <c r="R565" s="459"/>
      <c r="S565" s="459"/>
    </row>
    <row r="566" spans="1:19" ht="12.75" customHeight="1">
      <c r="A566" s="457"/>
      <c r="B566" s="457"/>
      <c r="C566" s="457"/>
      <c r="D566" s="51"/>
      <c r="E566" s="51"/>
      <c r="F566" s="51"/>
      <c r="G566" s="51"/>
      <c r="H566" s="51"/>
      <c r="I566" s="51"/>
      <c r="J566" s="302"/>
      <c r="K566" s="302"/>
      <c r="L566" s="51"/>
      <c r="M566" s="302"/>
      <c r="N566" s="458"/>
      <c r="O566" s="459"/>
      <c r="P566" s="459"/>
      <c r="Q566" s="459"/>
      <c r="R566" s="459"/>
      <c r="S566" s="459"/>
    </row>
    <row r="567" spans="1:19" ht="12.75" customHeight="1">
      <c r="A567" s="457"/>
      <c r="B567" s="457"/>
      <c r="C567" s="457"/>
      <c r="D567" s="51"/>
      <c r="E567" s="51"/>
      <c r="F567" s="51"/>
      <c r="G567" s="51"/>
      <c r="H567" s="51"/>
      <c r="I567" s="51"/>
      <c r="J567" s="302"/>
      <c r="K567" s="302"/>
      <c r="L567" s="51"/>
      <c r="M567" s="302"/>
      <c r="N567" s="458"/>
      <c r="O567" s="459"/>
      <c r="P567" s="459"/>
      <c r="Q567" s="459"/>
      <c r="R567" s="459"/>
      <c r="S567" s="459"/>
    </row>
    <row r="568" spans="1:19" ht="12.75" customHeight="1">
      <c r="A568" s="457"/>
      <c r="B568" s="457"/>
      <c r="C568" s="457"/>
      <c r="D568" s="51"/>
      <c r="E568" s="51"/>
      <c r="F568" s="51"/>
      <c r="G568" s="51"/>
      <c r="H568" s="51"/>
      <c r="I568" s="51"/>
      <c r="J568" s="302"/>
      <c r="K568" s="302"/>
      <c r="L568" s="51"/>
      <c r="M568" s="302"/>
      <c r="N568" s="458"/>
      <c r="O568" s="459"/>
      <c r="P568" s="459"/>
      <c r="Q568" s="459"/>
      <c r="R568" s="459"/>
      <c r="S568" s="459"/>
    </row>
    <row r="569" spans="1:19" ht="12.75" customHeight="1">
      <c r="A569" s="457"/>
      <c r="B569" s="457"/>
      <c r="C569" s="457"/>
      <c r="D569" s="51"/>
      <c r="E569" s="51"/>
      <c r="F569" s="51"/>
      <c r="G569" s="51"/>
      <c r="H569" s="51"/>
      <c r="I569" s="51"/>
      <c r="J569" s="302"/>
      <c r="K569" s="302"/>
      <c r="L569" s="51"/>
      <c r="M569" s="302"/>
      <c r="N569" s="458"/>
      <c r="O569" s="459"/>
      <c r="P569" s="459"/>
      <c r="Q569" s="459"/>
      <c r="R569" s="459"/>
      <c r="S569" s="459"/>
    </row>
    <row r="570" spans="1:19" ht="12.75" customHeight="1">
      <c r="A570" s="457"/>
      <c r="B570" s="457"/>
      <c r="C570" s="457"/>
      <c r="D570" s="51"/>
      <c r="E570" s="51"/>
      <c r="F570" s="51"/>
      <c r="G570" s="51"/>
      <c r="H570" s="51"/>
      <c r="I570" s="51"/>
      <c r="J570" s="302"/>
      <c r="K570" s="302"/>
      <c r="L570" s="51"/>
      <c r="M570" s="302"/>
      <c r="N570" s="458"/>
      <c r="O570" s="459"/>
      <c r="P570" s="459"/>
      <c r="Q570" s="459"/>
      <c r="R570" s="459"/>
      <c r="S570" s="459"/>
    </row>
    <row r="571" spans="1:19" ht="12.75" customHeight="1">
      <c r="A571" s="457"/>
      <c r="B571" s="457"/>
      <c r="C571" s="457"/>
      <c r="D571" s="51"/>
      <c r="E571" s="51"/>
      <c r="F571" s="51"/>
      <c r="G571" s="51"/>
      <c r="H571" s="51"/>
      <c r="I571" s="51"/>
      <c r="J571" s="302"/>
      <c r="K571" s="302"/>
      <c r="L571" s="51"/>
      <c r="M571" s="302"/>
      <c r="N571" s="458"/>
      <c r="O571" s="459"/>
      <c r="P571" s="459"/>
      <c r="Q571" s="459"/>
      <c r="R571" s="459"/>
      <c r="S571" s="459"/>
    </row>
    <row r="572" spans="1:19" ht="12.75" customHeight="1">
      <c r="A572" s="457"/>
      <c r="B572" s="457"/>
      <c r="C572" s="457"/>
      <c r="D572" s="51"/>
      <c r="E572" s="51"/>
      <c r="F572" s="51"/>
      <c r="G572" s="51"/>
      <c r="H572" s="51"/>
      <c r="I572" s="51"/>
      <c r="J572" s="302"/>
      <c r="K572" s="302"/>
      <c r="L572" s="51"/>
      <c r="M572" s="302"/>
      <c r="N572" s="458"/>
      <c r="O572" s="459"/>
      <c r="P572" s="459"/>
      <c r="Q572" s="459"/>
      <c r="R572" s="459"/>
      <c r="S572" s="459"/>
    </row>
    <row r="573" spans="1:19" ht="12.75" customHeight="1">
      <c r="A573" s="457"/>
      <c r="B573" s="457"/>
      <c r="C573" s="457"/>
      <c r="D573" s="51"/>
      <c r="E573" s="51"/>
      <c r="F573" s="51"/>
      <c r="G573" s="51"/>
      <c r="H573" s="51"/>
      <c r="I573" s="51"/>
      <c r="J573" s="302"/>
      <c r="K573" s="302"/>
      <c r="L573" s="51"/>
      <c r="M573" s="302"/>
      <c r="N573" s="458"/>
      <c r="O573" s="459"/>
      <c r="P573" s="459"/>
      <c r="Q573" s="459"/>
      <c r="R573" s="459"/>
      <c r="S573" s="459"/>
    </row>
    <row r="574" spans="1:19" ht="12.75" customHeight="1">
      <c r="A574" s="457"/>
      <c r="B574" s="457"/>
      <c r="C574" s="457"/>
      <c r="D574" s="51"/>
      <c r="E574" s="51"/>
      <c r="F574" s="51"/>
      <c r="G574" s="51"/>
      <c r="H574" s="51"/>
      <c r="I574" s="51"/>
      <c r="J574" s="302"/>
      <c r="K574" s="302"/>
      <c r="L574" s="51"/>
      <c r="M574" s="302"/>
      <c r="N574" s="458"/>
      <c r="O574" s="459"/>
      <c r="P574" s="459"/>
      <c r="Q574" s="459"/>
      <c r="R574" s="459"/>
      <c r="S574" s="459"/>
    </row>
    <row r="575" spans="1:19" ht="12.75" customHeight="1">
      <c r="A575" s="457"/>
      <c r="B575" s="457"/>
      <c r="C575" s="457"/>
      <c r="D575" s="51"/>
      <c r="E575" s="51"/>
      <c r="F575" s="51"/>
      <c r="G575" s="51"/>
      <c r="H575" s="51"/>
      <c r="I575" s="51"/>
      <c r="J575" s="302"/>
      <c r="K575" s="302"/>
      <c r="L575" s="51"/>
      <c r="M575" s="302"/>
      <c r="N575" s="458"/>
      <c r="O575" s="459"/>
      <c r="P575" s="459"/>
      <c r="Q575" s="459"/>
      <c r="R575" s="459"/>
      <c r="S575" s="459"/>
    </row>
    <row r="576" spans="1:19" ht="12.75" customHeight="1">
      <c r="A576" s="457"/>
      <c r="B576" s="457"/>
      <c r="C576" s="457"/>
      <c r="D576" s="51"/>
      <c r="E576" s="51"/>
      <c r="F576" s="51"/>
      <c r="G576" s="51"/>
      <c r="H576" s="51"/>
      <c r="I576" s="51"/>
      <c r="J576" s="302"/>
      <c r="K576" s="302"/>
      <c r="L576" s="51"/>
      <c r="M576" s="302"/>
      <c r="N576" s="458"/>
      <c r="O576" s="459"/>
      <c r="P576" s="459"/>
      <c r="Q576" s="459"/>
      <c r="R576" s="459"/>
      <c r="S576" s="459"/>
    </row>
    <row r="577" spans="1:19" ht="12.75" customHeight="1">
      <c r="A577" s="457"/>
      <c r="B577" s="457"/>
      <c r="C577" s="457"/>
      <c r="D577" s="51"/>
      <c r="E577" s="51"/>
      <c r="F577" s="51"/>
      <c r="G577" s="51"/>
      <c r="H577" s="51"/>
      <c r="I577" s="51"/>
      <c r="J577" s="302"/>
      <c r="K577" s="302"/>
      <c r="L577" s="51"/>
      <c r="M577" s="302"/>
      <c r="N577" s="458"/>
      <c r="O577" s="459"/>
      <c r="P577" s="459"/>
      <c r="Q577" s="459"/>
      <c r="R577" s="459"/>
      <c r="S577" s="459"/>
    </row>
    <row r="578" spans="1:19" ht="12.75" customHeight="1">
      <c r="A578" s="457"/>
      <c r="B578" s="457"/>
      <c r="C578" s="457"/>
      <c r="D578" s="51"/>
      <c r="E578" s="51"/>
      <c r="F578" s="51"/>
      <c r="G578" s="51"/>
      <c r="H578" s="51"/>
      <c r="I578" s="51"/>
      <c r="J578" s="302"/>
      <c r="K578" s="302"/>
      <c r="L578" s="51"/>
      <c r="M578" s="302"/>
      <c r="N578" s="458"/>
      <c r="O578" s="459"/>
      <c r="P578" s="459"/>
      <c r="Q578" s="459"/>
      <c r="R578" s="459"/>
      <c r="S578" s="459"/>
    </row>
    <row r="579" spans="1:19" ht="12.75" customHeight="1">
      <c r="A579" s="457"/>
      <c r="B579" s="457"/>
      <c r="C579" s="457"/>
      <c r="D579" s="51"/>
      <c r="E579" s="51"/>
      <c r="F579" s="51"/>
      <c r="G579" s="51"/>
      <c r="H579" s="51"/>
      <c r="I579" s="51"/>
      <c r="J579" s="302"/>
      <c r="K579" s="302"/>
      <c r="L579" s="51"/>
      <c r="M579" s="302"/>
      <c r="N579" s="458"/>
      <c r="O579" s="459"/>
      <c r="P579" s="459"/>
      <c r="Q579" s="459"/>
      <c r="R579" s="459"/>
      <c r="S579" s="459"/>
    </row>
    <row r="580" spans="1:19" ht="12.75" customHeight="1">
      <c r="A580" s="457"/>
      <c r="B580" s="457"/>
      <c r="C580" s="457"/>
      <c r="D580" s="51"/>
      <c r="E580" s="51"/>
      <c r="F580" s="51"/>
      <c r="G580" s="51"/>
      <c r="H580" s="51"/>
      <c r="I580" s="51"/>
      <c r="J580" s="302"/>
      <c r="K580" s="302"/>
      <c r="L580" s="51"/>
      <c r="M580" s="302"/>
      <c r="N580" s="458"/>
      <c r="O580" s="459"/>
      <c r="P580" s="459"/>
      <c r="Q580" s="459"/>
      <c r="R580" s="459"/>
      <c r="S580" s="459"/>
    </row>
    <row r="581" spans="1:19" ht="12.75" customHeight="1">
      <c r="A581" s="457"/>
      <c r="B581" s="457"/>
      <c r="C581" s="457"/>
      <c r="D581" s="51"/>
      <c r="E581" s="51"/>
      <c r="F581" s="51"/>
      <c r="G581" s="51"/>
      <c r="H581" s="51"/>
      <c r="I581" s="51"/>
      <c r="J581" s="302"/>
      <c r="K581" s="302"/>
      <c r="L581" s="51"/>
      <c r="M581" s="302"/>
      <c r="N581" s="458"/>
      <c r="O581" s="459"/>
      <c r="P581" s="459"/>
      <c r="Q581" s="459"/>
      <c r="R581" s="459"/>
      <c r="S581" s="459"/>
    </row>
    <row r="582" spans="1:19" ht="12.75" customHeight="1">
      <c r="A582" s="457"/>
      <c r="B582" s="457"/>
      <c r="C582" s="457"/>
      <c r="D582" s="51"/>
      <c r="E582" s="51"/>
      <c r="F582" s="51"/>
      <c r="G582" s="51"/>
      <c r="H582" s="51"/>
      <c r="I582" s="51"/>
      <c r="J582" s="302"/>
      <c r="K582" s="302"/>
      <c r="L582" s="51"/>
      <c r="M582" s="302"/>
      <c r="N582" s="458"/>
      <c r="O582" s="459"/>
      <c r="P582" s="459"/>
      <c r="Q582" s="459"/>
      <c r="R582" s="459"/>
      <c r="S582" s="459"/>
    </row>
    <row r="583" spans="1:19" ht="12.75" customHeight="1">
      <c r="A583" s="457"/>
      <c r="B583" s="457"/>
      <c r="C583" s="457"/>
      <c r="D583" s="51"/>
      <c r="E583" s="51"/>
      <c r="F583" s="51"/>
      <c r="G583" s="51"/>
      <c r="H583" s="51"/>
      <c r="I583" s="51"/>
      <c r="J583" s="302"/>
      <c r="K583" s="302"/>
      <c r="L583" s="51"/>
      <c r="M583" s="302"/>
      <c r="N583" s="458"/>
      <c r="O583" s="459"/>
      <c r="P583" s="459"/>
      <c r="Q583" s="459"/>
      <c r="R583" s="459"/>
      <c r="S583" s="459"/>
    </row>
    <row r="584" spans="1:19" ht="12.75" customHeight="1">
      <c r="A584" s="457"/>
      <c r="B584" s="457"/>
      <c r="C584" s="457"/>
      <c r="D584" s="51"/>
      <c r="E584" s="51"/>
      <c r="F584" s="51"/>
      <c r="G584" s="51"/>
      <c r="H584" s="51"/>
      <c r="I584" s="51"/>
      <c r="J584" s="302"/>
      <c r="K584" s="302"/>
      <c r="L584" s="51"/>
      <c r="M584" s="302"/>
      <c r="N584" s="458"/>
      <c r="O584" s="459"/>
      <c r="P584" s="459"/>
      <c r="Q584" s="459"/>
      <c r="R584" s="459"/>
      <c r="S584" s="459"/>
    </row>
    <row r="585" spans="1:19" ht="12.75" customHeight="1">
      <c r="A585" s="457"/>
      <c r="B585" s="457"/>
      <c r="C585" s="457"/>
      <c r="D585" s="51"/>
      <c r="E585" s="51"/>
      <c r="F585" s="51"/>
      <c r="G585" s="51"/>
      <c r="H585" s="51"/>
      <c r="I585" s="51"/>
      <c r="J585" s="302"/>
      <c r="K585" s="302"/>
      <c r="L585" s="51"/>
      <c r="M585" s="302"/>
      <c r="N585" s="458"/>
      <c r="O585" s="459"/>
      <c r="P585" s="459"/>
      <c r="Q585" s="459"/>
      <c r="R585" s="459"/>
      <c r="S585" s="459"/>
    </row>
    <row r="586" spans="1:19" ht="12.75" customHeight="1">
      <c r="A586" s="457"/>
      <c r="B586" s="457"/>
      <c r="C586" s="457"/>
      <c r="D586" s="51"/>
      <c r="E586" s="51"/>
      <c r="F586" s="51"/>
      <c r="G586" s="51"/>
      <c r="H586" s="51"/>
      <c r="I586" s="51"/>
      <c r="J586" s="302"/>
      <c r="K586" s="302"/>
      <c r="L586" s="51"/>
      <c r="M586" s="302"/>
      <c r="N586" s="458"/>
      <c r="O586" s="459"/>
      <c r="P586" s="459"/>
      <c r="Q586" s="459"/>
      <c r="R586" s="459"/>
      <c r="S586" s="459"/>
    </row>
    <row r="587" spans="1:19" ht="12.75" customHeight="1">
      <c r="A587" s="457"/>
      <c r="B587" s="457"/>
      <c r="C587" s="457"/>
      <c r="D587" s="51"/>
      <c r="E587" s="51"/>
      <c r="F587" s="51"/>
      <c r="G587" s="51"/>
      <c r="H587" s="51"/>
      <c r="I587" s="51"/>
      <c r="J587" s="302"/>
      <c r="K587" s="302"/>
      <c r="L587" s="51"/>
      <c r="M587" s="302"/>
      <c r="N587" s="458"/>
      <c r="O587" s="459"/>
      <c r="P587" s="459"/>
      <c r="Q587" s="459"/>
      <c r="R587" s="459"/>
      <c r="S587" s="459"/>
    </row>
    <row r="588" spans="1:19" ht="12.75" customHeight="1">
      <c r="A588" s="457"/>
      <c r="B588" s="457"/>
      <c r="C588" s="457"/>
      <c r="D588" s="51"/>
      <c r="E588" s="51"/>
      <c r="F588" s="51"/>
      <c r="G588" s="51"/>
      <c r="H588" s="51"/>
      <c r="I588" s="51"/>
      <c r="J588" s="302"/>
      <c r="K588" s="302"/>
      <c r="L588" s="51"/>
      <c r="M588" s="302"/>
      <c r="N588" s="458"/>
      <c r="O588" s="459"/>
      <c r="P588" s="459"/>
      <c r="Q588" s="459"/>
      <c r="R588" s="459"/>
      <c r="S588" s="459"/>
    </row>
    <row r="589" spans="1:19" ht="12.75" customHeight="1">
      <c r="A589" s="457"/>
      <c r="B589" s="457"/>
      <c r="C589" s="457"/>
      <c r="D589" s="51"/>
      <c r="E589" s="51"/>
      <c r="F589" s="51"/>
      <c r="G589" s="51"/>
      <c r="H589" s="51"/>
      <c r="I589" s="51"/>
      <c r="J589" s="302"/>
      <c r="K589" s="302"/>
      <c r="L589" s="51"/>
      <c r="M589" s="302"/>
      <c r="N589" s="458"/>
      <c r="O589" s="459"/>
      <c r="P589" s="459"/>
      <c r="Q589" s="459"/>
      <c r="R589" s="459"/>
      <c r="S589" s="459"/>
    </row>
    <row r="590" spans="1:19" ht="12.75" customHeight="1">
      <c r="A590" s="457"/>
      <c r="B590" s="457"/>
      <c r="C590" s="457"/>
      <c r="D590" s="51"/>
      <c r="E590" s="51"/>
      <c r="F590" s="51"/>
      <c r="G590" s="51"/>
      <c r="H590" s="51"/>
      <c r="I590" s="51"/>
      <c r="J590" s="302"/>
      <c r="K590" s="302"/>
      <c r="L590" s="51"/>
      <c r="M590" s="302"/>
      <c r="N590" s="458"/>
      <c r="O590" s="459"/>
      <c r="P590" s="459"/>
      <c r="Q590" s="459"/>
      <c r="R590" s="459"/>
      <c r="S590" s="459"/>
    </row>
    <row r="591" spans="1:19" ht="12.75" customHeight="1">
      <c r="A591" s="457"/>
      <c r="B591" s="457"/>
      <c r="C591" s="457"/>
      <c r="D591" s="51"/>
      <c r="E591" s="51"/>
      <c r="F591" s="51"/>
      <c r="G591" s="51"/>
      <c r="H591" s="51"/>
      <c r="I591" s="51"/>
      <c r="J591" s="302"/>
      <c r="K591" s="302"/>
      <c r="L591" s="51"/>
      <c r="M591" s="302"/>
      <c r="N591" s="458"/>
      <c r="O591" s="459"/>
      <c r="P591" s="459"/>
      <c r="Q591" s="459"/>
      <c r="R591" s="459"/>
      <c r="S591" s="459"/>
    </row>
    <row r="592" spans="1:19" ht="12.75" customHeight="1">
      <c r="A592" s="457"/>
      <c r="B592" s="457"/>
      <c r="C592" s="457"/>
      <c r="D592" s="51"/>
      <c r="E592" s="51"/>
      <c r="F592" s="51"/>
      <c r="G592" s="51"/>
      <c r="H592" s="51"/>
      <c r="I592" s="51"/>
      <c r="J592" s="302"/>
      <c r="K592" s="302"/>
      <c r="L592" s="51"/>
      <c r="M592" s="302"/>
      <c r="N592" s="458"/>
      <c r="O592" s="459"/>
      <c r="P592" s="459"/>
      <c r="Q592" s="459"/>
      <c r="R592" s="459"/>
      <c r="S592" s="459"/>
    </row>
    <row r="593" spans="1:19" ht="12.75" customHeight="1">
      <c r="A593" s="457"/>
      <c r="B593" s="457"/>
      <c r="C593" s="457"/>
      <c r="D593" s="51"/>
      <c r="E593" s="51"/>
      <c r="F593" s="51"/>
      <c r="G593" s="51"/>
      <c r="H593" s="51"/>
      <c r="I593" s="51"/>
      <c r="J593" s="302"/>
      <c r="K593" s="302"/>
      <c r="L593" s="51"/>
      <c r="M593" s="302"/>
      <c r="N593" s="458"/>
      <c r="O593" s="459"/>
      <c r="P593" s="459"/>
      <c r="Q593" s="459"/>
      <c r="R593" s="459"/>
      <c r="S593" s="459"/>
    </row>
    <row r="594" spans="1:19" ht="12.75" customHeight="1">
      <c r="A594" s="457"/>
      <c r="B594" s="457"/>
      <c r="C594" s="457"/>
      <c r="D594" s="51"/>
      <c r="E594" s="51"/>
      <c r="F594" s="51"/>
      <c r="G594" s="51"/>
      <c r="H594" s="51"/>
      <c r="I594" s="51"/>
      <c r="J594" s="302"/>
      <c r="K594" s="302"/>
      <c r="L594" s="51"/>
      <c r="M594" s="302"/>
      <c r="N594" s="458"/>
      <c r="O594" s="459"/>
      <c r="P594" s="459"/>
      <c r="Q594" s="459"/>
      <c r="R594" s="459"/>
      <c r="S594" s="459"/>
    </row>
    <row r="595" spans="1:19" ht="12.75" customHeight="1">
      <c r="A595" s="457"/>
      <c r="B595" s="457"/>
      <c r="C595" s="457"/>
      <c r="D595" s="51"/>
      <c r="E595" s="51"/>
      <c r="F595" s="51"/>
      <c r="G595" s="51"/>
      <c r="H595" s="51"/>
      <c r="I595" s="51"/>
      <c r="J595" s="302"/>
      <c r="K595" s="302"/>
      <c r="L595" s="51"/>
      <c r="M595" s="302"/>
      <c r="N595" s="458"/>
      <c r="O595" s="459"/>
      <c r="P595" s="459"/>
      <c r="Q595" s="459"/>
      <c r="R595" s="459"/>
      <c r="S595" s="459"/>
    </row>
    <row r="596" spans="1:19" ht="12.75" customHeight="1">
      <c r="A596" s="457"/>
      <c r="B596" s="457"/>
      <c r="C596" s="457"/>
      <c r="D596" s="51"/>
      <c r="E596" s="51"/>
      <c r="F596" s="51"/>
      <c r="G596" s="51"/>
      <c r="H596" s="51"/>
      <c r="I596" s="51"/>
      <c r="J596" s="302"/>
      <c r="K596" s="302"/>
      <c r="L596" s="51"/>
      <c r="M596" s="302"/>
      <c r="N596" s="458"/>
      <c r="O596" s="459"/>
      <c r="P596" s="459"/>
      <c r="Q596" s="459"/>
      <c r="R596" s="459"/>
      <c r="S596" s="459"/>
    </row>
    <row r="597" spans="1:19" ht="12.75" customHeight="1">
      <c r="A597" s="457"/>
      <c r="B597" s="457"/>
      <c r="C597" s="457"/>
      <c r="D597" s="51"/>
      <c r="E597" s="51"/>
      <c r="F597" s="51"/>
      <c r="G597" s="51"/>
      <c r="H597" s="51"/>
      <c r="I597" s="51"/>
      <c r="J597" s="302"/>
      <c r="K597" s="302"/>
      <c r="L597" s="51"/>
      <c r="M597" s="302"/>
      <c r="N597" s="458"/>
      <c r="O597" s="459"/>
      <c r="P597" s="459"/>
      <c r="Q597" s="459"/>
      <c r="R597" s="459"/>
      <c r="S597" s="459"/>
    </row>
    <row r="598" spans="1:19" ht="12.75" customHeight="1">
      <c r="A598" s="457"/>
      <c r="B598" s="457"/>
      <c r="C598" s="457"/>
      <c r="D598" s="51"/>
      <c r="E598" s="51"/>
      <c r="F598" s="51"/>
      <c r="G598" s="51"/>
      <c r="H598" s="51"/>
      <c r="I598" s="51"/>
      <c r="J598" s="302"/>
      <c r="K598" s="302"/>
      <c r="L598" s="51"/>
      <c r="M598" s="302"/>
      <c r="N598" s="458"/>
      <c r="O598" s="459"/>
      <c r="P598" s="459"/>
      <c r="Q598" s="459"/>
      <c r="R598" s="459"/>
      <c r="S598" s="459"/>
    </row>
    <row r="599" spans="1:19" ht="12.75" customHeight="1">
      <c r="A599" s="457"/>
      <c r="B599" s="457"/>
      <c r="C599" s="457"/>
      <c r="D599" s="51"/>
      <c r="E599" s="51"/>
      <c r="F599" s="51"/>
      <c r="G599" s="51"/>
      <c r="H599" s="51"/>
      <c r="I599" s="51"/>
      <c r="J599" s="302"/>
      <c r="K599" s="302"/>
      <c r="L599" s="51"/>
      <c r="M599" s="302"/>
      <c r="N599" s="458"/>
      <c r="O599" s="459"/>
      <c r="P599" s="459"/>
      <c r="Q599" s="459"/>
      <c r="R599" s="459"/>
      <c r="S599" s="459"/>
    </row>
    <row r="600" spans="1:19" ht="12.75" customHeight="1">
      <c r="A600" s="457"/>
      <c r="B600" s="457"/>
      <c r="C600" s="457"/>
      <c r="D600" s="51"/>
      <c r="E600" s="51"/>
      <c r="F600" s="51"/>
      <c r="G600" s="51"/>
      <c r="H600" s="51"/>
      <c r="I600" s="51"/>
      <c r="J600" s="302"/>
      <c r="K600" s="302"/>
      <c r="L600" s="51"/>
      <c r="M600" s="302"/>
      <c r="N600" s="458"/>
      <c r="O600" s="459"/>
      <c r="P600" s="459"/>
      <c r="Q600" s="459"/>
      <c r="R600" s="459"/>
      <c r="S600" s="459"/>
    </row>
    <row r="601" spans="1:19" ht="12.75" customHeight="1">
      <c r="A601" s="457"/>
      <c r="B601" s="457"/>
      <c r="C601" s="457"/>
      <c r="D601" s="51"/>
      <c r="E601" s="51"/>
      <c r="F601" s="51"/>
      <c r="G601" s="51"/>
      <c r="H601" s="51"/>
      <c r="I601" s="51"/>
      <c r="J601" s="302"/>
      <c r="K601" s="302"/>
      <c r="L601" s="51"/>
      <c r="M601" s="302"/>
      <c r="N601" s="458"/>
      <c r="O601" s="459"/>
      <c r="P601" s="459"/>
      <c r="Q601" s="459"/>
      <c r="R601" s="459"/>
      <c r="S601" s="459"/>
    </row>
    <row r="602" spans="1:19" ht="12.75" customHeight="1">
      <c r="A602" s="457"/>
      <c r="B602" s="457"/>
      <c r="C602" s="457"/>
      <c r="D602" s="51"/>
      <c r="E602" s="51"/>
      <c r="F602" s="51"/>
      <c r="G602" s="51"/>
      <c r="H602" s="51"/>
      <c r="I602" s="51"/>
      <c r="J602" s="302"/>
      <c r="K602" s="302"/>
      <c r="L602" s="51"/>
      <c r="M602" s="302"/>
      <c r="N602" s="458"/>
      <c r="O602" s="459"/>
      <c r="P602" s="459"/>
      <c r="Q602" s="459"/>
      <c r="R602" s="459"/>
      <c r="S602" s="459"/>
    </row>
    <row r="603" spans="1:19" ht="12.75" customHeight="1">
      <c r="A603" s="457"/>
      <c r="B603" s="457"/>
      <c r="C603" s="457"/>
      <c r="D603" s="51"/>
      <c r="E603" s="51"/>
      <c r="F603" s="51"/>
      <c r="G603" s="51"/>
      <c r="H603" s="51"/>
      <c r="I603" s="51"/>
      <c r="J603" s="302"/>
      <c r="K603" s="302"/>
      <c r="L603" s="51"/>
      <c r="M603" s="302"/>
      <c r="N603" s="458"/>
      <c r="O603" s="459"/>
      <c r="P603" s="459"/>
      <c r="Q603" s="459"/>
      <c r="R603" s="459"/>
      <c r="S603" s="459"/>
    </row>
    <row r="604" spans="1:19" ht="12.75" customHeight="1">
      <c r="A604" s="457"/>
      <c r="B604" s="457"/>
      <c r="C604" s="457"/>
      <c r="D604" s="51"/>
      <c r="E604" s="51"/>
      <c r="F604" s="51"/>
      <c r="G604" s="51"/>
      <c r="H604" s="51"/>
      <c r="I604" s="51"/>
      <c r="J604" s="302"/>
      <c r="K604" s="302"/>
      <c r="L604" s="51"/>
      <c r="M604" s="302"/>
      <c r="N604" s="458"/>
      <c r="O604" s="459"/>
      <c r="P604" s="459"/>
      <c r="Q604" s="459"/>
      <c r="R604" s="459"/>
      <c r="S604" s="459"/>
    </row>
    <row r="605" spans="1:19" ht="12.75" customHeight="1">
      <c r="A605" s="457"/>
      <c r="B605" s="457"/>
      <c r="C605" s="457"/>
      <c r="D605" s="51"/>
      <c r="E605" s="51"/>
      <c r="F605" s="51"/>
      <c r="G605" s="51"/>
      <c r="H605" s="51"/>
      <c r="I605" s="51"/>
      <c r="J605" s="302"/>
      <c r="K605" s="302"/>
      <c r="L605" s="51"/>
      <c r="M605" s="302"/>
      <c r="N605" s="458"/>
      <c r="O605" s="459"/>
      <c r="P605" s="459"/>
      <c r="Q605" s="459"/>
      <c r="R605" s="459"/>
      <c r="S605" s="459"/>
    </row>
    <row r="606" spans="1:19" ht="12.75" customHeight="1">
      <c r="A606" s="457"/>
      <c r="B606" s="457"/>
      <c r="C606" s="457"/>
      <c r="D606" s="51"/>
      <c r="E606" s="51"/>
      <c r="F606" s="51"/>
      <c r="G606" s="51"/>
      <c r="H606" s="51"/>
      <c r="I606" s="51"/>
      <c r="J606" s="302"/>
      <c r="K606" s="302"/>
      <c r="L606" s="51"/>
      <c r="M606" s="302"/>
      <c r="N606" s="458"/>
      <c r="O606" s="459"/>
      <c r="P606" s="459"/>
      <c r="Q606" s="459"/>
      <c r="R606" s="459"/>
      <c r="S606" s="459"/>
    </row>
    <row r="607" spans="1:19" ht="12.75" customHeight="1">
      <c r="A607" s="457"/>
      <c r="B607" s="457"/>
      <c r="C607" s="457"/>
      <c r="D607" s="51"/>
      <c r="E607" s="51"/>
      <c r="F607" s="51"/>
      <c r="G607" s="51"/>
      <c r="H607" s="51"/>
      <c r="I607" s="51"/>
      <c r="J607" s="302"/>
      <c r="K607" s="302"/>
      <c r="L607" s="51"/>
      <c r="M607" s="302"/>
      <c r="N607" s="458"/>
      <c r="O607" s="459"/>
      <c r="P607" s="459"/>
      <c r="Q607" s="459"/>
      <c r="R607" s="459"/>
      <c r="S607" s="459"/>
    </row>
    <row r="608" spans="1:19" ht="12.75" customHeight="1">
      <c r="A608" s="457"/>
      <c r="B608" s="457"/>
      <c r="C608" s="457"/>
      <c r="D608" s="51"/>
      <c r="E608" s="51"/>
      <c r="F608" s="51"/>
      <c r="G608" s="51"/>
      <c r="H608" s="51"/>
      <c r="I608" s="51"/>
      <c r="J608" s="302"/>
      <c r="K608" s="302"/>
      <c r="L608" s="51"/>
      <c r="M608" s="302"/>
      <c r="N608" s="458"/>
      <c r="O608" s="459"/>
      <c r="P608" s="459"/>
      <c r="Q608" s="459"/>
      <c r="R608" s="459"/>
      <c r="S608" s="459"/>
    </row>
    <row r="609" spans="1:19" ht="12.75" customHeight="1">
      <c r="A609" s="457"/>
      <c r="B609" s="457"/>
      <c r="C609" s="457"/>
      <c r="D609" s="51"/>
      <c r="E609" s="51"/>
      <c r="F609" s="51"/>
      <c r="G609" s="51"/>
      <c r="H609" s="51"/>
      <c r="I609" s="51"/>
      <c r="J609" s="302"/>
      <c r="K609" s="302"/>
      <c r="L609" s="51"/>
      <c r="M609" s="302"/>
      <c r="N609" s="458"/>
      <c r="O609" s="459"/>
      <c r="P609" s="459"/>
      <c r="Q609" s="459"/>
      <c r="R609" s="459"/>
      <c r="S609" s="459"/>
    </row>
    <row r="610" spans="1:19" ht="12.75" customHeight="1">
      <c r="A610" s="457"/>
      <c r="B610" s="457"/>
      <c r="C610" s="457"/>
      <c r="D610" s="51"/>
      <c r="E610" s="51"/>
      <c r="F610" s="51"/>
      <c r="G610" s="51"/>
      <c r="H610" s="51"/>
      <c r="I610" s="51"/>
      <c r="J610" s="302"/>
      <c r="K610" s="302"/>
      <c r="L610" s="51"/>
      <c r="M610" s="302"/>
      <c r="N610" s="458"/>
      <c r="O610" s="459"/>
      <c r="P610" s="459"/>
      <c r="Q610" s="459"/>
      <c r="R610" s="459"/>
      <c r="S610" s="459"/>
    </row>
    <row r="611" spans="1:19" ht="12.75" customHeight="1">
      <c r="A611" s="457"/>
      <c r="B611" s="457"/>
      <c r="C611" s="457"/>
      <c r="D611" s="51"/>
      <c r="E611" s="51"/>
      <c r="F611" s="51"/>
      <c r="G611" s="51"/>
      <c r="H611" s="51"/>
      <c r="I611" s="51"/>
      <c r="J611" s="302"/>
      <c r="K611" s="302"/>
      <c r="L611" s="51"/>
      <c r="M611" s="302"/>
      <c r="N611" s="458"/>
      <c r="O611" s="459"/>
      <c r="P611" s="459"/>
      <c r="Q611" s="459"/>
      <c r="R611" s="459"/>
      <c r="S611" s="459"/>
    </row>
    <row r="612" spans="1:19" ht="12.75" customHeight="1">
      <c r="A612" s="457"/>
      <c r="B612" s="457"/>
      <c r="C612" s="457"/>
      <c r="D612" s="51"/>
      <c r="E612" s="51"/>
      <c r="F612" s="51"/>
      <c r="G612" s="51"/>
      <c r="H612" s="51"/>
      <c r="I612" s="51"/>
      <c r="J612" s="302"/>
      <c r="K612" s="302"/>
      <c r="L612" s="51"/>
      <c r="M612" s="302"/>
      <c r="N612" s="458"/>
      <c r="O612" s="459"/>
      <c r="P612" s="459"/>
      <c r="Q612" s="459"/>
      <c r="R612" s="459"/>
      <c r="S612" s="459"/>
    </row>
    <row r="613" spans="1:19" ht="12.75" customHeight="1">
      <c r="A613" s="457"/>
      <c r="B613" s="457"/>
      <c r="C613" s="457"/>
      <c r="D613" s="51"/>
      <c r="E613" s="51"/>
      <c r="F613" s="51"/>
      <c r="G613" s="51"/>
      <c r="H613" s="51"/>
      <c r="I613" s="51"/>
      <c r="J613" s="302"/>
      <c r="K613" s="302"/>
      <c r="L613" s="51"/>
      <c r="M613" s="302"/>
      <c r="N613" s="458"/>
      <c r="O613" s="459"/>
      <c r="P613" s="459"/>
      <c r="Q613" s="459"/>
      <c r="R613" s="459"/>
      <c r="S613" s="459"/>
    </row>
    <row r="614" spans="1:19" ht="12.75" customHeight="1">
      <c r="A614" s="457"/>
      <c r="B614" s="457"/>
      <c r="C614" s="457"/>
      <c r="D614" s="51"/>
      <c r="E614" s="51"/>
      <c r="F614" s="51"/>
      <c r="G614" s="51"/>
      <c r="H614" s="51"/>
      <c r="I614" s="51"/>
      <c r="J614" s="302"/>
      <c r="K614" s="302"/>
      <c r="L614" s="51"/>
      <c r="M614" s="302"/>
      <c r="N614" s="458"/>
      <c r="O614" s="459"/>
      <c r="P614" s="459"/>
      <c r="Q614" s="459"/>
      <c r="R614" s="459"/>
      <c r="S614" s="459"/>
    </row>
    <row r="615" spans="1:19" ht="12.75" customHeight="1">
      <c r="A615" s="457"/>
      <c r="B615" s="457"/>
      <c r="C615" s="457"/>
      <c r="D615" s="51"/>
      <c r="E615" s="51"/>
      <c r="F615" s="51"/>
      <c r="G615" s="51"/>
      <c r="H615" s="51"/>
      <c r="I615" s="51"/>
      <c r="J615" s="302"/>
      <c r="K615" s="302"/>
      <c r="L615" s="51"/>
      <c r="M615" s="302"/>
      <c r="N615" s="458"/>
      <c r="O615" s="459"/>
      <c r="P615" s="459"/>
      <c r="Q615" s="459"/>
      <c r="R615" s="459"/>
      <c r="S615" s="459"/>
    </row>
    <row r="616" spans="1:19" ht="12.75" customHeight="1">
      <c r="A616" s="457"/>
      <c r="B616" s="457"/>
      <c r="C616" s="457"/>
      <c r="D616" s="51"/>
      <c r="E616" s="51"/>
      <c r="F616" s="51"/>
      <c r="G616" s="51"/>
      <c r="H616" s="51"/>
      <c r="I616" s="51"/>
      <c r="J616" s="302"/>
      <c r="K616" s="302"/>
      <c r="L616" s="51"/>
      <c r="M616" s="302"/>
      <c r="N616" s="458"/>
      <c r="O616" s="459"/>
      <c r="P616" s="459"/>
      <c r="Q616" s="459"/>
      <c r="R616" s="459"/>
      <c r="S616" s="459"/>
    </row>
    <row r="617" spans="1:19" ht="12.75" customHeight="1">
      <c r="A617" s="457"/>
      <c r="B617" s="457"/>
      <c r="C617" s="457"/>
      <c r="D617" s="51"/>
      <c r="E617" s="51"/>
      <c r="F617" s="51"/>
      <c r="G617" s="51"/>
      <c r="H617" s="51"/>
      <c r="I617" s="51"/>
      <c r="J617" s="302"/>
      <c r="K617" s="302"/>
      <c r="L617" s="51"/>
      <c r="M617" s="302"/>
      <c r="N617" s="458"/>
      <c r="O617" s="459"/>
      <c r="P617" s="459"/>
      <c r="Q617" s="459"/>
      <c r="R617" s="459"/>
      <c r="S617" s="459"/>
    </row>
    <row r="618" spans="1:19" ht="12.75" customHeight="1">
      <c r="A618" s="457"/>
      <c r="B618" s="457"/>
      <c r="C618" s="457"/>
      <c r="D618" s="51"/>
      <c r="E618" s="51"/>
      <c r="F618" s="51"/>
      <c r="G618" s="51"/>
      <c r="H618" s="51"/>
      <c r="I618" s="51"/>
      <c r="J618" s="302"/>
      <c r="K618" s="302"/>
      <c r="L618" s="51"/>
      <c r="M618" s="302"/>
      <c r="N618" s="458"/>
      <c r="O618" s="459"/>
      <c r="P618" s="459"/>
      <c r="Q618" s="459"/>
      <c r="R618" s="459"/>
      <c r="S618" s="459"/>
    </row>
    <row r="619" spans="1:19" ht="12.75" customHeight="1">
      <c r="A619" s="457"/>
      <c r="B619" s="457"/>
      <c r="C619" s="457"/>
      <c r="D619" s="51"/>
      <c r="E619" s="51"/>
      <c r="F619" s="51"/>
      <c r="G619" s="51"/>
      <c r="H619" s="51"/>
      <c r="I619" s="51"/>
      <c r="J619" s="302"/>
      <c r="K619" s="302"/>
      <c r="L619" s="51"/>
      <c r="M619" s="302"/>
      <c r="N619" s="458"/>
      <c r="O619" s="459"/>
      <c r="P619" s="459"/>
      <c r="Q619" s="459"/>
      <c r="R619" s="459"/>
      <c r="S619" s="459"/>
    </row>
    <row r="620" spans="1:19" ht="12.75" customHeight="1">
      <c r="A620" s="457"/>
      <c r="B620" s="457"/>
      <c r="C620" s="457"/>
      <c r="D620" s="51"/>
      <c r="E620" s="51"/>
      <c r="F620" s="51"/>
      <c r="G620" s="51"/>
      <c r="H620" s="51"/>
      <c r="I620" s="51"/>
      <c r="J620" s="302"/>
      <c r="K620" s="302"/>
      <c r="L620" s="51"/>
      <c r="M620" s="302"/>
      <c r="N620" s="458"/>
      <c r="O620" s="459"/>
      <c r="P620" s="459"/>
      <c r="Q620" s="459"/>
      <c r="R620" s="459"/>
      <c r="S620" s="459"/>
    </row>
    <row r="621" spans="1:19" ht="12.75" customHeight="1">
      <c r="A621" s="457"/>
      <c r="B621" s="457"/>
      <c r="C621" s="457"/>
      <c r="D621" s="51"/>
      <c r="E621" s="51"/>
      <c r="F621" s="51"/>
      <c r="G621" s="51"/>
      <c r="H621" s="51"/>
      <c r="I621" s="51"/>
      <c r="J621" s="302"/>
      <c r="K621" s="302"/>
      <c r="L621" s="51"/>
      <c r="M621" s="302"/>
      <c r="N621" s="458"/>
      <c r="O621" s="459"/>
      <c r="P621" s="459"/>
      <c r="Q621" s="459"/>
      <c r="R621" s="459"/>
      <c r="S621" s="459"/>
    </row>
    <row r="622" spans="1:19" ht="12.75" customHeight="1">
      <c r="A622" s="457"/>
      <c r="B622" s="457"/>
      <c r="C622" s="457"/>
      <c r="D622" s="51"/>
      <c r="E622" s="51"/>
      <c r="F622" s="51"/>
      <c r="G622" s="51"/>
      <c r="H622" s="51"/>
      <c r="I622" s="51"/>
      <c r="J622" s="302"/>
      <c r="K622" s="302"/>
      <c r="L622" s="51"/>
      <c r="M622" s="302"/>
      <c r="N622" s="458"/>
      <c r="O622" s="459"/>
      <c r="P622" s="459"/>
      <c r="Q622" s="459"/>
      <c r="R622" s="459"/>
      <c r="S622" s="459"/>
    </row>
    <row r="623" spans="1:19" ht="12.75" customHeight="1">
      <c r="A623" s="457"/>
      <c r="B623" s="457"/>
      <c r="C623" s="457"/>
      <c r="D623" s="51"/>
      <c r="E623" s="51"/>
      <c r="F623" s="51"/>
      <c r="G623" s="51"/>
      <c r="H623" s="51"/>
      <c r="I623" s="51"/>
      <c r="J623" s="302"/>
      <c r="K623" s="302"/>
      <c r="L623" s="51"/>
      <c r="M623" s="302"/>
      <c r="N623" s="458"/>
      <c r="O623" s="459"/>
      <c r="P623" s="459"/>
      <c r="Q623" s="459"/>
      <c r="R623" s="459"/>
      <c r="S623" s="459"/>
    </row>
    <row r="624" spans="1:19" ht="12.75" customHeight="1">
      <c r="A624" s="457"/>
      <c r="B624" s="457"/>
      <c r="C624" s="457"/>
      <c r="D624" s="51"/>
      <c r="E624" s="51"/>
      <c r="F624" s="51"/>
      <c r="G624" s="51"/>
      <c r="H624" s="51"/>
      <c r="I624" s="51"/>
      <c r="J624" s="302"/>
      <c r="K624" s="302"/>
      <c r="L624" s="51"/>
      <c r="M624" s="302"/>
      <c r="N624" s="458"/>
      <c r="O624" s="459"/>
      <c r="P624" s="459"/>
      <c r="Q624" s="459"/>
      <c r="R624" s="459"/>
      <c r="S624" s="459"/>
    </row>
    <row r="625" spans="1:19" ht="12.75" customHeight="1">
      <c r="A625" s="457"/>
      <c r="B625" s="457"/>
      <c r="C625" s="457"/>
      <c r="D625" s="51"/>
      <c r="E625" s="51"/>
      <c r="F625" s="51"/>
      <c r="G625" s="51"/>
      <c r="H625" s="51"/>
      <c r="I625" s="51"/>
      <c r="J625" s="302"/>
      <c r="K625" s="302"/>
      <c r="L625" s="51"/>
      <c r="M625" s="302"/>
      <c r="N625" s="458"/>
      <c r="O625" s="459"/>
      <c r="P625" s="459"/>
      <c r="Q625" s="459"/>
      <c r="R625" s="459"/>
      <c r="S625" s="459"/>
    </row>
    <row r="626" spans="1:19" ht="12.75" customHeight="1">
      <c r="A626" s="457"/>
      <c r="B626" s="457"/>
      <c r="C626" s="457"/>
      <c r="D626" s="51"/>
      <c r="E626" s="51"/>
      <c r="F626" s="51"/>
      <c r="G626" s="51"/>
      <c r="H626" s="51"/>
      <c r="I626" s="51"/>
      <c r="J626" s="302"/>
      <c r="K626" s="302"/>
      <c r="L626" s="51"/>
      <c r="M626" s="302"/>
      <c r="N626" s="458"/>
      <c r="O626" s="459"/>
      <c r="P626" s="459"/>
      <c r="Q626" s="459"/>
      <c r="R626" s="459"/>
      <c r="S626" s="459"/>
    </row>
    <row r="627" spans="1:19" ht="12.75" customHeight="1">
      <c r="A627" s="457"/>
      <c r="B627" s="457"/>
      <c r="C627" s="457"/>
      <c r="D627" s="51"/>
      <c r="E627" s="51"/>
      <c r="F627" s="51"/>
      <c r="G627" s="51"/>
      <c r="H627" s="51"/>
      <c r="I627" s="51"/>
      <c r="J627" s="302"/>
      <c r="K627" s="302"/>
      <c r="L627" s="51"/>
      <c r="M627" s="302"/>
      <c r="N627" s="458"/>
      <c r="O627" s="459"/>
      <c r="P627" s="459"/>
      <c r="Q627" s="459"/>
      <c r="R627" s="459"/>
      <c r="S627" s="459"/>
    </row>
    <row r="628" spans="1:19" ht="12.75" customHeight="1">
      <c r="A628" s="457"/>
      <c r="B628" s="457"/>
      <c r="C628" s="457"/>
      <c r="D628" s="51"/>
      <c r="E628" s="51"/>
      <c r="F628" s="51"/>
      <c r="G628" s="51"/>
      <c r="H628" s="51"/>
      <c r="I628" s="51"/>
      <c r="J628" s="302"/>
      <c r="K628" s="302"/>
      <c r="L628" s="51"/>
      <c r="M628" s="302"/>
      <c r="N628" s="458"/>
      <c r="O628" s="459"/>
      <c r="P628" s="459"/>
      <c r="Q628" s="459"/>
      <c r="R628" s="459"/>
      <c r="S628" s="459"/>
    </row>
    <row r="629" spans="1:19" ht="12.75" customHeight="1">
      <c r="A629" s="457"/>
      <c r="B629" s="457"/>
      <c r="C629" s="457"/>
      <c r="D629" s="51"/>
      <c r="E629" s="51"/>
      <c r="F629" s="51"/>
      <c r="G629" s="51"/>
      <c r="H629" s="51"/>
      <c r="I629" s="51"/>
      <c r="J629" s="302"/>
      <c r="K629" s="302"/>
      <c r="L629" s="51"/>
      <c r="M629" s="302"/>
      <c r="N629" s="458"/>
      <c r="O629" s="459"/>
      <c r="P629" s="459"/>
      <c r="Q629" s="459"/>
      <c r="R629" s="459"/>
      <c r="S629" s="459"/>
    </row>
    <row r="630" spans="1:19" ht="12.75" customHeight="1">
      <c r="A630" s="457"/>
      <c r="B630" s="457"/>
      <c r="C630" s="457"/>
      <c r="D630" s="51"/>
      <c r="E630" s="51"/>
      <c r="F630" s="51"/>
      <c r="G630" s="51"/>
      <c r="H630" s="51"/>
      <c r="I630" s="51"/>
      <c r="J630" s="302"/>
      <c r="K630" s="302"/>
      <c r="L630" s="51"/>
      <c r="M630" s="302"/>
      <c r="N630" s="458"/>
      <c r="O630" s="459"/>
      <c r="P630" s="459"/>
      <c r="Q630" s="459"/>
      <c r="R630" s="459"/>
      <c r="S630" s="459"/>
    </row>
    <row r="631" spans="1:19" ht="12.75" customHeight="1">
      <c r="A631" s="457"/>
      <c r="B631" s="457"/>
      <c r="C631" s="457"/>
      <c r="D631" s="51"/>
      <c r="E631" s="51"/>
      <c r="F631" s="51"/>
      <c r="G631" s="51"/>
      <c r="H631" s="51"/>
      <c r="I631" s="51"/>
      <c r="J631" s="302"/>
      <c r="K631" s="302"/>
      <c r="L631" s="51"/>
      <c r="M631" s="302"/>
      <c r="N631" s="458"/>
      <c r="O631" s="459"/>
      <c r="P631" s="459"/>
      <c r="Q631" s="459"/>
      <c r="R631" s="459"/>
      <c r="S631" s="459"/>
    </row>
    <row r="632" spans="1:19" ht="12.75" customHeight="1">
      <c r="A632" s="457"/>
      <c r="B632" s="457"/>
      <c r="C632" s="457"/>
      <c r="D632" s="51"/>
      <c r="E632" s="51"/>
      <c r="F632" s="51"/>
      <c r="G632" s="51"/>
      <c r="H632" s="51"/>
      <c r="I632" s="51"/>
      <c r="J632" s="302"/>
      <c r="K632" s="302"/>
      <c r="L632" s="51"/>
      <c r="M632" s="302"/>
      <c r="N632" s="458"/>
      <c r="O632" s="459"/>
      <c r="P632" s="459"/>
      <c r="Q632" s="459"/>
      <c r="R632" s="459"/>
      <c r="S632" s="459"/>
    </row>
    <row r="633" spans="1:19" ht="12.75" customHeight="1">
      <c r="A633" s="457"/>
      <c r="B633" s="457"/>
      <c r="C633" s="457"/>
      <c r="D633" s="51"/>
      <c r="E633" s="51"/>
      <c r="F633" s="51"/>
      <c r="G633" s="51"/>
      <c r="H633" s="51"/>
      <c r="I633" s="51"/>
      <c r="J633" s="302"/>
      <c r="K633" s="302"/>
      <c r="L633" s="51"/>
      <c r="M633" s="302"/>
      <c r="N633" s="458"/>
      <c r="O633" s="459"/>
      <c r="P633" s="459"/>
      <c r="Q633" s="459"/>
      <c r="R633" s="459"/>
      <c r="S633" s="459"/>
    </row>
    <row r="634" spans="1:19" ht="12.75" customHeight="1">
      <c r="A634" s="457"/>
      <c r="B634" s="457"/>
      <c r="C634" s="457"/>
      <c r="D634" s="51"/>
      <c r="E634" s="51"/>
      <c r="F634" s="51"/>
      <c r="G634" s="51"/>
      <c r="H634" s="51"/>
      <c r="I634" s="51"/>
      <c r="J634" s="302"/>
      <c r="K634" s="302"/>
      <c r="L634" s="51"/>
      <c r="M634" s="302"/>
      <c r="N634" s="458"/>
      <c r="O634" s="459"/>
      <c r="P634" s="459"/>
      <c r="Q634" s="459"/>
      <c r="R634" s="459"/>
      <c r="S634" s="459"/>
    </row>
    <row r="635" spans="1:19" ht="12.75" customHeight="1">
      <c r="A635" s="457"/>
      <c r="B635" s="457"/>
      <c r="C635" s="457"/>
      <c r="D635" s="51"/>
      <c r="E635" s="51"/>
      <c r="F635" s="51"/>
      <c r="G635" s="51"/>
      <c r="H635" s="51"/>
      <c r="I635" s="51"/>
      <c r="J635" s="302"/>
      <c r="K635" s="302"/>
      <c r="L635" s="51"/>
      <c r="M635" s="302"/>
      <c r="N635" s="458"/>
      <c r="O635" s="459"/>
      <c r="P635" s="459"/>
      <c r="Q635" s="459"/>
      <c r="R635" s="459"/>
      <c r="S635" s="459"/>
    </row>
    <row r="636" spans="1:19" ht="12.75" customHeight="1">
      <c r="A636" s="457"/>
      <c r="B636" s="457"/>
      <c r="C636" s="457"/>
      <c r="D636" s="51"/>
      <c r="E636" s="51"/>
      <c r="F636" s="51"/>
      <c r="G636" s="51"/>
      <c r="H636" s="51"/>
      <c r="I636" s="51"/>
      <c r="J636" s="302"/>
      <c r="K636" s="302"/>
      <c r="L636" s="51"/>
      <c r="M636" s="302"/>
      <c r="N636" s="458"/>
      <c r="O636" s="459"/>
      <c r="P636" s="459"/>
      <c r="Q636" s="459"/>
      <c r="R636" s="459"/>
      <c r="S636" s="459"/>
    </row>
    <row r="637" spans="1:19" ht="12.75" customHeight="1">
      <c r="A637" s="457"/>
      <c r="B637" s="457"/>
      <c r="C637" s="457"/>
      <c r="D637" s="51"/>
      <c r="E637" s="51"/>
      <c r="F637" s="51"/>
      <c r="G637" s="51"/>
      <c r="H637" s="51"/>
      <c r="I637" s="51"/>
      <c r="J637" s="302"/>
      <c r="K637" s="302"/>
      <c r="L637" s="51"/>
      <c r="M637" s="302"/>
      <c r="N637" s="458"/>
      <c r="O637" s="459"/>
      <c r="P637" s="459"/>
      <c r="Q637" s="459"/>
      <c r="R637" s="459"/>
      <c r="S637" s="459"/>
    </row>
    <row r="638" spans="1:19" ht="12.75" customHeight="1">
      <c r="A638" s="457"/>
      <c r="B638" s="457"/>
      <c r="C638" s="457"/>
      <c r="D638" s="51"/>
      <c r="E638" s="51"/>
      <c r="F638" s="51"/>
      <c r="G638" s="51"/>
      <c r="H638" s="51"/>
      <c r="I638" s="51"/>
      <c r="J638" s="302"/>
      <c r="K638" s="302"/>
      <c r="L638" s="51"/>
      <c r="M638" s="302"/>
      <c r="N638" s="458"/>
      <c r="O638" s="459"/>
      <c r="P638" s="459"/>
      <c r="Q638" s="459"/>
      <c r="R638" s="459"/>
      <c r="S638" s="459"/>
    </row>
    <row r="639" spans="1:19" ht="12.75" customHeight="1">
      <c r="A639" s="457"/>
      <c r="B639" s="457"/>
      <c r="C639" s="457"/>
      <c r="D639" s="51"/>
      <c r="E639" s="51"/>
      <c r="F639" s="51"/>
      <c r="G639" s="51"/>
      <c r="H639" s="51"/>
      <c r="I639" s="51"/>
      <c r="J639" s="302"/>
      <c r="K639" s="302"/>
      <c r="L639" s="51"/>
      <c r="M639" s="302"/>
      <c r="N639" s="458"/>
      <c r="O639" s="459"/>
      <c r="P639" s="459"/>
      <c r="Q639" s="459"/>
      <c r="R639" s="459"/>
      <c r="S639" s="459"/>
    </row>
    <row r="640" spans="1:19" ht="12.75" customHeight="1">
      <c r="A640" s="457"/>
      <c r="B640" s="457"/>
      <c r="C640" s="457"/>
      <c r="D640" s="51"/>
      <c r="E640" s="51"/>
      <c r="F640" s="51"/>
      <c r="G640" s="51"/>
      <c r="H640" s="51"/>
      <c r="I640" s="51"/>
      <c r="J640" s="302"/>
      <c r="K640" s="302"/>
      <c r="L640" s="51"/>
      <c r="M640" s="302"/>
      <c r="N640" s="458"/>
      <c r="O640" s="459"/>
      <c r="P640" s="459"/>
      <c r="Q640" s="459"/>
      <c r="R640" s="459"/>
      <c r="S640" s="459"/>
    </row>
    <row r="641" spans="1:19" ht="12.75" customHeight="1">
      <c r="A641" s="457"/>
      <c r="B641" s="457"/>
      <c r="C641" s="457"/>
      <c r="D641" s="51"/>
      <c r="E641" s="51"/>
      <c r="F641" s="51"/>
      <c r="G641" s="51"/>
      <c r="H641" s="51"/>
      <c r="I641" s="51"/>
      <c r="J641" s="302"/>
      <c r="K641" s="302"/>
      <c r="L641" s="51"/>
      <c r="M641" s="302"/>
      <c r="N641" s="458"/>
      <c r="O641" s="459"/>
      <c r="P641" s="459"/>
      <c r="Q641" s="459"/>
      <c r="R641" s="459"/>
      <c r="S641" s="459"/>
    </row>
    <row r="642" spans="1:19" ht="12.75" customHeight="1">
      <c r="A642" s="457"/>
      <c r="B642" s="457"/>
      <c r="C642" s="457"/>
      <c r="D642" s="51"/>
      <c r="E642" s="51"/>
      <c r="F642" s="51"/>
      <c r="G642" s="51"/>
      <c r="H642" s="51"/>
      <c r="I642" s="51"/>
      <c r="J642" s="302"/>
      <c r="K642" s="302"/>
      <c r="L642" s="51"/>
      <c r="M642" s="302"/>
      <c r="N642" s="458"/>
      <c r="O642" s="459"/>
      <c r="P642" s="459"/>
      <c r="Q642" s="459"/>
      <c r="R642" s="459"/>
      <c r="S642" s="459"/>
    </row>
    <row r="643" spans="1:19" ht="12.75" customHeight="1">
      <c r="A643" s="457"/>
      <c r="B643" s="457"/>
      <c r="C643" s="457"/>
      <c r="D643" s="51"/>
      <c r="E643" s="51"/>
      <c r="F643" s="51"/>
      <c r="G643" s="51"/>
      <c r="H643" s="51"/>
      <c r="I643" s="51"/>
      <c r="J643" s="302"/>
      <c r="K643" s="302"/>
      <c r="L643" s="51"/>
      <c r="M643" s="302"/>
      <c r="N643" s="458"/>
      <c r="O643" s="459"/>
      <c r="P643" s="459"/>
      <c r="Q643" s="459"/>
      <c r="R643" s="459"/>
      <c r="S643" s="459"/>
    </row>
    <row r="644" spans="1:19" ht="12.75" customHeight="1">
      <c r="A644" s="457"/>
      <c r="B644" s="457"/>
      <c r="C644" s="457"/>
      <c r="D644" s="51"/>
      <c r="E644" s="51"/>
      <c r="F644" s="51"/>
      <c r="G644" s="51"/>
      <c r="H644" s="51"/>
      <c r="I644" s="51"/>
      <c r="J644" s="302"/>
      <c r="K644" s="302"/>
      <c r="L644" s="51"/>
      <c r="M644" s="302"/>
      <c r="N644" s="458"/>
      <c r="O644" s="459"/>
      <c r="P644" s="459"/>
      <c r="Q644" s="459"/>
      <c r="R644" s="459"/>
      <c r="S644" s="459"/>
    </row>
    <row r="645" spans="1:19" ht="12.75" customHeight="1">
      <c r="A645" s="457"/>
      <c r="B645" s="457"/>
      <c r="C645" s="457"/>
      <c r="D645" s="51"/>
      <c r="E645" s="51"/>
      <c r="F645" s="51"/>
      <c r="G645" s="51"/>
      <c r="H645" s="51"/>
      <c r="I645" s="51"/>
      <c r="J645" s="302"/>
      <c r="K645" s="302"/>
      <c r="L645" s="51"/>
      <c r="M645" s="302"/>
      <c r="N645" s="458"/>
      <c r="O645" s="459"/>
      <c r="P645" s="459"/>
      <c r="Q645" s="459"/>
      <c r="R645" s="459"/>
      <c r="S645" s="459"/>
    </row>
    <row r="646" spans="1:19" ht="12.75" customHeight="1">
      <c r="A646" s="457"/>
      <c r="B646" s="457"/>
      <c r="C646" s="457"/>
      <c r="D646" s="51"/>
      <c r="E646" s="51"/>
      <c r="F646" s="51"/>
      <c r="G646" s="51"/>
      <c r="H646" s="51"/>
      <c r="I646" s="51"/>
      <c r="J646" s="302"/>
      <c r="K646" s="302"/>
      <c r="L646" s="51"/>
      <c r="M646" s="302"/>
      <c r="N646" s="458"/>
      <c r="O646" s="459"/>
      <c r="P646" s="459"/>
      <c r="Q646" s="459"/>
      <c r="R646" s="459"/>
      <c r="S646" s="459"/>
    </row>
    <row r="647" spans="1:19" ht="12.75" customHeight="1">
      <c r="A647" s="457"/>
      <c r="B647" s="457"/>
      <c r="C647" s="457"/>
      <c r="D647" s="51"/>
      <c r="E647" s="51"/>
      <c r="F647" s="51"/>
      <c r="G647" s="51"/>
      <c r="H647" s="51"/>
      <c r="I647" s="51"/>
      <c r="J647" s="302"/>
      <c r="K647" s="302"/>
      <c r="L647" s="51"/>
      <c r="M647" s="302"/>
      <c r="N647" s="458"/>
      <c r="O647" s="459"/>
      <c r="P647" s="459"/>
      <c r="Q647" s="459"/>
      <c r="R647" s="459"/>
      <c r="S647" s="459"/>
    </row>
    <row r="648" spans="1:19" ht="12.75" customHeight="1">
      <c r="A648" s="457"/>
      <c r="B648" s="457"/>
      <c r="C648" s="457"/>
      <c r="D648" s="51"/>
      <c r="E648" s="51"/>
      <c r="F648" s="51"/>
      <c r="G648" s="51"/>
      <c r="H648" s="51"/>
      <c r="I648" s="51"/>
      <c r="J648" s="302"/>
      <c r="K648" s="302"/>
      <c r="L648" s="51"/>
      <c r="M648" s="302"/>
      <c r="N648" s="458"/>
      <c r="O648" s="459"/>
      <c r="P648" s="459"/>
      <c r="Q648" s="459"/>
      <c r="R648" s="459"/>
      <c r="S648" s="459"/>
    </row>
    <row r="649" spans="1:19" ht="12.75" customHeight="1">
      <c r="A649" s="457"/>
      <c r="B649" s="457"/>
      <c r="C649" s="457"/>
      <c r="D649" s="51"/>
      <c r="E649" s="51"/>
      <c r="F649" s="51"/>
      <c r="G649" s="51"/>
      <c r="H649" s="51"/>
      <c r="I649" s="51"/>
      <c r="J649" s="302"/>
      <c r="K649" s="302"/>
      <c r="L649" s="51"/>
      <c r="M649" s="302"/>
      <c r="N649" s="458"/>
      <c r="O649" s="459"/>
      <c r="P649" s="459"/>
      <c r="Q649" s="459"/>
      <c r="R649" s="459"/>
      <c r="S649" s="459"/>
    </row>
    <row r="650" spans="1:19" ht="12.75" customHeight="1">
      <c r="A650" s="457"/>
      <c r="B650" s="457"/>
      <c r="C650" s="457"/>
      <c r="D650" s="51"/>
      <c r="E650" s="51"/>
      <c r="F650" s="51"/>
      <c r="G650" s="51"/>
      <c r="H650" s="51"/>
      <c r="I650" s="51"/>
      <c r="J650" s="302"/>
      <c r="K650" s="302"/>
      <c r="L650" s="51"/>
      <c r="M650" s="302"/>
      <c r="N650" s="458"/>
      <c r="O650" s="459"/>
      <c r="P650" s="459"/>
      <c r="Q650" s="459"/>
      <c r="R650" s="459"/>
      <c r="S650" s="459"/>
    </row>
    <row r="651" spans="1:19" ht="12.75" customHeight="1">
      <c r="A651" s="457"/>
      <c r="B651" s="457"/>
      <c r="C651" s="457"/>
      <c r="D651" s="51"/>
      <c r="E651" s="51"/>
      <c r="F651" s="51"/>
      <c r="G651" s="51"/>
      <c r="H651" s="51"/>
      <c r="I651" s="51"/>
      <c r="J651" s="302"/>
      <c r="K651" s="302"/>
      <c r="L651" s="51"/>
      <c r="M651" s="302"/>
      <c r="N651" s="458"/>
      <c r="O651" s="459"/>
      <c r="P651" s="459"/>
      <c r="Q651" s="459"/>
      <c r="R651" s="459"/>
      <c r="S651" s="459"/>
    </row>
    <row r="652" spans="1:19" ht="12.75" customHeight="1">
      <c r="A652" s="457"/>
      <c r="B652" s="457"/>
      <c r="C652" s="457"/>
      <c r="D652" s="51"/>
      <c r="E652" s="51"/>
      <c r="F652" s="51"/>
      <c r="G652" s="51"/>
      <c r="H652" s="51"/>
      <c r="I652" s="51"/>
      <c r="J652" s="302"/>
      <c r="K652" s="302"/>
      <c r="L652" s="51"/>
      <c r="M652" s="302"/>
      <c r="N652" s="458"/>
      <c r="O652" s="459"/>
      <c r="P652" s="459"/>
      <c r="Q652" s="459"/>
      <c r="R652" s="459"/>
      <c r="S652" s="459"/>
    </row>
    <row r="653" spans="1:19" ht="12.75" customHeight="1">
      <c r="A653" s="457"/>
      <c r="B653" s="457"/>
      <c r="C653" s="457"/>
      <c r="D653" s="51"/>
      <c r="E653" s="51"/>
      <c r="F653" s="51"/>
      <c r="G653" s="51"/>
      <c r="H653" s="51"/>
      <c r="I653" s="51"/>
      <c r="J653" s="302"/>
      <c r="K653" s="302"/>
      <c r="L653" s="51"/>
      <c r="M653" s="302"/>
      <c r="N653" s="458"/>
      <c r="O653" s="459"/>
      <c r="P653" s="459"/>
      <c r="Q653" s="459"/>
      <c r="R653" s="459"/>
      <c r="S653" s="459"/>
    </row>
    <row r="654" spans="1:19" ht="12.75" customHeight="1">
      <c r="A654" s="457"/>
      <c r="B654" s="457"/>
      <c r="C654" s="457"/>
      <c r="D654" s="51"/>
      <c r="E654" s="51"/>
      <c r="F654" s="51"/>
      <c r="G654" s="51"/>
      <c r="H654" s="51"/>
      <c r="I654" s="51"/>
      <c r="J654" s="302"/>
      <c r="K654" s="302"/>
      <c r="L654" s="51"/>
      <c r="M654" s="302"/>
      <c r="N654" s="458"/>
      <c r="O654" s="459"/>
      <c r="P654" s="459"/>
      <c r="Q654" s="459"/>
      <c r="R654" s="459"/>
      <c r="S654" s="459"/>
    </row>
    <row r="655" spans="1:19" ht="12.75" customHeight="1">
      <c r="A655" s="457"/>
      <c r="B655" s="457"/>
      <c r="C655" s="457"/>
      <c r="D655" s="51"/>
      <c r="E655" s="51"/>
      <c r="F655" s="51"/>
      <c r="G655" s="51"/>
      <c r="H655" s="51"/>
      <c r="I655" s="51"/>
      <c r="J655" s="302"/>
      <c r="K655" s="302"/>
      <c r="L655" s="51"/>
      <c r="M655" s="302"/>
      <c r="N655" s="458"/>
      <c r="O655" s="459"/>
      <c r="P655" s="459"/>
      <c r="Q655" s="459"/>
      <c r="R655" s="459"/>
      <c r="S655" s="459"/>
    </row>
    <row r="656" spans="1:19" ht="12.75" customHeight="1">
      <c r="A656" s="457"/>
      <c r="B656" s="457"/>
      <c r="C656" s="457"/>
      <c r="D656" s="51"/>
      <c r="E656" s="51"/>
      <c r="F656" s="51"/>
      <c r="G656" s="51"/>
      <c r="H656" s="51"/>
      <c r="I656" s="51"/>
      <c r="J656" s="302"/>
      <c r="K656" s="302"/>
      <c r="L656" s="51"/>
      <c r="M656" s="302"/>
      <c r="N656" s="458"/>
      <c r="O656" s="459"/>
      <c r="P656" s="459"/>
      <c r="Q656" s="459"/>
      <c r="R656" s="459"/>
      <c r="S656" s="459"/>
    </row>
    <row r="657" spans="1:19" ht="12.75" customHeight="1">
      <c r="A657" s="457"/>
      <c r="B657" s="457"/>
      <c r="C657" s="457"/>
      <c r="D657" s="51"/>
      <c r="E657" s="51"/>
      <c r="F657" s="51"/>
      <c r="G657" s="51"/>
      <c r="H657" s="51"/>
      <c r="I657" s="51"/>
      <c r="J657" s="302"/>
      <c r="K657" s="302"/>
      <c r="L657" s="51"/>
      <c r="M657" s="302"/>
      <c r="N657" s="458"/>
      <c r="O657" s="459"/>
      <c r="P657" s="459"/>
      <c r="Q657" s="459"/>
      <c r="R657" s="459"/>
      <c r="S657" s="459"/>
    </row>
    <row r="658" spans="1:19" ht="12.75" customHeight="1">
      <c r="A658" s="457"/>
      <c r="B658" s="457"/>
      <c r="C658" s="457"/>
      <c r="D658" s="51"/>
      <c r="E658" s="51"/>
      <c r="F658" s="51"/>
      <c r="G658" s="51"/>
      <c r="H658" s="51"/>
      <c r="I658" s="51"/>
      <c r="J658" s="302"/>
      <c r="K658" s="302"/>
      <c r="L658" s="51"/>
      <c r="M658" s="302"/>
      <c r="N658" s="458"/>
      <c r="O658" s="459"/>
      <c r="P658" s="459"/>
      <c r="Q658" s="459"/>
      <c r="R658" s="459"/>
      <c r="S658" s="459"/>
    </row>
    <row r="659" spans="1:19" ht="12.75" customHeight="1">
      <c r="A659" s="457"/>
      <c r="B659" s="457"/>
      <c r="C659" s="457"/>
      <c r="D659" s="51"/>
      <c r="E659" s="51"/>
      <c r="F659" s="51"/>
      <c r="G659" s="51"/>
      <c r="H659" s="51"/>
      <c r="I659" s="51"/>
      <c r="J659" s="302"/>
      <c r="K659" s="302"/>
      <c r="L659" s="51"/>
      <c r="M659" s="302"/>
      <c r="N659" s="458"/>
      <c r="O659" s="459"/>
      <c r="P659" s="459"/>
      <c r="Q659" s="459"/>
      <c r="R659" s="459"/>
      <c r="S659" s="459"/>
    </row>
    <row r="660" spans="1:19" ht="12.75" customHeight="1">
      <c r="A660" s="457"/>
      <c r="B660" s="457"/>
      <c r="C660" s="457"/>
      <c r="D660" s="51"/>
      <c r="E660" s="51"/>
      <c r="F660" s="51"/>
      <c r="G660" s="51"/>
      <c r="H660" s="51"/>
      <c r="I660" s="51"/>
      <c r="J660" s="302"/>
      <c r="K660" s="302"/>
      <c r="L660" s="51"/>
      <c r="M660" s="302"/>
      <c r="N660" s="458"/>
      <c r="O660" s="459"/>
      <c r="P660" s="459"/>
      <c r="Q660" s="459"/>
      <c r="R660" s="459"/>
      <c r="S660" s="459"/>
    </row>
    <row r="661" spans="1:19" ht="12.75" customHeight="1">
      <c r="A661" s="457"/>
      <c r="B661" s="457"/>
      <c r="C661" s="457"/>
      <c r="D661" s="51"/>
      <c r="E661" s="51"/>
      <c r="F661" s="51"/>
      <c r="G661" s="51"/>
      <c r="H661" s="51"/>
      <c r="I661" s="51"/>
      <c r="J661" s="302"/>
      <c r="K661" s="302"/>
      <c r="L661" s="51"/>
      <c r="M661" s="302"/>
      <c r="N661" s="458"/>
      <c r="O661" s="459"/>
      <c r="P661" s="459"/>
      <c r="Q661" s="459"/>
      <c r="R661" s="459"/>
      <c r="S661" s="459"/>
    </row>
    <row r="662" spans="1:19" ht="12.75" customHeight="1">
      <c r="A662" s="457"/>
      <c r="B662" s="457"/>
      <c r="C662" s="457"/>
      <c r="D662" s="51"/>
      <c r="E662" s="51"/>
      <c r="F662" s="51"/>
      <c r="G662" s="51"/>
      <c r="H662" s="51"/>
      <c r="I662" s="51"/>
      <c r="J662" s="302"/>
      <c r="K662" s="302"/>
      <c r="L662" s="51"/>
      <c r="M662" s="302"/>
      <c r="N662" s="458"/>
      <c r="O662" s="459"/>
      <c r="P662" s="459"/>
      <c r="Q662" s="459"/>
      <c r="R662" s="459"/>
      <c r="S662" s="459"/>
    </row>
    <row r="663" spans="1:19" ht="12.75" customHeight="1">
      <c r="A663" s="457"/>
      <c r="B663" s="457"/>
      <c r="C663" s="457"/>
      <c r="D663" s="51"/>
      <c r="E663" s="51"/>
      <c r="F663" s="51"/>
      <c r="G663" s="51"/>
      <c r="H663" s="51"/>
      <c r="I663" s="51"/>
      <c r="J663" s="302"/>
      <c r="K663" s="302"/>
      <c r="L663" s="51"/>
      <c r="M663" s="302"/>
      <c r="N663" s="458"/>
      <c r="O663" s="459"/>
      <c r="P663" s="459"/>
      <c r="Q663" s="459"/>
      <c r="R663" s="459"/>
      <c r="S663" s="459"/>
    </row>
    <row r="664" spans="1:19" ht="12.75" customHeight="1">
      <c r="A664" s="457"/>
      <c r="B664" s="457"/>
      <c r="C664" s="457"/>
      <c r="D664" s="51"/>
      <c r="E664" s="51"/>
      <c r="F664" s="51"/>
      <c r="G664" s="51"/>
      <c r="H664" s="51"/>
      <c r="I664" s="51"/>
      <c r="J664" s="302"/>
      <c r="K664" s="302"/>
      <c r="L664" s="51"/>
      <c r="M664" s="302"/>
      <c r="N664" s="458"/>
      <c r="O664" s="459"/>
      <c r="P664" s="459"/>
      <c r="Q664" s="459"/>
      <c r="R664" s="459"/>
      <c r="S664" s="459"/>
    </row>
    <row r="665" spans="1:19" ht="12.75" customHeight="1">
      <c r="A665" s="457"/>
      <c r="B665" s="457"/>
      <c r="C665" s="457"/>
      <c r="D665" s="51"/>
      <c r="E665" s="51"/>
      <c r="F665" s="51"/>
      <c r="G665" s="51"/>
      <c r="H665" s="51"/>
      <c r="I665" s="51"/>
      <c r="J665" s="302"/>
      <c r="K665" s="302"/>
      <c r="L665" s="51"/>
      <c r="M665" s="302"/>
      <c r="N665" s="458"/>
      <c r="O665" s="459"/>
      <c r="P665" s="459"/>
      <c r="Q665" s="459"/>
      <c r="R665" s="459"/>
      <c r="S665" s="459"/>
    </row>
    <row r="666" spans="1:19" ht="12.75" customHeight="1">
      <c r="A666" s="457"/>
      <c r="B666" s="457"/>
      <c r="C666" s="457"/>
      <c r="D666" s="51"/>
      <c r="E666" s="51"/>
      <c r="F666" s="51"/>
      <c r="G666" s="51"/>
      <c r="H666" s="51"/>
      <c r="I666" s="51"/>
      <c r="J666" s="302"/>
      <c r="K666" s="302"/>
      <c r="L666" s="51"/>
      <c r="M666" s="302"/>
      <c r="N666" s="458"/>
      <c r="O666" s="459"/>
      <c r="P666" s="459"/>
      <c r="Q666" s="459"/>
      <c r="R666" s="459"/>
      <c r="S666" s="459"/>
    </row>
    <row r="667" spans="1:19" ht="12.75" customHeight="1">
      <c r="A667" s="457"/>
      <c r="B667" s="457"/>
      <c r="C667" s="457"/>
      <c r="D667" s="51"/>
      <c r="E667" s="51"/>
      <c r="F667" s="51"/>
      <c r="G667" s="51"/>
      <c r="H667" s="51"/>
      <c r="I667" s="51"/>
      <c r="J667" s="302"/>
      <c r="K667" s="302"/>
      <c r="L667" s="51"/>
      <c r="M667" s="302"/>
      <c r="N667" s="458"/>
      <c r="O667" s="459"/>
      <c r="P667" s="459"/>
      <c r="Q667" s="459"/>
      <c r="R667" s="459"/>
      <c r="S667" s="459"/>
    </row>
    <row r="668" spans="1:19" ht="12.75" customHeight="1">
      <c r="A668" s="457"/>
      <c r="B668" s="457"/>
      <c r="C668" s="457"/>
      <c r="D668" s="51"/>
      <c r="E668" s="51"/>
      <c r="F668" s="51"/>
      <c r="G668" s="51"/>
      <c r="H668" s="51"/>
      <c r="I668" s="51"/>
      <c r="J668" s="302"/>
      <c r="K668" s="302"/>
      <c r="L668" s="51"/>
      <c r="M668" s="302"/>
      <c r="N668" s="458"/>
      <c r="O668" s="459"/>
      <c r="P668" s="459"/>
      <c r="Q668" s="459"/>
      <c r="R668" s="459"/>
      <c r="S668" s="459"/>
    </row>
    <row r="669" spans="1:19" ht="12.75" customHeight="1">
      <c r="A669" s="457"/>
      <c r="B669" s="457"/>
      <c r="C669" s="457"/>
      <c r="D669" s="51"/>
      <c r="E669" s="51"/>
      <c r="F669" s="51"/>
      <c r="G669" s="51"/>
      <c r="H669" s="51"/>
      <c r="I669" s="51"/>
      <c r="J669" s="302"/>
      <c r="K669" s="302"/>
      <c r="L669" s="51"/>
      <c r="M669" s="302"/>
      <c r="N669" s="458"/>
      <c r="O669" s="459"/>
      <c r="P669" s="459"/>
      <c r="Q669" s="459"/>
      <c r="R669" s="459"/>
      <c r="S669" s="459"/>
    </row>
    <row r="670" spans="1:19" ht="12.75" customHeight="1">
      <c r="A670" s="457"/>
      <c r="B670" s="457"/>
      <c r="C670" s="457"/>
      <c r="D670" s="51"/>
      <c r="E670" s="51"/>
      <c r="F670" s="51"/>
      <c r="G670" s="51"/>
      <c r="H670" s="51"/>
      <c r="I670" s="51"/>
      <c r="J670" s="302"/>
      <c r="K670" s="302"/>
      <c r="L670" s="51"/>
      <c r="M670" s="302"/>
      <c r="N670" s="458"/>
      <c r="O670" s="459"/>
      <c r="P670" s="459"/>
      <c r="Q670" s="459"/>
      <c r="R670" s="459"/>
      <c r="S670" s="459"/>
    </row>
    <row r="671" spans="1:19" ht="12.75" customHeight="1">
      <c r="A671" s="457"/>
      <c r="B671" s="457"/>
      <c r="C671" s="457"/>
      <c r="D671" s="51"/>
      <c r="E671" s="51"/>
      <c r="F671" s="51"/>
      <c r="G671" s="51"/>
      <c r="H671" s="51"/>
      <c r="I671" s="51"/>
      <c r="J671" s="302"/>
      <c r="K671" s="302"/>
      <c r="L671" s="51"/>
      <c r="M671" s="302"/>
      <c r="N671" s="458"/>
      <c r="O671" s="459"/>
      <c r="P671" s="459"/>
      <c r="Q671" s="459"/>
      <c r="R671" s="459"/>
      <c r="S671" s="459"/>
    </row>
    <row r="672" spans="1:19" ht="12.75" customHeight="1">
      <c r="A672" s="457"/>
      <c r="B672" s="457"/>
      <c r="C672" s="457"/>
      <c r="D672" s="51"/>
      <c r="E672" s="51"/>
      <c r="F672" s="51"/>
      <c r="G672" s="51"/>
      <c r="H672" s="51"/>
      <c r="I672" s="51"/>
      <c r="J672" s="302"/>
      <c r="K672" s="302"/>
      <c r="L672" s="51"/>
      <c r="M672" s="302"/>
      <c r="N672" s="458"/>
      <c r="O672" s="459"/>
      <c r="P672" s="459"/>
      <c r="Q672" s="459"/>
      <c r="R672" s="459"/>
      <c r="S672" s="459"/>
    </row>
    <row r="673" spans="1:19" ht="12.75" customHeight="1">
      <c r="A673" s="457"/>
      <c r="B673" s="457"/>
      <c r="C673" s="457"/>
      <c r="D673" s="51"/>
      <c r="E673" s="51"/>
      <c r="F673" s="51"/>
      <c r="G673" s="51"/>
      <c r="H673" s="51"/>
      <c r="I673" s="51"/>
      <c r="J673" s="302"/>
      <c r="K673" s="302"/>
      <c r="L673" s="51"/>
      <c r="M673" s="302"/>
      <c r="N673" s="458"/>
      <c r="O673" s="459"/>
      <c r="P673" s="459"/>
      <c r="Q673" s="459"/>
      <c r="R673" s="459"/>
      <c r="S673" s="459"/>
    </row>
    <row r="674" spans="1:19" ht="12.75" customHeight="1">
      <c r="A674" s="457"/>
      <c r="B674" s="457"/>
      <c r="C674" s="457"/>
      <c r="D674" s="51"/>
      <c r="E674" s="51"/>
      <c r="F674" s="51"/>
      <c r="G674" s="51"/>
      <c r="H674" s="51"/>
      <c r="I674" s="51"/>
      <c r="J674" s="302"/>
      <c r="K674" s="302"/>
      <c r="L674" s="51"/>
      <c r="M674" s="302"/>
      <c r="N674" s="458"/>
      <c r="O674" s="459"/>
      <c r="P674" s="459"/>
      <c r="Q674" s="459"/>
      <c r="R674" s="459"/>
      <c r="S674" s="459"/>
    </row>
    <row r="675" spans="1:19" ht="12.75" customHeight="1">
      <c r="A675" s="457"/>
      <c r="B675" s="457"/>
      <c r="C675" s="457"/>
      <c r="D675" s="51"/>
      <c r="E675" s="51"/>
      <c r="F675" s="51"/>
      <c r="G675" s="51"/>
      <c r="H675" s="51"/>
      <c r="I675" s="51"/>
      <c r="J675" s="302"/>
      <c r="K675" s="302"/>
      <c r="L675" s="51"/>
      <c r="M675" s="302"/>
      <c r="N675" s="458"/>
      <c r="O675" s="459"/>
      <c r="P675" s="459"/>
      <c r="Q675" s="459"/>
      <c r="R675" s="459"/>
      <c r="S675" s="459"/>
    </row>
    <row r="676" spans="1:19" ht="12.75" customHeight="1">
      <c r="A676" s="457"/>
      <c r="B676" s="457"/>
      <c r="C676" s="457"/>
      <c r="D676" s="51"/>
      <c r="E676" s="51"/>
      <c r="F676" s="51"/>
      <c r="G676" s="51"/>
      <c r="H676" s="51"/>
      <c r="I676" s="51"/>
      <c r="J676" s="302"/>
      <c r="K676" s="302"/>
      <c r="L676" s="51"/>
      <c r="M676" s="302"/>
      <c r="N676" s="458"/>
      <c r="O676" s="459"/>
      <c r="P676" s="459"/>
      <c r="Q676" s="459"/>
      <c r="R676" s="459"/>
      <c r="S676" s="459"/>
    </row>
    <row r="677" spans="1:19" ht="12.75" customHeight="1">
      <c r="A677" s="457"/>
      <c r="B677" s="457"/>
      <c r="C677" s="457"/>
      <c r="D677" s="51"/>
      <c r="E677" s="51"/>
      <c r="F677" s="51"/>
      <c r="G677" s="51"/>
      <c r="H677" s="51"/>
      <c r="I677" s="51"/>
      <c r="J677" s="302"/>
      <c r="K677" s="302"/>
      <c r="L677" s="51"/>
      <c r="M677" s="302"/>
      <c r="N677" s="458"/>
      <c r="O677" s="459"/>
      <c r="P677" s="459"/>
      <c r="Q677" s="459"/>
      <c r="R677" s="459"/>
      <c r="S677" s="459"/>
    </row>
    <row r="678" spans="1:19" ht="12.75" customHeight="1">
      <c r="A678" s="457"/>
      <c r="B678" s="457"/>
      <c r="C678" s="457"/>
      <c r="D678" s="51"/>
      <c r="E678" s="51"/>
      <c r="F678" s="51"/>
      <c r="G678" s="51"/>
      <c r="H678" s="51"/>
      <c r="I678" s="51"/>
      <c r="J678" s="302"/>
      <c r="K678" s="302"/>
      <c r="L678" s="51"/>
      <c r="M678" s="302"/>
      <c r="N678" s="458"/>
      <c r="O678" s="459"/>
      <c r="P678" s="459"/>
      <c r="Q678" s="459"/>
      <c r="R678" s="459"/>
      <c r="S678" s="459"/>
    </row>
    <row r="679" spans="1:19" ht="12.75" customHeight="1">
      <c r="A679" s="457"/>
      <c r="B679" s="457"/>
      <c r="C679" s="457"/>
      <c r="D679" s="51"/>
      <c r="E679" s="51"/>
      <c r="F679" s="51"/>
      <c r="G679" s="51"/>
      <c r="H679" s="51"/>
      <c r="I679" s="51"/>
      <c r="J679" s="302"/>
      <c r="K679" s="302"/>
      <c r="L679" s="51"/>
      <c r="M679" s="302"/>
      <c r="N679" s="458"/>
      <c r="O679" s="459"/>
      <c r="P679" s="459"/>
      <c r="Q679" s="459"/>
      <c r="R679" s="459"/>
      <c r="S679" s="459"/>
    </row>
    <row r="680" spans="1:19" ht="12.75" customHeight="1">
      <c r="A680" s="457"/>
      <c r="B680" s="457"/>
      <c r="C680" s="457"/>
      <c r="D680" s="51"/>
      <c r="E680" s="51"/>
      <c r="F680" s="51"/>
      <c r="G680" s="51"/>
      <c r="H680" s="51"/>
      <c r="I680" s="51"/>
      <c r="J680" s="302"/>
      <c r="K680" s="302"/>
      <c r="L680" s="51"/>
      <c r="M680" s="302"/>
      <c r="N680" s="458"/>
      <c r="O680" s="459"/>
      <c r="P680" s="459"/>
      <c r="Q680" s="459"/>
      <c r="R680" s="459"/>
      <c r="S680" s="459"/>
    </row>
    <row r="681" spans="1:19" ht="12.75" customHeight="1">
      <c r="A681" s="457"/>
      <c r="B681" s="457"/>
      <c r="C681" s="457"/>
      <c r="D681" s="51"/>
      <c r="E681" s="51"/>
      <c r="F681" s="51"/>
      <c r="G681" s="51"/>
      <c r="H681" s="51"/>
      <c r="I681" s="51"/>
      <c r="J681" s="302"/>
      <c r="K681" s="302"/>
      <c r="L681" s="51"/>
      <c r="M681" s="302"/>
      <c r="N681" s="458"/>
      <c r="O681" s="459"/>
      <c r="P681" s="459"/>
      <c r="Q681" s="459"/>
      <c r="R681" s="459"/>
      <c r="S681" s="459"/>
    </row>
    <row r="682" spans="1:19" ht="12.75" customHeight="1">
      <c r="A682" s="457"/>
      <c r="B682" s="457"/>
      <c r="C682" s="457"/>
      <c r="D682" s="51"/>
      <c r="E682" s="51"/>
      <c r="F682" s="51"/>
      <c r="G682" s="51"/>
      <c r="H682" s="51"/>
      <c r="I682" s="51"/>
      <c r="J682" s="302"/>
      <c r="K682" s="302"/>
      <c r="L682" s="51"/>
      <c r="M682" s="302"/>
      <c r="N682" s="458"/>
      <c r="O682" s="459"/>
      <c r="P682" s="459"/>
      <c r="Q682" s="459"/>
      <c r="R682" s="459"/>
      <c r="S682" s="459"/>
    </row>
    <row r="683" spans="1:19" ht="12.75" customHeight="1">
      <c r="A683" s="457"/>
      <c r="B683" s="457"/>
      <c r="C683" s="457"/>
      <c r="D683" s="51"/>
      <c r="E683" s="51"/>
      <c r="F683" s="51"/>
      <c r="G683" s="51"/>
      <c r="H683" s="51"/>
      <c r="I683" s="51"/>
      <c r="J683" s="302"/>
      <c r="K683" s="302"/>
      <c r="L683" s="51"/>
      <c r="M683" s="302"/>
      <c r="N683" s="458"/>
      <c r="O683" s="459"/>
      <c r="P683" s="459"/>
      <c r="Q683" s="459"/>
      <c r="R683" s="459"/>
      <c r="S683" s="459"/>
    </row>
    <row r="684" spans="1:19" ht="12.75" customHeight="1">
      <c r="A684" s="457"/>
      <c r="B684" s="457"/>
      <c r="C684" s="457"/>
      <c r="D684" s="51"/>
      <c r="E684" s="51"/>
      <c r="F684" s="51"/>
      <c r="G684" s="51"/>
      <c r="H684" s="51"/>
      <c r="I684" s="51"/>
      <c r="J684" s="302"/>
      <c r="K684" s="302"/>
      <c r="L684" s="51"/>
      <c r="M684" s="302"/>
      <c r="N684" s="458"/>
      <c r="O684" s="459"/>
      <c r="P684" s="459"/>
      <c r="Q684" s="459"/>
      <c r="R684" s="459"/>
      <c r="S684" s="459"/>
    </row>
    <row r="685" spans="1:19" ht="12.75" customHeight="1">
      <c r="A685" s="457"/>
      <c r="B685" s="457"/>
      <c r="C685" s="457"/>
      <c r="D685" s="51"/>
      <c r="E685" s="51"/>
      <c r="F685" s="51"/>
      <c r="G685" s="51"/>
      <c r="H685" s="51"/>
      <c r="I685" s="51"/>
      <c r="J685" s="302"/>
      <c r="K685" s="302"/>
      <c r="L685" s="51"/>
      <c r="M685" s="302"/>
      <c r="N685" s="458"/>
      <c r="O685" s="459"/>
      <c r="P685" s="459"/>
      <c r="Q685" s="459"/>
      <c r="R685" s="459"/>
      <c r="S685" s="459"/>
    </row>
    <row r="686" spans="1:19" ht="12.75" customHeight="1">
      <c r="A686" s="457"/>
      <c r="B686" s="457"/>
      <c r="C686" s="457"/>
      <c r="D686" s="51"/>
      <c r="E686" s="51"/>
      <c r="F686" s="51"/>
      <c r="G686" s="51"/>
      <c r="H686" s="51"/>
      <c r="I686" s="51"/>
      <c r="J686" s="302"/>
      <c r="K686" s="302"/>
      <c r="L686" s="51"/>
      <c r="M686" s="302"/>
      <c r="N686" s="458"/>
      <c r="O686" s="459"/>
      <c r="P686" s="459"/>
      <c r="Q686" s="459"/>
      <c r="R686" s="459"/>
      <c r="S686" s="459"/>
    </row>
    <row r="687" spans="1:19" ht="12.75" customHeight="1">
      <c r="A687" s="457"/>
      <c r="B687" s="457"/>
      <c r="C687" s="457"/>
      <c r="D687" s="51"/>
      <c r="E687" s="51"/>
      <c r="F687" s="51"/>
      <c r="G687" s="51"/>
      <c r="H687" s="51"/>
      <c r="I687" s="51"/>
      <c r="J687" s="302"/>
      <c r="K687" s="302"/>
      <c r="L687" s="51"/>
      <c r="M687" s="302"/>
      <c r="N687" s="458"/>
      <c r="O687" s="459"/>
      <c r="P687" s="459"/>
      <c r="Q687" s="459"/>
      <c r="R687" s="459"/>
      <c r="S687" s="459"/>
    </row>
    <row r="688" spans="1:19" ht="12.75" customHeight="1">
      <c r="A688" s="457"/>
      <c r="B688" s="457"/>
      <c r="C688" s="457"/>
      <c r="D688" s="51"/>
      <c r="E688" s="51"/>
      <c r="F688" s="51"/>
      <c r="G688" s="51"/>
      <c r="H688" s="51"/>
      <c r="I688" s="51"/>
      <c r="J688" s="302"/>
      <c r="K688" s="302"/>
      <c r="L688" s="51"/>
      <c r="M688" s="302"/>
      <c r="N688" s="458"/>
      <c r="O688" s="459"/>
      <c r="P688" s="459"/>
      <c r="Q688" s="459"/>
      <c r="R688" s="459"/>
      <c r="S688" s="459"/>
    </row>
    <row r="689" spans="1:19" ht="12.75" customHeight="1">
      <c r="A689" s="457"/>
      <c r="B689" s="457"/>
      <c r="C689" s="457"/>
      <c r="D689" s="51"/>
      <c r="E689" s="51"/>
      <c r="F689" s="51"/>
      <c r="G689" s="51"/>
      <c r="H689" s="51"/>
      <c r="I689" s="51"/>
      <c r="J689" s="302"/>
      <c r="K689" s="302"/>
      <c r="L689" s="51"/>
      <c r="M689" s="302"/>
      <c r="N689" s="458"/>
      <c r="O689" s="459"/>
      <c r="P689" s="459"/>
      <c r="Q689" s="459"/>
      <c r="R689" s="459"/>
      <c r="S689" s="459"/>
    </row>
    <row r="690" spans="1:19" ht="12.75" customHeight="1">
      <c r="A690" s="457"/>
      <c r="B690" s="457"/>
      <c r="C690" s="457"/>
      <c r="D690" s="51"/>
      <c r="E690" s="51"/>
      <c r="F690" s="51"/>
      <c r="G690" s="51"/>
      <c r="H690" s="51"/>
      <c r="I690" s="51"/>
      <c r="J690" s="302"/>
      <c r="K690" s="302"/>
      <c r="L690" s="51"/>
      <c r="M690" s="302"/>
      <c r="N690" s="458"/>
      <c r="O690" s="459"/>
      <c r="P690" s="459"/>
      <c r="Q690" s="459"/>
      <c r="R690" s="459"/>
      <c r="S690" s="459"/>
    </row>
    <row r="691" spans="1:19" ht="12.75" customHeight="1">
      <c r="A691" s="457"/>
      <c r="B691" s="457"/>
      <c r="C691" s="457"/>
      <c r="D691" s="51"/>
      <c r="E691" s="51"/>
      <c r="F691" s="51"/>
      <c r="G691" s="51"/>
      <c r="H691" s="51"/>
      <c r="I691" s="51"/>
      <c r="J691" s="302"/>
      <c r="K691" s="302"/>
      <c r="L691" s="51"/>
      <c r="M691" s="302"/>
      <c r="N691" s="458"/>
      <c r="O691" s="459"/>
      <c r="P691" s="459"/>
      <c r="Q691" s="459"/>
      <c r="R691" s="459"/>
      <c r="S691" s="459"/>
    </row>
    <row r="692" spans="1:19" ht="12.75" customHeight="1">
      <c r="A692" s="457"/>
      <c r="B692" s="457"/>
      <c r="C692" s="457"/>
      <c r="D692" s="51"/>
      <c r="E692" s="51"/>
      <c r="F692" s="51"/>
      <c r="G692" s="51"/>
      <c r="H692" s="51"/>
      <c r="I692" s="51"/>
      <c r="J692" s="302"/>
      <c r="K692" s="302"/>
      <c r="L692" s="51"/>
      <c r="M692" s="302"/>
      <c r="N692" s="458"/>
      <c r="O692" s="459"/>
      <c r="P692" s="459"/>
      <c r="Q692" s="459"/>
      <c r="R692" s="459"/>
      <c r="S692" s="459"/>
    </row>
    <row r="693" spans="1:19" ht="12.75" customHeight="1">
      <c r="A693" s="457"/>
      <c r="B693" s="457"/>
      <c r="C693" s="457"/>
      <c r="D693" s="51"/>
      <c r="E693" s="51"/>
      <c r="F693" s="51"/>
      <c r="G693" s="51"/>
      <c r="H693" s="51"/>
      <c r="I693" s="51"/>
      <c r="J693" s="302"/>
      <c r="K693" s="302"/>
      <c r="L693" s="51"/>
      <c r="M693" s="302"/>
      <c r="N693" s="458"/>
      <c r="O693" s="459"/>
      <c r="P693" s="459"/>
      <c r="Q693" s="459"/>
      <c r="R693" s="459"/>
      <c r="S693" s="459"/>
    </row>
    <row r="694" spans="1:19" ht="12.75" customHeight="1">
      <c r="A694" s="457"/>
      <c r="B694" s="457"/>
      <c r="C694" s="457"/>
      <c r="D694" s="51"/>
      <c r="E694" s="51"/>
      <c r="F694" s="51"/>
      <c r="G694" s="51"/>
      <c r="H694" s="51"/>
      <c r="I694" s="51"/>
      <c r="J694" s="302"/>
      <c r="K694" s="302"/>
      <c r="L694" s="51"/>
      <c r="M694" s="302"/>
      <c r="N694" s="458"/>
      <c r="O694" s="459"/>
      <c r="P694" s="459"/>
      <c r="Q694" s="459"/>
      <c r="R694" s="459"/>
      <c r="S694" s="459"/>
    </row>
    <row r="695" spans="1:19" ht="12.75" customHeight="1">
      <c r="A695" s="457"/>
      <c r="B695" s="457"/>
      <c r="C695" s="457"/>
      <c r="D695" s="51"/>
      <c r="E695" s="51"/>
      <c r="F695" s="51"/>
      <c r="G695" s="51"/>
      <c r="H695" s="51"/>
      <c r="I695" s="51"/>
      <c r="J695" s="302"/>
      <c r="K695" s="302"/>
      <c r="L695" s="51"/>
      <c r="M695" s="302"/>
      <c r="N695" s="458"/>
      <c r="O695" s="459"/>
      <c r="P695" s="459"/>
      <c r="Q695" s="459"/>
      <c r="R695" s="459"/>
      <c r="S695" s="459"/>
    </row>
    <row r="696" spans="1:19" ht="12.75" customHeight="1">
      <c r="A696" s="457"/>
      <c r="B696" s="457"/>
      <c r="C696" s="457"/>
      <c r="D696" s="51"/>
      <c r="E696" s="51"/>
      <c r="F696" s="51"/>
      <c r="G696" s="51"/>
      <c r="H696" s="51"/>
      <c r="I696" s="51"/>
      <c r="J696" s="302"/>
      <c r="K696" s="302"/>
      <c r="L696" s="51"/>
      <c r="M696" s="302"/>
      <c r="N696" s="458"/>
      <c r="O696" s="459"/>
      <c r="P696" s="459"/>
      <c r="Q696" s="459"/>
      <c r="R696" s="459"/>
      <c r="S696" s="459"/>
    </row>
    <row r="697" spans="1:19" ht="12.75" customHeight="1">
      <c r="A697" s="457"/>
      <c r="B697" s="457"/>
      <c r="C697" s="457"/>
      <c r="D697" s="51"/>
      <c r="E697" s="51"/>
      <c r="F697" s="51"/>
      <c r="G697" s="51"/>
      <c r="H697" s="51"/>
      <c r="I697" s="51"/>
      <c r="J697" s="302"/>
      <c r="K697" s="302"/>
      <c r="L697" s="51"/>
      <c r="M697" s="302"/>
      <c r="N697" s="458"/>
      <c r="O697" s="459"/>
      <c r="P697" s="459"/>
      <c r="Q697" s="459"/>
      <c r="R697" s="459"/>
      <c r="S697" s="459"/>
    </row>
    <row r="698" spans="1:19" ht="12.75" customHeight="1">
      <c r="A698" s="457"/>
      <c r="B698" s="457"/>
      <c r="C698" s="457"/>
      <c r="D698" s="51"/>
      <c r="E698" s="51"/>
      <c r="F698" s="51"/>
      <c r="G698" s="51"/>
      <c r="H698" s="51"/>
      <c r="I698" s="51"/>
      <c r="J698" s="302"/>
      <c r="K698" s="302"/>
      <c r="L698" s="51"/>
      <c r="M698" s="302"/>
      <c r="N698" s="458"/>
      <c r="O698" s="459"/>
      <c r="P698" s="459"/>
      <c r="Q698" s="459"/>
      <c r="R698" s="459"/>
      <c r="S698" s="459"/>
    </row>
    <row r="699" spans="1:19" ht="12.75" customHeight="1">
      <c r="A699" s="457"/>
      <c r="B699" s="457"/>
      <c r="C699" s="457"/>
      <c r="D699" s="51"/>
      <c r="E699" s="51"/>
      <c r="F699" s="51"/>
      <c r="G699" s="51"/>
      <c r="H699" s="51"/>
      <c r="I699" s="51"/>
      <c r="J699" s="302"/>
      <c r="K699" s="302"/>
      <c r="L699" s="51"/>
      <c r="M699" s="302"/>
      <c r="N699" s="458"/>
      <c r="O699" s="459"/>
      <c r="P699" s="459"/>
      <c r="Q699" s="459"/>
      <c r="R699" s="459"/>
      <c r="S699" s="459"/>
    </row>
    <row r="700" spans="1:19" ht="12.75" customHeight="1">
      <c r="A700" s="457"/>
      <c r="B700" s="457"/>
      <c r="C700" s="457"/>
      <c r="D700" s="51"/>
      <c r="E700" s="51"/>
      <c r="F700" s="51"/>
      <c r="G700" s="51"/>
      <c r="H700" s="51"/>
      <c r="I700" s="51"/>
      <c r="J700" s="302"/>
      <c r="K700" s="302"/>
      <c r="L700" s="51"/>
      <c r="M700" s="302"/>
      <c r="N700" s="458"/>
      <c r="O700" s="459"/>
      <c r="P700" s="459"/>
      <c r="Q700" s="459"/>
      <c r="R700" s="459"/>
      <c r="S700" s="459"/>
    </row>
    <row r="701" spans="1:19" ht="12.75" customHeight="1">
      <c r="A701" s="457"/>
      <c r="B701" s="457"/>
      <c r="C701" s="457"/>
      <c r="D701" s="51"/>
      <c r="E701" s="51"/>
      <c r="F701" s="51"/>
      <c r="G701" s="51"/>
      <c r="H701" s="51"/>
      <c r="I701" s="51"/>
      <c r="J701" s="302"/>
      <c r="K701" s="302"/>
      <c r="L701" s="51"/>
      <c r="M701" s="302"/>
      <c r="N701" s="458"/>
      <c r="O701" s="459"/>
      <c r="P701" s="459"/>
      <c r="Q701" s="459"/>
      <c r="R701" s="459"/>
      <c r="S701" s="459"/>
    </row>
    <row r="702" spans="1:19" ht="12.75" customHeight="1">
      <c r="A702" s="457"/>
      <c r="B702" s="457"/>
      <c r="C702" s="457"/>
      <c r="D702" s="51"/>
      <c r="E702" s="51"/>
      <c r="F702" s="51"/>
      <c r="G702" s="51"/>
      <c r="H702" s="51"/>
      <c r="I702" s="51"/>
      <c r="J702" s="302"/>
      <c r="K702" s="302"/>
      <c r="L702" s="51"/>
      <c r="M702" s="302"/>
      <c r="N702" s="458"/>
      <c r="O702" s="459"/>
      <c r="P702" s="459"/>
      <c r="Q702" s="459"/>
      <c r="R702" s="459"/>
      <c r="S702" s="459"/>
    </row>
    <row r="703" spans="1:19" ht="12.75" customHeight="1">
      <c r="A703" s="457"/>
      <c r="B703" s="457"/>
      <c r="C703" s="457"/>
      <c r="D703" s="51"/>
      <c r="E703" s="51"/>
      <c r="F703" s="51"/>
      <c r="G703" s="51"/>
      <c r="H703" s="51"/>
      <c r="I703" s="51"/>
      <c r="J703" s="302"/>
      <c r="K703" s="302"/>
      <c r="L703" s="51"/>
      <c r="M703" s="302"/>
      <c r="N703" s="458"/>
      <c r="O703" s="459"/>
      <c r="P703" s="459"/>
      <c r="Q703" s="459"/>
      <c r="R703" s="459"/>
      <c r="S703" s="459"/>
    </row>
    <row r="704" spans="1:19" ht="12.75" customHeight="1">
      <c r="A704" s="457"/>
      <c r="B704" s="457"/>
      <c r="C704" s="457"/>
      <c r="D704" s="51"/>
      <c r="E704" s="51"/>
      <c r="F704" s="51"/>
      <c r="G704" s="51"/>
      <c r="H704" s="51"/>
      <c r="I704" s="51"/>
      <c r="J704" s="302"/>
      <c r="K704" s="302"/>
      <c r="L704" s="51"/>
      <c r="M704" s="302"/>
      <c r="N704" s="458"/>
      <c r="O704" s="459"/>
      <c r="P704" s="459"/>
      <c r="Q704" s="459"/>
      <c r="R704" s="459"/>
      <c r="S704" s="459"/>
    </row>
    <row r="705" spans="1:19" ht="12.75" customHeight="1">
      <c r="A705" s="457"/>
      <c r="B705" s="457"/>
      <c r="C705" s="457"/>
      <c r="D705" s="51"/>
      <c r="E705" s="51"/>
      <c r="F705" s="51"/>
      <c r="G705" s="51"/>
      <c r="H705" s="51"/>
      <c r="I705" s="51"/>
      <c r="J705" s="302"/>
      <c r="K705" s="302"/>
      <c r="L705" s="51"/>
      <c r="M705" s="302"/>
      <c r="N705" s="458"/>
      <c r="O705" s="459"/>
      <c r="P705" s="459"/>
      <c r="Q705" s="459"/>
      <c r="R705" s="459"/>
      <c r="S705" s="459"/>
    </row>
    <row r="706" spans="1:19" ht="12.75" customHeight="1">
      <c r="A706" s="457"/>
      <c r="B706" s="457"/>
      <c r="C706" s="457"/>
      <c r="D706" s="51"/>
      <c r="E706" s="51"/>
      <c r="F706" s="51"/>
      <c r="G706" s="51"/>
      <c r="H706" s="51"/>
      <c r="I706" s="51"/>
      <c r="J706" s="302"/>
      <c r="K706" s="302"/>
      <c r="L706" s="51"/>
      <c r="M706" s="302"/>
      <c r="N706" s="458"/>
      <c r="O706" s="459"/>
      <c r="P706" s="459"/>
      <c r="Q706" s="459"/>
      <c r="R706" s="459"/>
      <c r="S706" s="459"/>
    </row>
    <row r="707" spans="1:19" ht="12.75" customHeight="1">
      <c r="A707" s="457"/>
      <c r="B707" s="457"/>
      <c r="C707" s="457"/>
      <c r="D707" s="51"/>
      <c r="E707" s="51"/>
      <c r="F707" s="51"/>
      <c r="G707" s="51"/>
      <c r="H707" s="51"/>
      <c r="I707" s="51"/>
      <c r="J707" s="302"/>
      <c r="K707" s="302"/>
      <c r="L707" s="51"/>
      <c r="M707" s="302"/>
      <c r="N707" s="458"/>
      <c r="O707" s="459"/>
      <c r="P707" s="459"/>
      <c r="Q707" s="459"/>
      <c r="R707" s="459"/>
      <c r="S707" s="459"/>
    </row>
    <row r="708" spans="1:19" ht="12.75" customHeight="1">
      <c r="A708" s="457"/>
      <c r="B708" s="457"/>
      <c r="C708" s="457"/>
      <c r="D708" s="51"/>
      <c r="E708" s="51"/>
      <c r="F708" s="51"/>
      <c r="G708" s="51"/>
      <c r="H708" s="51"/>
      <c r="I708" s="51"/>
      <c r="J708" s="302"/>
      <c r="K708" s="302"/>
      <c r="L708" s="51"/>
      <c r="M708" s="302"/>
      <c r="N708" s="458"/>
      <c r="O708" s="459"/>
      <c r="P708" s="459"/>
      <c r="Q708" s="459"/>
      <c r="R708" s="459"/>
      <c r="S708" s="459"/>
    </row>
    <row r="709" spans="1:19" ht="12.75" customHeight="1">
      <c r="A709" s="457"/>
      <c r="B709" s="457"/>
      <c r="C709" s="457"/>
      <c r="D709" s="51"/>
      <c r="E709" s="51"/>
      <c r="F709" s="51"/>
      <c r="G709" s="51"/>
      <c r="H709" s="51"/>
      <c r="I709" s="51"/>
      <c r="J709" s="302"/>
      <c r="K709" s="302"/>
      <c r="L709" s="51"/>
      <c r="M709" s="302"/>
      <c r="N709" s="458"/>
      <c r="O709" s="459"/>
      <c r="P709" s="459"/>
      <c r="Q709" s="459"/>
      <c r="R709" s="459"/>
      <c r="S709" s="459"/>
    </row>
    <row r="710" spans="1:19" ht="12.75" customHeight="1">
      <c r="A710" s="457"/>
      <c r="B710" s="457"/>
      <c r="C710" s="457"/>
      <c r="D710" s="51"/>
      <c r="E710" s="51"/>
      <c r="F710" s="51"/>
      <c r="G710" s="51"/>
      <c r="H710" s="51"/>
      <c r="I710" s="51"/>
      <c r="J710" s="302"/>
      <c r="K710" s="302"/>
      <c r="L710" s="51"/>
      <c r="M710" s="302"/>
      <c r="N710" s="458"/>
      <c r="O710" s="459"/>
      <c r="P710" s="459"/>
      <c r="Q710" s="459"/>
      <c r="R710" s="459"/>
      <c r="S710" s="459"/>
    </row>
    <row r="711" spans="1:19" ht="12.75" customHeight="1">
      <c r="A711" s="457"/>
      <c r="B711" s="457"/>
      <c r="C711" s="457"/>
      <c r="D711" s="51"/>
      <c r="E711" s="51"/>
      <c r="F711" s="51"/>
      <c r="G711" s="51"/>
      <c r="H711" s="51"/>
      <c r="I711" s="51"/>
      <c r="J711" s="302"/>
      <c r="K711" s="302"/>
      <c r="L711" s="51"/>
      <c r="M711" s="302"/>
      <c r="N711" s="458"/>
      <c r="O711" s="459"/>
      <c r="P711" s="459"/>
      <c r="Q711" s="459"/>
      <c r="R711" s="459"/>
      <c r="S711" s="459"/>
    </row>
    <row r="712" spans="1:19" ht="12.75" customHeight="1">
      <c r="A712" s="457"/>
      <c r="B712" s="457"/>
      <c r="C712" s="457"/>
      <c r="D712" s="51"/>
      <c r="E712" s="51"/>
      <c r="F712" s="51"/>
      <c r="G712" s="51"/>
      <c r="H712" s="51"/>
      <c r="I712" s="51"/>
      <c r="J712" s="302"/>
      <c r="K712" s="302"/>
      <c r="L712" s="51"/>
      <c r="M712" s="302"/>
      <c r="N712" s="458"/>
      <c r="O712" s="459"/>
      <c r="P712" s="459"/>
      <c r="Q712" s="459"/>
      <c r="R712" s="459"/>
      <c r="S712" s="459"/>
    </row>
    <row r="713" spans="1:19" ht="12.75" customHeight="1">
      <c r="A713" s="457"/>
      <c r="B713" s="457"/>
      <c r="C713" s="457"/>
      <c r="D713" s="51"/>
      <c r="E713" s="51"/>
      <c r="F713" s="51"/>
      <c r="G713" s="51"/>
      <c r="H713" s="51"/>
      <c r="I713" s="51"/>
      <c r="J713" s="302"/>
      <c r="K713" s="302"/>
      <c r="L713" s="51"/>
      <c r="M713" s="302"/>
      <c r="N713" s="458"/>
      <c r="O713" s="459"/>
      <c r="P713" s="459"/>
      <c r="Q713" s="459"/>
      <c r="R713" s="459"/>
      <c r="S713" s="459"/>
    </row>
    <row r="714" spans="1:19" ht="12.75" customHeight="1">
      <c r="A714" s="457"/>
      <c r="B714" s="457"/>
      <c r="C714" s="457"/>
      <c r="D714" s="51"/>
      <c r="E714" s="51"/>
      <c r="F714" s="51"/>
      <c r="G714" s="51"/>
      <c r="H714" s="51"/>
      <c r="I714" s="51"/>
      <c r="J714" s="302"/>
      <c r="K714" s="302"/>
      <c r="L714" s="51"/>
      <c r="M714" s="302"/>
      <c r="N714" s="458"/>
      <c r="O714" s="459"/>
      <c r="P714" s="459"/>
      <c r="Q714" s="459"/>
      <c r="R714" s="459"/>
      <c r="S714" s="459"/>
    </row>
    <row r="715" spans="1:19" ht="12.75" customHeight="1">
      <c r="A715" s="457"/>
      <c r="B715" s="457"/>
      <c r="C715" s="457"/>
      <c r="D715" s="51"/>
      <c r="E715" s="51"/>
      <c r="F715" s="51"/>
      <c r="G715" s="51"/>
      <c r="H715" s="51"/>
      <c r="I715" s="51"/>
      <c r="J715" s="302"/>
      <c r="K715" s="302"/>
      <c r="L715" s="51"/>
      <c r="M715" s="302"/>
      <c r="N715" s="458"/>
      <c r="O715" s="459"/>
      <c r="P715" s="459"/>
      <c r="Q715" s="459"/>
      <c r="R715" s="459"/>
      <c r="S715" s="459"/>
    </row>
    <row r="716" spans="1:19" ht="12.75" customHeight="1">
      <c r="A716" s="457"/>
      <c r="B716" s="457"/>
      <c r="C716" s="457"/>
      <c r="D716" s="51"/>
      <c r="E716" s="51"/>
      <c r="F716" s="51"/>
      <c r="G716" s="51"/>
      <c r="H716" s="51"/>
      <c r="I716" s="51"/>
      <c r="J716" s="302"/>
      <c r="K716" s="302"/>
      <c r="L716" s="51"/>
      <c r="M716" s="302"/>
      <c r="N716" s="458"/>
      <c r="O716" s="459"/>
      <c r="P716" s="459"/>
      <c r="Q716" s="459"/>
      <c r="R716" s="459"/>
      <c r="S716" s="459"/>
    </row>
    <row r="717" spans="1:19" ht="12.75" customHeight="1">
      <c r="A717" s="457"/>
      <c r="B717" s="457"/>
      <c r="C717" s="457"/>
      <c r="D717" s="51"/>
      <c r="E717" s="51"/>
      <c r="F717" s="51"/>
      <c r="G717" s="51"/>
      <c r="H717" s="51"/>
      <c r="I717" s="51"/>
      <c r="J717" s="302"/>
      <c r="K717" s="302"/>
      <c r="L717" s="51"/>
      <c r="M717" s="302"/>
      <c r="N717" s="458"/>
      <c r="O717" s="459"/>
      <c r="P717" s="459"/>
      <c r="Q717" s="459"/>
      <c r="R717" s="459"/>
      <c r="S717" s="459"/>
    </row>
    <row r="718" spans="1:19" ht="12.75" customHeight="1">
      <c r="A718" s="457"/>
      <c r="B718" s="457"/>
      <c r="C718" s="457"/>
      <c r="D718" s="51"/>
      <c r="E718" s="51"/>
      <c r="F718" s="51"/>
      <c r="G718" s="51"/>
      <c r="H718" s="51"/>
      <c r="I718" s="51"/>
      <c r="J718" s="302"/>
      <c r="K718" s="302"/>
      <c r="L718" s="51"/>
      <c r="M718" s="302"/>
      <c r="N718" s="458"/>
      <c r="O718" s="459"/>
      <c r="P718" s="459"/>
      <c r="Q718" s="459"/>
      <c r="R718" s="459"/>
      <c r="S718" s="459"/>
    </row>
    <row r="719" spans="1:19" ht="12.75" customHeight="1">
      <c r="A719" s="457"/>
      <c r="B719" s="457"/>
      <c r="C719" s="457"/>
      <c r="D719" s="51"/>
      <c r="E719" s="51"/>
      <c r="F719" s="51"/>
      <c r="G719" s="51"/>
      <c r="H719" s="51"/>
      <c r="I719" s="51"/>
      <c r="J719" s="302"/>
      <c r="K719" s="302"/>
      <c r="L719" s="51"/>
      <c r="M719" s="302"/>
      <c r="N719" s="458"/>
      <c r="O719" s="459"/>
      <c r="P719" s="459"/>
      <c r="Q719" s="459"/>
      <c r="R719" s="459"/>
      <c r="S719" s="459"/>
    </row>
    <row r="720" spans="1:19" ht="12.75" customHeight="1">
      <c r="A720" s="457"/>
      <c r="B720" s="457"/>
      <c r="C720" s="457"/>
      <c r="D720" s="51"/>
      <c r="E720" s="51"/>
      <c r="F720" s="51"/>
      <c r="G720" s="51"/>
      <c r="H720" s="51"/>
      <c r="I720" s="51"/>
      <c r="J720" s="302"/>
      <c r="K720" s="302"/>
      <c r="L720" s="51"/>
      <c r="M720" s="302"/>
      <c r="N720" s="458"/>
      <c r="O720" s="459"/>
      <c r="P720" s="459"/>
      <c r="Q720" s="459"/>
      <c r="R720" s="459"/>
      <c r="S720" s="459"/>
    </row>
    <row r="721" spans="1:19" ht="12.75" customHeight="1">
      <c r="A721" s="457"/>
      <c r="B721" s="457"/>
      <c r="C721" s="457"/>
      <c r="D721" s="51"/>
      <c r="E721" s="51"/>
      <c r="F721" s="51"/>
      <c r="G721" s="51"/>
      <c r="H721" s="51"/>
      <c r="I721" s="51"/>
      <c r="J721" s="302"/>
      <c r="K721" s="302"/>
      <c r="L721" s="51"/>
      <c r="M721" s="302"/>
      <c r="N721" s="458"/>
      <c r="O721" s="459"/>
      <c r="P721" s="459"/>
      <c r="Q721" s="459"/>
      <c r="R721" s="459"/>
      <c r="S721" s="459"/>
    </row>
    <row r="722" spans="1:19" ht="12.75" customHeight="1">
      <c r="A722" s="457"/>
      <c r="B722" s="457"/>
      <c r="C722" s="457"/>
      <c r="D722" s="51"/>
      <c r="E722" s="51"/>
      <c r="F722" s="51"/>
      <c r="G722" s="51"/>
      <c r="H722" s="51"/>
      <c r="I722" s="51"/>
      <c r="J722" s="302"/>
      <c r="K722" s="302"/>
      <c r="L722" s="51"/>
      <c r="M722" s="302"/>
      <c r="N722" s="458"/>
      <c r="O722" s="459"/>
      <c r="P722" s="459"/>
      <c r="Q722" s="459"/>
      <c r="R722" s="459"/>
      <c r="S722" s="459"/>
    </row>
    <row r="723" spans="1:19" ht="12.75" customHeight="1">
      <c r="A723" s="457"/>
      <c r="B723" s="457"/>
      <c r="C723" s="457"/>
      <c r="D723" s="51"/>
      <c r="E723" s="51"/>
      <c r="F723" s="51"/>
      <c r="G723" s="51"/>
      <c r="H723" s="51"/>
      <c r="I723" s="51"/>
      <c r="J723" s="302"/>
      <c r="K723" s="302"/>
      <c r="L723" s="51"/>
      <c r="M723" s="302"/>
      <c r="N723" s="458"/>
      <c r="O723" s="459"/>
      <c r="P723" s="459"/>
      <c r="Q723" s="459"/>
      <c r="R723" s="459"/>
      <c r="S723" s="459"/>
    </row>
    <row r="724" spans="1:19" ht="12.75" customHeight="1">
      <c r="A724" s="457"/>
      <c r="B724" s="457"/>
      <c r="C724" s="457"/>
      <c r="D724" s="51"/>
      <c r="E724" s="51"/>
      <c r="F724" s="51"/>
      <c r="G724" s="51"/>
      <c r="H724" s="51"/>
      <c r="I724" s="51"/>
      <c r="J724" s="302"/>
      <c r="K724" s="302"/>
      <c r="L724" s="51"/>
      <c r="M724" s="302"/>
      <c r="N724" s="458"/>
      <c r="O724" s="459"/>
      <c r="P724" s="459"/>
      <c r="Q724" s="459"/>
      <c r="R724" s="459"/>
      <c r="S724" s="459"/>
    </row>
    <row r="725" spans="1:19" ht="12.75" customHeight="1">
      <c r="A725" s="457"/>
      <c r="B725" s="457"/>
      <c r="C725" s="457"/>
      <c r="D725" s="51"/>
      <c r="E725" s="51"/>
      <c r="F725" s="51"/>
      <c r="G725" s="51"/>
      <c r="H725" s="51"/>
      <c r="I725" s="51"/>
      <c r="J725" s="302"/>
      <c r="K725" s="302"/>
      <c r="L725" s="51"/>
      <c r="M725" s="302"/>
      <c r="N725" s="458"/>
      <c r="O725" s="459"/>
      <c r="P725" s="459"/>
      <c r="Q725" s="459"/>
      <c r="R725" s="459"/>
      <c r="S725" s="459"/>
    </row>
    <row r="726" spans="1:19" ht="12.75" customHeight="1">
      <c r="A726" s="457"/>
      <c r="B726" s="457"/>
      <c r="C726" s="457"/>
      <c r="D726" s="51"/>
      <c r="E726" s="51"/>
      <c r="F726" s="51"/>
      <c r="G726" s="51"/>
      <c r="H726" s="51"/>
      <c r="I726" s="51"/>
      <c r="J726" s="302"/>
      <c r="K726" s="302"/>
      <c r="L726" s="51"/>
      <c r="M726" s="302"/>
      <c r="N726" s="458"/>
      <c r="O726" s="459"/>
      <c r="P726" s="459"/>
      <c r="Q726" s="459"/>
      <c r="R726" s="459"/>
      <c r="S726" s="459"/>
    </row>
    <row r="727" spans="1:19" ht="12.75" customHeight="1">
      <c r="A727" s="457"/>
      <c r="B727" s="457"/>
      <c r="C727" s="457"/>
      <c r="D727" s="51"/>
      <c r="E727" s="51"/>
      <c r="F727" s="51"/>
      <c r="G727" s="51"/>
      <c r="H727" s="51"/>
      <c r="I727" s="51"/>
      <c r="J727" s="302"/>
      <c r="K727" s="302"/>
      <c r="L727" s="51"/>
      <c r="M727" s="302"/>
      <c r="N727" s="458"/>
      <c r="O727" s="459"/>
      <c r="P727" s="459"/>
      <c r="Q727" s="459"/>
      <c r="R727" s="459"/>
      <c r="S727" s="459"/>
    </row>
    <row r="728" spans="1:19" ht="12.75" customHeight="1">
      <c r="A728" s="457"/>
      <c r="B728" s="457"/>
      <c r="C728" s="457"/>
      <c r="D728" s="51"/>
      <c r="E728" s="51"/>
      <c r="F728" s="51"/>
      <c r="G728" s="51"/>
      <c r="H728" s="51"/>
      <c r="I728" s="51"/>
      <c r="J728" s="302"/>
      <c r="K728" s="302"/>
      <c r="L728" s="51"/>
      <c r="M728" s="302"/>
      <c r="N728" s="458"/>
      <c r="O728" s="459"/>
      <c r="P728" s="459"/>
      <c r="Q728" s="459"/>
      <c r="R728" s="459"/>
      <c r="S728" s="459"/>
    </row>
    <row r="729" spans="1:19" ht="12.75" customHeight="1">
      <c r="A729" s="457"/>
      <c r="B729" s="457"/>
      <c r="C729" s="457"/>
      <c r="D729" s="51"/>
      <c r="E729" s="51"/>
      <c r="F729" s="51"/>
      <c r="G729" s="51"/>
      <c r="H729" s="51"/>
      <c r="I729" s="51"/>
      <c r="J729" s="302"/>
      <c r="K729" s="302"/>
      <c r="L729" s="51"/>
      <c r="M729" s="302"/>
      <c r="N729" s="458"/>
      <c r="O729" s="459"/>
      <c r="P729" s="459"/>
      <c r="Q729" s="459"/>
      <c r="R729" s="459"/>
      <c r="S729" s="459"/>
    </row>
    <row r="730" spans="1:19" ht="12.75" customHeight="1">
      <c r="A730" s="457"/>
      <c r="B730" s="457"/>
      <c r="C730" s="457"/>
      <c r="D730" s="51"/>
      <c r="E730" s="51"/>
      <c r="F730" s="51"/>
      <c r="G730" s="51"/>
      <c r="H730" s="51"/>
      <c r="I730" s="51"/>
      <c r="J730" s="302"/>
      <c r="K730" s="302"/>
      <c r="L730" s="51"/>
      <c r="M730" s="302"/>
      <c r="N730" s="458"/>
      <c r="O730" s="459"/>
      <c r="P730" s="459"/>
      <c r="Q730" s="459"/>
      <c r="R730" s="459"/>
      <c r="S730" s="459"/>
    </row>
    <row r="731" spans="1:19" ht="12.75" customHeight="1">
      <c r="A731" s="457"/>
      <c r="B731" s="457"/>
      <c r="C731" s="457"/>
      <c r="D731" s="51"/>
      <c r="E731" s="51"/>
      <c r="F731" s="51"/>
      <c r="G731" s="51"/>
      <c r="H731" s="51"/>
      <c r="I731" s="51"/>
      <c r="J731" s="302"/>
      <c r="K731" s="302"/>
      <c r="L731" s="51"/>
      <c r="M731" s="302"/>
      <c r="N731" s="458"/>
      <c r="O731" s="459"/>
      <c r="P731" s="459"/>
      <c r="Q731" s="459"/>
      <c r="R731" s="459"/>
      <c r="S731" s="459"/>
    </row>
    <row r="732" spans="1:19" ht="12.75" customHeight="1">
      <c r="A732" s="457"/>
      <c r="B732" s="457"/>
      <c r="C732" s="457"/>
      <c r="D732" s="51"/>
      <c r="E732" s="51"/>
      <c r="F732" s="51"/>
      <c r="G732" s="51"/>
      <c r="H732" s="51"/>
      <c r="I732" s="51"/>
      <c r="J732" s="302"/>
      <c r="K732" s="302"/>
      <c r="L732" s="51"/>
      <c r="M732" s="302"/>
      <c r="N732" s="458"/>
      <c r="O732" s="459"/>
      <c r="P732" s="459"/>
      <c r="Q732" s="459"/>
      <c r="R732" s="459"/>
      <c r="S732" s="459"/>
    </row>
    <row r="733" spans="1:19" ht="12.75" customHeight="1">
      <c r="A733" s="457"/>
      <c r="B733" s="457"/>
      <c r="C733" s="457"/>
      <c r="D733" s="51"/>
      <c r="E733" s="51"/>
      <c r="F733" s="51"/>
      <c r="G733" s="51"/>
      <c r="H733" s="51"/>
      <c r="I733" s="51"/>
      <c r="J733" s="302"/>
      <c r="K733" s="302"/>
      <c r="L733" s="51"/>
      <c r="M733" s="302"/>
      <c r="N733" s="458"/>
      <c r="O733" s="459"/>
      <c r="P733" s="459"/>
      <c r="Q733" s="459"/>
      <c r="R733" s="459"/>
      <c r="S733" s="459"/>
    </row>
    <row r="734" spans="1:19" ht="12.75" customHeight="1">
      <c r="A734" s="457"/>
      <c r="B734" s="457"/>
      <c r="C734" s="457"/>
      <c r="D734" s="51"/>
      <c r="E734" s="51"/>
      <c r="F734" s="51"/>
      <c r="G734" s="51"/>
      <c r="H734" s="51"/>
      <c r="I734" s="51"/>
      <c r="J734" s="302"/>
      <c r="K734" s="302"/>
      <c r="L734" s="51"/>
      <c r="M734" s="302"/>
      <c r="N734" s="458"/>
      <c r="O734" s="459"/>
      <c r="P734" s="459"/>
      <c r="Q734" s="459"/>
      <c r="R734" s="459"/>
      <c r="S734" s="459"/>
    </row>
    <row r="735" spans="1:19" ht="12.75" customHeight="1">
      <c r="A735" s="457"/>
      <c r="B735" s="457"/>
      <c r="C735" s="457"/>
      <c r="D735" s="51"/>
      <c r="E735" s="51"/>
      <c r="F735" s="51"/>
      <c r="G735" s="51"/>
      <c r="H735" s="51"/>
      <c r="I735" s="51"/>
      <c r="J735" s="302"/>
      <c r="K735" s="302"/>
      <c r="L735" s="51"/>
      <c r="M735" s="302"/>
      <c r="N735" s="458"/>
      <c r="O735" s="459"/>
      <c r="P735" s="459"/>
      <c r="Q735" s="459"/>
      <c r="R735" s="459"/>
      <c r="S735" s="459"/>
    </row>
    <row r="736" spans="1:19" ht="12.75" customHeight="1">
      <c r="A736" s="457"/>
      <c r="B736" s="457"/>
      <c r="C736" s="457"/>
      <c r="D736" s="51"/>
      <c r="E736" s="51"/>
      <c r="F736" s="51"/>
      <c r="G736" s="51"/>
      <c r="H736" s="51"/>
      <c r="I736" s="51"/>
      <c r="J736" s="302"/>
      <c r="K736" s="302"/>
      <c r="L736" s="51"/>
      <c r="M736" s="302"/>
      <c r="N736" s="458"/>
      <c r="O736" s="459"/>
      <c r="P736" s="459"/>
      <c r="Q736" s="459"/>
      <c r="R736" s="459"/>
      <c r="S736" s="459"/>
    </row>
    <row r="737" spans="1:19" ht="12.75" customHeight="1">
      <c r="A737" s="457"/>
      <c r="B737" s="457"/>
      <c r="C737" s="457"/>
      <c r="D737" s="51"/>
      <c r="E737" s="51"/>
      <c r="F737" s="51"/>
      <c r="G737" s="51"/>
      <c r="H737" s="51"/>
      <c r="I737" s="51"/>
      <c r="J737" s="302"/>
      <c r="K737" s="302"/>
      <c r="L737" s="51"/>
      <c r="M737" s="302"/>
      <c r="N737" s="458"/>
      <c r="O737" s="459"/>
      <c r="P737" s="459"/>
      <c r="Q737" s="459"/>
      <c r="R737" s="459"/>
      <c r="S737" s="459"/>
    </row>
    <row r="738" spans="1:19" ht="12.75" customHeight="1">
      <c r="A738" s="457"/>
      <c r="B738" s="457"/>
      <c r="C738" s="457"/>
      <c r="D738" s="51"/>
      <c r="E738" s="51"/>
      <c r="F738" s="51"/>
      <c r="G738" s="51"/>
      <c r="H738" s="51"/>
      <c r="I738" s="51"/>
      <c r="J738" s="302"/>
      <c r="K738" s="302"/>
      <c r="L738" s="51"/>
      <c r="M738" s="302"/>
      <c r="N738" s="458"/>
      <c r="O738" s="459"/>
      <c r="P738" s="459"/>
      <c r="Q738" s="459"/>
      <c r="R738" s="459"/>
      <c r="S738" s="459"/>
    </row>
    <row r="739" spans="1:19" ht="12.75" customHeight="1">
      <c r="A739" s="457"/>
      <c r="B739" s="457"/>
      <c r="C739" s="457"/>
      <c r="D739" s="51"/>
      <c r="E739" s="51"/>
      <c r="F739" s="51"/>
      <c r="G739" s="51"/>
      <c r="H739" s="51"/>
      <c r="I739" s="51"/>
      <c r="J739" s="302"/>
      <c r="K739" s="302"/>
      <c r="L739" s="51"/>
      <c r="M739" s="302"/>
      <c r="N739" s="458"/>
      <c r="O739" s="459"/>
      <c r="P739" s="459"/>
      <c r="Q739" s="459"/>
      <c r="R739" s="459"/>
      <c r="S739" s="459"/>
    </row>
    <row r="740" spans="1:19" ht="12.75" customHeight="1">
      <c r="A740" s="457"/>
      <c r="B740" s="457"/>
      <c r="C740" s="457"/>
      <c r="D740" s="51"/>
      <c r="E740" s="51"/>
      <c r="F740" s="51"/>
      <c r="G740" s="51"/>
      <c r="H740" s="51"/>
      <c r="I740" s="51"/>
      <c r="J740" s="302"/>
      <c r="K740" s="302"/>
      <c r="L740" s="51"/>
      <c r="M740" s="302"/>
      <c r="N740" s="458"/>
      <c r="O740" s="459"/>
      <c r="P740" s="459"/>
      <c r="Q740" s="459"/>
      <c r="R740" s="459"/>
      <c r="S740" s="459"/>
    </row>
    <row r="741" spans="1:19" ht="12.75" customHeight="1">
      <c r="A741" s="457"/>
      <c r="B741" s="457"/>
      <c r="C741" s="457"/>
      <c r="D741" s="51"/>
      <c r="E741" s="51"/>
      <c r="F741" s="51"/>
      <c r="G741" s="51"/>
      <c r="H741" s="51"/>
      <c r="I741" s="51"/>
      <c r="J741" s="302"/>
      <c r="K741" s="302"/>
      <c r="L741" s="51"/>
      <c r="M741" s="302"/>
      <c r="N741" s="458"/>
      <c r="O741" s="459"/>
      <c r="P741" s="459"/>
      <c r="Q741" s="459"/>
      <c r="R741" s="459"/>
      <c r="S741" s="459"/>
    </row>
    <row r="742" spans="1:19" ht="12.75" customHeight="1">
      <c r="A742" s="457"/>
      <c r="B742" s="457"/>
      <c r="C742" s="457"/>
      <c r="D742" s="51"/>
      <c r="E742" s="51"/>
      <c r="F742" s="51"/>
      <c r="G742" s="51"/>
      <c r="H742" s="51"/>
      <c r="I742" s="51"/>
      <c r="J742" s="302"/>
      <c r="K742" s="302"/>
      <c r="L742" s="51"/>
      <c r="M742" s="302"/>
      <c r="N742" s="458"/>
      <c r="O742" s="459"/>
      <c r="P742" s="459"/>
      <c r="Q742" s="459"/>
      <c r="R742" s="459"/>
      <c r="S742" s="459"/>
    </row>
    <row r="743" spans="1:19" ht="12.75" customHeight="1">
      <c r="A743" s="457"/>
      <c r="B743" s="457"/>
      <c r="C743" s="457"/>
      <c r="D743" s="51"/>
      <c r="E743" s="51"/>
      <c r="F743" s="51"/>
      <c r="G743" s="51"/>
      <c r="H743" s="51"/>
      <c r="I743" s="51"/>
      <c r="J743" s="302"/>
      <c r="K743" s="302"/>
      <c r="L743" s="51"/>
      <c r="M743" s="302"/>
      <c r="N743" s="458"/>
      <c r="O743" s="459"/>
      <c r="P743" s="459"/>
      <c r="Q743" s="459"/>
      <c r="R743" s="459"/>
      <c r="S743" s="459"/>
    </row>
    <row r="744" spans="1:19" ht="12.75" customHeight="1">
      <c r="A744" s="457"/>
      <c r="B744" s="457"/>
      <c r="C744" s="457"/>
      <c r="D744" s="51"/>
      <c r="E744" s="51"/>
      <c r="F744" s="51"/>
      <c r="G744" s="51"/>
      <c r="H744" s="51"/>
      <c r="I744" s="51"/>
      <c r="J744" s="302"/>
      <c r="K744" s="302"/>
      <c r="L744" s="51"/>
      <c r="M744" s="302"/>
      <c r="N744" s="458"/>
      <c r="O744" s="459"/>
      <c r="P744" s="459"/>
      <c r="Q744" s="459"/>
      <c r="R744" s="459"/>
      <c r="S744" s="459"/>
    </row>
    <row r="745" spans="1:19" ht="12.75" customHeight="1">
      <c r="A745" s="457"/>
      <c r="B745" s="457"/>
      <c r="C745" s="457"/>
      <c r="D745" s="51"/>
      <c r="E745" s="51"/>
      <c r="F745" s="51"/>
      <c r="G745" s="51"/>
      <c r="H745" s="51"/>
      <c r="I745" s="51"/>
      <c r="J745" s="302"/>
      <c r="K745" s="302"/>
      <c r="L745" s="51"/>
      <c r="M745" s="302"/>
      <c r="N745" s="458"/>
      <c r="O745" s="459"/>
      <c r="P745" s="459"/>
      <c r="Q745" s="459"/>
      <c r="R745" s="459"/>
      <c r="S745" s="459"/>
    </row>
    <row r="746" spans="1:19" ht="12.75" customHeight="1">
      <c r="A746" s="457"/>
      <c r="B746" s="457"/>
      <c r="C746" s="457"/>
      <c r="D746" s="51"/>
      <c r="E746" s="51"/>
      <c r="F746" s="51"/>
      <c r="G746" s="51"/>
      <c r="H746" s="51"/>
      <c r="I746" s="51"/>
      <c r="J746" s="302"/>
      <c r="K746" s="302"/>
      <c r="L746" s="51"/>
      <c r="M746" s="302"/>
      <c r="N746" s="458"/>
      <c r="O746" s="459"/>
      <c r="P746" s="459"/>
      <c r="Q746" s="459"/>
      <c r="R746" s="459"/>
      <c r="S746" s="459"/>
    </row>
    <row r="747" spans="1:19" ht="12.75" customHeight="1">
      <c r="A747" s="457"/>
      <c r="B747" s="457"/>
      <c r="C747" s="457"/>
      <c r="D747" s="51"/>
      <c r="E747" s="51"/>
      <c r="F747" s="51"/>
      <c r="G747" s="51"/>
      <c r="H747" s="51"/>
      <c r="I747" s="51"/>
      <c r="J747" s="302"/>
      <c r="K747" s="302"/>
      <c r="L747" s="51"/>
      <c r="M747" s="302"/>
      <c r="N747" s="458"/>
      <c r="O747" s="459"/>
      <c r="P747" s="459"/>
      <c r="Q747" s="459"/>
      <c r="R747" s="459"/>
      <c r="S747" s="459"/>
    </row>
    <row r="748" spans="1:19" ht="12.75" customHeight="1">
      <c r="A748" s="457"/>
      <c r="B748" s="457"/>
      <c r="C748" s="457"/>
      <c r="D748" s="51"/>
      <c r="E748" s="51"/>
      <c r="F748" s="51"/>
      <c r="G748" s="51"/>
      <c r="H748" s="51"/>
      <c r="I748" s="51"/>
      <c r="J748" s="302"/>
      <c r="K748" s="302"/>
      <c r="L748" s="51"/>
      <c r="M748" s="302"/>
      <c r="N748" s="458"/>
      <c r="O748" s="459"/>
      <c r="P748" s="459"/>
      <c r="Q748" s="459"/>
      <c r="R748" s="459"/>
      <c r="S748" s="459"/>
    </row>
    <row r="749" spans="1:19" ht="12.75" customHeight="1">
      <c r="A749" s="457"/>
      <c r="B749" s="457"/>
      <c r="C749" s="457"/>
      <c r="D749" s="51"/>
      <c r="E749" s="51"/>
      <c r="F749" s="51"/>
      <c r="G749" s="51"/>
      <c r="H749" s="51"/>
      <c r="I749" s="51"/>
      <c r="J749" s="302"/>
      <c r="K749" s="302"/>
      <c r="L749" s="51"/>
      <c r="M749" s="302"/>
      <c r="N749" s="458"/>
      <c r="O749" s="459"/>
      <c r="P749" s="459"/>
      <c r="Q749" s="459"/>
      <c r="R749" s="459"/>
      <c r="S749" s="459"/>
    </row>
    <row r="750" spans="1:19" ht="12.75" customHeight="1">
      <c r="A750" s="457"/>
      <c r="B750" s="457"/>
      <c r="C750" s="457"/>
      <c r="D750" s="51"/>
      <c r="E750" s="51"/>
      <c r="F750" s="51"/>
      <c r="G750" s="51"/>
      <c r="H750" s="51"/>
      <c r="I750" s="51"/>
      <c r="J750" s="302"/>
      <c r="K750" s="302"/>
      <c r="L750" s="51"/>
      <c r="M750" s="302"/>
      <c r="N750" s="458"/>
      <c r="O750" s="459"/>
      <c r="P750" s="459"/>
      <c r="Q750" s="459"/>
      <c r="R750" s="459"/>
      <c r="S750" s="459"/>
    </row>
    <row r="751" spans="1:19" ht="12.75" customHeight="1">
      <c r="A751" s="457"/>
      <c r="B751" s="457"/>
      <c r="C751" s="457"/>
      <c r="D751" s="51"/>
      <c r="E751" s="51"/>
      <c r="F751" s="51"/>
      <c r="G751" s="51"/>
      <c r="H751" s="51"/>
      <c r="I751" s="51"/>
      <c r="J751" s="302"/>
      <c r="K751" s="302"/>
      <c r="L751" s="51"/>
      <c r="M751" s="302"/>
      <c r="N751" s="458"/>
      <c r="O751" s="459"/>
      <c r="P751" s="459"/>
      <c r="Q751" s="459"/>
      <c r="R751" s="459"/>
      <c r="S751" s="459"/>
    </row>
    <row r="752" spans="1:19" ht="12.75" customHeight="1">
      <c r="A752" s="457"/>
      <c r="B752" s="457"/>
      <c r="C752" s="457"/>
      <c r="D752" s="51"/>
      <c r="E752" s="51"/>
      <c r="F752" s="51"/>
      <c r="G752" s="51"/>
      <c r="H752" s="51"/>
      <c r="I752" s="51"/>
      <c r="J752" s="302"/>
      <c r="K752" s="302"/>
      <c r="L752" s="51"/>
      <c r="M752" s="302"/>
      <c r="N752" s="458"/>
      <c r="O752" s="459"/>
      <c r="P752" s="459"/>
      <c r="Q752" s="459"/>
      <c r="R752" s="459"/>
      <c r="S752" s="459"/>
    </row>
    <row r="753" spans="1:19" ht="12.75" customHeight="1">
      <c r="A753" s="457"/>
      <c r="B753" s="457"/>
      <c r="C753" s="457"/>
      <c r="D753" s="51"/>
      <c r="E753" s="51"/>
      <c r="F753" s="51"/>
      <c r="G753" s="51"/>
      <c r="H753" s="51"/>
      <c r="I753" s="51"/>
      <c r="J753" s="302"/>
      <c r="K753" s="302"/>
      <c r="L753" s="51"/>
      <c r="M753" s="302"/>
      <c r="N753" s="458"/>
      <c r="O753" s="459"/>
      <c r="P753" s="459"/>
      <c r="Q753" s="459"/>
      <c r="R753" s="459"/>
      <c r="S753" s="459"/>
    </row>
    <row r="754" spans="1:19" ht="12.75" customHeight="1">
      <c r="A754" s="457"/>
      <c r="B754" s="457"/>
      <c r="C754" s="457"/>
      <c r="D754" s="51"/>
      <c r="E754" s="51"/>
      <c r="F754" s="51"/>
      <c r="G754" s="51"/>
      <c r="H754" s="51"/>
      <c r="I754" s="51"/>
      <c r="J754" s="302"/>
      <c r="K754" s="302"/>
      <c r="L754" s="51"/>
      <c r="M754" s="302"/>
      <c r="N754" s="458"/>
      <c r="O754" s="459"/>
      <c r="P754" s="459"/>
      <c r="Q754" s="459"/>
      <c r="R754" s="459"/>
      <c r="S754" s="459"/>
    </row>
    <row r="755" spans="1:19" ht="12.75" customHeight="1">
      <c r="A755" s="457"/>
      <c r="B755" s="457"/>
      <c r="C755" s="457"/>
      <c r="D755" s="51"/>
      <c r="E755" s="51"/>
      <c r="F755" s="51"/>
      <c r="G755" s="51"/>
      <c r="H755" s="51"/>
      <c r="I755" s="51"/>
      <c r="J755" s="302"/>
      <c r="K755" s="302"/>
      <c r="L755" s="51"/>
      <c r="M755" s="302"/>
      <c r="N755" s="458"/>
      <c r="O755" s="459"/>
      <c r="P755" s="459"/>
      <c r="Q755" s="459"/>
      <c r="R755" s="459"/>
      <c r="S755" s="459"/>
    </row>
    <row r="756" spans="1:19" ht="12.75" customHeight="1">
      <c r="A756" s="457"/>
      <c r="B756" s="457"/>
      <c r="C756" s="457"/>
      <c r="D756" s="51"/>
      <c r="E756" s="51"/>
      <c r="F756" s="51"/>
      <c r="G756" s="51"/>
      <c r="H756" s="51"/>
      <c r="I756" s="51"/>
      <c r="J756" s="302"/>
      <c r="K756" s="302"/>
      <c r="L756" s="51"/>
      <c r="M756" s="302"/>
      <c r="N756" s="458"/>
      <c r="O756" s="459"/>
      <c r="P756" s="459"/>
      <c r="Q756" s="459"/>
      <c r="R756" s="459"/>
      <c r="S756" s="459"/>
    </row>
    <row r="757" spans="1:19" ht="12.75" customHeight="1">
      <c r="A757" s="457"/>
      <c r="B757" s="457"/>
      <c r="C757" s="457"/>
      <c r="D757" s="51"/>
      <c r="E757" s="51"/>
      <c r="F757" s="51"/>
      <c r="G757" s="51"/>
      <c r="H757" s="51"/>
      <c r="I757" s="51"/>
      <c r="J757" s="302"/>
      <c r="K757" s="302"/>
      <c r="L757" s="51"/>
      <c r="M757" s="302"/>
      <c r="N757" s="458"/>
      <c r="O757" s="459"/>
      <c r="P757" s="459"/>
      <c r="Q757" s="459"/>
      <c r="R757" s="459"/>
      <c r="S757" s="459"/>
    </row>
    <row r="758" spans="1:19" ht="12.75" customHeight="1">
      <c r="A758" s="457"/>
      <c r="B758" s="457"/>
      <c r="C758" s="457"/>
      <c r="D758" s="51"/>
      <c r="E758" s="51"/>
      <c r="F758" s="51"/>
      <c r="G758" s="51"/>
      <c r="H758" s="51"/>
      <c r="I758" s="51"/>
      <c r="J758" s="302"/>
      <c r="K758" s="302"/>
      <c r="L758" s="51"/>
      <c r="M758" s="302"/>
      <c r="N758" s="458"/>
      <c r="O758" s="459"/>
      <c r="P758" s="459"/>
      <c r="Q758" s="459"/>
      <c r="R758" s="459"/>
      <c r="S758" s="459"/>
    </row>
    <row r="759" spans="1:19" ht="12.75" customHeight="1">
      <c r="A759" s="457"/>
      <c r="B759" s="457"/>
      <c r="C759" s="457"/>
      <c r="D759" s="51"/>
      <c r="E759" s="51"/>
      <c r="F759" s="51"/>
      <c r="G759" s="51"/>
      <c r="H759" s="51"/>
      <c r="I759" s="51"/>
      <c r="J759" s="302"/>
      <c r="K759" s="302"/>
      <c r="L759" s="51"/>
      <c r="M759" s="302"/>
      <c r="N759" s="458"/>
      <c r="O759" s="459"/>
      <c r="P759" s="459"/>
      <c r="Q759" s="459"/>
      <c r="R759" s="459"/>
      <c r="S759" s="459"/>
    </row>
    <row r="760" spans="1:19" ht="12.75" customHeight="1">
      <c r="A760" s="457"/>
      <c r="B760" s="457"/>
      <c r="C760" s="457"/>
      <c r="D760" s="51"/>
      <c r="E760" s="51"/>
      <c r="F760" s="51"/>
      <c r="G760" s="51"/>
      <c r="H760" s="51"/>
      <c r="I760" s="51"/>
      <c r="J760" s="302"/>
      <c r="K760" s="302"/>
      <c r="L760" s="51"/>
      <c r="M760" s="302"/>
      <c r="N760" s="458"/>
      <c r="O760" s="459"/>
      <c r="P760" s="459"/>
      <c r="Q760" s="459"/>
      <c r="R760" s="459"/>
      <c r="S760" s="459"/>
    </row>
    <row r="761" spans="1:19" ht="12.75" customHeight="1">
      <c r="A761" s="457"/>
      <c r="B761" s="457"/>
      <c r="C761" s="457"/>
      <c r="D761" s="51"/>
      <c r="E761" s="51"/>
      <c r="F761" s="51"/>
      <c r="G761" s="51"/>
      <c r="H761" s="51"/>
      <c r="I761" s="51"/>
      <c r="J761" s="302"/>
      <c r="K761" s="302"/>
      <c r="L761" s="51"/>
      <c r="M761" s="302"/>
      <c r="N761" s="458"/>
      <c r="O761" s="459"/>
      <c r="P761" s="459"/>
      <c r="Q761" s="459"/>
      <c r="R761" s="459"/>
      <c r="S761" s="459"/>
    </row>
    <row r="762" spans="1:19" ht="12.75" customHeight="1">
      <c r="A762" s="457"/>
      <c r="B762" s="457"/>
      <c r="C762" s="457"/>
      <c r="D762" s="51"/>
      <c r="E762" s="51"/>
      <c r="F762" s="51"/>
      <c r="G762" s="51"/>
      <c r="H762" s="51"/>
      <c r="I762" s="51"/>
      <c r="J762" s="302"/>
      <c r="K762" s="302"/>
      <c r="L762" s="51"/>
      <c r="M762" s="302"/>
      <c r="N762" s="458"/>
      <c r="O762" s="459"/>
      <c r="P762" s="459"/>
      <c r="Q762" s="459"/>
      <c r="R762" s="459"/>
      <c r="S762" s="459"/>
    </row>
    <row r="763" spans="1:19" ht="12.75" customHeight="1">
      <c r="A763" s="457"/>
      <c r="B763" s="457"/>
      <c r="C763" s="457"/>
      <c r="D763" s="51"/>
      <c r="E763" s="51"/>
      <c r="F763" s="51"/>
      <c r="G763" s="51"/>
      <c r="H763" s="51"/>
      <c r="I763" s="51"/>
      <c r="J763" s="302"/>
      <c r="K763" s="302"/>
      <c r="L763" s="51"/>
      <c r="M763" s="302"/>
      <c r="N763" s="458"/>
      <c r="O763" s="459"/>
      <c r="P763" s="459"/>
      <c r="Q763" s="459"/>
      <c r="R763" s="459"/>
      <c r="S763" s="459"/>
    </row>
    <row r="764" spans="1:19" ht="12.75" customHeight="1">
      <c r="A764" s="457"/>
      <c r="B764" s="457"/>
      <c r="C764" s="457"/>
      <c r="D764" s="51"/>
      <c r="E764" s="51"/>
      <c r="F764" s="51"/>
      <c r="G764" s="51"/>
      <c r="H764" s="51"/>
      <c r="I764" s="51"/>
      <c r="J764" s="302"/>
      <c r="K764" s="302"/>
      <c r="L764" s="51"/>
      <c r="M764" s="302"/>
      <c r="N764" s="458"/>
      <c r="O764" s="459"/>
      <c r="P764" s="459"/>
      <c r="Q764" s="459"/>
      <c r="R764" s="459"/>
      <c r="S764" s="459"/>
    </row>
    <row r="765" spans="1:19" ht="12.75" customHeight="1">
      <c r="A765" s="457"/>
      <c r="B765" s="457"/>
      <c r="C765" s="457"/>
      <c r="D765" s="51"/>
      <c r="E765" s="51"/>
      <c r="F765" s="51"/>
      <c r="G765" s="51"/>
      <c r="H765" s="51"/>
      <c r="I765" s="51"/>
      <c r="J765" s="302"/>
      <c r="K765" s="302"/>
      <c r="L765" s="51"/>
      <c r="M765" s="302"/>
      <c r="N765" s="458"/>
      <c r="O765" s="459"/>
      <c r="P765" s="459"/>
      <c r="Q765" s="459"/>
      <c r="R765" s="459"/>
      <c r="S765" s="459"/>
    </row>
    <row r="766" spans="1:19" ht="12.75" customHeight="1">
      <c r="A766" s="457"/>
      <c r="B766" s="457"/>
      <c r="C766" s="457"/>
      <c r="D766" s="51"/>
      <c r="E766" s="51"/>
      <c r="F766" s="51"/>
      <c r="G766" s="51"/>
      <c r="H766" s="51"/>
      <c r="I766" s="51"/>
      <c r="J766" s="302"/>
      <c r="K766" s="302"/>
      <c r="L766" s="51"/>
      <c r="M766" s="302"/>
      <c r="N766" s="458"/>
      <c r="O766" s="459"/>
      <c r="P766" s="459"/>
      <c r="Q766" s="459"/>
      <c r="R766" s="459"/>
      <c r="S766" s="459"/>
    </row>
    <row r="767" spans="1:19" ht="12.75" customHeight="1">
      <c r="A767" s="457"/>
      <c r="B767" s="457"/>
      <c r="C767" s="457"/>
      <c r="D767" s="51"/>
      <c r="E767" s="51"/>
      <c r="F767" s="51"/>
      <c r="G767" s="51"/>
      <c r="H767" s="51"/>
      <c r="I767" s="51"/>
      <c r="J767" s="302"/>
      <c r="K767" s="302"/>
      <c r="L767" s="51"/>
      <c r="M767" s="302"/>
      <c r="N767" s="458"/>
      <c r="O767" s="459"/>
      <c r="P767" s="459"/>
      <c r="Q767" s="459"/>
      <c r="R767" s="459"/>
      <c r="S767" s="459"/>
    </row>
    <row r="768" spans="1:19" ht="12.75" customHeight="1">
      <c r="A768" s="457"/>
      <c r="B768" s="457"/>
      <c r="C768" s="457"/>
      <c r="D768" s="51"/>
      <c r="E768" s="51"/>
      <c r="F768" s="51"/>
      <c r="G768" s="51"/>
      <c r="H768" s="51"/>
      <c r="I768" s="51"/>
      <c r="J768" s="302"/>
      <c r="K768" s="302"/>
      <c r="L768" s="51"/>
      <c r="M768" s="302"/>
      <c r="N768" s="458"/>
      <c r="O768" s="459"/>
      <c r="P768" s="459"/>
      <c r="Q768" s="459"/>
      <c r="R768" s="459"/>
      <c r="S768" s="459"/>
    </row>
    <row r="769" spans="1:19" ht="12.75" customHeight="1">
      <c r="A769" s="457"/>
      <c r="B769" s="457"/>
      <c r="C769" s="457"/>
      <c r="D769" s="51"/>
      <c r="E769" s="51"/>
      <c r="F769" s="51"/>
      <c r="G769" s="51"/>
      <c r="H769" s="51"/>
      <c r="I769" s="51"/>
      <c r="J769" s="302"/>
      <c r="K769" s="302"/>
      <c r="L769" s="51"/>
      <c r="M769" s="302"/>
      <c r="N769" s="458"/>
      <c r="O769" s="459"/>
      <c r="P769" s="459"/>
      <c r="Q769" s="459"/>
      <c r="R769" s="459"/>
      <c r="S769" s="459"/>
    </row>
    <row r="770" spans="1:19" ht="12.75" customHeight="1">
      <c r="A770" s="457"/>
      <c r="B770" s="457"/>
      <c r="C770" s="457"/>
      <c r="D770" s="51"/>
      <c r="E770" s="51"/>
      <c r="F770" s="51"/>
      <c r="G770" s="51"/>
      <c r="H770" s="51"/>
      <c r="I770" s="51"/>
      <c r="J770" s="302"/>
      <c r="K770" s="302"/>
      <c r="L770" s="51"/>
      <c r="M770" s="302"/>
      <c r="N770" s="458"/>
      <c r="O770" s="459"/>
      <c r="P770" s="459"/>
      <c r="Q770" s="459"/>
      <c r="R770" s="459"/>
      <c r="S770" s="459"/>
    </row>
    <row r="771" spans="1:19" ht="12.75" customHeight="1">
      <c r="A771" s="457"/>
      <c r="B771" s="457"/>
      <c r="C771" s="457"/>
      <c r="D771" s="51"/>
      <c r="E771" s="51"/>
      <c r="F771" s="51"/>
      <c r="G771" s="51"/>
      <c r="H771" s="51"/>
      <c r="I771" s="51"/>
      <c r="J771" s="302"/>
      <c r="K771" s="302"/>
      <c r="L771" s="51"/>
      <c r="M771" s="302"/>
      <c r="N771" s="458"/>
      <c r="O771" s="459"/>
      <c r="P771" s="459"/>
      <c r="Q771" s="459"/>
      <c r="R771" s="459"/>
      <c r="S771" s="459"/>
    </row>
    <row r="772" spans="1:19" ht="12.75" customHeight="1">
      <c r="A772" s="457"/>
      <c r="B772" s="457"/>
      <c r="C772" s="457"/>
      <c r="D772" s="51"/>
      <c r="E772" s="51"/>
      <c r="F772" s="51"/>
      <c r="G772" s="51"/>
      <c r="H772" s="51"/>
      <c r="I772" s="51"/>
      <c r="J772" s="302"/>
      <c r="K772" s="302"/>
      <c r="L772" s="51"/>
      <c r="M772" s="302"/>
      <c r="N772" s="458"/>
      <c r="O772" s="459"/>
      <c r="P772" s="459"/>
      <c r="Q772" s="459"/>
      <c r="R772" s="459"/>
      <c r="S772" s="459"/>
    </row>
    <row r="773" spans="1:19" ht="12.75" customHeight="1">
      <c r="A773" s="457"/>
      <c r="B773" s="457"/>
      <c r="C773" s="457"/>
      <c r="D773" s="51"/>
      <c r="E773" s="51"/>
      <c r="F773" s="51"/>
      <c r="G773" s="51"/>
      <c r="H773" s="51"/>
      <c r="I773" s="51"/>
      <c r="J773" s="302"/>
      <c r="K773" s="302"/>
      <c r="L773" s="51"/>
      <c r="M773" s="302"/>
      <c r="N773" s="458"/>
      <c r="O773" s="459"/>
      <c r="P773" s="459"/>
      <c r="Q773" s="459"/>
      <c r="R773" s="459"/>
      <c r="S773" s="459"/>
    </row>
    <row r="774" spans="1:19" ht="12.75" customHeight="1">
      <c r="A774" s="457"/>
      <c r="B774" s="457"/>
      <c r="C774" s="457"/>
      <c r="D774" s="51"/>
      <c r="E774" s="51"/>
      <c r="F774" s="51"/>
      <c r="G774" s="51"/>
      <c r="H774" s="51"/>
      <c r="I774" s="51"/>
      <c r="J774" s="302"/>
      <c r="K774" s="302"/>
      <c r="L774" s="51"/>
      <c r="M774" s="302"/>
      <c r="N774" s="458"/>
      <c r="O774" s="459"/>
      <c r="P774" s="459"/>
      <c r="Q774" s="459"/>
      <c r="R774" s="459"/>
      <c r="S774" s="459"/>
    </row>
    <row r="775" spans="1:19" ht="12.75" customHeight="1">
      <c r="A775" s="457"/>
      <c r="B775" s="457"/>
      <c r="C775" s="457"/>
      <c r="D775" s="51"/>
      <c r="E775" s="51"/>
      <c r="F775" s="51"/>
      <c r="G775" s="51"/>
      <c r="H775" s="51"/>
      <c r="I775" s="51"/>
      <c r="J775" s="302"/>
      <c r="K775" s="302"/>
      <c r="L775" s="51"/>
      <c r="M775" s="302"/>
      <c r="N775" s="458"/>
      <c r="O775" s="459"/>
      <c r="P775" s="459"/>
      <c r="Q775" s="459"/>
      <c r="R775" s="459"/>
      <c r="S775" s="459"/>
    </row>
    <row r="776" spans="1:19" ht="12.75" customHeight="1">
      <c r="A776" s="457"/>
      <c r="B776" s="457"/>
      <c r="C776" s="457"/>
      <c r="D776" s="51"/>
      <c r="E776" s="51"/>
      <c r="F776" s="51"/>
      <c r="G776" s="51"/>
      <c r="H776" s="51"/>
      <c r="I776" s="51"/>
      <c r="J776" s="302"/>
      <c r="K776" s="302"/>
      <c r="L776" s="51"/>
      <c r="M776" s="302"/>
      <c r="N776" s="458"/>
      <c r="O776" s="459"/>
      <c r="P776" s="459"/>
      <c r="Q776" s="459"/>
      <c r="R776" s="459"/>
      <c r="S776" s="459"/>
    </row>
    <row r="777" spans="1:19" ht="12.75" customHeight="1">
      <c r="A777" s="457"/>
      <c r="B777" s="457"/>
      <c r="C777" s="457"/>
      <c r="D777" s="51"/>
      <c r="E777" s="51"/>
      <c r="F777" s="51"/>
      <c r="G777" s="51"/>
      <c r="H777" s="51"/>
      <c r="I777" s="51"/>
      <c r="J777" s="302"/>
      <c r="K777" s="302"/>
      <c r="L777" s="51"/>
      <c r="M777" s="302"/>
      <c r="N777" s="458"/>
      <c r="O777" s="459"/>
      <c r="P777" s="459"/>
      <c r="Q777" s="459"/>
      <c r="R777" s="459"/>
      <c r="S777" s="459"/>
    </row>
    <row r="778" spans="1:19" ht="12.75" customHeight="1">
      <c r="A778" s="457"/>
      <c r="B778" s="457"/>
      <c r="C778" s="457"/>
      <c r="D778" s="51"/>
      <c r="E778" s="51"/>
      <c r="F778" s="51"/>
      <c r="G778" s="51"/>
      <c r="H778" s="51"/>
      <c r="I778" s="51"/>
      <c r="J778" s="302"/>
      <c r="K778" s="302"/>
      <c r="L778" s="51"/>
      <c r="M778" s="302"/>
      <c r="N778" s="458"/>
      <c r="O778" s="459"/>
      <c r="P778" s="459"/>
      <c r="Q778" s="459"/>
      <c r="R778" s="459"/>
      <c r="S778" s="459"/>
    </row>
    <row r="779" spans="1:19" ht="12.75" customHeight="1">
      <c r="A779" s="457"/>
      <c r="B779" s="457"/>
      <c r="C779" s="457"/>
      <c r="D779" s="51"/>
      <c r="E779" s="51"/>
      <c r="F779" s="51"/>
      <c r="G779" s="51"/>
      <c r="H779" s="51"/>
      <c r="I779" s="51"/>
      <c r="J779" s="302"/>
      <c r="K779" s="302"/>
      <c r="L779" s="51"/>
      <c r="M779" s="302"/>
      <c r="N779" s="458"/>
      <c r="O779" s="459"/>
      <c r="P779" s="459"/>
      <c r="Q779" s="459"/>
      <c r="R779" s="459"/>
      <c r="S779" s="459"/>
    </row>
    <row r="780" spans="1:19" ht="12.75" customHeight="1">
      <c r="A780" s="457"/>
      <c r="B780" s="457"/>
      <c r="C780" s="457"/>
      <c r="D780" s="51"/>
      <c r="E780" s="51"/>
      <c r="F780" s="51"/>
      <c r="G780" s="51"/>
      <c r="H780" s="51"/>
      <c r="I780" s="51"/>
      <c r="J780" s="302"/>
      <c r="K780" s="302"/>
      <c r="L780" s="51"/>
      <c r="M780" s="302"/>
      <c r="N780" s="458"/>
      <c r="O780" s="459"/>
      <c r="P780" s="459"/>
      <c r="Q780" s="459"/>
      <c r="R780" s="459"/>
      <c r="S780" s="459"/>
    </row>
    <row r="781" spans="1:19" ht="12.75" customHeight="1">
      <c r="A781" s="457"/>
      <c r="B781" s="457"/>
      <c r="C781" s="457"/>
      <c r="D781" s="51"/>
      <c r="E781" s="51"/>
      <c r="F781" s="51"/>
      <c r="G781" s="51"/>
      <c r="H781" s="51"/>
      <c r="I781" s="51"/>
      <c r="J781" s="302"/>
      <c r="K781" s="302"/>
      <c r="L781" s="51"/>
      <c r="M781" s="302"/>
      <c r="N781" s="458"/>
      <c r="O781" s="459"/>
      <c r="P781" s="459"/>
      <c r="Q781" s="459"/>
      <c r="R781" s="459"/>
      <c r="S781" s="459"/>
    </row>
    <row r="782" spans="1:19" ht="12.75" customHeight="1">
      <c r="A782" s="457"/>
      <c r="B782" s="457"/>
      <c r="C782" s="457"/>
      <c r="D782" s="51"/>
      <c r="E782" s="51"/>
      <c r="F782" s="51"/>
      <c r="G782" s="51"/>
      <c r="H782" s="51"/>
      <c r="I782" s="51"/>
      <c r="J782" s="302"/>
      <c r="K782" s="302"/>
      <c r="L782" s="51"/>
      <c r="M782" s="302"/>
      <c r="N782" s="458"/>
      <c r="O782" s="459"/>
      <c r="P782" s="459"/>
      <c r="Q782" s="459"/>
      <c r="R782" s="459"/>
      <c r="S782" s="459"/>
    </row>
    <row r="783" spans="1:19" ht="12.75" customHeight="1">
      <c r="A783" s="457"/>
      <c r="B783" s="457"/>
      <c r="C783" s="457"/>
      <c r="D783" s="51"/>
      <c r="E783" s="51"/>
      <c r="F783" s="51"/>
      <c r="G783" s="51"/>
      <c r="H783" s="51"/>
      <c r="I783" s="51"/>
      <c r="J783" s="302"/>
      <c r="K783" s="302"/>
      <c r="L783" s="51"/>
      <c r="M783" s="302"/>
      <c r="N783" s="458"/>
      <c r="O783" s="459"/>
      <c r="P783" s="459"/>
      <c r="Q783" s="459"/>
      <c r="R783" s="459"/>
      <c r="S783" s="459"/>
    </row>
    <row r="784" spans="1:19" ht="12.75" customHeight="1">
      <c r="A784" s="457"/>
      <c r="B784" s="457"/>
      <c r="C784" s="457"/>
      <c r="D784" s="51"/>
      <c r="E784" s="51"/>
      <c r="F784" s="51"/>
      <c r="G784" s="51"/>
      <c r="H784" s="51"/>
      <c r="I784" s="51"/>
      <c r="J784" s="302"/>
      <c r="K784" s="302"/>
      <c r="L784" s="51"/>
      <c r="M784" s="302"/>
      <c r="N784" s="458"/>
      <c r="O784" s="459"/>
      <c r="P784" s="459"/>
      <c r="Q784" s="459"/>
      <c r="R784" s="459"/>
      <c r="S784" s="459"/>
    </row>
    <row r="785" spans="1:19" ht="12.75" customHeight="1">
      <c r="A785" s="457"/>
      <c r="B785" s="457"/>
      <c r="C785" s="457"/>
      <c r="D785" s="51"/>
      <c r="E785" s="51"/>
      <c r="F785" s="51"/>
      <c r="G785" s="51"/>
      <c r="H785" s="51"/>
      <c r="I785" s="51"/>
      <c r="J785" s="302"/>
      <c r="K785" s="302"/>
      <c r="L785" s="51"/>
      <c r="M785" s="302"/>
      <c r="N785" s="458"/>
      <c r="O785" s="459"/>
      <c r="P785" s="459"/>
      <c r="Q785" s="459"/>
      <c r="R785" s="459"/>
      <c r="S785" s="459"/>
    </row>
    <row r="786" spans="1:19" ht="12.75" customHeight="1">
      <c r="A786" s="457"/>
      <c r="B786" s="457"/>
      <c r="C786" s="457"/>
      <c r="D786" s="51"/>
      <c r="E786" s="51"/>
      <c r="F786" s="51"/>
      <c r="G786" s="51"/>
      <c r="H786" s="51"/>
      <c r="I786" s="51"/>
      <c r="J786" s="302"/>
      <c r="K786" s="302"/>
      <c r="L786" s="51"/>
      <c r="M786" s="302"/>
      <c r="N786" s="458"/>
      <c r="O786" s="459"/>
      <c r="P786" s="459"/>
      <c r="Q786" s="459"/>
      <c r="R786" s="459"/>
      <c r="S786" s="459"/>
    </row>
    <row r="787" spans="1:19" ht="12.75" customHeight="1">
      <c r="A787" s="457"/>
      <c r="B787" s="457"/>
      <c r="C787" s="457"/>
      <c r="D787" s="51"/>
      <c r="E787" s="51"/>
      <c r="F787" s="51"/>
      <c r="G787" s="51"/>
      <c r="H787" s="51"/>
      <c r="I787" s="51"/>
      <c r="J787" s="302"/>
      <c r="K787" s="302"/>
      <c r="L787" s="51"/>
      <c r="M787" s="302"/>
      <c r="N787" s="458"/>
      <c r="O787" s="459"/>
      <c r="P787" s="459"/>
      <c r="Q787" s="459"/>
      <c r="R787" s="459"/>
      <c r="S787" s="459"/>
    </row>
    <row r="788" spans="1:19" ht="12.75" customHeight="1">
      <c r="A788" s="457"/>
      <c r="B788" s="457"/>
      <c r="C788" s="457"/>
      <c r="D788" s="51"/>
      <c r="E788" s="51"/>
      <c r="F788" s="51"/>
      <c r="G788" s="51"/>
      <c r="H788" s="51"/>
      <c r="I788" s="51"/>
      <c r="J788" s="302"/>
      <c r="K788" s="302"/>
      <c r="L788" s="51"/>
      <c r="M788" s="302"/>
      <c r="N788" s="458"/>
      <c r="O788" s="459"/>
      <c r="P788" s="459"/>
      <c r="Q788" s="459"/>
      <c r="R788" s="459"/>
      <c r="S788" s="459"/>
    </row>
    <row r="789" spans="1:19" ht="12.75" customHeight="1">
      <c r="A789" s="457"/>
      <c r="B789" s="457"/>
      <c r="C789" s="457"/>
      <c r="D789" s="51"/>
      <c r="E789" s="51"/>
      <c r="F789" s="51"/>
      <c r="G789" s="51"/>
      <c r="H789" s="51"/>
      <c r="I789" s="51"/>
      <c r="J789" s="302"/>
      <c r="K789" s="302"/>
      <c r="L789" s="51"/>
      <c r="M789" s="302"/>
      <c r="N789" s="458"/>
      <c r="O789" s="459"/>
      <c r="P789" s="459"/>
      <c r="Q789" s="459"/>
      <c r="R789" s="459"/>
      <c r="S789" s="459"/>
    </row>
    <row r="790" spans="1:19" ht="12.75" customHeight="1">
      <c r="A790" s="457"/>
      <c r="B790" s="457"/>
      <c r="C790" s="457"/>
      <c r="D790" s="51"/>
      <c r="E790" s="51"/>
      <c r="F790" s="51"/>
      <c r="G790" s="51"/>
      <c r="H790" s="51"/>
      <c r="I790" s="51"/>
      <c r="J790" s="302"/>
      <c r="K790" s="302"/>
      <c r="L790" s="51"/>
      <c r="M790" s="302"/>
      <c r="N790" s="458"/>
      <c r="O790" s="459"/>
      <c r="P790" s="459"/>
      <c r="Q790" s="459"/>
      <c r="R790" s="459"/>
      <c r="S790" s="459"/>
    </row>
    <row r="791" spans="1:19" ht="12.75" customHeight="1">
      <c r="A791" s="457"/>
      <c r="B791" s="457"/>
      <c r="C791" s="457"/>
      <c r="D791" s="51"/>
      <c r="E791" s="51"/>
      <c r="F791" s="51"/>
      <c r="G791" s="51"/>
      <c r="H791" s="51"/>
      <c r="I791" s="51"/>
      <c r="J791" s="302"/>
      <c r="K791" s="302"/>
      <c r="L791" s="51"/>
      <c r="M791" s="302"/>
      <c r="N791" s="458"/>
      <c r="O791" s="459"/>
      <c r="P791" s="459"/>
      <c r="Q791" s="459"/>
      <c r="R791" s="459"/>
      <c r="S791" s="459"/>
    </row>
    <row r="792" spans="1:19" ht="12.75" customHeight="1">
      <c r="A792" s="457"/>
      <c r="B792" s="457"/>
      <c r="C792" s="457"/>
      <c r="D792" s="51"/>
      <c r="E792" s="51"/>
      <c r="F792" s="51"/>
      <c r="G792" s="51"/>
      <c r="H792" s="51"/>
      <c r="I792" s="51"/>
      <c r="J792" s="302"/>
      <c r="K792" s="302"/>
      <c r="L792" s="51"/>
      <c r="M792" s="302"/>
      <c r="N792" s="458"/>
      <c r="O792" s="459"/>
      <c r="P792" s="459"/>
      <c r="Q792" s="459"/>
      <c r="R792" s="459"/>
      <c r="S792" s="459"/>
    </row>
    <row r="793" spans="1:19" ht="12.75" customHeight="1">
      <c r="A793" s="457"/>
      <c r="B793" s="457"/>
      <c r="C793" s="457"/>
      <c r="D793" s="51"/>
      <c r="E793" s="51"/>
      <c r="F793" s="51"/>
      <c r="G793" s="51"/>
      <c r="H793" s="51"/>
      <c r="I793" s="51"/>
      <c r="J793" s="302"/>
      <c r="K793" s="302"/>
      <c r="L793" s="51"/>
      <c r="M793" s="302"/>
      <c r="N793" s="458"/>
      <c r="O793" s="459"/>
      <c r="P793" s="459"/>
      <c r="Q793" s="459"/>
      <c r="R793" s="459"/>
      <c r="S793" s="459"/>
    </row>
    <row r="794" spans="1:19" ht="12.75" customHeight="1">
      <c r="A794" s="457"/>
      <c r="B794" s="457"/>
      <c r="C794" s="457"/>
      <c r="D794" s="51"/>
      <c r="E794" s="51"/>
      <c r="F794" s="51"/>
      <c r="G794" s="51"/>
      <c r="H794" s="51"/>
      <c r="I794" s="51"/>
      <c r="J794" s="302"/>
      <c r="K794" s="302"/>
      <c r="L794" s="51"/>
      <c r="M794" s="302"/>
      <c r="N794" s="458"/>
      <c r="O794" s="459"/>
      <c r="P794" s="459"/>
      <c r="Q794" s="459"/>
      <c r="R794" s="459"/>
      <c r="S794" s="459"/>
    </row>
    <row r="795" spans="1:19" ht="12.75" customHeight="1">
      <c r="A795" s="457"/>
      <c r="B795" s="457"/>
      <c r="C795" s="457"/>
      <c r="D795" s="51"/>
      <c r="E795" s="51"/>
      <c r="F795" s="51"/>
      <c r="G795" s="51"/>
      <c r="H795" s="51"/>
      <c r="I795" s="51"/>
      <c r="J795" s="302"/>
      <c r="K795" s="302"/>
      <c r="L795" s="51"/>
      <c r="M795" s="302"/>
      <c r="N795" s="458"/>
      <c r="O795" s="459"/>
      <c r="P795" s="459"/>
      <c r="Q795" s="459"/>
      <c r="R795" s="459"/>
      <c r="S795" s="459"/>
    </row>
    <row r="796" spans="1:19" ht="12.75" customHeight="1">
      <c r="A796" s="457"/>
      <c r="B796" s="457"/>
      <c r="C796" s="457"/>
      <c r="D796" s="51"/>
      <c r="E796" s="51"/>
      <c r="F796" s="51"/>
      <c r="G796" s="51"/>
      <c r="H796" s="51"/>
      <c r="I796" s="51"/>
      <c r="J796" s="302"/>
      <c r="K796" s="302"/>
      <c r="L796" s="51"/>
      <c r="M796" s="302"/>
      <c r="N796" s="458"/>
      <c r="O796" s="459"/>
      <c r="P796" s="459"/>
      <c r="Q796" s="459"/>
      <c r="R796" s="459"/>
      <c r="S796" s="459"/>
    </row>
    <row r="797" spans="1:19" ht="12.75" customHeight="1">
      <c r="A797" s="457"/>
      <c r="B797" s="457"/>
      <c r="C797" s="457"/>
      <c r="D797" s="51"/>
      <c r="E797" s="51"/>
      <c r="F797" s="51"/>
      <c r="G797" s="51"/>
      <c r="H797" s="51"/>
      <c r="I797" s="51"/>
      <c r="J797" s="302"/>
      <c r="K797" s="302"/>
      <c r="L797" s="51"/>
      <c r="M797" s="302"/>
      <c r="N797" s="458"/>
      <c r="O797" s="459"/>
      <c r="P797" s="459"/>
      <c r="Q797" s="459"/>
      <c r="R797" s="459"/>
      <c r="S797" s="459"/>
    </row>
    <row r="798" spans="1:19" ht="12.75" customHeight="1">
      <c r="A798" s="457"/>
      <c r="B798" s="457"/>
      <c r="C798" s="457"/>
      <c r="D798" s="51"/>
      <c r="E798" s="51"/>
      <c r="F798" s="51"/>
      <c r="G798" s="51"/>
      <c r="H798" s="51"/>
      <c r="I798" s="51"/>
      <c r="J798" s="302"/>
      <c r="K798" s="302"/>
      <c r="L798" s="51"/>
      <c r="M798" s="302"/>
      <c r="N798" s="458"/>
      <c r="O798" s="459"/>
      <c r="P798" s="459"/>
      <c r="Q798" s="459"/>
      <c r="R798" s="459"/>
      <c r="S798" s="459"/>
    </row>
    <row r="799" spans="1:19" ht="12.75" customHeight="1">
      <c r="A799" s="457"/>
      <c r="B799" s="457"/>
      <c r="C799" s="457"/>
      <c r="D799" s="51"/>
      <c r="E799" s="51"/>
      <c r="F799" s="51"/>
      <c r="G799" s="51"/>
      <c r="H799" s="51"/>
      <c r="I799" s="51"/>
      <c r="J799" s="302"/>
      <c r="K799" s="302"/>
      <c r="L799" s="51"/>
      <c r="M799" s="302"/>
      <c r="N799" s="458"/>
      <c r="O799" s="459"/>
      <c r="P799" s="459"/>
      <c r="Q799" s="459"/>
      <c r="R799" s="459"/>
      <c r="S799" s="459"/>
    </row>
    <row r="800" spans="1:19" ht="12.75" customHeight="1">
      <c r="A800" s="457"/>
      <c r="B800" s="457"/>
      <c r="C800" s="457"/>
      <c r="D800" s="51"/>
      <c r="E800" s="51"/>
      <c r="F800" s="51"/>
      <c r="G800" s="51"/>
      <c r="H800" s="51"/>
      <c r="I800" s="51"/>
      <c r="J800" s="302"/>
      <c r="K800" s="302"/>
      <c r="L800" s="51"/>
      <c r="M800" s="302"/>
      <c r="N800" s="458"/>
      <c r="O800" s="459"/>
      <c r="P800" s="459"/>
      <c r="Q800" s="459"/>
      <c r="R800" s="459"/>
      <c r="S800" s="459"/>
    </row>
    <row r="801" spans="1:19" ht="12.75" customHeight="1">
      <c r="A801" s="457"/>
      <c r="B801" s="457"/>
      <c r="C801" s="457"/>
      <c r="D801" s="51"/>
      <c r="E801" s="51"/>
      <c r="F801" s="51"/>
      <c r="G801" s="51"/>
      <c r="H801" s="51"/>
      <c r="I801" s="51"/>
      <c r="J801" s="302"/>
      <c r="K801" s="302"/>
      <c r="L801" s="51"/>
      <c r="M801" s="302"/>
      <c r="N801" s="458"/>
      <c r="O801" s="459"/>
      <c r="P801" s="459"/>
      <c r="Q801" s="459"/>
      <c r="R801" s="459"/>
      <c r="S801" s="459"/>
    </row>
    <row r="802" spans="1:19" ht="12.75" customHeight="1">
      <c r="A802" s="457"/>
      <c r="B802" s="457"/>
      <c r="C802" s="457"/>
      <c r="D802" s="51"/>
      <c r="E802" s="51"/>
      <c r="F802" s="51"/>
      <c r="G802" s="51"/>
      <c r="H802" s="51"/>
      <c r="I802" s="51"/>
      <c r="J802" s="302"/>
      <c r="K802" s="302"/>
      <c r="L802" s="51"/>
      <c r="M802" s="302"/>
      <c r="N802" s="458"/>
      <c r="O802" s="459"/>
      <c r="P802" s="459"/>
      <c r="Q802" s="459"/>
      <c r="R802" s="459"/>
      <c r="S802" s="459"/>
    </row>
    <row r="803" spans="1:19" ht="12.75" customHeight="1">
      <c r="A803" s="457"/>
      <c r="B803" s="457"/>
      <c r="C803" s="457"/>
      <c r="D803" s="51"/>
      <c r="E803" s="51"/>
      <c r="F803" s="51"/>
      <c r="G803" s="51"/>
      <c r="H803" s="51"/>
      <c r="I803" s="51"/>
      <c r="J803" s="302"/>
      <c r="K803" s="302"/>
      <c r="L803" s="51"/>
      <c r="M803" s="302"/>
      <c r="N803" s="458"/>
      <c r="O803" s="459"/>
      <c r="P803" s="459"/>
      <c r="Q803" s="459"/>
      <c r="R803" s="459"/>
      <c r="S803" s="459"/>
    </row>
    <row r="804" spans="1:19" ht="12.75" customHeight="1">
      <c r="A804" s="457"/>
      <c r="B804" s="457"/>
      <c r="C804" s="457"/>
      <c r="D804" s="51"/>
      <c r="E804" s="51"/>
      <c r="F804" s="51"/>
      <c r="G804" s="51"/>
      <c r="H804" s="51"/>
      <c r="I804" s="51"/>
      <c r="J804" s="302"/>
      <c r="K804" s="302"/>
      <c r="L804" s="51"/>
      <c r="M804" s="302"/>
      <c r="N804" s="458"/>
      <c r="O804" s="459"/>
      <c r="P804" s="459"/>
      <c r="Q804" s="459"/>
      <c r="R804" s="459"/>
      <c r="S804" s="459"/>
    </row>
    <row r="805" spans="1:19" ht="12.75" customHeight="1">
      <c r="A805" s="457"/>
      <c r="B805" s="457"/>
      <c r="C805" s="457"/>
      <c r="D805" s="51"/>
      <c r="E805" s="51"/>
      <c r="F805" s="51"/>
      <c r="G805" s="51"/>
      <c r="H805" s="51"/>
      <c r="I805" s="51"/>
      <c r="J805" s="302"/>
      <c r="K805" s="302"/>
      <c r="L805" s="51"/>
      <c r="M805" s="302"/>
      <c r="N805" s="458"/>
      <c r="O805" s="459"/>
      <c r="P805" s="459"/>
      <c r="Q805" s="459"/>
      <c r="R805" s="459"/>
      <c r="S805" s="459"/>
    </row>
    <row r="806" spans="1:19" ht="12.75" customHeight="1">
      <c r="A806" s="457"/>
      <c r="B806" s="457"/>
      <c r="C806" s="457"/>
      <c r="D806" s="51"/>
      <c r="E806" s="51"/>
      <c r="F806" s="51"/>
      <c r="G806" s="51"/>
      <c r="H806" s="51"/>
      <c r="I806" s="51"/>
      <c r="J806" s="302"/>
      <c r="K806" s="302"/>
      <c r="L806" s="51"/>
      <c r="M806" s="302"/>
      <c r="N806" s="458"/>
      <c r="O806" s="459"/>
      <c r="P806" s="459"/>
      <c r="Q806" s="459"/>
      <c r="R806" s="459"/>
      <c r="S806" s="459"/>
    </row>
    <row r="807" spans="1:19" ht="12.75" customHeight="1">
      <c r="A807" s="457"/>
      <c r="B807" s="457"/>
      <c r="C807" s="457"/>
      <c r="D807" s="51"/>
      <c r="E807" s="51"/>
      <c r="F807" s="51"/>
      <c r="G807" s="51"/>
      <c r="H807" s="51"/>
      <c r="I807" s="51"/>
      <c r="J807" s="302"/>
      <c r="K807" s="302"/>
      <c r="L807" s="51"/>
      <c r="M807" s="302"/>
      <c r="N807" s="458"/>
      <c r="O807" s="459"/>
      <c r="P807" s="459"/>
      <c r="Q807" s="459"/>
      <c r="R807" s="459"/>
      <c r="S807" s="459"/>
    </row>
    <row r="808" spans="1:19" ht="12.75" customHeight="1">
      <c r="A808" s="457"/>
      <c r="B808" s="457"/>
      <c r="C808" s="457"/>
      <c r="D808" s="51"/>
      <c r="E808" s="51"/>
      <c r="F808" s="51"/>
      <c r="G808" s="51"/>
      <c r="H808" s="51"/>
      <c r="I808" s="51"/>
      <c r="J808" s="302"/>
      <c r="K808" s="302"/>
      <c r="L808" s="51"/>
      <c r="M808" s="302"/>
      <c r="N808" s="458"/>
      <c r="O808" s="459"/>
      <c r="P808" s="459"/>
      <c r="Q808" s="459"/>
      <c r="R808" s="459"/>
      <c r="S808" s="459"/>
    </row>
    <row r="809" spans="1:19" ht="12.75" customHeight="1">
      <c r="A809" s="457"/>
      <c r="B809" s="457"/>
      <c r="C809" s="457"/>
      <c r="D809" s="51"/>
      <c r="E809" s="51"/>
      <c r="F809" s="51"/>
      <c r="G809" s="51"/>
      <c r="H809" s="51"/>
      <c r="I809" s="51"/>
      <c r="J809" s="302"/>
      <c r="K809" s="302"/>
      <c r="L809" s="51"/>
      <c r="M809" s="302"/>
      <c r="N809" s="458"/>
      <c r="O809" s="459"/>
      <c r="P809" s="459"/>
      <c r="Q809" s="459"/>
      <c r="R809" s="459"/>
      <c r="S809" s="459"/>
    </row>
    <row r="810" spans="1:19" ht="12.75" customHeight="1">
      <c r="A810" s="457"/>
      <c r="B810" s="457"/>
      <c r="C810" s="457"/>
      <c r="D810" s="51"/>
      <c r="E810" s="51"/>
      <c r="F810" s="51"/>
      <c r="G810" s="51"/>
      <c r="H810" s="51"/>
      <c r="I810" s="51"/>
      <c r="J810" s="302"/>
      <c r="K810" s="302"/>
      <c r="L810" s="51"/>
      <c r="M810" s="302"/>
      <c r="N810" s="458"/>
      <c r="O810" s="459"/>
      <c r="P810" s="459"/>
      <c r="Q810" s="459"/>
      <c r="R810" s="459"/>
      <c r="S810" s="459"/>
    </row>
    <row r="811" spans="1:19" ht="12.75" customHeight="1">
      <c r="A811" s="457"/>
      <c r="B811" s="457"/>
      <c r="C811" s="457"/>
      <c r="D811" s="51"/>
      <c r="E811" s="51"/>
      <c r="F811" s="51"/>
      <c r="G811" s="51"/>
      <c r="H811" s="51"/>
      <c r="I811" s="51"/>
      <c r="J811" s="302"/>
      <c r="K811" s="302"/>
      <c r="L811" s="51"/>
      <c r="M811" s="302"/>
      <c r="N811" s="458"/>
      <c r="O811" s="459"/>
      <c r="P811" s="459"/>
      <c r="Q811" s="459"/>
      <c r="R811" s="459"/>
      <c r="S811" s="459"/>
    </row>
    <row r="812" spans="1:19" ht="12.75" customHeight="1">
      <c r="A812" s="457"/>
      <c r="B812" s="457"/>
      <c r="C812" s="457"/>
      <c r="D812" s="51"/>
      <c r="E812" s="51"/>
      <c r="F812" s="51"/>
      <c r="G812" s="51"/>
      <c r="H812" s="51"/>
      <c r="I812" s="51"/>
      <c r="J812" s="302"/>
      <c r="K812" s="302"/>
      <c r="L812" s="51"/>
      <c r="M812" s="302"/>
      <c r="N812" s="458"/>
      <c r="O812" s="459"/>
      <c r="P812" s="459"/>
      <c r="Q812" s="459"/>
      <c r="R812" s="459"/>
      <c r="S812" s="459"/>
    </row>
    <row r="813" spans="1:19" ht="12.75" customHeight="1">
      <c r="A813" s="457"/>
      <c r="B813" s="457"/>
      <c r="C813" s="457"/>
      <c r="D813" s="51"/>
      <c r="E813" s="51"/>
      <c r="F813" s="51"/>
      <c r="G813" s="51"/>
      <c r="H813" s="51"/>
      <c r="I813" s="51"/>
      <c r="J813" s="302"/>
      <c r="K813" s="302"/>
      <c r="L813" s="51"/>
      <c r="M813" s="302"/>
      <c r="N813" s="458"/>
      <c r="O813" s="459"/>
      <c r="P813" s="459"/>
      <c r="Q813" s="459"/>
      <c r="R813" s="459"/>
      <c r="S813" s="459"/>
    </row>
    <row r="814" spans="1:19" ht="12.75" customHeight="1">
      <c r="A814" s="457"/>
      <c r="B814" s="457"/>
      <c r="C814" s="457"/>
      <c r="D814" s="51"/>
      <c r="E814" s="51"/>
      <c r="F814" s="51"/>
      <c r="G814" s="51"/>
      <c r="H814" s="51"/>
      <c r="I814" s="51"/>
      <c r="J814" s="302"/>
      <c r="K814" s="302"/>
      <c r="L814" s="51"/>
      <c r="M814" s="302"/>
      <c r="N814" s="458"/>
      <c r="O814" s="459"/>
      <c r="P814" s="459"/>
      <c r="Q814" s="459"/>
      <c r="R814" s="459"/>
      <c r="S814" s="459"/>
    </row>
    <row r="815" spans="1:19" ht="12.75" customHeight="1">
      <c r="A815" s="457"/>
      <c r="B815" s="457"/>
      <c r="C815" s="457"/>
      <c r="D815" s="51"/>
      <c r="E815" s="51"/>
      <c r="F815" s="51"/>
      <c r="G815" s="51"/>
      <c r="H815" s="51"/>
      <c r="I815" s="51"/>
      <c r="J815" s="302"/>
      <c r="K815" s="302"/>
      <c r="L815" s="51"/>
      <c r="M815" s="302"/>
      <c r="N815" s="458"/>
      <c r="O815" s="459"/>
      <c r="P815" s="459"/>
      <c r="Q815" s="459"/>
      <c r="R815" s="459"/>
      <c r="S815" s="459"/>
    </row>
    <row r="816" spans="1:19" ht="12.75" customHeight="1">
      <c r="A816" s="457"/>
      <c r="B816" s="457"/>
      <c r="C816" s="457"/>
      <c r="D816" s="51"/>
      <c r="E816" s="51"/>
      <c r="F816" s="51"/>
      <c r="G816" s="51"/>
      <c r="H816" s="51"/>
      <c r="I816" s="51"/>
      <c r="J816" s="302"/>
      <c r="K816" s="302"/>
      <c r="L816" s="51"/>
      <c r="M816" s="302"/>
      <c r="N816" s="458"/>
      <c r="O816" s="459"/>
      <c r="P816" s="459"/>
      <c r="Q816" s="459"/>
      <c r="R816" s="459"/>
      <c r="S816" s="459"/>
    </row>
    <row r="817" spans="1:19" ht="12.75" customHeight="1">
      <c r="A817" s="457"/>
      <c r="B817" s="457"/>
      <c r="C817" s="457"/>
      <c r="D817" s="51"/>
      <c r="E817" s="51"/>
      <c r="F817" s="51"/>
      <c r="G817" s="51"/>
      <c r="H817" s="51"/>
      <c r="I817" s="51"/>
      <c r="J817" s="302"/>
      <c r="K817" s="302"/>
      <c r="L817" s="51"/>
      <c r="M817" s="302"/>
      <c r="N817" s="458"/>
      <c r="O817" s="459"/>
      <c r="P817" s="459"/>
      <c r="Q817" s="459"/>
      <c r="R817" s="459"/>
      <c r="S817" s="459"/>
    </row>
    <row r="818" spans="1:19" ht="12.75" customHeight="1">
      <c r="A818" s="457"/>
      <c r="B818" s="457"/>
      <c r="C818" s="457"/>
      <c r="D818" s="51"/>
      <c r="E818" s="51"/>
      <c r="F818" s="51"/>
      <c r="G818" s="51"/>
      <c r="H818" s="51"/>
      <c r="I818" s="51"/>
      <c r="J818" s="302"/>
      <c r="K818" s="302"/>
      <c r="L818" s="51"/>
      <c r="M818" s="302"/>
      <c r="N818" s="458"/>
      <c r="O818" s="459"/>
      <c r="P818" s="459"/>
      <c r="Q818" s="459"/>
      <c r="R818" s="459"/>
      <c r="S818" s="459"/>
    </row>
    <row r="819" spans="1:19" ht="12.75" customHeight="1">
      <c r="A819" s="457"/>
      <c r="B819" s="457"/>
      <c r="C819" s="457"/>
      <c r="D819" s="51"/>
      <c r="E819" s="51"/>
      <c r="F819" s="51"/>
      <c r="G819" s="51"/>
      <c r="H819" s="51"/>
      <c r="I819" s="51"/>
      <c r="J819" s="302"/>
      <c r="K819" s="302"/>
      <c r="L819" s="51"/>
      <c r="M819" s="302"/>
      <c r="N819" s="458"/>
      <c r="O819" s="459"/>
      <c r="P819" s="459"/>
      <c r="Q819" s="459"/>
      <c r="R819" s="459"/>
      <c r="S819" s="459"/>
    </row>
    <row r="820" spans="1:19" ht="12.75" customHeight="1">
      <c r="A820" s="457"/>
      <c r="B820" s="457"/>
      <c r="C820" s="457"/>
      <c r="D820" s="51"/>
      <c r="E820" s="51"/>
      <c r="F820" s="51"/>
      <c r="G820" s="51"/>
      <c r="H820" s="51"/>
      <c r="I820" s="51"/>
      <c r="J820" s="302"/>
      <c r="K820" s="302"/>
      <c r="L820" s="51"/>
      <c r="M820" s="302"/>
      <c r="N820" s="458"/>
      <c r="O820" s="459"/>
      <c r="P820" s="459"/>
      <c r="Q820" s="459"/>
      <c r="R820" s="459"/>
      <c r="S820" s="459"/>
    </row>
    <row r="821" spans="1:19" ht="12.75" customHeight="1">
      <c r="A821" s="457"/>
      <c r="B821" s="457"/>
      <c r="C821" s="457"/>
      <c r="D821" s="51"/>
      <c r="E821" s="51"/>
      <c r="F821" s="51"/>
      <c r="G821" s="51"/>
      <c r="H821" s="51"/>
      <c r="I821" s="51"/>
      <c r="J821" s="302"/>
      <c r="K821" s="302"/>
      <c r="L821" s="51"/>
      <c r="M821" s="302"/>
      <c r="N821" s="458"/>
      <c r="O821" s="459"/>
      <c r="P821" s="459"/>
      <c r="Q821" s="459"/>
      <c r="R821" s="459"/>
      <c r="S821" s="459"/>
    </row>
    <row r="822" spans="1:19" ht="12.75" customHeight="1">
      <c r="A822" s="457"/>
      <c r="B822" s="457"/>
      <c r="C822" s="457"/>
      <c r="D822" s="51"/>
      <c r="E822" s="51"/>
      <c r="F822" s="51"/>
      <c r="G822" s="51"/>
      <c r="H822" s="51"/>
      <c r="I822" s="51"/>
      <c r="J822" s="302"/>
      <c r="K822" s="302"/>
      <c r="L822" s="51"/>
      <c r="M822" s="302"/>
      <c r="N822" s="458"/>
      <c r="O822" s="459"/>
      <c r="P822" s="459"/>
      <c r="Q822" s="459"/>
      <c r="R822" s="459"/>
      <c r="S822" s="459"/>
    </row>
    <row r="823" spans="1:19" ht="12.75" customHeight="1">
      <c r="A823" s="457"/>
      <c r="B823" s="457"/>
      <c r="C823" s="457"/>
      <c r="D823" s="51"/>
      <c r="E823" s="51"/>
      <c r="F823" s="51"/>
      <c r="G823" s="51"/>
      <c r="H823" s="51"/>
      <c r="I823" s="51"/>
      <c r="J823" s="302"/>
      <c r="K823" s="302"/>
      <c r="L823" s="51"/>
      <c r="M823" s="302"/>
      <c r="N823" s="458"/>
      <c r="O823" s="459"/>
      <c r="P823" s="459"/>
      <c r="Q823" s="459"/>
      <c r="R823" s="459"/>
      <c r="S823" s="459"/>
    </row>
    <row r="824" spans="1:19" ht="12.75" customHeight="1">
      <c r="A824" s="457"/>
      <c r="B824" s="457"/>
      <c r="C824" s="457"/>
      <c r="D824" s="51"/>
      <c r="E824" s="51"/>
      <c r="F824" s="51"/>
      <c r="G824" s="51"/>
      <c r="H824" s="51"/>
      <c r="I824" s="51"/>
      <c r="J824" s="302"/>
      <c r="K824" s="302"/>
      <c r="L824" s="51"/>
      <c r="M824" s="302"/>
      <c r="N824" s="458"/>
      <c r="O824" s="459"/>
      <c r="P824" s="459"/>
      <c r="Q824" s="459"/>
      <c r="R824" s="459"/>
      <c r="S824" s="459"/>
    </row>
    <row r="825" spans="1:19" ht="12.75" customHeight="1">
      <c r="A825" s="457"/>
      <c r="B825" s="457"/>
      <c r="C825" s="457"/>
      <c r="D825" s="51"/>
      <c r="E825" s="51"/>
      <c r="F825" s="51"/>
      <c r="G825" s="51"/>
      <c r="H825" s="51"/>
      <c r="I825" s="51"/>
      <c r="J825" s="302"/>
      <c r="K825" s="302"/>
      <c r="L825" s="51"/>
      <c r="M825" s="302"/>
      <c r="N825" s="458"/>
      <c r="O825" s="459"/>
      <c r="P825" s="459"/>
      <c r="Q825" s="459"/>
      <c r="R825" s="459"/>
      <c r="S825" s="459"/>
    </row>
    <row r="826" spans="1:19" ht="12.75" customHeight="1">
      <c r="A826" s="457"/>
      <c r="B826" s="457"/>
      <c r="C826" s="457"/>
      <c r="D826" s="51"/>
      <c r="E826" s="51"/>
      <c r="F826" s="51"/>
      <c r="G826" s="51"/>
      <c r="H826" s="51"/>
      <c r="I826" s="51"/>
      <c r="J826" s="302"/>
      <c r="K826" s="302"/>
      <c r="L826" s="51"/>
      <c r="M826" s="302"/>
      <c r="N826" s="458"/>
      <c r="O826" s="459"/>
      <c r="P826" s="459"/>
      <c r="Q826" s="459"/>
      <c r="R826" s="459"/>
      <c r="S826" s="459"/>
    </row>
    <row r="827" spans="1:19" ht="12.75" customHeight="1">
      <c r="A827" s="457"/>
      <c r="B827" s="457"/>
      <c r="C827" s="457"/>
      <c r="D827" s="51"/>
      <c r="E827" s="51"/>
      <c r="F827" s="51"/>
      <c r="G827" s="51"/>
      <c r="H827" s="51"/>
      <c r="I827" s="51"/>
      <c r="J827" s="302"/>
      <c r="K827" s="302"/>
      <c r="L827" s="51"/>
      <c r="M827" s="302"/>
      <c r="N827" s="458"/>
      <c r="O827" s="459"/>
      <c r="P827" s="459"/>
      <c r="Q827" s="459"/>
      <c r="R827" s="459"/>
      <c r="S827" s="459"/>
    </row>
    <row r="828" spans="1:19" ht="12.75" customHeight="1">
      <c r="A828" s="457"/>
      <c r="B828" s="457"/>
      <c r="C828" s="457"/>
      <c r="D828" s="51"/>
      <c r="E828" s="51"/>
      <c r="F828" s="51"/>
      <c r="G828" s="51"/>
      <c r="H828" s="51"/>
      <c r="I828" s="51"/>
      <c r="J828" s="302"/>
      <c r="K828" s="302"/>
      <c r="L828" s="51"/>
      <c r="M828" s="302"/>
      <c r="N828" s="458"/>
      <c r="O828" s="459"/>
      <c r="P828" s="459"/>
      <c r="Q828" s="459"/>
      <c r="R828" s="459"/>
      <c r="S828" s="459"/>
    </row>
    <row r="829" spans="1:19" ht="12.75" customHeight="1">
      <c r="A829" s="457"/>
      <c r="B829" s="457"/>
      <c r="C829" s="457"/>
      <c r="D829" s="51"/>
      <c r="E829" s="51"/>
      <c r="F829" s="51"/>
      <c r="G829" s="51"/>
      <c r="H829" s="51"/>
      <c r="I829" s="51"/>
      <c r="J829" s="302"/>
      <c r="K829" s="302"/>
      <c r="L829" s="51"/>
      <c r="M829" s="302"/>
      <c r="N829" s="458"/>
      <c r="O829" s="459"/>
      <c r="P829" s="459"/>
      <c r="Q829" s="459"/>
      <c r="R829" s="459"/>
      <c r="S829" s="459"/>
    </row>
    <row r="830" spans="1:19" ht="12.75" customHeight="1">
      <c r="A830" s="457"/>
      <c r="B830" s="457"/>
      <c r="C830" s="457"/>
      <c r="D830" s="51"/>
      <c r="E830" s="51"/>
      <c r="F830" s="51"/>
      <c r="G830" s="51"/>
      <c r="H830" s="51"/>
      <c r="I830" s="51"/>
      <c r="J830" s="302"/>
      <c r="K830" s="302"/>
      <c r="L830" s="51"/>
      <c r="M830" s="302"/>
      <c r="N830" s="458"/>
      <c r="O830" s="459"/>
      <c r="P830" s="459"/>
      <c r="Q830" s="459"/>
      <c r="R830" s="459"/>
      <c r="S830" s="459"/>
    </row>
    <row r="831" spans="1:19" ht="12.75" customHeight="1">
      <c r="A831" s="457"/>
      <c r="B831" s="457"/>
      <c r="C831" s="457"/>
      <c r="D831" s="51"/>
      <c r="E831" s="51"/>
      <c r="F831" s="51"/>
      <c r="G831" s="51"/>
      <c r="H831" s="51"/>
      <c r="I831" s="51"/>
      <c r="J831" s="302"/>
      <c r="K831" s="302"/>
      <c r="L831" s="51"/>
      <c r="M831" s="302"/>
      <c r="N831" s="458"/>
      <c r="O831" s="459"/>
      <c r="P831" s="459"/>
      <c r="Q831" s="459"/>
      <c r="R831" s="459"/>
      <c r="S831" s="459"/>
    </row>
    <row r="832" spans="1:19" ht="12.75" customHeight="1">
      <c r="A832" s="457"/>
      <c r="B832" s="457"/>
      <c r="C832" s="457"/>
      <c r="D832" s="51"/>
      <c r="E832" s="51"/>
      <c r="F832" s="51"/>
      <c r="G832" s="51"/>
      <c r="H832" s="51"/>
      <c r="I832" s="51"/>
      <c r="J832" s="302"/>
      <c r="K832" s="302"/>
      <c r="L832" s="51"/>
      <c r="M832" s="302"/>
      <c r="N832" s="458"/>
      <c r="O832" s="459"/>
      <c r="P832" s="459"/>
      <c r="Q832" s="459"/>
      <c r="R832" s="459"/>
      <c r="S832" s="459"/>
    </row>
    <row r="833" spans="1:19" ht="12.75" customHeight="1">
      <c r="A833" s="457"/>
      <c r="B833" s="457"/>
      <c r="C833" s="457"/>
      <c r="D833" s="51"/>
      <c r="E833" s="51"/>
      <c r="F833" s="51"/>
      <c r="G833" s="51"/>
      <c r="H833" s="51"/>
      <c r="I833" s="51"/>
      <c r="J833" s="302"/>
      <c r="K833" s="302"/>
      <c r="L833" s="51"/>
      <c r="M833" s="302"/>
      <c r="N833" s="458"/>
      <c r="O833" s="459"/>
      <c r="P833" s="459"/>
      <c r="Q833" s="459"/>
      <c r="R833" s="459"/>
      <c r="S833" s="459"/>
    </row>
    <row r="834" spans="1:19" ht="12.75" customHeight="1">
      <c r="A834" s="457"/>
      <c r="B834" s="457"/>
      <c r="C834" s="457"/>
      <c r="D834" s="51"/>
      <c r="E834" s="51"/>
      <c r="F834" s="51"/>
      <c r="G834" s="51"/>
      <c r="H834" s="51"/>
      <c r="I834" s="51"/>
      <c r="J834" s="302"/>
      <c r="K834" s="302"/>
      <c r="L834" s="51"/>
      <c r="M834" s="302"/>
      <c r="N834" s="458"/>
      <c r="O834" s="459"/>
      <c r="P834" s="459"/>
      <c r="Q834" s="459"/>
      <c r="R834" s="459"/>
      <c r="S834" s="459"/>
    </row>
    <row r="835" spans="1:19" ht="12.75" customHeight="1">
      <c r="A835" s="457"/>
      <c r="B835" s="457"/>
      <c r="C835" s="457"/>
      <c r="D835" s="51"/>
      <c r="E835" s="51"/>
      <c r="F835" s="51"/>
      <c r="G835" s="51"/>
      <c r="H835" s="51"/>
      <c r="I835" s="51"/>
      <c r="J835" s="302"/>
      <c r="K835" s="302"/>
      <c r="L835" s="51"/>
      <c r="M835" s="302"/>
      <c r="N835" s="458"/>
      <c r="O835" s="459"/>
      <c r="P835" s="459"/>
      <c r="Q835" s="459"/>
      <c r="R835" s="459"/>
      <c r="S835" s="459"/>
    </row>
    <row r="836" spans="1:19" ht="12.75" customHeight="1">
      <c r="A836" s="457"/>
      <c r="B836" s="457"/>
      <c r="C836" s="457"/>
      <c r="D836" s="51"/>
      <c r="E836" s="51"/>
      <c r="F836" s="51"/>
      <c r="G836" s="51"/>
      <c r="H836" s="51"/>
      <c r="I836" s="51"/>
      <c r="J836" s="302"/>
      <c r="K836" s="302"/>
      <c r="L836" s="51"/>
      <c r="M836" s="302"/>
      <c r="N836" s="458"/>
      <c r="O836" s="459"/>
      <c r="P836" s="459"/>
      <c r="Q836" s="459"/>
      <c r="R836" s="459"/>
      <c r="S836" s="459"/>
    </row>
    <row r="837" spans="1:19" ht="12.75" customHeight="1">
      <c r="A837" s="457"/>
      <c r="B837" s="457"/>
      <c r="C837" s="457"/>
      <c r="D837" s="51"/>
      <c r="E837" s="51"/>
      <c r="F837" s="51"/>
      <c r="G837" s="51"/>
      <c r="H837" s="51"/>
      <c r="I837" s="51"/>
      <c r="J837" s="302"/>
      <c r="K837" s="302"/>
      <c r="L837" s="51"/>
      <c r="M837" s="302"/>
      <c r="N837" s="458"/>
      <c r="O837" s="459"/>
      <c r="P837" s="459"/>
      <c r="Q837" s="459"/>
      <c r="R837" s="459"/>
      <c r="S837" s="459"/>
    </row>
    <row r="838" spans="1:19" ht="12.75" customHeight="1">
      <c r="A838" s="457"/>
      <c r="B838" s="457"/>
      <c r="C838" s="457"/>
      <c r="D838" s="51"/>
      <c r="E838" s="51"/>
      <c r="F838" s="51"/>
      <c r="G838" s="51"/>
      <c r="H838" s="51"/>
      <c r="I838" s="51"/>
      <c r="J838" s="302"/>
      <c r="K838" s="302"/>
      <c r="L838" s="51"/>
      <c r="M838" s="302"/>
      <c r="N838" s="458"/>
      <c r="O838" s="459"/>
      <c r="P838" s="459"/>
      <c r="Q838" s="459"/>
      <c r="R838" s="459"/>
      <c r="S838" s="459"/>
    </row>
    <row r="839" spans="1:19" ht="12.75" customHeight="1">
      <c r="A839" s="457"/>
      <c r="B839" s="457"/>
      <c r="C839" s="457"/>
      <c r="D839" s="51"/>
      <c r="E839" s="51"/>
      <c r="F839" s="51"/>
      <c r="G839" s="51"/>
      <c r="H839" s="51"/>
      <c r="I839" s="51"/>
      <c r="J839" s="302"/>
      <c r="K839" s="302"/>
      <c r="L839" s="51"/>
      <c r="M839" s="302"/>
      <c r="N839" s="458"/>
      <c r="O839" s="459"/>
      <c r="P839" s="459"/>
      <c r="Q839" s="459"/>
      <c r="R839" s="459"/>
      <c r="S839" s="459"/>
    </row>
    <row r="840" spans="1:19" ht="12.75" customHeight="1">
      <c r="A840" s="457"/>
      <c r="B840" s="457"/>
      <c r="C840" s="457"/>
      <c r="D840" s="51"/>
      <c r="E840" s="51"/>
      <c r="F840" s="51"/>
      <c r="G840" s="51"/>
      <c r="H840" s="51"/>
      <c r="I840" s="51"/>
      <c r="J840" s="302"/>
      <c r="K840" s="302"/>
      <c r="L840" s="51"/>
      <c r="M840" s="302"/>
      <c r="N840" s="458"/>
      <c r="O840" s="459"/>
      <c r="P840" s="459"/>
      <c r="Q840" s="459"/>
      <c r="R840" s="459"/>
      <c r="S840" s="459"/>
    </row>
    <row r="841" spans="1:19" ht="12.75" customHeight="1">
      <c r="A841" s="457"/>
      <c r="B841" s="457"/>
      <c r="C841" s="457"/>
      <c r="D841" s="51"/>
      <c r="E841" s="51"/>
      <c r="F841" s="51"/>
      <c r="G841" s="51"/>
      <c r="H841" s="51"/>
      <c r="I841" s="51"/>
      <c r="J841" s="302"/>
      <c r="K841" s="302"/>
      <c r="L841" s="51"/>
      <c r="M841" s="302"/>
      <c r="N841" s="458"/>
      <c r="O841" s="459"/>
      <c r="P841" s="459"/>
      <c r="Q841" s="459"/>
      <c r="R841" s="459"/>
      <c r="S841" s="459"/>
    </row>
    <row r="842" spans="1:19" ht="12.75" customHeight="1">
      <c r="A842" s="457"/>
      <c r="B842" s="457"/>
      <c r="C842" s="457"/>
      <c r="D842" s="51"/>
      <c r="E842" s="51"/>
      <c r="F842" s="51"/>
      <c r="G842" s="51"/>
      <c r="H842" s="51"/>
      <c r="I842" s="51"/>
      <c r="J842" s="302"/>
      <c r="K842" s="302"/>
      <c r="L842" s="51"/>
      <c r="M842" s="302"/>
      <c r="N842" s="458"/>
      <c r="O842" s="459"/>
      <c r="P842" s="459"/>
      <c r="Q842" s="459"/>
      <c r="R842" s="459"/>
      <c r="S842" s="459"/>
    </row>
    <row r="843" spans="1:19" ht="12.75" customHeight="1">
      <c r="A843" s="457"/>
      <c r="B843" s="457"/>
      <c r="C843" s="457"/>
      <c r="D843" s="51"/>
      <c r="E843" s="51"/>
      <c r="F843" s="51"/>
      <c r="G843" s="51"/>
      <c r="H843" s="51"/>
      <c r="I843" s="51"/>
      <c r="J843" s="302"/>
      <c r="K843" s="302"/>
      <c r="L843" s="51"/>
      <c r="M843" s="302"/>
      <c r="N843" s="458"/>
      <c r="O843" s="459"/>
      <c r="P843" s="459"/>
      <c r="Q843" s="459"/>
      <c r="R843" s="459"/>
      <c r="S843" s="459"/>
    </row>
    <row r="844" spans="1:19" ht="12.75" customHeight="1">
      <c r="A844" s="457"/>
      <c r="B844" s="457"/>
      <c r="C844" s="457"/>
      <c r="D844" s="51"/>
      <c r="E844" s="51"/>
      <c r="F844" s="51"/>
      <c r="G844" s="51"/>
      <c r="H844" s="51"/>
      <c r="I844" s="51"/>
      <c r="J844" s="302"/>
      <c r="K844" s="302"/>
      <c r="L844" s="51"/>
      <c r="M844" s="302"/>
      <c r="N844" s="458"/>
      <c r="O844" s="459"/>
      <c r="P844" s="459"/>
      <c r="Q844" s="459"/>
      <c r="R844" s="459"/>
      <c r="S844" s="459"/>
    </row>
    <row r="845" spans="1:19" ht="12.75" customHeight="1">
      <c r="A845" s="457"/>
      <c r="B845" s="457"/>
      <c r="C845" s="457"/>
      <c r="D845" s="51"/>
      <c r="E845" s="51"/>
      <c r="F845" s="51"/>
      <c r="G845" s="51"/>
      <c r="H845" s="51"/>
      <c r="I845" s="51"/>
      <c r="J845" s="302"/>
      <c r="K845" s="302"/>
      <c r="L845" s="51"/>
      <c r="M845" s="302"/>
      <c r="N845" s="458"/>
      <c r="O845" s="459"/>
      <c r="P845" s="459"/>
      <c r="Q845" s="459"/>
      <c r="R845" s="459"/>
      <c r="S845" s="459"/>
    </row>
    <row r="846" spans="1:19" ht="12.75" customHeight="1">
      <c r="A846" s="457"/>
      <c r="B846" s="457"/>
      <c r="C846" s="457"/>
      <c r="D846" s="51"/>
      <c r="E846" s="51"/>
      <c r="F846" s="51"/>
      <c r="G846" s="51"/>
      <c r="H846" s="51"/>
      <c r="I846" s="51"/>
      <c r="J846" s="302"/>
      <c r="K846" s="302"/>
      <c r="L846" s="51"/>
      <c r="M846" s="302"/>
      <c r="N846" s="458"/>
      <c r="O846" s="459"/>
      <c r="P846" s="459"/>
      <c r="Q846" s="459"/>
      <c r="R846" s="459"/>
      <c r="S846" s="459"/>
    </row>
    <row r="847" spans="1:19" ht="12.75" customHeight="1">
      <c r="A847" s="457"/>
      <c r="B847" s="457"/>
      <c r="C847" s="457"/>
      <c r="D847" s="51"/>
      <c r="E847" s="51"/>
      <c r="F847" s="51"/>
      <c r="G847" s="51"/>
      <c r="H847" s="51"/>
      <c r="I847" s="51"/>
      <c r="J847" s="302"/>
      <c r="K847" s="302"/>
      <c r="L847" s="51"/>
      <c r="M847" s="302"/>
      <c r="N847" s="458"/>
      <c r="O847" s="459"/>
      <c r="P847" s="459"/>
      <c r="Q847" s="459"/>
      <c r="R847" s="459"/>
      <c r="S847" s="459"/>
    </row>
    <row r="848" spans="1:19" ht="12.75" customHeight="1">
      <c r="A848" s="457"/>
      <c r="B848" s="457"/>
      <c r="C848" s="457"/>
      <c r="D848" s="51"/>
      <c r="E848" s="51"/>
      <c r="F848" s="51"/>
      <c r="G848" s="51"/>
      <c r="H848" s="51"/>
      <c r="I848" s="51"/>
      <c r="J848" s="302"/>
      <c r="K848" s="302"/>
      <c r="L848" s="51"/>
      <c r="M848" s="302"/>
      <c r="N848" s="458"/>
      <c r="O848" s="459"/>
      <c r="P848" s="459"/>
      <c r="Q848" s="459"/>
      <c r="R848" s="459"/>
      <c r="S848" s="459"/>
    </row>
    <row r="849" spans="1:19" ht="12.75" customHeight="1">
      <c r="A849" s="457"/>
      <c r="B849" s="457"/>
      <c r="C849" s="457"/>
      <c r="D849" s="51"/>
      <c r="E849" s="51"/>
      <c r="F849" s="51"/>
      <c r="G849" s="51"/>
      <c r="H849" s="51"/>
      <c r="I849" s="51"/>
      <c r="J849" s="302"/>
      <c r="K849" s="302"/>
      <c r="L849" s="51"/>
      <c r="M849" s="302"/>
      <c r="N849" s="458"/>
      <c r="O849" s="459"/>
      <c r="P849" s="459"/>
      <c r="Q849" s="459"/>
      <c r="R849" s="459"/>
      <c r="S849" s="459"/>
    </row>
    <row r="850" spans="1:19" ht="12.75" customHeight="1">
      <c r="A850" s="457"/>
      <c r="B850" s="457"/>
      <c r="C850" s="457"/>
      <c r="D850" s="51"/>
      <c r="E850" s="51"/>
      <c r="F850" s="51"/>
      <c r="G850" s="51"/>
      <c r="H850" s="51"/>
      <c r="I850" s="51"/>
      <c r="J850" s="302"/>
      <c r="K850" s="302"/>
      <c r="L850" s="51"/>
      <c r="M850" s="302"/>
      <c r="N850" s="458"/>
      <c r="O850" s="459"/>
      <c r="P850" s="459"/>
      <c r="Q850" s="459"/>
      <c r="R850" s="459"/>
      <c r="S850" s="459"/>
    </row>
    <row r="851" spans="1:19" ht="12.75" customHeight="1">
      <c r="A851" s="457"/>
      <c r="B851" s="457"/>
      <c r="C851" s="457"/>
      <c r="D851" s="51"/>
      <c r="E851" s="51"/>
      <c r="F851" s="51"/>
      <c r="G851" s="51"/>
      <c r="H851" s="51"/>
      <c r="I851" s="51"/>
      <c r="J851" s="302"/>
      <c r="K851" s="302"/>
      <c r="L851" s="51"/>
      <c r="M851" s="302"/>
      <c r="N851" s="458"/>
      <c r="O851" s="459"/>
      <c r="P851" s="459"/>
      <c r="Q851" s="459"/>
      <c r="R851" s="459"/>
      <c r="S851" s="459"/>
    </row>
    <row r="852" spans="1:19" ht="12.75" customHeight="1">
      <c r="A852" s="457"/>
      <c r="B852" s="457"/>
      <c r="C852" s="457"/>
      <c r="D852" s="51"/>
      <c r="E852" s="51"/>
      <c r="F852" s="51"/>
      <c r="G852" s="51"/>
      <c r="H852" s="51"/>
      <c r="I852" s="51"/>
      <c r="J852" s="302"/>
      <c r="K852" s="302"/>
      <c r="L852" s="51"/>
      <c r="M852" s="302"/>
      <c r="N852" s="458"/>
      <c r="O852" s="459"/>
      <c r="P852" s="459"/>
      <c r="Q852" s="459"/>
      <c r="R852" s="459"/>
      <c r="S852" s="459"/>
    </row>
    <row r="853" spans="1:19" ht="12.75" customHeight="1">
      <c r="A853" s="457"/>
      <c r="B853" s="457"/>
      <c r="C853" s="457"/>
      <c r="D853" s="51"/>
      <c r="E853" s="51"/>
      <c r="F853" s="51"/>
      <c r="G853" s="51"/>
      <c r="H853" s="51"/>
      <c r="I853" s="51"/>
      <c r="J853" s="302"/>
      <c r="K853" s="302"/>
      <c r="L853" s="51"/>
      <c r="M853" s="302"/>
      <c r="N853" s="458"/>
      <c r="O853" s="459"/>
      <c r="P853" s="459"/>
      <c r="Q853" s="459"/>
      <c r="R853" s="459"/>
      <c r="S853" s="459"/>
    </row>
    <row r="854" spans="1:19" ht="12.75" customHeight="1">
      <c r="A854" s="457"/>
      <c r="B854" s="457"/>
      <c r="C854" s="457"/>
      <c r="D854" s="51"/>
      <c r="E854" s="51"/>
      <c r="F854" s="51"/>
      <c r="G854" s="51"/>
      <c r="H854" s="51"/>
      <c r="I854" s="51"/>
      <c r="J854" s="302"/>
      <c r="K854" s="302"/>
      <c r="L854" s="51"/>
      <c r="M854" s="302"/>
      <c r="N854" s="458"/>
      <c r="O854" s="459"/>
      <c r="P854" s="459"/>
      <c r="Q854" s="459"/>
      <c r="R854" s="459"/>
      <c r="S854" s="459"/>
    </row>
    <row r="855" spans="1:19" ht="12.75" customHeight="1">
      <c r="A855" s="457"/>
      <c r="B855" s="457"/>
      <c r="C855" s="457"/>
      <c r="D855" s="51"/>
      <c r="E855" s="51"/>
      <c r="F855" s="51"/>
      <c r="G855" s="51"/>
      <c r="H855" s="51"/>
      <c r="I855" s="51"/>
      <c r="J855" s="302"/>
      <c r="K855" s="302"/>
      <c r="L855" s="51"/>
      <c r="M855" s="302"/>
      <c r="N855" s="458"/>
      <c r="O855" s="459"/>
      <c r="P855" s="459"/>
      <c r="Q855" s="459"/>
      <c r="R855" s="459"/>
      <c r="S855" s="459"/>
    </row>
    <row r="856" spans="1:19" ht="12.75" customHeight="1">
      <c r="A856" s="457"/>
      <c r="B856" s="457"/>
      <c r="C856" s="457"/>
      <c r="D856" s="51"/>
      <c r="E856" s="51"/>
      <c r="F856" s="51"/>
      <c r="G856" s="51"/>
      <c r="H856" s="51"/>
      <c r="I856" s="51"/>
      <c r="J856" s="302"/>
      <c r="K856" s="302"/>
      <c r="L856" s="51"/>
      <c r="M856" s="302"/>
      <c r="N856" s="458"/>
      <c r="O856" s="459"/>
      <c r="P856" s="459"/>
      <c r="Q856" s="459"/>
      <c r="R856" s="459"/>
      <c r="S856" s="459"/>
    </row>
    <row r="857" spans="1:19" ht="12.75" customHeight="1">
      <c r="A857" s="457"/>
      <c r="B857" s="457"/>
      <c r="C857" s="457"/>
      <c r="D857" s="51"/>
      <c r="E857" s="51"/>
      <c r="F857" s="51"/>
      <c r="G857" s="51"/>
      <c r="H857" s="51"/>
      <c r="I857" s="51"/>
      <c r="J857" s="302"/>
      <c r="K857" s="302"/>
      <c r="L857" s="51"/>
      <c r="M857" s="302"/>
      <c r="N857" s="458"/>
      <c r="O857" s="459"/>
      <c r="P857" s="459"/>
      <c r="Q857" s="459"/>
      <c r="R857" s="459"/>
      <c r="S857" s="459"/>
    </row>
    <row r="858" spans="1:19" ht="12.75" customHeight="1">
      <c r="A858" s="457"/>
      <c r="B858" s="457"/>
      <c r="C858" s="457"/>
      <c r="D858" s="51"/>
      <c r="E858" s="51"/>
      <c r="F858" s="51"/>
      <c r="G858" s="51"/>
      <c r="H858" s="51"/>
      <c r="I858" s="51"/>
      <c r="J858" s="302"/>
      <c r="K858" s="302"/>
      <c r="L858" s="51"/>
      <c r="M858" s="302"/>
      <c r="N858" s="458"/>
      <c r="O858" s="459"/>
      <c r="P858" s="459"/>
      <c r="Q858" s="459"/>
      <c r="R858" s="459"/>
      <c r="S858" s="459"/>
    </row>
    <row r="859" spans="1:19" ht="12.75" customHeight="1">
      <c r="A859" s="457"/>
      <c r="B859" s="457"/>
      <c r="C859" s="457"/>
      <c r="D859" s="51"/>
      <c r="E859" s="51"/>
      <c r="F859" s="51"/>
      <c r="G859" s="51"/>
      <c r="H859" s="51"/>
      <c r="I859" s="51"/>
      <c r="J859" s="302"/>
      <c r="K859" s="302"/>
      <c r="L859" s="51"/>
      <c r="M859" s="302"/>
      <c r="N859" s="458"/>
      <c r="O859" s="459"/>
      <c r="P859" s="459"/>
      <c r="Q859" s="459"/>
      <c r="R859" s="459"/>
      <c r="S859" s="459"/>
    </row>
    <row r="860" spans="1:19" ht="12.75" customHeight="1">
      <c r="A860" s="457"/>
      <c r="B860" s="457"/>
      <c r="C860" s="457"/>
      <c r="D860" s="51"/>
      <c r="E860" s="51"/>
      <c r="F860" s="51"/>
      <c r="G860" s="51"/>
      <c r="H860" s="51"/>
      <c r="I860" s="51"/>
      <c r="J860" s="302"/>
      <c r="K860" s="302"/>
      <c r="L860" s="51"/>
      <c r="M860" s="302"/>
      <c r="N860" s="458"/>
      <c r="O860" s="459"/>
      <c r="P860" s="459"/>
      <c r="Q860" s="459"/>
      <c r="R860" s="459"/>
      <c r="S860" s="459"/>
    </row>
    <row r="861" spans="1:19" ht="12.75" customHeight="1">
      <c r="A861" s="457"/>
      <c r="B861" s="457"/>
      <c r="C861" s="457"/>
      <c r="D861" s="51"/>
      <c r="E861" s="51"/>
      <c r="F861" s="51"/>
      <c r="G861" s="51"/>
      <c r="H861" s="51"/>
      <c r="I861" s="51"/>
      <c r="J861" s="302"/>
      <c r="K861" s="302"/>
      <c r="L861" s="51"/>
      <c r="M861" s="302"/>
      <c r="N861" s="458"/>
      <c r="O861" s="459"/>
      <c r="P861" s="459"/>
      <c r="Q861" s="459"/>
      <c r="R861" s="459"/>
      <c r="S861" s="459"/>
    </row>
    <row r="862" spans="1:19" ht="12.75" customHeight="1">
      <c r="A862" s="457"/>
      <c r="B862" s="457"/>
      <c r="C862" s="457"/>
      <c r="D862" s="51"/>
      <c r="E862" s="51"/>
      <c r="F862" s="51"/>
      <c r="G862" s="51"/>
      <c r="H862" s="51"/>
      <c r="I862" s="51"/>
      <c r="J862" s="302"/>
      <c r="K862" s="302"/>
      <c r="L862" s="51"/>
      <c r="M862" s="302"/>
      <c r="N862" s="458"/>
      <c r="O862" s="459"/>
      <c r="P862" s="459"/>
      <c r="Q862" s="459"/>
      <c r="R862" s="459"/>
      <c r="S862" s="459"/>
    </row>
    <row r="863" spans="1:19" ht="12.75" customHeight="1">
      <c r="A863" s="457"/>
      <c r="B863" s="457"/>
      <c r="C863" s="457"/>
      <c r="D863" s="51"/>
      <c r="E863" s="51"/>
      <c r="F863" s="51"/>
      <c r="G863" s="51"/>
      <c r="H863" s="51"/>
      <c r="I863" s="51"/>
      <c r="J863" s="302"/>
      <c r="K863" s="302"/>
      <c r="L863" s="51"/>
      <c r="M863" s="302"/>
      <c r="N863" s="458"/>
      <c r="O863" s="459"/>
      <c r="P863" s="459"/>
      <c r="Q863" s="459"/>
      <c r="R863" s="459"/>
      <c r="S863" s="459"/>
    </row>
    <row r="864" spans="1:19" ht="12.75" customHeight="1">
      <c r="A864" s="457"/>
      <c r="B864" s="457"/>
      <c r="C864" s="457"/>
      <c r="D864" s="51"/>
      <c r="E864" s="51"/>
      <c r="F864" s="51"/>
      <c r="G864" s="51"/>
      <c r="H864" s="51"/>
      <c r="I864" s="51"/>
      <c r="J864" s="302"/>
      <c r="K864" s="302"/>
      <c r="L864" s="51"/>
      <c r="M864" s="302"/>
      <c r="N864" s="458"/>
      <c r="O864" s="459"/>
      <c r="P864" s="459"/>
      <c r="Q864" s="459"/>
      <c r="R864" s="459"/>
      <c r="S864" s="459"/>
    </row>
    <row r="865" spans="1:19" ht="12.75" customHeight="1">
      <c r="A865" s="457"/>
      <c r="B865" s="457"/>
      <c r="C865" s="457"/>
      <c r="D865" s="51"/>
      <c r="E865" s="51"/>
      <c r="F865" s="51"/>
      <c r="G865" s="51"/>
      <c r="H865" s="51"/>
      <c r="I865" s="51"/>
      <c r="J865" s="302"/>
      <c r="K865" s="302"/>
      <c r="L865" s="51"/>
      <c r="M865" s="302"/>
      <c r="N865" s="458"/>
      <c r="O865" s="459"/>
      <c r="P865" s="459"/>
      <c r="Q865" s="459"/>
      <c r="R865" s="459"/>
      <c r="S865" s="459"/>
    </row>
    <row r="866" spans="1:19" ht="12.75" customHeight="1">
      <c r="A866" s="457"/>
      <c r="B866" s="457"/>
      <c r="C866" s="457"/>
      <c r="D866" s="51"/>
      <c r="E866" s="51"/>
      <c r="F866" s="51"/>
      <c r="G866" s="51"/>
      <c r="H866" s="51"/>
      <c r="I866" s="51"/>
      <c r="J866" s="302"/>
      <c r="K866" s="302"/>
      <c r="L866" s="51"/>
      <c r="M866" s="302"/>
      <c r="N866" s="458"/>
      <c r="O866" s="459"/>
      <c r="P866" s="459"/>
      <c r="Q866" s="459"/>
      <c r="R866" s="459"/>
      <c r="S866" s="459"/>
    </row>
    <row r="867" spans="1:19" ht="12.75" customHeight="1">
      <c r="A867" s="457"/>
      <c r="B867" s="457"/>
      <c r="C867" s="457"/>
      <c r="D867" s="51"/>
      <c r="E867" s="51"/>
      <c r="F867" s="51"/>
      <c r="G867" s="51"/>
      <c r="H867" s="51"/>
      <c r="I867" s="51"/>
      <c r="J867" s="302"/>
      <c r="K867" s="302"/>
      <c r="L867" s="51"/>
      <c r="M867" s="302"/>
      <c r="N867" s="458"/>
      <c r="O867" s="459"/>
      <c r="P867" s="459"/>
      <c r="Q867" s="459"/>
      <c r="R867" s="459"/>
      <c r="S867" s="459"/>
    </row>
    <row r="868" spans="1:19" ht="12.75" customHeight="1">
      <c r="A868" s="457"/>
      <c r="B868" s="457"/>
      <c r="C868" s="457"/>
      <c r="D868" s="51"/>
      <c r="E868" s="51"/>
      <c r="F868" s="51"/>
      <c r="G868" s="51"/>
      <c r="H868" s="51"/>
      <c r="I868" s="51"/>
      <c r="J868" s="302"/>
      <c r="K868" s="302"/>
      <c r="L868" s="51"/>
      <c r="M868" s="302"/>
      <c r="N868" s="458"/>
      <c r="O868" s="459"/>
      <c r="P868" s="459"/>
      <c r="Q868" s="459"/>
      <c r="R868" s="459"/>
      <c r="S868" s="459"/>
    </row>
    <row r="869" spans="1:19" ht="12.75" customHeight="1">
      <c r="A869" s="457"/>
      <c r="B869" s="457"/>
      <c r="C869" s="457"/>
      <c r="D869" s="51"/>
      <c r="E869" s="51"/>
      <c r="F869" s="51"/>
      <c r="G869" s="51"/>
      <c r="H869" s="51"/>
      <c r="I869" s="51"/>
      <c r="J869" s="302"/>
      <c r="K869" s="302"/>
      <c r="L869" s="51"/>
      <c r="M869" s="302"/>
      <c r="N869" s="458"/>
      <c r="O869" s="459"/>
      <c r="P869" s="459"/>
      <c r="Q869" s="459"/>
      <c r="R869" s="459"/>
      <c r="S869" s="459"/>
    </row>
    <row r="870" spans="1:19" ht="12.75" customHeight="1">
      <c r="A870" s="457"/>
      <c r="B870" s="457"/>
      <c r="C870" s="457"/>
      <c r="D870" s="51"/>
      <c r="E870" s="51"/>
      <c r="F870" s="51"/>
      <c r="G870" s="51"/>
      <c r="H870" s="51"/>
      <c r="I870" s="51"/>
      <c r="J870" s="302"/>
      <c r="K870" s="302"/>
      <c r="L870" s="51"/>
      <c r="M870" s="302"/>
      <c r="N870" s="458"/>
      <c r="O870" s="459"/>
      <c r="P870" s="459"/>
      <c r="Q870" s="459"/>
      <c r="R870" s="459"/>
      <c r="S870" s="459"/>
    </row>
    <row r="871" spans="1:19" ht="12.75" customHeight="1">
      <c r="A871" s="457"/>
      <c r="B871" s="457"/>
      <c r="C871" s="457"/>
      <c r="D871" s="51"/>
      <c r="E871" s="51"/>
      <c r="F871" s="51"/>
      <c r="G871" s="51"/>
      <c r="H871" s="51"/>
      <c r="I871" s="51"/>
      <c r="J871" s="302"/>
      <c r="K871" s="302"/>
      <c r="L871" s="51"/>
      <c r="M871" s="302"/>
      <c r="N871" s="458"/>
      <c r="O871" s="459"/>
      <c r="P871" s="459"/>
      <c r="Q871" s="459"/>
      <c r="R871" s="459"/>
      <c r="S871" s="459"/>
    </row>
    <row r="872" spans="1:19" ht="12.75" customHeight="1">
      <c r="A872" s="457"/>
      <c r="B872" s="457"/>
      <c r="C872" s="457"/>
      <c r="D872" s="51"/>
      <c r="E872" s="51"/>
      <c r="F872" s="51"/>
      <c r="G872" s="51"/>
      <c r="H872" s="51"/>
      <c r="I872" s="51"/>
      <c r="J872" s="302"/>
      <c r="K872" s="302"/>
      <c r="L872" s="51"/>
      <c r="M872" s="302"/>
      <c r="N872" s="458"/>
      <c r="O872" s="459"/>
      <c r="P872" s="459"/>
      <c r="Q872" s="459"/>
      <c r="R872" s="459"/>
      <c r="S872" s="459"/>
    </row>
    <row r="873" spans="1:19" ht="12.75" customHeight="1">
      <c r="A873" s="457"/>
      <c r="B873" s="457"/>
      <c r="C873" s="457"/>
      <c r="D873" s="51"/>
      <c r="E873" s="51"/>
      <c r="F873" s="51"/>
      <c r="G873" s="51"/>
      <c r="H873" s="51"/>
      <c r="I873" s="51"/>
      <c r="J873" s="302"/>
      <c r="K873" s="302"/>
      <c r="L873" s="51"/>
      <c r="M873" s="302"/>
      <c r="N873" s="458"/>
      <c r="O873" s="459"/>
      <c r="P873" s="459"/>
      <c r="Q873" s="459"/>
      <c r="R873" s="459"/>
      <c r="S873" s="459"/>
    </row>
    <row r="874" spans="1:19" ht="12.75" customHeight="1">
      <c r="A874" s="457"/>
      <c r="B874" s="457"/>
      <c r="C874" s="457"/>
      <c r="D874" s="51"/>
      <c r="E874" s="51"/>
      <c r="F874" s="51"/>
      <c r="G874" s="51"/>
      <c r="H874" s="51"/>
      <c r="I874" s="51"/>
      <c r="J874" s="302"/>
      <c r="K874" s="302"/>
      <c r="L874" s="51"/>
      <c r="M874" s="302"/>
      <c r="N874" s="458"/>
      <c r="O874" s="459"/>
      <c r="P874" s="459"/>
      <c r="Q874" s="459"/>
      <c r="R874" s="459"/>
      <c r="S874" s="459"/>
    </row>
    <row r="875" spans="1:19" ht="12.75" customHeight="1">
      <c r="A875" s="457"/>
      <c r="B875" s="457"/>
      <c r="C875" s="457"/>
      <c r="D875" s="51"/>
      <c r="E875" s="51"/>
      <c r="F875" s="51"/>
      <c r="G875" s="51"/>
      <c r="H875" s="51"/>
      <c r="I875" s="51"/>
      <c r="J875" s="302"/>
      <c r="K875" s="302"/>
      <c r="L875" s="51"/>
      <c r="M875" s="302"/>
      <c r="N875" s="458"/>
      <c r="O875" s="459"/>
      <c r="P875" s="459"/>
      <c r="Q875" s="459"/>
      <c r="R875" s="459"/>
      <c r="S875" s="459"/>
    </row>
    <row r="876" spans="1:19" ht="12.75" customHeight="1">
      <c r="A876" s="457"/>
      <c r="B876" s="457"/>
      <c r="C876" s="457"/>
      <c r="D876" s="51"/>
      <c r="E876" s="51"/>
      <c r="F876" s="51"/>
      <c r="G876" s="51"/>
      <c r="H876" s="51"/>
      <c r="I876" s="51"/>
      <c r="J876" s="302"/>
      <c r="K876" s="302"/>
      <c r="L876" s="51"/>
      <c r="M876" s="302"/>
      <c r="N876" s="458"/>
      <c r="O876" s="459"/>
      <c r="P876" s="459"/>
      <c r="Q876" s="459"/>
      <c r="R876" s="459"/>
      <c r="S876" s="459"/>
    </row>
    <row r="877" spans="1:19" ht="12.75" customHeight="1">
      <c r="A877" s="457"/>
      <c r="B877" s="457"/>
      <c r="C877" s="457"/>
      <c r="D877" s="51"/>
      <c r="E877" s="51"/>
      <c r="F877" s="51"/>
      <c r="G877" s="51"/>
      <c r="H877" s="51"/>
      <c r="I877" s="51"/>
      <c r="J877" s="302"/>
      <c r="K877" s="302"/>
      <c r="L877" s="51"/>
      <c r="M877" s="302"/>
      <c r="N877" s="458"/>
      <c r="O877" s="459"/>
      <c r="P877" s="459"/>
      <c r="Q877" s="459"/>
      <c r="R877" s="459"/>
      <c r="S877" s="459"/>
    </row>
    <row r="878" spans="1:19" ht="12.75" customHeight="1">
      <c r="A878" s="457"/>
      <c r="B878" s="457"/>
      <c r="C878" s="457"/>
      <c r="D878" s="51"/>
      <c r="E878" s="51"/>
      <c r="F878" s="51"/>
      <c r="G878" s="51"/>
      <c r="H878" s="51"/>
      <c r="I878" s="51"/>
      <c r="J878" s="302"/>
      <c r="K878" s="302"/>
      <c r="L878" s="51"/>
      <c r="M878" s="302"/>
      <c r="N878" s="458"/>
      <c r="O878" s="459"/>
      <c r="P878" s="459"/>
      <c r="Q878" s="459"/>
      <c r="R878" s="459"/>
      <c r="S878" s="459"/>
    </row>
    <row r="879" spans="1:19" ht="12.75" customHeight="1">
      <c r="A879" s="457"/>
      <c r="B879" s="457"/>
      <c r="C879" s="457"/>
      <c r="D879" s="51"/>
      <c r="E879" s="51"/>
      <c r="F879" s="51"/>
      <c r="G879" s="51"/>
      <c r="H879" s="51"/>
      <c r="I879" s="51"/>
      <c r="J879" s="302"/>
      <c r="K879" s="302"/>
      <c r="L879" s="51"/>
      <c r="M879" s="302"/>
      <c r="N879" s="458"/>
      <c r="O879" s="459"/>
      <c r="P879" s="459"/>
      <c r="Q879" s="459"/>
      <c r="R879" s="459"/>
      <c r="S879" s="459"/>
    </row>
    <row r="880" spans="1:19" ht="12.75" customHeight="1">
      <c r="A880" s="457"/>
      <c r="B880" s="457"/>
      <c r="C880" s="457"/>
      <c r="D880" s="51"/>
      <c r="E880" s="51"/>
      <c r="F880" s="51"/>
      <c r="G880" s="51"/>
      <c r="H880" s="51"/>
      <c r="I880" s="51"/>
      <c r="J880" s="302"/>
      <c r="K880" s="302"/>
      <c r="L880" s="51"/>
      <c r="M880" s="302"/>
      <c r="N880" s="458"/>
      <c r="O880" s="459"/>
      <c r="P880" s="459"/>
      <c r="Q880" s="459"/>
      <c r="R880" s="459"/>
      <c r="S880" s="459"/>
    </row>
    <row r="881" spans="1:19" ht="12.75" customHeight="1">
      <c r="A881" s="457"/>
      <c r="B881" s="457"/>
      <c r="C881" s="457"/>
      <c r="D881" s="51"/>
      <c r="E881" s="51"/>
      <c r="F881" s="51"/>
      <c r="G881" s="51"/>
      <c r="H881" s="51"/>
      <c r="I881" s="51"/>
      <c r="J881" s="302"/>
      <c r="K881" s="302"/>
      <c r="L881" s="51"/>
      <c r="M881" s="302"/>
      <c r="N881" s="458"/>
      <c r="O881" s="459"/>
      <c r="P881" s="459"/>
      <c r="Q881" s="459"/>
      <c r="R881" s="459"/>
      <c r="S881" s="459"/>
    </row>
    <row r="882" spans="1:19" ht="12.75" customHeight="1">
      <c r="A882" s="457"/>
      <c r="B882" s="457"/>
      <c r="C882" s="457"/>
      <c r="D882" s="51"/>
      <c r="E882" s="51"/>
      <c r="F882" s="51"/>
      <c r="G882" s="51"/>
      <c r="H882" s="51"/>
      <c r="I882" s="51"/>
      <c r="J882" s="302"/>
      <c r="K882" s="302"/>
      <c r="L882" s="51"/>
      <c r="M882" s="302"/>
      <c r="N882" s="458"/>
      <c r="O882" s="459"/>
      <c r="P882" s="459"/>
      <c r="Q882" s="459"/>
      <c r="R882" s="459"/>
      <c r="S882" s="459"/>
    </row>
    <row r="883" spans="1:19" ht="12.75" customHeight="1">
      <c r="A883" s="457"/>
      <c r="B883" s="457"/>
      <c r="C883" s="457"/>
      <c r="D883" s="51"/>
      <c r="E883" s="51"/>
      <c r="F883" s="51"/>
      <c r="G883" s="51"/>
      <c r="H883" s="51"/>
      <c r="I883" s="51"/>
      <c r="J883" s="302"/>
      <c r="K883" s="302"/>
      <c r="L883" s="51"/>
      <c r="M883" s="302"/>
      <c r="N883" s="458"/>
      <c r="O883" s="459"/>
      <c r="P883" s="459"/>
      <c r="Q883" s="459"/>
      <c r="R883" s="459"/>
      <c r="S883" s="459"/>
    </row>
    <row r="884" spans="1:19" ht="12.75" customHeight="1">
      <c r="A884" s="457"/>
      <c r="B884" s="457"/>
      <c r="C884" s="457"/>
      <c r="D884" s="51"/>
      <c r="E884" s="51"/>
      <c r="F884" s="51"/>
      <c r="G884" s="51"/>
      <c r="H884" s="51"/>
      <c r="I884" s="51"/>
      <c r="J884" s="302"/>
      <c r="K884" s="302"/>
      <c r="L884" s="51"/>
      <c r="M884" s="302"/>
      <c r="N884" s="458"/>
      <c r="O884" s="459"/>
      <c r="P884" s="459"/>
      <c r="Q884" s="459"/>
      <c r="R884" s="459"/>
      <c r="S884" s="459"/>
    </row>
    <row r="885" spans="1:19" ht="12.75" customHeight="1">
      <c r="A885" s="457"/>
      <c r="B885" s="457"/>
      <c r="C885" s="457"/>
      <c r="D885" s="51"/>
      <c r="E885" s="51"/>
      <c r="F885" s="51"/>
      <c r="G885" s="51"/>
      <c r="H885" s="51"/>
      <c r="I885" s="51"/>
      <c r="J885" s="302"/>
      <c r="K885" s="302"/>
      <c r="L885" s="51"/>
      <c r="M885" s="302"/>
      <c r="N885" s="458"/>
      <c r="O885" s="459"/>
      <c r="P885" s="459"/>
      <c r="Q885" s="459"/>
      <c r="R885" s="459"/>
      <c r="S885" s="459"/>
    </row>
    <row r="886" spans="1:19" ht="12.75" customHeight="1">
      <c r="A886" s="457"/>
      <c r="B886" s="457"/>
      <c r="C886" s="457"/>
      <c r="D886" s="51"/>
      <c r="E886" s="51"/>
      <c r="F886" s="51"/>
      <c r="G886" s="51"/>
      <c r="H886" s="51"/>
      <c r="I886" s="51"/>
      <c r="J886" s="302"/>
      <c r="K886" s="302"/>
      <c r="L886" s="51"/>
      <c r="M886" s="302"/>
      <c r="N886" s="458"/>
      <c r="O886" s="459"/>
      <c r="P886" s="459"/>
      <c r="Q886" s="459"/>
      <c r="R886" s="459"/>
      <c r="S886" s="459"/>
    </row>
    <row r="887" spans="1:19" ht="12.75" customHeight="1">
      <c r="A887" s="457"/>
      <c r="B887" s="457"/>
      <c r="C887" s="457"/>
      <c r="D887" s="51"/>
      <c r="E887" s="51"/>
      <c r="F887" s="51"/>
      <c r="G887" s="51"/>
      <c r="H887" s="51"/>
      <c r="I887" s="51"/>
      <c r="J887" s="302"/>
      <c r="K887" s="302"/>
      <c r="L887" s="51"/>
      <c r="M887" s="302"/>
      <c r="N887" s="458"/>
      <c r="O887" s="459"/>
      <c r="P887" s="459"/>
      <c r="Q887" s="459"/>
      <c r="R887" s="459"/>
      <c r="S887" s="459"/>
    </row>
    <row r="888" spans="1:19" ht="12.75" customHeight="1">
      <c r="A888" s="457"/>
      <c r="B888" s="457"/>
      <c r="C888" s="457"/>
      <c r="D888" s="51"/>
      <c r="E888" s="51"/>
      <c r="F888" s="51"/>
      <c r="G888" s="51"/>
      <c r="H888" s="51"/>
      <c r="I888" s="51"/>
      <c r="J888" s="302"/>
      <c r="K888" s="302"/>
      <c r="L888" s="51"/>
      <c r="M888" s="302"/>
      <c r="N888" s="458"/>
      <c r="O888" s="459"/>
      <c r="P888" s="459"/>
      <c r="Q888" s="459"/>
      <c r="R888" s="459"/>
      <c r="S888" s="459"/>
    </row>
    <row r="889" spans="1:19" ht="12.75" customHeight="1">
      <c r="A889" s="457"/>
      <c r="B889" s="457"/>
      <c r="C889" s="457"/>
      <c r="D889" s="51"/>
      <c r="E889" s="51"/>
      <c r="F889" s="51"/>
      <c r="G889" s="51"/>
      <c r="H889" s="51"/>
      <c r="I889" s="51"/>
      <c r="J889" s="302"/>
      <c r="K889" s="302"/>
      <c r="L889" s="51"/>
      <c r="M889" s="302"/>
      <c r="N889" s="458"/>
      <c r="O889" s="459"/>
      <c r="P889" s="459"/>
      <c r="Q889" s="459"/>
      <c r="R889" s="459"/>
      <c r="S889" s="459"/>
    </row>
    <row r="890" spans="1:19" ht="12.75" customHeight="1">
      <c r="A890" s="457"/>
      <c r="B890" s="457"/>
      <c r="C890" s="457"/>
      <c r="D890" s="51"/>
      <c r="E890" s="51"/>
      <c r="F890" s="51"/>
      <c r="G890" s="51"/>
      <c r="H890" s="51"/>
      <c r="I890" s="51"/>
      <c r="J890" s="302"/>
      <c r="K890" s="302"/>
      <c r="L890" s="51"/>
      <c r="M890" s="302"/>
      <c r="N890" s="458"/>
      <c r="O890" s="459"/>
      <c r="P890" s="459"/>
      <c r="Q890" s="459"/>
      <c r="R890" s="459"/>
      <c r="S890" s="459"/>
    </row>
    <row r="891" spans="1:19" ht="12.75" customHeight="1">
      <c r="A891" s="457"/>
      <c r="B891" s="457"/>
      <c r="C891" s="457"/>
      <c r="D891" s="51"/>
      <c r="E891" s="51"/>
      <c r="F891" s="51"/>
      <c r="G891" s="51"/>
      <c r="H891" s="51"/>
      <c r="I891" s="51"/>
      <c r="J891" s="302"/>
      <c r="K891" s="302"/>
      <c r="L891" s="51"/>
      <c r="M891" s="302"/>
      <c r="N891" s="458"/>
      <c r="O891" s="459"/>
      <c r="P891" s="459"/>
      <c r="Q891" s="459"/>
      <c r="R891" s="459"/>
      <c r="S891" s="459"/>
    </row>
    <row r="892" spans="1:19" ht="12.75" customHeight="1">
      <c r="A892" s="457"/>
      <c r="B892" s="457"/>
      <c r="C892" s="457"/>
      <c r="D892" s="51"/>
      <c r="E892" s="51"/>
      <c r="F892" s="51"/>
      <c r="G892" s="51"/>
      <c r="H892" s="51"/>
      <c r="I892" s="51"/>
      <c r="J892" s="302"/>
      <c r="K892" s="302"/>
      <c r="L892" s="51"/>
      <c r="M892" s="302"/>
      <c r="N892" s="458"/>
      <c r="O892" s="459"/>
      <c r="P892" s="459"/>
      <c r="Q892" s="459"/>
      <c r="R892" s="459"/>
      <c r="S892" s="459"/>
    </row>
    <row r="893" spans="1:19" ht="12.75" customHeight="1">
      <c r="A893" s="457"/>
      <c r="B893" s="457"/>
      <c r="C893" s="457"/>
      <c r="D893" s="51"/>
      <c r="E893" s="51"/>
      <c r="F893" s="51"/>
      <c r="G893" s="51"/>
      <c r="H893" s="51"/>
      <c r="I893" s="51"/>
      <c r="J893" s="302"/>
      <c r="K893" s="302"/>
      <c r="L893" s="51"/>
      <c r="M893" s="302"/>
      <c r="N893" s="458"/>
      <c r="O893" s="459"/>
      <c r="P893" s="459"/>
      <c r="Q893" s="459"/>
      <c r="R893" s="459"/>
      <c r="S893" s="459"/>
    </row>
    <row r="894" spans="1:19" ht="12.75" customHeight="1">
      <c r="A894" s="457"/>
      <c r="B894" s="457"/>
      <c r="C894" s="457"/>
      <c r="D894" s="51"/>
      <c r="E894" s="51"/>
      <c r="F894" s="51"/>
      <c r="G894" s="51"/>
      <c r="H894" s="51"/>
      <c r="I894" s="51"/>
      <c r="J894" s="302"/>
      <c r="K894" s="302"/>
      <c r="L894" s="51"/>
      <c r="M894" s="302"/>
      <c r="N894" s="458"/>
      <c r="O894" s="459"/>
      <c r="P894" s="459"/>
      <c r="Q894" s="459"/>
      <c r="R894" s="459"/>
      <c r="S894" s="459"/>
    </row>
    <row r="895" spans="1:19" ht="12.75" customHeight="1">
      <c r="A895" s="457"/>
      <c r="B895" s="457"/>
      <c r="C895" s="457"/>
      <c r="D895" s="51"/>
      <c r="E895" s="51"/>
      <c r="F895" s="51"/>
      <c r="G895" s="51"/>
      <c r="H895" s="51"/>
      <c r="I895" s="51"/>
      <c r="J895" s="302"/>
      <c r="K895" s="302"/>
      <c r="L895" s="51"/>
      <c r="M895" s="302"/>
      <c r="N895" s="458"/>
      <c r="O895" s="459"/>
      <c r="P895" s="459"/>
      <c r="Q895" s="459"/>
      <c r="R895" s="459"/>
      <c r="S895" s="459"/>
    </row>
    <row r="896" spans="1:19" ht="12.75" customHeight="1">
      <c r="A896" s="457"/>
      <c r="B896" s="457"/>
      <c r="C896" s="457"/>
      <c r="D896" s="51"/>
      <c r="E896" s="51"/>
      <c r="F896" s="51"/>
      <c r="G896" s="51"/>
      <c r="H896" s="51"/>
      <c r="I896" s="51"/>
      <c r="J896" s="302"/>
      <c r="K896" s="302"/>
      <c r="L896" s="51"/>
      <c r="M896" s="302"/>
      <c r="N896" s="458"/>
      <c r="O896" s="459"/>
      <c r="P896" s="459"/>
      <c r="Q896" s="459"/>
      <c r="R896" s="459"/>
      <c r="S896" s="459"/>
    </row>
    <row r="897" spans="1:19" ht="12.75" customHeight="1">
      <c r="A897" s="457"/>
      <c r="B897" s="457"/>
      <c r="C897" s="457"/>
      <c r="D897" s="51"/>
      <c r="E897" s="51"/>
      <c r="F897" s="51"/>
      <c r="G897" s="51"/>
      <c r="H897" s="51"/>
      <c r="I897" s="51"/>
      <c r="J897" s="302"/>
      <c r="K897" s="302"/>
      <c r="L897" s="51"/>
      <c r="M897" s="302"/>
      <c r="N897" s="458"/>
      <c r="O897" s="459"/>
      <c r="P897" s="459"/>
      <c r="Q897" s="459"/>
      <c r="R897" s="459"/>
      <c r="S897" s="459"/>
    </row>
    <row r="898" spans="1:19" ht="12.75" customHeight="1">
      <c r="A898" s="457"/>
      <c r="B898" s="457"/>
      <c r="C898" s="457"/>
      <c r="D898" s="51"/>
      <c r="E898" s="51"/>
      <c r="F898" s="51"/>
      <c r="G898" s="51"/>
      <c r="H898" s="51"/>
      <c r="I898" s="51"/>
      <c r="J898" s="302"/>
      <c r="K898" s="302"/>
      <c r="L898" s="51"/>
      <c r="M898" s="302"/>
      <c r="N898" s="458"/>
      <c r="O898" s="459"/>
      <c r="P898" s="459"/>
      <c r="Q898" s="459"/>
      <c r="R898" s="459"/>
      <c r="S898" s="459"/>
    </row>
    <row r="899" spans="1:19" ht="12.75" customHeight="1">
      <c r="A899" s="457"/>
      <c r="B899" s="457"/>
      <c r="C899" s="457"/>
      <c r="D899" s="51"/>
      <c r="E899" s="51"/>
      <c r="F899" s="51"/>
      <c r="G899" s="51"/>
      <c r="H899" s="51"/>
      <c r="I899" s="51"/>
      <c r="J899" s="302"/>
      <c r="K899" s="302"/>
      <c r="L899" s="51"/>
      <c r="M899" s="302"/>
      <c r="N899" s="458"/>
      <c r="O899" s="459"/>
      <c r="P899" s="459"/>
      <c r="Q899" s="459"/>
      <c r="R899" s="459"/>
      <c r="S899" s="459"/>
    </row>
    <row r="900" spans="1:19" ht="12.75" customHeight="1">
      <c r="A900" s="457"/>
      <c r="B900" s="457"/>
      <c r="C900" s="457"/>
      <c r="D900" s="51"/>
      <c r="E900" s="51"/>
      <c r="F900" s="51"/>
      <c r="G900" s="51"/>
      <c r="H900" s="51"/>
      <c r="I900" s="51"/>
      <c r="J900" s="302"/>
      <c r="K900" s="302"/>
      <c r="L900" s="51"/>
      <c r="M900" s="302"/>
      <c r="N900" s="458"/>
      <c r="O900" s="459"/>
      <c r="P900" s="459"/>
      <c r="Q900" s="459"/>
      <c r="R900" s="459"/>
      <c r="S900" s="459"/>
    </row>
    <row r="901" spans="1:19" ht="12.75" customHeight="1">
      <c r="A901" s="457"/>
      <c r="B901" s="457"/>
      <c r="C901" s="457"/>
      <c r="D901" s="51"/>
      <c r="E901" s="51"/>
      <c r="F901" s="51"/>
      <c r="G901" s="51"/>
      <c r="H901" s="51"/>
      <c r="I901" s="51"/>
      <c r="J901" s="302"/>
      <c r="K901" s="302"/>
      <c r="L901" s="51"/>
      <c r="M901" s="302"/>
      <c r="N901" s="458"/>
      <c r="O901" s="459"/>
      <c r="P901" s="459"/>
      <c r="Q901" s="459"/>
      <c r="R901" s="459"/>
      <c r="S901" s="459"/>
    </row>
    <row r="902" spans="1:19" ht="12.75" customHeight="1">
      <c r="A902" s="457"/>
      <c r="B902" s="457"/>
      <c r="C902" s="457"/>
      <c r="D902" s="51"/>
      <c r="E902" s="51"/>
      <c r="F902" s="51"/>
      <c r="G902" s="51"/>
      <c r="H902" s="51"/>
      <c r="I902" s="51"/>
      <c r="J902" s="302"/>
      <c r="K902" s="302"/>
      <c r="L902" s="51"/>
      <c r="M902" s="302"/>
      <c r="N902" s="458"/>
      <c r="O902" s="459"/>
      <c r="P902" s="459"/>
      <c r="Q902" s="459"/>
      <c r="R902" s="459"/>
      <c r="S902" s="459"/>
    </row>
    <row r="903" spans="1:19" ht="12.75" customHeight="1">
      <c r="A903" s="457"/>
      <c r="B903" s="457"/>
      <c r="C903" s="457"/>
      <c r="D903" s="51"/>
      <c r="E903" s="51"/>
      <c r="F903" s="51"/>
      <c r="G903" s="51"/>
      <c r="H903" s="51"/>
      <c r="I903" s="51"/>
      <c r="J903" s="302"/>
      <c r="K903" s="302"/>
      <c r="L903" s="51"/>
      <c r="M903" s="302"/>
      <c r="N903" s="458"/>
      <c r="O903" s="459"/>
      <c r="P903" s="459"/>
      <c r="Q903" s="459"/>
      <c r="R903" s="459"/>
      <c r="S903" s="459"/>
    </row>
    <row r="904" spans="1:19" ht="12.75" customHeight="1">
      <c r="A904" s="457"/>
      <c r="B904" s="457"/>
      <c r="C904" s="457"/>
      <c r="D904" s="51"/>
      <c r="E904" s="51"/>
      <c r="F904" s="51"/>
      <c r="G904" s="51"/>
      <c r="H904" s="51"/>
      <c r="I904" s="51"/>
      <c r="J904" s="302"/>
      <c r="K904" s="302"/>
      <c r="L904" s="51"/>
      <c r="M904" s="302"/>
      <c r="N904" s="458"/>
      <c r="O904" s="459"/>
      <c r="P904" s="459"/>
      <c r="Q904" s="459"/>
      <c r="R904" s="459"/>
      <c r="S904" s="459"/>
    </row>
    <row r="905" spans="1:19" ht="12.75" customHeight="1">
      <c r="A905" s="457"/>
      <c r="B905" s="457"/>
      <c r="C905" s="457"/>
      <c r="D905" s="51"/>
      <c r="E905" s="51"/>
      <c r="F905" s="51"/>
      <c r="G905" s="51"/>
      <c r="H905" s="51"/>
      <c r="I905" s="51"/>
      <c r="J905" s="302"/>
      <c r="K905" s="302"/>
      <c r="L905" s="51"/>
      <c r="M905" s="302"/>
      <c r="N905" s="458"/>
      <c r="O905" s="459"/>
      <c r="P905" s="459"/>
      <c r="Q905" s="459"/>
      <c r="R905" s="459"/>
      <c r="S905" s="459"/>
    </row>
    <row r="906" spans="1:19" ht="12.75" customHeight="1">
      <c r="A906" s="457"/>
      <c r="B906" s="457"/>
      <c r="C906" s="457"/>
      <c r="D906" s="51"/>
      <c r="E906" s="51"/>
      <c r="F906" s="51"/>
      <c r="G906" s="51"/>
      <c r="H906" s="51"/>
      <c r="I906" s="51"/>
      <c r="J906" s="302"/>
      <c r="K906" s="302"/>
      <c r="L906" s="51"/>
      <c r="M906" s="302"/>
      <c r="N906" s="458"/>
      <c r="O906" s="459"/>
      <c r="P906" s="459"/>
      <c r="Q906" s="459"/>
      <c r="R906" s="459"/>
      <c r="S906" s="459"/>
    </row>
    <row r="907" spans="1:19" ht="12.75" customHeight="1">
      <c r="A907" s="457"/>
      <c r="B907" s="457"/>
      <c r="C907" s="457"/>
      <c r="D907" s="51"/>
      <c r="E907" s="51"/>
      <c r="F907" s="51"/>
      <c r="G907" s="51"/>
      <c r="H907" s="51"/>
      <c r="I907" s="51"/>
      <c r="J907" s="302"/>
      <c r="K907" s="302"/>
      <c r="L907" s="51"/>
      <c r="M907" s="302"/>
      <c r="N907" s="458"/>
      <c r="O907" s="459"/>
      <c r="P907" s="459"/>
      <c r="Q907" s="459"/>
      <c r="R907" s="459"/>
      <c r="S907" s="459"/>
    </row>
    <row r="908" spans="1:19" ht="12.75" customHeight="1">
      <c r="A908" s="457"/>
      <c r="B908" s="457"/>
      <c r="C908" s="457"/>
      <c r="D908" s="51"/>
      <c r="E908" s="51"/>
      <c r="F908" s="51"/>
      <c r="G908" s="51"/>
      <c r="H908" s="51"/>
      <c r="I908" s="51"/>
      <c r="J908" s="302"/>
      <c r="K908" s="302"/>
      <c r="L908" s="51"/>
      <c r="M908" s="302"/>
      <c r="N908" s="458"/>
      <c r="O908" s="459"/>
      <c r="P908" s="459"/>
      <c r="Q908" s="459"/>
      <c r="R908" s="459"/>
      <c r="S908" s="459"/>
    </row>
    <row r="909" spans="1:19" ht="12.75" customHeight="1">
      <c r="A909" s="457"/>
      <c r="B909" s="457"/>
      <c r="C909" s="457"/>
      <c r="D909" s="51"/>
      <c r="E909" s="51"/>
      <c r="F909" s="51"/>
      <c r="G909" s="51"/>
      <c r="H909" s="51"/>
      <c r="I909" s="51"/>
      <c r="J909" s="302"/>
      <c r="K909" s="302"/>
      <c r="L909" s="51"/>
      <c r="M909" s="302"/>
      <c r="N909" s="458"/>
      <c r="O909" s="459"/>
      <c r="P909" s="459"/>
      <c r="Q909" s="459"/>
      <c r="R909" s="459"/>
      <c r="S909" s="459"/>
    </row>
    <row r="910" spans="1:19" ht="12.75" customHeight="1">
      <c r="A910" s="457"/>
      <c r="B910" s="457"/>
      <c r="C910" s="457"/>
      <c r="D910" s="51"/>
      <c r="E910" s="51"/>
      <c r="F910" s="51"/>
      <c r="G910" s="51"/>
      <c r="H910" s="51"/>
      <c r="I910" s="51"/>
      <c r="J910" s="302"/>
      <c r="K910" s="302"/>
      <c r="L910" s="51"/>
      <c r="M910" s="302"/>
      <c r="N910" s="458"/>
      <c r="O910" s="459"/>
      <c r="P910" s="459"/>
      <c r="Q910" s="459"/>
      <c r="R910" s="459"/>
      <c r="S910" s="459"/>
    </row>
    <row r="911" spans="1:19" ht="12.75" customHeight="1">
      <c r="A911" s="457"/>
      <c r="B911" s="457"/>
      <c r="C911" s="457"/>
      <c r="D911" s="51"/>
      <c r="E911" s="51"/>
      <c r="F911" s="51"/>
      <c r="G911" s="51"/>
      <c r="H911" s="51"/>
      <c r="I911" s="51"/>
      <c r="J911" s="302"/>
      <c r="K911" s="302"/>
      <c r="L911" s="51"/>
      <c r="M911" s="302"/>
      <c r="N911" s="458"/>
      <c r="O911" s="459"/>
      <c r="P911" s="459"/>
      <c r="Q911" s="459"/>
      <c r="R911" s="459"/>
      <c r="S911" s="459"/>
    </row>
    <row r="912" spans="1:19" ht="12.75" customHeight="1">
      <c r="A912" s="457"/>
      <c r="B912" s="457"/>
      <c r="C912" s="457"/>
      <c r="D912" s="51"/>
      <c r="E912" s="51"/>
      <c r="F912" s="51"/>
      <c r="G912" s="51"/>
      <c r="H912" s="51"/>
      <c r="I912" s="51"/>
      <c r="J912" s="302"/>
      <c r="K912" s="302"/>
      <c r="L912" s="51"/>
      <c r="M912" s="302"/>
      <c r="N912" s="458"/>
      <c r="O912" s="459"/>
      <c r="P912" s="459"/>
      <c r="Q912" s="459"/>
      <c r="R912" s="459"/>
      <c r="S912" s="459"/>
    </row>
    <row r="913" spans="1:19" ht="12.75" customHeight="1">
      <c r="A913" s="457"/>
      <c r="B913" s="457"/>
      <c r="C913" s="457"/>
      <c r="D913" s="51"/>
      <c r="E913" s="51"/>
      <c r="F913" s="51"/>
      <c r="G913" s="51"/>
      <c r="H913" s="51"/>
      <c r="I913" s="51"/>
      <c r="J913" s="302"/>
      <c r="K913" s="302"/>
      <c r="L913" s="51"/>
      <c r="M913" s="302"/>
      <c r="N913" s="458"/>
      <c r="O913" s="459"/>
      <c r="P913" s="459"/>
      <c r="Q913" s="459"/>
      <c r="R913" s="459"/>
      <c r="S913" s="459"/>
    </row>
    <row r="914" spans="1:19" ht="12.75" customHeight="1">
      <c r="A914" s="457"/>
      <c r="B914" s="457"/>
      <c r="C914" s="457"/>
      <c r="D914" s="51"/>
      <c r="E914" s="51"/>
      <c r="F914" s="51"/>
      <c r="G914" s="51"/>
      <c r="H914" s="51"/>
      <c r="I914" s="51"/>
      <c r="J914" s="302"/>
      <c r="K914" s="302"/>
      <c r="L914" s="51"/>
      <c r="M914" s="302"/>
      <c r="N914" s="458"/>
      <c r="O914" s="459"/>
      <c r="P914" s="459"/>
      <c r="Q914" s="459"/>
      <c r="R914" s="459"/>
      <c r="S914" s="459"/>
    </row>
    <row r="915" spans="1:19" ht="12.75" customHeight="1">
      <c r="A915" s="457"/>
      <c r="B915" s="457"/>
      <c r="C915" s="457"/>
      <c r="D915" s="51"/>
      <c r="E915" s="51"/>
      <c r="F915" s="51"/>
      <c r="G915" s="51"/>
      <c r="H915" s="51"/>
      <c r="I915" s="51"/>
      <c r="J915" s="302"/>
      <c r="K915" s="302"/>
      <c r="L915" s="51"/>
      <c r="M915" s="302"/>
      <c r="N915" s="458"/>
      <c r="O915" s="459"/>
      <c r="P915" s="459"/>
      <c r="Q915" s="459"/>
      <c r="R915" s="459"/>
      <c r="S915" s="459"/>
    </row>
    <row r="916" spans="1:19" ht="12.75" customHeight="1">
      <c r="A916" s="457"/>
      <c r="B916" s="457"/>
      <c r="C916" s="457"/>
      <c r="D916" s="51"/>
      <c r="E916" s="51"/>
      <c r="F916" s="51"/>
      <c r="G916" s="51"/>
      <c r="H916" s="51"/>
      <c r="I916" s="51"/>
      <c r="J916" s="302"/>
      <c r="K916" s="302"/>
      <c r="L916" s="51"/>
      <c r="M916" s="302"/>
      <c r="N916" s="458"/>
      <c r="O916" s="459"/>
      <c r="P916" s="459"/>
      <c r="Q916" s="459"/>
      <c r="R916" s="459"/>
      <c r="S916" s="459"/>
    </row>
    <row r="917" spans="1:19" ht="12.75" customHeight="1">
      <c r="A917" s="457"/>
      <c r="B917" s="457"/>
      <c r="C917" s="457"/>
      <c r="D917" s="51"/>
      <c r="E917" s="51"/>
      <c r="F917" s="51"/>
      <c r="G917" s="51"/>
      <c r="H917" s="51"/>
      <c r="I917" s="51"/>
      <c r="J917" s="302"/>
      <c r="K917" s="302"/>
      <c r="L917" s="51"/>
      <c r="M917" s="302"/>
      <c r="N917" s="458"/>
      <c r="O917" s="459"/>
      <c r="P917" s="459"/>
      <c r="Q917" s="459"/>
      <c r="R917" s="459"/>
      <c r="S917" s="459"/>
    </row>
    <row r="918" spans="1:19" ht="12.75" customHeight="1">
      <c r="A918" s="457"/>
      <c r="B918" s="457"/>
      <c r="C918" s="457"/>
      <c r="D918" s="51"/>
      <c r="E918" s="51"/>
      <c r="F918" s="51"/>
      <c r="G918" s="51"/>
      <c r="H918" s="51"/>
      <c r="I918" s="51"/>
      <c r="J918" s="302"/>
      <c r="K918" s="302"/>
      <c r="L918" s="51"/>
      <c r="M918" s="302"/>
      <c r="N918" s="458"/>
      <c r="O918" s="459"/>
      <c r="P918" s="459"/>
      <c r="Q918" s="459"/>
      <c r="R918" s="459"/>
      <c r="S918" s="459"/>
    </row>
    <row r="919" spans="1:19" ht="12.75" customHeight="1">
      <c r="A919" s="457"/>
      <c r="B919" s="457"/>
      <c r="C919" s="457"/>
      <c r="D919" s="51"/>
      <c r="E919" s="51"/>
      <c r="F919" s="51"/>
      <c r="G919" s="51"/>
      <c r="H919" s="51"/>
      <c r="I919" s="51"/>
      <c r="J919" s="302"/>
      <c r="K919" s="302"/>
      <c r="L919" s="51"/>
      <c r="M919" s="302"/>
      <c r="N919" s="458"/>
      <c r="O919" s="459"/>
      <c r="P919" s="459"/>
      <c r="Q919" s="459"/>
      <c r="R919" s="459"/>
      <c r="S919" s="459"/>
    </row>
    <row r="920" spans="1:19" ht="12.75" customHeight="1">
      <c r="A920" s="457"/>
      <c r="B920" s="457"/>
      <c r="C920" s="457"/>
      <c r="D920" s="51"/>
      <c r="E920" s="51"/>
      <c r="F920" s="51"/>
      <c r="G920" s="51"/>
      <c r="H920" s="51"/>
      <c r="I920" s="51"/>
      <c r="J920" s="302"/>
      <c r="K920" s="302"/>
      <c r="L920" s="51"/>
      <c r="M920" s="302"/>
      <c r="N920" s="458"/>
      <c r="O920" s="459"/>
      <c r="P920" s="459"/>
      <c r="Q920" s="459"/>
      <c r="R920" s="459"/>
      <c r="S920" s="459"/>
    </row>
    <row r="921" spans="1:19" ht="12.75" customHeight="1">
      <c r="A921" s="457"/>
      <c r="B921" s="457"/>
      <c r="C921" s="457"/>
      <c r="D921" s="51"/>
      <c r="E921" s="51"/>
      <c r="F921" s="51"/>
      <c r="G921" s="51"/>
      <c r="H921" s="51"/>
      <c r="I921" s="51"/>
      <c r="J921" s="302"/>
      <c r="K921" s="302"/>
      <c r="L921" s="51"/>
      <c r="M921" s="302"/>
      <c r="N921" s="458"/>
      <c r="O921" s="459"/>
      <c r="P921" s="459"/>
      <c r="Q921" s="459"/>
      <c r="R921" s="459"/>
      <c r="S921" s="459"/>
    </row>
    <row r="922" spans="1:19" ht="12.75" customHeight="1">
      <c r="A922" s="457"/>
      <c r="B922" s="457"/>
      <c r="C922" s="457"/>
      <c r="D922" s="51"/>
      <c r="E922" s="51"/>
      <c r="F922" s="51"/>
      <c r="G922" s="51"/>
      <c r="H922" s="51"/>
      <c r="I922" s="51"/>
      <c r="J922" s="302"/>
      <c r="K922" s="302"/>
      <c r="L922" s="51"/>
      <c r="M922" s="302"/>
      <c r="N922" s="458"/>
      <c r="O922" s="459"/>
      <c r="P922" s="459"/>
      <c r="Q922" s="459"/>
      <c r="R922" s="459"/>
      <c r="S922" s="459"/>
    </row>
    <row r="923" spans="1:19" ht="12.75" customHeight="1">
      <c r="A923" s="457"/>
      <c r="B923" s="457"/>
      <c r="C923" s="457"/>
      <c r="D923" s="51"/>
      <c r="E923" s="51"/>
      <c r="F923" s="51"/>
      <c r="G923" s="51"/>
      <c r="H923" s="51"/>
      <c r="I923" s="51"/>
      <c r="J923" s="302"/>
      <c r="K923" s="302"/>
      <c r="L923" s="51"/>
      <c r="M923" s="302"/>
      <c r="N923" s="458"/>
      <c r="O923" s="459"/>
      <c r="P923" s="459"/>
      <c r="Q923" s="459"/>
      <c r="R923" s="459"/>
      <c r="S923" s="459"/>
    </row>
    <row r="924" spans="1:19" ht="12.75" customHeight="1">
      <c r="A924" s="457"/>
      <c r="B924" s="457"/>
      <c r="C924" s="457"/>
      <c r="D924" s="51"/>
      <c r="E924" s="51"/>
      <c r="F924" s="51"/>
      <c r="G924" s="51"/>
      <c r="H924" s="51"/>
      <c r="I924" s="51"/>
      <c r="J924" s="302"/>
      <c r="K924" s="302"/>
      <c r="L924" s="51"/>
      <c r="M924" s="302"/>
      <c r="N924" s="458"/>
      <c r="O924" s="459"/>
      <c r="P924" s="459"/>
      <c r="Q924" s="459"/>
      <c r="R924" s="459"/>
      <c r="S924" s="459"/>
    </row>
    <row r="925" spans="1:19" ht="12.75" customHeight="1">
      <c r="A925" s="457"/>
      <c r="B925" s="457"/>
      <c r="C925" s="457"/>
      <c r="D925" s="51"/>
      <c r="E925" s="51"/>
      <c r="F925" s="51"/>
      <c r="G925" s="51"/>
      <c r="H925" s="51"/>
      <c r="I925" s="51"/>
      <c r="J925" s="302"/>
      <c r="K925" s="302"/>
      <c r="L925" s="51"/>
      <c r="M925" s="302"/>
      <c r="N925" s="458"/>
      <c r="O925" s="459"/>
      <c r="P925" s="459"/>
      <c r="Q925" s="459"/>
      <c r="R925" s="459"/>
      <c r="S925" s="459"/>
    </row>
    <row r="926" spans="1:19" ht="12.75" customHeight="1">
      <c r="A926" s="457"/>
      <c r="B926" s="457"/>
      <c r="C926" s="457"/>
      <c r="D926" s="51"/>
      <c r="E926" s="51"/>
      <c r="F926" s="51"/>
      <c r="G926" s="51"/>
      <c r="H926" s="51"/>
      <c r="I926" s="51"/>
      <c r="J926" s="302"/>
      <c r="K926" s="302"/>
      <c r="L926" s="51"/>
      <c r="M926" s="302"/>
      <c r="N926" s="458"/>
      <c r="O926" s="459"/>
      <c r="P926" s="459"/>
      <c r="Q926" s="459"/>
      <c r="R926" s="459"/>
      <c r="S926" s="459"/>
    </row>
    <row r="927" spans="1:19" ht="12.75" customHeight="1">
      <c r="A927" s="457"/>
      <c r="B927" s="457"/>
      <c r="C927" s="457"/>
      <c r="D927" s="51"/>
      <c r="E927" s="51"/>
      <c r="F927" s="51"/>
      <c r="G927" s="51"/>
      <c r="H927" s="51"/>
      <c r="I927" s="51"/>
      <c r="J927" s="302"/>
      <c r="K927" s="302"/>
      <c r="L927" s="51"/>
      <c r="M927" s="302"/>
      <c r="N927" s="458"/>
      <c r="O927" s="459"/>
      <c r="P927" s="459"/>
      <c r="Q927" s="459"/>
      <c r="R927" s="459"/>
      <c r="S927" s="459"/>
    </row>
    <row r="928" spans="1:19" ht="12.75" customHeight="1">
      <c r="A928" s="457"/>
      <c r="B928" s="457"/>
      <c r="C928" s="457"/>
      <c r="D928" s="51"/>
      <c r="E928" s="51"/>
      <c r="F928" s="51"/>
      <c r="G928" s="51"/>
      <c r="H928" s="51"/>
      <c r="I928" s="51"/>
      <c r="J928" s="302"/>
      <c r="K928" s="302"/>
      <c r="L928" s="51"/>
      <c r="M928" s="302"/>
      <c r="N928" s="458"/>
      <c r="O928" s="459"/>
      <c r="P928" s="459"/>
      <c r="Q928" s="459"/>
      <c r="R928" s="459"/>
      <c r="S928" s="459"/>
    </row>
    <row r="929" spans="1:19" ht="12.75" customHeight="1">
      <c r="A929" s="457"/>
      <c r="B929" s="457"/>
      <c r="C929" s="457"/>
      <c r="D929" s="51"/>
      <c r="E929" s="51"/>
      <c r="F929" s="51"/>
      <c r="G929" s="51"/>
      <c r="H929" s="51"/>
      <c r="I929" s="51"/>
      <c r="J929" s="302"/>
      <c r="K929" s="302"/>
      <c r="L929" s="51"/>
      <c r="M929" s="302"/>
      <c r="N929" s="458"/>
      <c r="O929" s="459"/>
      <c r="P929" s="459"/>
      <c r="Q929" s="459"/>
      <c r="R929" s="459"/>
      <c r="S929" s="459"/>
    </row>
    <row r="930" spans="1:19" ht="12.75" customHeight="1">
      <c r="A930" s="457"/>
      <c r="B930" s="457"/>
      <c r="C930" s="457"/>
      <c r="D930" s="51"/>
      <c r="E930" s="51"/>
      <c r="F930" s="51"/>
      <c r="G930" s="51"/>
      <c r="H930" s="51"/>
      <c r="I930" s="51"/>
      <c r="J930" s="302"/>
      <c r="K930" s="302"/>
      <c r="L930" s="51"/>
      <c r="M930" s="302"/>
      <c r="N930" s="458"/>
      <c r="O930" s="459"/>
      <c r="P930" s="459"/>
      <c r="Q930" s="459"/>
      <c r="R930" s="459"/>
      <c r="S930" s="459"/>
    </row>
    <row r="931" spans="1:19" ht="12.75" customHeight="1">
      <c r="A931" s="457"/>
      <c r="B931" s="457"/>
      <c r="C931" s="457"/>
      <c r="D931" s="51"/>
      <c r="E931" s="51"/>
      <c r="F931" s="51"/>
      <c r="G931" s="51"/>
      <c r="H931" s="51"/>
      <c r="I931" s="51"/>
      <c r="J931" s="302"/>
      <c r="K931" s="302"/>
      <c r="L931" s="51"/>
      <c r="M931" s="302"/>
      <c r="N931" s="458"/>
      <c r="O931" s="459"/>
      <c r="P931" s="459"/>
      <c r="Q931" s="459"/>
      <c r="R931" s="459"/>
      <c r="S931" s="459"/>
    </row>
    <row r="932" spans="1:19" ht="12.75" customHeight="1">
      <c r="A932" s="457"/>
      <c r="B932" s="457"/>
      <c r="C932" s="457"/>
      <c r="D932" s="51"/>
      <c r="E932" s="51"/>
      <c r="F932" s="51"/>
      <c r="G932" s="51"/>
      <c r="H932" s="51"/>
      <c r="I932" s="51"/>
      <c r="J932" s="302"/>
      <c r="K932" s="302"/>
      <c r="L932" s="51"/>
      <c r="M932" s="302"/>
      <c r="N932" s="458"/>
      <c r="O932" s="459"/>
      <c r="P932" s="459"/>
      <c r="Q932" s="459"/>
      <c r="R932" s="459"/>
      <c r="S932" s="459"/>
    </row>
    <row r="933" spans="1:19" ht="12.75" customHeight="1">
      <c r="A933" s="457"/>
      <c r="B933" s="457"/>
      <c r="C933" s="457"/>
      <c r="D933" s="51"/>
      <c r="E933" s="51"/>
      <c r="F933" s="51"/>
      <c r="G933" s="51"/>
      <c r="H933" s="51"/>
      <c r="I933" s="51"/>
      <c r="J933" s="302"/>
      <c r="K933" s="302"/>
      <c r="L933" s="51"/>
      <c r="M933" s="302"/>
      <c r="N933" s="458"/>
      <c r="O933" s="459"/>
      <c r="P933" s="459"/>
      <c r="Q933" s="459"/>
      <c r="R933" s="459"/>
      <c r="S933" s="459"/>
    </row>
    <row r="934" spans="1:19" ht="12.75" customHeight="1">
      <c r="A934" s="457"/>
      <c r="B934" s="457"/>
      <c r="C934" s="457"/>
      <c r="D934" s="51"/>
      <c r="E934" s="51"/>
      <c r="F934" s="51"/>
      <c r="G934" s="51"/>
      <c r="H934" s="51"/>
      <c r="I934" s="51"/>
      <c r="J934" s="302"/>
      <c r="K934" s="302"/>
      <c r="L934" s="51"/>
      <c r="M934" s="302"/>
      <c r="N934" s="458"/>
      <c r="O934" s="459"/>
      <c r="P934" s="459"/>
      <c r="Q934" s="459"/>
      <c r="R934" s="459"/>
      <c r="S934" s="459"/>
    </row>
    <row r="935" spans="1:19" ht="12.75" customHeight="1">
      <c r="A935" s="457"/>
      <c r="B935" s="457"/>
      <c r="C935" s="457"/>
      <c r="D935" s="51"/>
      <c r="E935" s="51"/>
      <c r="F935" s="51"/>
      <c r="G935" s="51"/>
      <c r="H935" s="51"/>
      <c r="I935" s="51"/>
      <c r="J935" s="302"/>
      <c r="K935" s="302"/>
      <c r="L935" s="51"/>
      <c r="M935" s="302"/>
      <c r="N935" s="458"/>
      <c r="O935" s="459"/>
      <c r="P935" s="459"/>
      <c r="Q935" s="459"/>
      <c r="R935" s="459"/>
      <c r="S935" s="459"/>
    </row>
    <row r="936" spans="1:19" ht="12.75" customHeight="1">
      <c r="A936" s="457"/>
      <c r="B936" s="457"/>
      <c r="C936" s="457"/>
      <c r="D936" s="51"/>
      <c r="E936" s="51"/>
      <c r="F936" s="51"/>
      <c r="G936" s="51"/>
      <c r="H936" s="51"/>
      <c r="I936" s="51"/>
      <c r="J936" s="302"/>
      <c r="K936" s="302"/>
      <c r="L936" s="51"/>
      <c r="M936" s="302"/>
      <c r="N936" s="458"/>
      <c r="O936" s="459"/>
      <c r="P936" s="459"/>
      <c r="Q936" s="459"/>
      <c r="R936" s="459"/>
      <c r="S936" s="459"/>
    </row>
    <row r="937" spans="1:19" ht="12.75" customHeight="1">
      <c r="A937" s="457"/>
      <c r="B937" s="457"/>
      <c r="C937" s="457"/>
      <c r="D937" s="51"/>
      <c r="E937" s="51"/>
      <c r="F937" s="51"/>
      <c r="G937" s="51"/>
      <c r="H937" s="51"/>
      <c r="I937" s="51"/>
      <c r="J937" s="302"/>
      <c r="K937" s="302"/>
      <c r="L937" s="51"/>
      <c r="M937" s="302"/>
      <c r="N937" s="458"/>
      <c r="O937" s="459"/>
      <c r="P937" s="459"/>
      <c r="Q937" s="459"/>
      <c r="R937" s="459"/>
      <c r="S937" s="459"/>
    </row>
    <row r="938" spans="1:19" ht="12.75" customHeight="1">
      <c r="A938" s="457"/>
      <c r="B938" s="457"/>
      <c r="C938" s="457"/>
      <c r="D938" s="51"/>
      <c r="E938" s="51"/>
      <c r="F938" s="51"/>
      <c r="G938" s="51"/>
      <c r="H938" s="51"/>
      <c r="I938" s="51"/>
      <c r="J938" s="302"/>
      <c r="K938" s="302"/>
      <c r="L938" s="51"/>
      <c r="M938" s="302"/>
      <c r="N938" s="458"/>
      <c r="O938" s="459"/>
      <c r="P938" s="459"/>
      <c r="Q938" s="459"/>
      <c r="R938" s="459"/>
      <c r="S938" s="459"/>
    </row>
    <row r="939" spans="1:19" ht="12.75" customHeight="1">
      <c r="A939" s="457"/>
      <c r="B939" s="457"/>
      <c r="C939" s="457"/>
      <c r="D939" s="51"/>
      <c r="E939" s="51"/>
      <c r="F939" s="51"/>
      <c r="G939" s="51"/>
      <c r="H939" s="51"/>
      <c r="I939" s="51"/>
      <c r="J939" s="302"/>
      <c r="K939" s="302"/>
      <c r="L939" s="51"/>
      <c r="M939" s="302"/>
      <c r="N939" s="458"/>
      <c r="O939" s="459"/>
      <c r="P939" s="459"/>
      <c r="Q939" s="459"/>
      <c r="R939" s="459"/>
      <c r="S939" s="459"/>
    </row>
    <row r="940" spans="1:19" ht="12.75" customHeight="1">
      <c r="A940" s="457"/>
      <c r="B940" s="457"/>
      <c r="C940" s="457"/>
      <c r="D940" s="51"/>
      <c r="E940" s="51"/>
      <c r="F940" s="51"/>
      <c r="G940" s="51"/>
      <c r="H940" s="51"/>
      <c r="I940" s="51"/>
      <c r="J940" s="302"/>
      <c r="K940" s="302"/>
      <c r="L940" s="51"/>
      <c r="M940" s="302"/>
      <c r="N940" s="458"/>
      <c r="O940" s="459"/>
      <c r="P940" s="459"/>
      <c r="Q940" s="459"/>
      <c r="R940" s="459"/>
      <c r="S940" s="459"/>
    </row>
    <row r="941" spans="1:19" ht="12.75" customHeight="1">
      <c r="A941" s="457"/>
      <c r="B941" s="457"/>
      <c r="C941" s="457"/>
      <c r="D941" s="51"/>
      <c r="E941" s="51"/>
      <c r="F941" s="51"/>
      <c r="G941" s="51"/>
      <c r="H941" s="51"/>
      <c r="I941" s="51"/>
      <c r="J941" s="302"/>
      <c r="K941" s="302"/>
      <c r="L941" s="51"/>
      <c r="M941" s="302"/>
      <c r="N941" s="458"/>
      <c r="O941" s="459"/>
      <c r="P941" s="459"/>
      <c r="Q941" s="459"/>
      <c r="R941" s="459"/>
      <c r="S941" s="459"/>
    </row>
    <row r="942" spans="1:19" ht="12.75" customHeight="1">
      <c r="A942" s="457"/>
      <c r="B942" s="457"/>
      <c r="C942" s="457"/>
      <c r="D942" s="51"/>
      <c r="E942" s="51"/>
      <c r="F942" s="51"/>
      <c r="G942" s="51"/>
      <c r="H942" s="51"/>
      <c r="I942" s="51"/>
      <c r="J942" s="302"/>
      <c r="K942" s="302"/>
      <c r="L942" s="51"/>
      <c r="M942" s="302"/>
      <c r="N942" s="458"/>
      <c r="O942" s="459"/>
      <c r="P942" s="459"/>
      <c r="Q942" s="459"/>
      <c r="R942" s="459"/>
      <c r="S942" s="459"/>
    </row>
    <row r="943" spans="1:19" ht="12.75" customHeight="1">
      <c r="A943" s="457"/>
      <c r="B943" s="457"/>
      <c r="C943" s="457"/>
      <c r="D943" s="51"/>
      <c r="E943" s="51"/>
      <c r="F943" s="51"/>
      <c r="G943" s="51"/>
      <c r="H943" s="51"/>
      <c r="I943" s="51"/>
      <c r="J943" s="302"/>
      <c r="K943" s="302"/>
      <c r="L943" s="51"/>
      <c r="M943" s="302"/>
      <c r="N943" s="458"/>
      <c r="O943" s="459"/>
      <c r="P943" s="459"/>
      <c r="Q943" s="459"/>
      <c r="R943" s="459"/>
      <c r="S943" s="459"/>
    </row>
    <row r="944" spans="1:19" ht="12.75" customHeight="1">
      <c r="A944" s="457"/>
      <c r="B944" s="457"/>
      <c r="C944" s="457"/>
      <c r="D944" s="51"/>
      <c r="E944" s="51"/>
      <c r="F944" s="51"/>
      <c r="G944" s="51"/>
      <c r="H944" s="51"/>
      <c r="I944" s="51"/>
      <c r="J944" s="302"/>
      <c r="K944" s="302"/>
      <c r="L944" s="51"/>
      <c r="M944" s="302"/>
      <c r="N944" s="458"/>
      <c r="O944" s="459"/>
      <c r="P944" s="459"/>
      <c r="Q944" s="459"/>
      <c r="R944" s="459"/>
      <c r="S944" s="459"/>
    </row>
    <row r="945" spans="1:19" ht="12.75" customHeight="1">
      <c r="A945" s="457"/>
      <c r="B945" s="457"/>
      <c r="C945" s="457"/>
      <c r="D945" s="51"/>
      <c r="E945" s="51"/>
      <c r="F945" s="51"/>
      <c r="G945" s="51"/>
      <c r="H945" s="51"/>
      <c r="I945" s="51"/>
      <c r="J945" s="302"/>
      <c r="K945" s="302"/>
      <c r="L945" s="51"/>
      <c r="M945" s="302"/>
      <c r="N945" s="458"/>
      <c r="O945" s="459"/>
      <c r="P945" s="459"/>
      <c r="Q945" s="459"/>
      <c r="R945" s="459"/>
      <c r="S945" s="459"/>
    </row>
    <row r="946" spans="1:19" ht="12.75" customHeight="1">
      <c r="A946" s="457"/>
      <c r="B946" s="457"/>
      <c r="C946" s="457"/>
      <c r="D946" s="51"/>
      <c r="E946" s="51"/>
      <c r="F946" s="51"/>
      <c r="G946" s="51"/>
      <c r="H946" s="51"/>
      <c r="I946" s="51"/>
      <c r="J946" s="302"/>
      <c r="K946" s="302"/>
      <c r="L946" s="51"/>
      <c r="M946" s="302"/>
      <c r="N946" s="458"/>
      <c r="O946" s="459"/>
      <c r="P946" s="459"/>
      <c r="Q946" s="459"/>
      <c r="R946" s="459"/>
      <c r="S946" s="459"/>
    </row>
    <row r="947" spans="1:19" ht="12.75" customHeight="1">
      <c r="A947" s="457"/>
      <c r="B947" s="457"/>
      <c r="C947" s="457"/>
      <c r="D947" s="51"/>
      <c r="E947" s="51"/>
      <c r="F947" s="51"/>
      <c r="G947" s="51"/>
      <c r="H947" s="51"/>
      <c r="I947" s="51"/>
      <c r="J947" s="302"/>
      <c r="K947" s="302"/>
      <c r="L947" s="51"/>
      <c r="M947" s="302"/>
      <c r="N947" s="458"/>
      <c r="O947" s="459"/>
      <c r="P947" s="459"/>
      <c r="Q947" s="459"/>
      <c r="R947" s="459"/>
      <c r="S947" s="459"/>
    </row>
    <row r="948" spans="1:19" ht="12.75" customHeight="1">
      <c r="A948" s="457"/>
      <c r="B948" s="457"/>
      <c r="C948" s="457"/>
      <c r="D948" s="51"/>
      <c r="E948" s="51"/>
      <c r="F948" s="51"/>
      <c r="G948" s="51"/>
      <c r="H948" s="51"/>
      <c r="I948" s="51"/>
      <c r="J948" s="302"/>
      <c r="K948" s="302"/>
      <c r="L948" s="51"/>
      <c r="M948" s="302"/>
      <c r="N948" s="458"/>
      <c r="O948" s="459"/>
      <c r="P948" s="459"/>
      <c r="Q948" s="459"/>
      <c r="R948" s="459"/>
      <c r="S948" s="459"/>
    </row>
    <row r="949" spans="1:19" ht="12.75" customHeight="1">
      <c r="A949" s="457"/>
      <c r="B949" s="457"/>
      <c r="C949" s="457"/>
      <c r="D949" s="51"/>
      <c r="E949" s="51"/>
      <c r="F949" s="51"/>
      <c r="G949" s="51"/>
      <c r="H949" s="51"/>
      <c r="I949" s="51"/>
      <c r="J949" s="302"/>
      <c r="K949" s="302"/>
      <c r="L949" s="51"/>
      <c r="M949" s="302"/>
      <c r="N949" s="458"/>
      <c r="O949" s="459"/>
      <c r="P949" s="459"/>
      <c r="Q949" s="459"/>
      <c r="R949" s="459"/>
      <c r="S949" s="459"/>
    </row>
    <row r="950" spans="1:19" ht="12.75" customHeight="1">
      <c r="A950" s="457"/>
      <c r="B950" s="457"/>
      <c r="C950" s="457"/>
      <c r="D950" s="51"/>
      <c r="E950" s="51"/>
      <c r="F950" s="51"/>
      <c r="G950" s="51"/>
      <c r="H950" s="51"/>
      <c r="I950" s="51"/>
      <c r="J950" s="302"/>
      <c r="K950" s="302"/>
      <c r="L950" s="51"/>
      <c r="M950" s="302"/>
      <c r="N950" s="458"/>
      <c r="O950" s="459"/>
      <c r="P950" s="459"/>
      <c r="Q950" s="459"/>
      <c r="R950" s="459"/>
      <c r="S950" s="459"/>
    </row>
    <row r="951" spans="1:19" ht="12.75" customHeight="1">
      <c r="A951" s="457"/>
      <c r="B951" s="457"/>
      <c r="C951" s="457"/>
      <c r="D951" s="51"/>
      <c r="E951" s="51"/>
      <c r="F951" s="51"/>
      <c r="G951" s="51"/>
      <c r="H951" s="51"/>
      <c r="I951" s="51"/>
      <c r="J951" s="302"/>
      <c r="K951" s="302"/>
      <c r="L951" s="51"/>
      <c r="M951" s="302"/>
      <c r="N951" s="458"/>
      <c r="O951" s="459"/>
      <c r="P951" s="459"/>
      <c r="Q951" s="459"/>
      <c r="R951" s="459"/>
      <c r="S951" s="459"/>
    </row>
    <row r="952" spans="1:19" ht="12.75" customHeight="1">
      <c r="A952" s="457"/>
      <c r="B952" s="457"/>
      <c r="C952" s="457"/>
      <c r="D952" s="51"/>
      <c r="E952" s="51"/>
      <c r="F952" s="51"/>
      <c r="G952" s="51"/>
      <c r="H952" s="51"/>
      <c r="I952" s="51"/>
      <c r="J952" s="302"/>
      <c r="K952" s="302"/>
      <c r="L952" s="51"/>
      <c r="M952" s="302"/>
      <c r="N952" s="458"/>
      <c r="O952" s="459"/>
      <c r="P952" s="459"/>
      <c r="Q952" s="459"/>
      <c r="R952" s="459"/>
      <c r="S952" s="459"/>
    </row>
    <row r="953" spans="1:19" ht="12.75" customHeight="1">
      <c r="A953" s="457"/>
      <c r="B953" s="457"/>
      <c r="C953" s="457"/>
      <c r="D953" s="51"/>
      <c r="E953" s="51"/>
      <c r="F953" s="51"/>
      <c r="G953" s="51"/>
      <c r="H953" s="51"/>
      <c r="I953" s="51"/>
      <c r="J953" s="302"/>
      <c r="K953" s="302"/>
      <c r="L953" s="51"/>
      <c r="M953" s="302"/>
      <c r="N953" s="458"/>
      <c r="O953" s="459"/>
      <c r="P953" s="459"/>
      <c r="Q953" s="459"/>
      <c r="R953" s="459"/>
      <c r="S953" s="459"/>
    </row>
    <row r="954" spans="1:19" ht="12.75" customHeight="1">
      <c r="A954" s="457"/>
      <c r="B954" s="457"/>
      <c r="C954" s="457"/>
      <c r="D954" s="51"/>
      <c r="E954" s="51"/>
      <c r="F954" s="51"/>
      <c r="G954" s="51"/>
      <c r="H954" s="51"/>
      <c r="I954" s="51"/>
      <c r="J954" s="302"/>
      <c r="K954" s="302"/>
      <c r="L954" s="51"/>
      <c r="M954" s="302"/>
      <c r="N954" s="458"/>
      <c r="O954" s="459"/>
      <c r="P954" s="459"/>
      <c r="Q954" s="459"/>
      <c r="R954" s="459"/>
      <c r="S954" s="459"/>
    </row>
    <row r="955" spans="1:19" ht="12.75" customHeight="1">
      <c r="A955" s="457"/>
      <c r="B955" s="457"/>
      <c r="C955" s="457"/>
      <c r="D955" s="51"/>
      <c r="E955" s="51"/>
      <c r="F955" s="51"/>
      <c r="G955" s="51"/>
      <c r="H955" s="51"/>
      <c r="I955" s="51"/>
      <c r="J955" s="302"/>
      <c r="K955" s="302"/>
      <c r="L955" s="51"/>
      <c r="M955" s="302"/>
      <c r="N955" s="458"/>
      <c r="O955" s="459"/>
      <c r="P955" s="459"/>
      <c r="Q955" s="459"/>
      <c r="R955" s="459"/>
      <c r="S955" s="459"/>
    </row>
    <row r="956" spans="1:19" ht="12.75" customHeight="1">
      <c r="A956" s="457"/>
      <c r="B956" s="457"/>
      <c r="C956" s="457"/>
      <c r="D956" s="51"/>
      <c r="E956" s="51"/>
      <c r="F956" s="51"/>
      <c r="G956" s="51"/>
      <c r="H956" s="51"/>
      <c r="I956" s="51"/>
      <c r="J956" s="302"/>
      <c r="K956" s="302"/>
      <c r="L956" s="51"/>
      <c r="M956" s="302"/>
      <c r="N956" s="458"/>
      <c r="O956" s="459"/>
      <c r="P956" s="459"/>
      <c r="Q956" s="459"/>
      <c r="R956" s="459"/>
      <c r="S956" s="459"/>
    </row>
    <row r="957" spans="1:19" ht="12.75" customHeight="1">
      <c r="A957" s="457"/>
      <c r="B957" s="457"/>
      <c r="C957" s="457"/>
      <c r="D957" s="51"/>
      <c r="E957" s="51"/>
      <c r="F957" s="51"/>
      <c r="G957" s="51"/>
      <c r="H957" s="51"/>
      <c r="I957" s="51"/>
      <c r="J957" s="302"/>
      <c r="K957" s="302"/>
      <c r="L957" s="51"/>
      <c r="M957" s="302"/>
      <c r="N957" s="458"/>
      <c r="O957" s="459"/>
      <c r="P957" s="459"/>
      <c r="Q957" s="459"/>
      <c r="R957" s="459"/>
      <c r="S957" s="459"/>
    </row>
    <row r="958" spans="1:19" ht="12.75" customHeight="1">
      <c r="A958" s="457"/>
      <c r="B958" s="457"/>
      <c r="C958" s="457"/>
      <c r="D958" s="51"/>
      <c r="E958" s="51"/>
      <c r="F958" s="51"/>
      <c r="G958" s="51"/>
      <c r="H958" s="51"/>
      <c r="I958" s="51"/>
      <c r="J958" s="302"/>
      <c r="K958" s="302"/>
      <c r="L958" s="51"/>
      <c r="M958" s="302"/>
      <c r="N958" s="458"/>
      <c r="O958" s="459"/>
      <c r="P958" s="459"/>
      <c r="Q958" s="459"/>
      <c r="R958" s="459"/>
      <c r="S958" s="459"/>
    </row>
    <row r="959" spans="1:19" ht="12.75" customHeight="1">
      <c r="A959" s="457"/>
      <c r="B959" s="457"/>
      <c r="C959" s="457"/>
      <c r="D959" s="51"/>
      <c r="E959" s="51"/>
      <c r="F959" s="51"/>
      <c r="G959" s="51"/>
      <c r="H959" s="51"/>
      <c r="I959" s="51"/>
      <c r="J959" s="302"/>
      <c r="K959" s="302"/>
      <c r="L959" s="51"/>
      <c r="M959" s="302"/>
      <c r="N959" s="458"/>
      <c r="O959" s="459"/>
      <c r="P959" s="459"/>
      <c r="Q959" s="459"/>
      <c r="R959" s="459"/>
      <c r="S959" s="459"/>
    </row>
    <row r="960" spans="1:19" ht="12.75" customHeight="1">
      <c r="A960" s="457"/>
      <c r="B960" s="457"/>
      <c r="C960" s="457"/>
      <c r="D960" s="51"/>
      <c r="E960" s="51"/>
      <c r="F960" s="51"/>
      <c r="G960" s="51"/>
      <c r="H960" s="51"/>
      <c r="I960" s="51"/>
      <c r="J960" s="302"/>
      <c r="K960" s="302"/>
      <c r="L960" s="51"/>
      <c r="M960" s="302"/>
      <c r="N960" s="458"/>
      <c r="O960" s="459"/>
      <c r="P960" s="459"/>
      <c r="Q960" s="459"/>
      <c r="R960" s="459"/>
      <c r="S960" s="459"/>
    </row>
    <row r="961" spans="1:19" ht="12.75" customHeight="1">
      <c r="A961" s="457"/>
      <c r="B961" s="457"/>
      <c r="C961" s="457"/>
      <c r="D961" s="51"/>
      <c r="E961" s="51"/>
      <c r="F961" s="51"/>
      <c r="G961" s="51"/>
      <c r="H961" s="51"/>
      <c r="I961" s="51"/>
      <c r="J961" s="302"/>
      <c r="K961" s="302"/>
      <c r="L961" s="51"/>
      <c r="M961" s="302"/>
      <c r="N961" s="458"/>
      <c r="O961" s="459"/>
      <c r="P961" s="459"/>
      <c r="Q961" s="459"/>
      <c r="R961" s="459"/>
      <c r="S961" s="459"/>
    </row>
    <row r="962" spans="1:19" ht="12.75" customHeight="1">
      <c r="A962" s="457"/>
      <c r="B962" s="457"/>
      <c r="C962" s="457"/>
      <c r="D962" s="51"/>
      <c r="E962" s="51"/>
      <c r="F962" s="51"/>
      <c r="G962" s="51"/>
      <c r="H962" s="51"/>
      <c r="I962" s="51"/>
      <c r="J962" s="302"/>
      <c r="K962" s="302"/>
      <c r="L962" s="51"/>
      <c r="M962" s="302"/>
      <c r="N962" s="458"/>
      <c r="O962" s="459"/>
      <c r="P962" s="459"/>
      <c r="Q962" s="459"/>
      <c r="R962" s="459"/>
      <c r="S962" s="459"/>
    </row>
    <row r="963" spans="1:19" ht="12.75" customHeight="1">
      <c r="A963" s="457"/>
      <c r="B963" s="457"/>
      <c r="C963" s="457"/>
      <c r="D963" s="51"/>
      <c r="E963" s="51"/>
      <c r="F963" s="51"/>
      <c r="G963" s="51"/>
      <c r="H963" s="51"/>
      <c r="I963" s="51"/>
      <c r="J963" s="302"/>
      <c r="K963" s="302"/>
      <c r="L963" s="51"/>
      <c r="M963" s="302"/>
      <c r="N963" s="458"/>
      <c r="O963" s="459"/>
      <c r="P963" s="459"/>
      <c r="Q963" s="459"/>
      <c r="R963" s="459"/>
      <c r="S963" s="459"/>
    </row>
    <row r="964" spans="1:19" ht="12.75" customHeight="1">
      <c r="A964" s="457"/>
      <c r="B964" s="457"/>
      <c r="C964" s="457"/>
      <c r="D964" s="51"/>
      <c r="E964" s="51"/>
      <c r="F964" s="51"/>
      <c r="G964" s="51"/>
      <c r="H964" s="51"/>
      <c r="I964" s="51"/>
      <c r="J964" s="302"/>
      <c r="K964" s="302"/>
      <c r="L964" s="51"/>
      <c r="M964" s="302"/>
      <c r="N964" s="458"/>
      <c r="O964" s="459"/>
      <c r="P964" s="459"/>
      <c r="Q964" s="459"/>
      <c r="R964" s="459"/>
      <c r="S964" s="459"/>
    </row>
    <row r="965" spans="1:19" ht="12.75" customHeight="1">
      <c r="A965" s="457"/>
      <c r="B965" s="457"/>
      <c r="C965" s="457"/>
      <c r="D965" s="51"/>
      <c r="E965" s="51"/>
      <c r="F965" s="51"/>
      <c r="G965" s="51"/>
      <c r="H965" s="51"/>
      <c r="I965" s="51"/>
      <c r="J965" s="302"/>
      <c r="K965" s="302"/>
      <c r="L965" s="51"/>
      <c r="M965" s="302"/>
      <c r="N965" s="458"/>
      <c r="O965" s="459"/>
      <c r="P965" s="459"/>
      <c r="Q965" s="459"/>
      <c r="R965" s="459"/>
      <c r="S965" s="459"/>
    </row>
    <row r="966" spans="1:19" ht="12.75" customHeight="1">
      <c r="A966" s="457"/>
      <c r="B966" s="457"/>
      <c r="C966" s="457"/>
      <c r="D966" s="51"/>
      <c r="E966" s="51"/>
      <c r="F966" s="51"/>
      <c r="G966" s="51"/>
      <c r="H966" s="51"/>
      <c r="I966" s="51"/>
      <c r="J966" s="302"/>
      <c r="K966" s="302"/>
      <c r="L966" s="51"/>
      <c r="M966" s="302"/>
      <c r="N966" s="458"/>
      <c r="O966" s="459"/>
      <c r="P966" s="459"/>
      <c r="Q966" s="459"/>
      <c r="R966" s="459"/>
      <c r="S966" s="459"/>
    </row>
    <row r="967" spans="1:19" ht="12.75" customHeight="1">
      <c r="A967" s="457"/>
      <c r="B967" s="457"/>
      <c r="C967" s="457"/>
      <c r="D967" s="51"/>
      <c r="E967" s="51"/>
      <c r="F967" s="51"/>
      <c r="G967" s="51"/>
      <c r="H967" s="51"/>
      <c r="I967" s="51"/>
      <c r="J967" s="302"/>
      <c r="K967" s="302"/>
      <c r="L967" s="51"/>
      <c r="M967" s="302"/>
      <c r="N967" s="458"/>
      <c r="O967" s="459"/>
      <c r="P967" s="459"/>
      <c r="Q967" s="459"/>
      <c r="R967" s="459"/>
      <c r="S967" s="459"/>
    </row>
    <row r="968" spans="1:19" ht="12.75" customHeight="1">
      <c r="A968" s="457"/>
      <c r="B968" s="457"/>
      <c r="C968" s="457"/>
      <c r="D968" s="51"/>
      <c r="E968" s="51"/>
      <c r="F968" s="51"/>
      <c r="G968" s="51"/>
      <c r="H968" s="51"/>
      <c r="I968" s="51"/>
      <c r="J968" s="302"/>
      <c r="K968" s="302"/>
      <c r="L968" s="51"/>
      <c r="M968" s="302"/>
      <c r="N968" s="458"/>
      <c r="O968" s="459"/>
      <c r="P968" s="459"/>
      <c r="Q968" s="459"/>
      <c r="R968" s="459"/>
      <c r="S968" s="459"/>
    </row>
    <row r="969" spans="1:19" ht="12.75" customHeight="1">
      <c r="A969" s="457"/>
      <c r="B969" s="457"/>
      <c r="C969" s="457"/>
      <c r="D969" s="51"/>
      <c r="E969" s="51"/>
      <c r="F969" s="51"/>
      <c r="G969" s="51"/>
      <c r="H969" s="51"/>
      <c r="I969" s="51"/>
      <c r="J969" s="302"/>
      <c r="K969" s="302"/>
      <c r="L969" s="51"/>
      <c r="M969" s="302"/>
      <c r="N969" s="458"/>
      <c r="O969" s="459"/>
      <c r="P969" s="459"/>
      <c r="Q969" s="459"/>
      <c r="R969" s="459"/>
      <c r="S969" s="459"/>
    </row>
    <row r="970" spans="1:19" ht="12.75" customHeight="1">
      <c r="A970" s="457"/>
      <c r="B970" s="457"/>
      <c r="C970" s="457"/>
      <c r="D970" s="51"/>
      <c r="E970" s="51"/>
      <c r="F970" s="51"/>
      <c r="G970" s="51"/>
      <c r="H970" s="51"/>
      <c r="I970" s="51"/>
      <c r="J970" s="302"/>
      <c r="K970" s="302"/>
      <c r="L970" s="51"/>
      <c r="M970" s="302"/>
      <c r="N970" s="458"/>
      <c r="O970" s="459"/>
      <c r="P970" s="459"/>
      <c r="Q970" s="459"/>
      <c r="R970" s="459"/>
      <c r="S970" s="459"/>
    </row>
    <row r="971" spans="1:19" ht="12.75" customHeight="1">
      <c r="A971" s="457"/>
      <c r="B971" s="457"/>
      <c r="C971" s="457"/>
      <c r="D971" s="51"/>
      <c r="E971" s="51"/>
      <c r="F971" s="51"/>
      <c r="G971" s="51"/>
      <c r="H971" s="51"/>
      <c r="I971" s="51"/>
      <c r="J971" s="302"/>
      <c r="K971" s="302"/>
      <c r="L971" s="51"/>
      <c r="M971" s="302"/>
      <c r="N971" s="458"/>
      <c r="O971" s="459"/>
      <c r="P971" s="459"/>
      <c r="Q971" s="459"/>
      <c r="R971" s="459"/>
      <c r="S971" s="459"/>
    </row>
    <row r="972" spans="1:19" ht="12.75" customHeight="1">
      <c r="A972" s="457"/>
      <c r="B972" s="457"/>
      <c r="C972" s="457"/>
      <c r="D972" s="51"/>
      <c r="E972" s="51"/>
      <c r="F972" s="51"/>
      <c r="G972" s="51"/>
      <c r="H972" s="51"/>
      <c r="I972" s="51"/>
      <c r="J972" s="302"/>
      <c r="K972" s="302"/>
      <c r="L972" s="51"/>
      <c r="M972" s="302"/>
      <c r="N972" s="458"/>
      <c r="O972" s="459"/>
      <c r="P972" s="459"/>
      <c r="Q972" s="459"/>
      <c r="R972" s="459"/>
      <c r="S972" s="459"/>
    </row>
    <row r="973" spans="1:19" ht="12.75" customHeight="1">
      <c r="A973" s="457"/>
      <c r="B973" s="457"/>
      <c r="C973" s="457"/>
      <c r="D973" s="51"/>
      <c r="E973" s="51"/>
      <c r="F973" s="51"/>
      <c r="G973" s="51"/>
      <c r="H973" s="51"/>
      <c r="I973" s="51"/>
      <c r="J973" s="302"/>
      <c r="K973" s="302"/>
      <c r="L973" s="51"/>
      <c r="M973" s="302"/>
      <c r="N973" s="458"/>
      <c r="O973" s="459"/>
      <c r="P973" s="459"/>
      <c r="Q973" s="459"/>
      <c r="R973" s="459"/>
      <c r="S973" s="459"/>
    </row>
    <row r="974" spans="1:19" ht="12.75" customHeight="1">
      <c r="A974" s="457"/>
      <c r="B974" s="457"/>
      <c r="C974" s="457"/>
      <c r="D974" s="51"/>
      <c r="E974" s="51"/>
      <c r="F974" s="51"/>
      <c r="G974" s="51"/>
      <c r="H974" s="51"/>
      <c r="I974" s="51"/>
      <c r="J974" s="302"/>
      <c r="K974" s="302"/>
      <c r="L974" s="51"/>
      <c r="M974" s="302"/>
      <c r="N974" s="458"/>
      <c r="O974" s="459"/>
      <c r="P974" s="459"/>
      <c r="Q974" s="459"/>
      <c r="R974" s="459"/>
      <c r="S974" s="459"/>
    </row>
    <row r="975" spans="1:19" ht="12.75" customHeight="1">
      <c r="A975" s="457"/>
      <c r="B975" s="457"/>
      <c r="C975" s="457"/>
      <c r="D975" s="51"/>
      <c r="E975" s="51"/>
      <c r="F975" s="51"/>
      <c r="G975" s="51"/>
      <c r="H975" s="51"/>
      <c r="I975" s="51"/>
      <c r="J975" s="302"/>
      <c r="K975" s="302"/>
      <c r="L975" s="51"/>
      <c r="M975" s="302"/>
      <c r="N975" s="458"/>
      <c r="O975" s="459"/>
      <c r="P975" s="459"/>
      <c r="Q975" s="459"/>
      <c r="R975" s="459"/>
      <c r="S975" s="459"/>
    </row>
    <row r="976" spans="1:19" ht="12.75" customHeight="1">
      <c r="A976" s="457"/>
      <c r="B976" s="457"/>
      <c r="C976" s="457"/>
      <c r="D976" s="51"/>
      <c r="E976" s="51"/>
      <c r="F976" s="51"/>
      <c r="G976" s="51"/>
      <c r="H976" s="51"/>
      <c r="I976" s="51"/>
      <c r="J976" s="302"/>
      <c r="K976" s="302"/>
      <c r="L976" s="51"/>
      <c r="M976" s="302"/>
      <c r="N976" s="458"/>
      <c r="O976" s="459"/>
      <c r="P976" s="459"/>
      <c r="Q976" s="459"/>
      <c r="R976" s="459"/>
      <c r="S976" s="459"/>
    </row>
    <row r="977" spans="1:19" ht="12.75" customHeight="1">
      <c r="A977" s="457"/>
      <c r="B977" s="457"/>
      <c r="C977" s="457"/>
      <c r="D977" s="51"/>
      <c r="E977" s="51"/>
      <c r="F977" s="51"/>
      <c r="G977" s="51"/>
      <c r="H977" s="51"/>
      <c r="I977" s="51"/>
      <c r="J977" s="302"/>
      <c r="K977" s="302"/>
      <c r="L977" s="51"/>
      <c r="M977" s="302"/>
      <c r="N977" s="458"/>
      <c r="O977" s="459"/>
      <c r="P977" s="459"/>
      <c r="Q977" s="459"/>
      <c r="R977" s="459"/>
      <c r="S977" s="459"/>
    </row>
    <row r="978" spans="1:19" ht="12.75" customHeight="1">
      <c r="A978" s="457"/>
      <c r="B978" s="457"/>
      <c r="C978" s="457"/>
      <c r="D978" s="51"/>
      <c r="E978" s="51"/>
      <c r="F978" s="51"/>
      <c r="G978" s="51"/>
      <c r="H978" s="51"/>
      <c r="I978" s="51"/>
      <c r="J978" s="302"/>
      <c r="K978" s="302"/>
      <c r="L978" s="51"/>
      <c r="M978" s="302"/>
      <c r="N978" s="458"/>
      <c r="O978" s="459"/>
      <c r="P978" s="459"/>
      <c r="Q978" s="459"/>
      <c r="R978" s="459"/>
      <c r="S978" s="459"/>
    </row>
    <row r="979" spans="1:19" ht="12.75" customHeight="1">
      <c r="A979" s="457"/>
      <c r="B979" s="457"/>
      <c r="C979" s="457"/>
      <c r="D979" s="51"/>
      <c r="E979" s="51"/>
      <c r="F979" s="51"/>
      <c r="G979" s="51"/>
      <c r="H979" s="51"/>
      <c r="I979" s="51"/>
      <c r="J979" s="302"/>
      <c r="K979" s="302"/>
      <c r="L979" s="51"/>
      <c r="M979" s="302"/>
      <c r="N979" s="458"/>
      <c r="O979" s="459"/>
      <c r="P979" s="459"/>
      <c r="Q979" s="459"/>
      <c r="R979" s="459"/>
      <c r="S979" s="459"/>
    </row>
    <row r="980" spans="1:19" ht="12.75" customHeight="1">
      <c r="A980" s="457"/>
      <c r="B980" s="457"/>
      <c r="C980" s="457"/>
      <c r="D980" s="51"/>
      <c r="E980" s="51"/>
      <c r="F980" s="51"/>
      <c r="G980" s="51"/>
      <c r="H980" s="51"/>
      <c r="I980" s="51"/>
      <c r="J980" s="302"/>
      <c r="K980" s="302"/>
      <c r="L980" s="51"/>
      <c r="M980" s="302"/>
      <c r="N980" s="458"/>
      <c r="O980" s="459"/>
      <c r="P980" s="459"/>
      <c r="Q980" s="459"/>
      <c r="R980" s="459"/>
      <c r="S980" s="459"/>
    </row>
    <row r="981" spans="1:19" ht="12.75" customHeight="1">
      <c r="A981" s="457"/>
      <c r="B981" s="457"/>
      <c r="C981" s="457"/>
      <c r="D981" s="51"/>
      <c r="E981" s="51"/>
      <c r="F981" s="51"/>
      <c r="G981" s="51"/>
      <c r="H981" s="51"/>
      <c r="I981" s="51"/>
      <c r="J981" s="302"/>
      <c r="K981" s="302"/>
      <c r="L981" s="51"/>
      <c r="M981" s="302"/>
      <c r="N981" s="458"/>
      <c r="O981" s="459"/>
      <c r="P981" s="459"/>
      <c r="Q981" s="459"/>
      <c r="R981" s="459"/>
      <c r="S981" s="459"/>
    </row>
    <row r="982" spans="1:19" ht="12.75" customHeight="1">
      <c r="A982" s="457"/>
      <c r="B982" s="457"/>
      <c r="C982" s="457"/>
      <c r="D982" s="51"/>
      <c r="E982" s="51"/>
      <c r="F982" s="51"/>
      <c r="G982" s="51"/>
      <c r="H982" s="51"/>
      <c r="I982" s="51"/>
      <c r="J982" s="302"/>
      <c r="K982" s="302"/>
      <c r="L982" s="51"/>
      <c r="M982" s="302"/>
      <c r="N982" s="458"/>
      <c r="O982" s="459"/>
      <c r="P982" s="459"/>
      <c r="Q982" s="459"/>
      <c r="R982" s="459"/>
      <c r="S982" s="459"/>
    </row>
    <row r="983" spans="1:19" ht="12.75" customHeight="1">
      <c r="A983" s="457"/>
      <c r="B983" s="457"/>
      <c r="C983" s="457"/>
      <c r="D983" s="51"/>
      <c r="E983" s="51"/>
      <c r="F983" s="51"/>
      <c r="G983" s="51"/>
      <c r="H983" s="51"/>
      <c r="I983" s="51"/>
      <c r="J983" s="302"/>
      <c r="K983" s="302"/>
      <c r="L983" s="51"/>
      <c r="M983" s="302"/>
      <c r="N983" s="458"/>
      <c r="O983" s="459"/>
      <c r="P983" s="459"/>
      <c r="Q983" s="459"/>
      <c r="R983" s="459"/>
      <c r="S983" s="459"/>
    </row>
    <row r="984" spans="1:19" ht="12.75" customHeight="1">
      <c r="A984" s="457"/>
      <c r="B984" s="457"/>
      <c r="C984" s="457"/>
      <c r="D984" s="51"/>
      <c r="E984" s="51"/>
      <c r="F984" s="51"/>
      <c r="G984" s="51"/>
      <c r="H984" s="51"/>
      <c r="I984" s="51"/>
      <c r="J984" s="302"/>
      <c r="K984" s="302"/>
      <c r="L984" s="51"/>
      <c r="M984" s="302"/>
      <c r="N984" s="458"/>
      <c r="O984" s="459"/>
      <c r="P984" s="459"/>
      <c r="Q984" s="459"/>
      <c r="R984" s="459"/>
      <c r="S984" s="459"/>
    </row>
    <row r="985" spans="1:19" ht="12.75" customHeight="1">
      <c r="A985" s="457"/>
      <c r="B985" s="457"/>
      <c r="C985" s="457"/>
      <c r="D985" s="51"/>
      <c r="E985" s="51"/>
      <c r="F985" s="51"/>
      <c r="G985" s="51"/>
      <c r="H985" s="51"/>
      <c r="I985" s="51"/>
      <c r="J985" s="302"/>
      <c r="K985" s="302"/>
      <c r="L985" s="51"/>
      <c r="M985" s="302"/>
      <c r="N985" s="458"/>
      <c r="O985" s="459"/>
      <c r="P985" s="459"/>
      <c r="Q985" s="459"/>
      <c r="R985" s="459"/>
      <c r="S985" s="459"/>
    </row>
    <row r="986" spans="1:19" ht="12.75" customHeight="1">
      <c r="A986" s="457"/>
      <c r="B986" s="457"/>
      <c r="C986" s="457"/>
      <c r="D986" s="51"/>
      <c r="E986" s="51"/>
      <c r="F986" s="51"/>
      <c r="G986" s="51"/>
      <c r="H986" s="51"/>
      <c r="I986" s="51"/>
      <c r="J986" s="302"/>
      <c r="K986" s="302"/>
      <c r="L986" s="51"/>
      <c r="M986" s="302"/>
      <c r="N986" s="458"/>
      <c r="O986" s="459"/>
      <c r="P986" s="459"/>
      <c r="Q986" s="459"/>
      <c r="R986" s="459"/>
      <c r="S986" s="459"/>
    </row>
    <row r="987" spans="1:19" ht="12.75" customHeight="1">
      <c r="A987" s="457"/>
      <c r="B987" s="457"/>
      <c r="C987" s="457"/>
      <c r="D987" s="51"/>
      <c r="E987" s="51"/>
      <c r="F987" s="51"/>
      <c r="G987" s="51"/>
      <c r="H987" s="51"/>
      <c r="I987" s="51"/>
      <c r="J987" s="302"/>
      <c r="K987" s="302"/>
      <c r="L987" s="51"/>
      <c r="M987" s="302"/>
      <c r="N987" s="458"/>
      <c r="O987" s="459"/>
      <c r="P987" s="459"/>
      <c r="Q987" s="459"/>
      <c r="R987" s="459"/>
      <c r="S987" s="459"/>
    </row>
    <row r="988" spans="1:19" ht="12.75" customHeight="1">
      <c r="A988" s="457"/>
      <c r="B988" s="457"/>
      <c r="C988" s="457"/>
      <c r="D988" s="51"/>
      <c r="E988" s="51"/>
      <c r="F988" s="51"/>
      <c r="G988" s="51"/>
      <c r="H988" s="51"/>
      <c r="I988" s="51"/>
      <c r="J988" s="302"/>
      <c r="K988" s="302"/>
      <c r="L988" s="51"/>
      <c r="M988" s="302"/>
      <c r="N988" s="458"/>
      <c r="O988" s="459"/>
      <c r="P988" s="459"/>
      <c r="Q988" s="459"/>
      <c r="R988" s="459"/>
      <c r="S988" s="459"/>
    </row>
    <row r="989" spans="1:19" ht="12.75" customHeight="1">
      <c r="A989" s="457"/>
      <c r="B989" s="457"/>
      <c r="C989" s="457"/>
      <c r="D989" s="51"/>
      <c r="E989" s="51"/>
      <c r="F989" s="51"/>
      <c r="G989" s="51"/>
      <c r="H989" s="51"/>
      <c r="I989" s="51"/>
      <c r="J989" s="302"/>
      <c r="K989" s="302"/>
      <c r="L989" s="51"/>
      <c r="M989" s="302"/>
      <c r="N989" s="458"/>
      <c r="O989" s="459"/>
      <c r="P989" s="459"/>
      <c r="Q989" s="459"/>
      <c r="R989" s="459"/>
      <c r="S989" s="459"/>
    </row>
    <row r="990" spans="1:19" ht="12.75" customHeight="1">
      <c r="A990" s="457"/>
      <c r="B990" s="457"/>
      <c r="C990" s="457"/>
      <c r="D990" s="51"/>
      <c r="E990" s="51"/>
      <c r="F990" s="51"/>
      <c r="G990" s="51"/>
      <c r="H990" s="51"/>
      <c r="I990" s="51"/>
      <c r="J990" s="302"/>
      <c r="K990" s="302"/>
      <c r="L990" s="51"/>
      <c r="M990" s="302"/>
      <c r="N990" s="458"/>
      <c r="O990" s="459"/>
      <c r="P990" s="459"/>
      <c r="Q990" s="459"/>
      <c r="R990" s="459"/>
      <c r="S990" s="459"/>
    </row>
    <row r="991" spans="1:19" ht="12.75" customHeight="1">
      <c r="A991" s="457"/>
      <c r="B991" s="457"/>
      <c r="C991" s="457"/>
      <c r="D991" s="51"/>
      <c r="E991" s="51"/>
      <c r="F991" s="51"/>
      <c r="G991" s="51"/>
      <c r="H991" s="51"/>
      <c r="I991" s="51"/>
      <c r="J991" s="302"/>
      <c r="K991" s="302"/>
      <c r="L991" s="51"/>
      <c r="M991" s="302"/>
      <c r="N991" s="458"/>
      <c r="O991" s="459"/>
      <c r="P991" s="459"/>
      <c r="Q991" s="459"/>
      <c r="R991" s="459"/>
      <c r="S991" s="459"/>
    </row>
    <row r="992" spans="1:19" ht="12.75" customHeight="1">
      <c r="A992" s="457"/>
      <c r="B992" s="457"/>
      <c r="C992" s="457"/>
      <c r="D992" s="51"/>
      <c r="E992" s="51"/>
      <c r="F992" s="51"/>
      <c r="G992" s="51"/>
      <c r="H992" s="51"/>
      <c r="I992" s="51"/>
      <c r="J992" s="302"/>
      <c r="K992" s="302"/>
      <c r="L992" s="51"/>
      <c r="M992" s="302"/>
      <c r="N992" s="458"/>
      <c r="O992" s="459"/>
      <c r="P992" s="459"/>
      <c r="Q992" s="459"/>
      <c r="R992" s="459"/>
      <c r="S992" s="459"/>
    </row>
    <row r="993" spans="1:19" ht="12.75" customHeight="1">
      <c r="A993" s="457"/>
      <c r="B993" s="457"/>
      <c r="C993" s="457"/>
      <c r="D993" s="51"/>
      <c r="E993" s="51"/>
      <c r="F993" s="51"/>
      <c r="G993" s="51"/>
      <c r="H993" s="51"/>
      <c r="I993" s="51"/>
      <c r="J993" s="302"/>
      <c r="K993" s="302"/>
      <c r="L993" s="51"/>
      <c r="M993" s="302"/>
      <c r="N993" s="458"/>
      <c r="O993" s="459"/>
      <c r="P993" s="459"/>
      <c r="Q993" s="459"/>
      <c r="R993" s="459"/>
      <c r="S993" s="459"/>
    </row>
    <row r="994" spans="1:19" ht="12.75" customHeight="1">
      <c r="A994" s="457"/>
      <c r="B994" s="457"/>
      <c r="C994" s="457"/>
      <c r="D994" s="51"/>
      <c r="E994" s="51"/>
      <c r="F994" s="51"/>
      <c r="G994" s="51"/>
      <c r="H994" s="51"/>
      <c r="I994" s="51"/>
      <c r="J994" s="302"/>
      <c r="K994" s="302"/>
      <c r="L994" s="51"/>
      <c r="M994" s="302"/>
      <c r="N994" s="458"/>
      <c r="O994" s="459"/>
      <c r="P994" s="459"/>
      <c r="Q994" s="459"/>
      <c r="R994" s="459"/>
      <c r="S994" s="459"/>
    </row>
    <row r="995" spans="1:19" ht="12.75" customHeight="1">
      <c r="A995" s="457"/>
      <c r="B995" s="457"/>
      <c r="C995" s="457"/>
      <c r="D995" s="51"/>
      <c r="E995" s="51"/>
      <c r="F995" s="51"/>
      <c r="G995" s="51"/>
      <c r="H995" s="51"/>
      <c r="I995" s="51"/>
      <c r="J995" s="302"/>
      <c r="K995" s="302"/>
      <c r="L995" s="51"/>
      <c r="M995" s="302"/>
      <c r="N995" s="458"/>
      <c r="O995" s="459"/>
      <c r="P995" s="459"/>
      <c r="Q995" s="459"/>
      <c r="R995" s="459"/>
      <c r="S995" s="459"/>
    </row>
    <row r="996" spans="1:19" ht="12.75" customHeight="1">
      <c r="A996" s="457"/>
      <c r="B996" s="457"/>
      <c r="C996" s="457"/>
      <c r="D996" s="51"/>
      <c r="E996" s="51"/>
      <c r="F996" s="51"/>
      <c r="G996" s="51"/>
      <c r="H996" s="51"/>
      <c r="I996" s="51"/>
      <c r="J996" s="302"/>
      <c r="K996" s="302"/>
      <c r="L996" s="51"/>
      <c r="M996" s="302"/>
      <c r="N996" s="458"/>
      <c r="O996" s="459"/>
      <c r="P996" s="459"/>
      <c r="Q996" s="459"/>
      <c r="R996" s="459"/>
      <c r="S996" s="459"/>
    </row>
    <row r="997" spans="1:19" ht="12.75" customHeight="1">
      <c r="A997" s="457"/>
      <c r="B997" s="457"/>
      <c r="C997" s="457"/>
      <c r="D997" s="51"/>
      <c r="E997" s="51"/>
      <c r="F997" s="51"/>
      <c r="G997" s="51"/>
      <c r="H997" s="51"/>
      <c r="I997" s="51"/>
      <c r="J997" s="302"/>
      <c r="K997" s="302"/>
      <c r="L997" s="51"/>
      <c r="M997" s="302"/>
      <c r="N997" s="458"/>
      <c r="O997" s="459"/>
      <c r="P997" s="459"/>
      <c r="Q997" s="459"/>
      <c r="R997" s="459"/>
      <c r="S997" s="459"/>
    </row>
    <row r="998" spans="1:19" ht="12.75" customHeight="1">
      <c r="A998" s="457"/>
      <c r="B998" s="457"/>
      <c r="C998" s="457"/>
      <c r="D998" s="51"/>
      <c r="E998" s="51"/>
      <c r="F998" s="51"/>
      <c r="G998" s="51"/>
      <c r="H998" s="51"/>
      <c r="I998" s="51"/>
      <c r="J998" s="302"/>
      <c r="K998" s="302"/>
      <c r="L998" s="51"/>
      <c r="M998" s="302"/>
      <c r="N998" s="458"/>
      <c r="O998" s="459"/>
      <c r="P998" s="459"/>
      <c r="Q998" s="459"/>
      <c r="R998" s="459"/>
      <c r="S998" s="459"/>
    </row>
    <row r="999" spans="1:19" ht="12.75" customHeight="1">
      <c r="A999" s="457"/>
      <c r="B999" s="457"/>
      <c r="C999" s="457"/>
      <c r="D999" s="51"/>
      <c r="E999" s="51"/>
      <c r="F999" s="51"/>
      <c r="G999" s="51"/>
      <c r="H999" s="51"/>
      <c r="I999" s="51"/>
      <c r="J999" s="302"/>
      <c r="K999" s="302"/>
      <c r="L999" s="51"/>
      <c r="M999" s="302"/>
      <c r="N999" s="458"/>
      <c r="O999" s="459"/>
      <c r="P999" s="459"/>
      <c r="Q999" s="459"/>
      <c r="R999" s="459"/>
      <c r="S999" s="459"/>
    </row>
    <row r="1000" spans="1:19" ht="12.75" customHeight="1">
      <c r="A1000" s="457"/>
      <c r="B1000" s="457"/>
      <c r="C1000" s="457"/>
      <c r="D1000" s="51"/>
      <c r="E1000" s="51"/>
      <c r="F1000" s="51"/>
      <c r="G1000" s="51"/>
      <c r="H1000" s="51"/>
      <c r="I1000" s="51"/>
      <c r="J1000" s="302"/>
      <c r="K1000" s="302"/>
      <c r="L1000" s="51"/>
      <c r="M1000" s="302"/>
      <c r="N1000" s="458"/>
      <c r="O1000" s="459"/>
      <c r="P1000" s="459"/>
      <c r="Q1000" s="459"/>
      <c r="R1000" s="459"/>
      <c r="S1000" s="459"/>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1000"/>
  <sheetViews>
    <sheetView showGridLines="0" workbookViewId="0">
      <selection activeCell="D3" sqref="D3"/>
    </sheetView>
  </sheetViews>
  <sheetFormatPr defaultColWidth="14.44140625" defaultRowHeight="15" customHeight="1"/>
  <cols>
    <col min="1" max="1" width="2.5546875" customWidth="1"/>
    <col min="2" max="2" width="13.6640625" customWidth="1"/>
    <col min="3" max="3" width="72.5546875" customWidth="1"/>
    <col min="4" max="4" width="11.6640625" customWidth="1"/>
    <col min="5" max="5" width="10.5546875" customWidth="1"/>
    <col min="6" max="6" width="9.6640625" customWidth="1"/>
    <col min="7" max="26" width="8.6640625" customWidth="1"/>
  </cols>
  <sheetData>
    <row r="1" spans="2:7" ht="44.25" customHeight="1">
      <c r="B1" s="504"/>
      <c r="C1" s="499"/>
      <c r="D1" s="499"/>
      <c r="E1" s="499"/>
      <c r="F1" s="499"/>
    </row>
    <row r="2" spans="2:7" ht="24.75" customHeight="1">
      <c r="B2" s="21" t="s">
        <v>19</v>
      </c>
      <c r="C2" s="22" t="s">
        <v>20</v>
      </c>
      <c r="D2" s="23" t="s">
        <v>21</v>
      </c>
      <c r="E2" s="21" t="s">
        <v>22</v>
      </c>
      <c r="F2" s="24" t="s">
        <v>23</v>
      </c>
    </row>
    <row r="3" spans="2:7" ht="12.75" customHeight="1">
      <c r="B3" s="25">
        <v>1</v>
      </c>
      <c r="C3" s="26" t="s">
        <v>804</v>
      </c>
      <c r="D3" s="32">
        <f ca="1">IF(ISBLANK(B3),"",((E3+F3)*'Indices PF'!$E$54)/8)</f>
        <v>5.46</v>
      </c>
      <c r="E3" s="27">
        <f ca="1">IF(ISBLANK(B3),"",
 (SUM(
  SUMIF('Funções Dados'!$C$6:$C$167,'Casos de Uso'!B3,'Funções Dados'!$T$6:$T$167),SUMIF('Funções Dados'!$C$6:$C$167,'Casos de Uso'!B3,'Funções Dados'!$U$6:$U$167),
  SUMIF('Funções Transações'!$C$6:$C$317,'Casos de Uso'!B3,'Funções Transações'!$T$6:$T$317), SUMIF('Funções Transações'!$C$6:$C$317,'Casos de Uso'!B3,'Funções Transações'!$U$6:$U$317))-
  SUM(
  SUMIF('Funções Dados'!$C$6:$C$167,'Casos de Uso'!B3,'Funções Dados'!$AB$6:$AB$111),
  SUMIF('Funções Transações'!$C$6:$C$317,'Casos de Uso'!B3,'Funções Transações'!$AB$6:$AB$211))
  ))</f>
        <v>10.92</v>
      </c>
      <c r="F3" s="28">
        <f>IF(ISBLANK(B3),"",
SUM(SUMIF('Funções Dados'!$C$6:C$167,'Casos de Uso'!B3,'Funções Dados'!$AB$6:$AB$167),
SUMIF('Funções Transações'!$C$6:$C$317,'Casos de Uso'!B3,'Funções Transações'!$AB$6:$AB$317),
SUMIF(Reuso!$B$4:$B$104,'Casos de Uso'!B3,Reuso!$H$4:$H$104)))</f>
        <v>0</v>
      </c>
      <c r="G3" s="29"/>
    </row>
    <row r="4" spans="2:7" ht="12.75" customHeight="1">
      <c r="B4" s="30">
        <v>2</v>
      </c>
      <c r="C4" s="31" t="s">
        <v>805</v>
      </c>
      <c r="D4" s="32">
        <f ca="1">IF(ISBLANK(B4),"",((E4+F4)*'Indices PF'!$E$54)/8)</f>
        <v>4.875</v>
      </c>
      <c r="E4" s="27">
        <f ca="1">IF(ISBLANK(B4),"",
 (SUM(
  SUMIF('Funções Dados'!$C$6:$C$167,'Casos de Uso'!B4,'Funções Dados'!$T$6:$T$167),SUMIF('Funções Dados'!$C$6:$C$167,'Casos de Uso'!B4,'Funções Dados'!$U$6:$U$167),
  SUMIF('Funções Transações'!$C$6:$C$317,'Casos de Uso'!B4,'Funções Transações'!$T$6:$T$317), SUMIF('Funções Transações'!$C$6:$C$317,'Casos de Uso'!B4,'Funções Transações'!$U$6:$U$317))-
  SUM(
  SUMIF('Funções Dados'!$C$6:$C$167,'Casos de Uso'!B4,'Funções Dados'!$AB$6:$AB$111),
  SUMIF('Funções Transações'!$C$6:$C$317,'Casos de Uso'!B4,'Funções Transações'!$AB$6:$AB$211))
  ))</f>
        <v>9.75</v>
      </c>
      <c r="F4" s="28">
        <f>IF(ISBLANK(B4),"",
SUM(SUMIF('Funções Dados'!$C$6:C$167,'Casos de Uso'!B4,'Funções Dados'!$AB$6:$AB$167),
SUMIF('Funções Transações'!$C$6:$C$317,'Casos de Uso'!B4,'Funções Transações'!$AB$6:$AB$317),
SUMIF(Reuso!$B$4:$B$104,'Casos de Uso'!B4,Reuso!$H$4:$H$104)))</f>
        <v>0</v>
      </c>
    </row>
    <row r="5" spans="2:7" ht="15" customHeight="1">
      <c r="B5" s="30">
        <v>3</v>
      </c>
      <c r="C5" s="33" t="s">
        <v>806</v>
      </c>
      <c r="D5" s="32">
        <f ca="1">IF(ISBLANK(B5),"",((E5+F5)*'Indices PF'!$E$54)/8)</f>
        <v>5.0999999999999996</v>
      </c>
      <c r="E5" s="27">
        <f ca="1">IF(ISBLANK(B5),"",
 (SUM(
  SUMIF('Funções Dados'!$C$6:$C$167,'Casos de Uso'!B5,'Funções Dados'!$T$6:$T$167),SUMIF('Funções Dados'!$C$6:$C$167,'Casos de Uso'!B5,'Funções Dados'!$U$6:$U$167),
  SUMIF('Funções Transações'!$C$6:$C$317,'Casos de Uso'!B5,'Funções Transações'!$T$6:$T$317), SUMIF('Funções Transações'!$C$6:$C$317,'Casos de Uso'!B5,'Funções Transações'!$U$6:$U$317))-
  SUM(
  SUMIF('Funções Dados'!$C$6:$C$167,'Casos de Uso'!B5,'Funções Dados'!$AB$6:$AB$111),
  SUMIF('Funções Transações'!$C$6:$C$317,'Casos de Uso'!B5,'Funções Transações'!$AB$6:$AB$211))
  ))</f>
        <v>10.199999999999999</v>
      </c>
      <c r="F5" s="28">
        <f>IF(ISBLANK(B5),"",
SUM(SUMIF('Funções Dados'!$C$6:C$167,'Casos de Uso'!B5,'Funções Dados'!$AB$6:$AB$167),
SUMIF('Funções Transações'!$C$6:$C$317,'Casos de Uso'!B5,'Funções Transações'!$AB$6:$AB$317),
SUMIF(Reuso!$B$4:$B$104,'Casos de Uso'!B5,Reuso!$H$4:$H$104)))</f>
        <v>0</v>
      </c>
    </row>
    <row r="6" spans="2:7" ht="14.25" customHeight="1">
      <c r="B6" s="30">
        <v>4</v>
      </c>
      <c r="C6" s="31" t="s">
        <v>807</v>
      </c>
      <c r="D6" s="32">
        <f ca="1">IF(ISBLANK(B6),"",((E6+F6)*'Indices PF'!$E$54)/8)</f>
        <v>4.8631578947368412</v>
      </c>
      <c r="E6" s="27">
        <f ca="1">IF(ISBLANK(B6),"",
 (SUM(
  SUMIF('Funções Dados'!$C$6:$C$167,'Casos de Uso'!B6,'Funções Dados'!$T$6:$T$167),SUMIF('Funções Dados'!$C$6:$C$167,'Casos de Uso'!B6,'Funções Dados'!$U$6:$U$167),
  SUMIF('Funções Transações'!$C$6:$C$317,'Casos de Uso'!B6,'Funções Transações'!$T$6:$T$317), SUMIF('Funções Transações'!$C$6:$C$317,'Casos de Uso'!B6,'Funções Transações'!$U$6:$U$317))-
  SUM(
  SUMIF('Funções Dados'!$C$6:$C$167,'Casos de Uso'!B6,'Funções Dados'!$AB$6:$AB$111),
  SUMIF('Funções Transações'!$C$6:$C$317,'Casos de Uso'!B6,'Funções Transações'!$AB$6:$AB$211))
  ))</f>
        <v>9.7263157894736825</v>
      </c>
      <c r="F6" s="28">
        <f>IF(ISBLANK(B6),"",
SUM(SUMIF('Funções Dados'!$C$6:C$167,'Casos de Uso'!B6,'Funções Dados'!$AB$6:$AB$167),
SUMIF('Funções Transações'!$C$6:$C$317,'Casos de Uso'!B6,'Funções Transações'!$AB$6:$AB$317),
SUMIF(Reuso!$B$4:$B$104,'Casos de Uso'!B6,Reuso!$H$4:$H$104)))</f>
        <v>0</v>
      </c>
    </row>
    <row r="7" spans="2:7" ht="12.75" customHeight="1">
      <c r="B7" s="30">
        <v>5</v>
      </c>
      <c r="C7" s="31" t="s">
        <v>808</v>
      </c>
      <c r="D7" s="32">
        <f ca="1">IF(ISBLANK(B7),"",((E7+F7)*'Indices PF'!$E$54)/8)</f>
        <v>0</v>
      </c>
      <c r="E7" s="27">
        <f ca="1">IF(ISBLANK(B7),"",
 (SUM(
  SUMIF('Funções Dados'!$C$6:$C$167,'Casos de Uso'!B7,'Funções Dados'!$T$6:$T$167),SUMIF('Funções Dados'!$C$6:$C$167,'Casos de Uso'!B7,'Funções Dados'!$U$6:$U$167),
  SUMIF('Funções Transações'!$C$6:$C$317,'Casos de Uso'!B7,'Funções Transações'!$T$6:$T$317), SUMIF('Funções Transações'!$C$6:$C$317,'Casos de Uso'!B7,'Funções Transações'!$U$6:$U$317))-
  SUM(
  SUMIF('Funções Dados'!$C$6:$C$167,'Casos de Uso'!B7,'Funções Dados'!$AB$6:$AB$111),
  SUMIF('Funções Transações'!$C$6:$C$317,'Casos de Uso'!B7,'Funções Transações'!$AB$6:$AB$211))
  ))</f>
        <v>0</v>
      </c>
      <c r="F7" s="28">
        <f>IF(ISBLANK(B7),"",
SUM(SUMIF('Funções Dados'!$C$6:C$167,'Casos de Uso'!B7,'Funções Dados'!$AB$6:$AB$167),
SUMIF('Funções Transações'!$C$6:$C$317,'Casos de Uso'!B7,'Funções Transações'!$AB$6:$AB$317),
SUMIF(Reuso!$B$4:$B$104,'Casos de Uso'!B7,Reuso!$H$4:$H$104)))</f>
        <v>0</v>
      </c>
    </row>
    <row r="8" spans="2:7" ht="12.75" customHeight="1">
      <c r="B8" s="30">
        <v>6</v>
      </c>
      <c r="C8" s="31" t="s">
        <v>809</v>
      </c>
      <c r="D8" s="32">
        <f ca="1">IF(ISBLANK(B8),"",((E8+F8)*'Indices PF'!$E$54)/8)</f>
        <v>0</v>
      </c>
      <c r="E8" s="27">
        <f ca="1">IF(ISBLANK(B8),"",
 (SUM(
  SUMIF('Funções Dados'!$C$6:$C$167,'Casos de Uso'!B8,'Funções Dados'!$T$6:$T$167),SUMIF('Funções Dados'!$C$6:$C$167,'Casos de Uso'!B8,'Funções Dados'!$U$6:$U$167),
  SUMIF('Funções Transações'!$C$6:$C$317,'Casos de Uso'!B8,'Funções Transações'!$T$6:$T$317), SUMIF('Funções Transações'!$C$6:$C$317,'Casos de Uso'!B8,'Funções Transações'!$U$6:$U$317))-
  SUM(
  SUMIF('Funções Dados'!$C$6:$C$167,'Casos de Uso'!B8,'Funções Dados'!$AB$6:$AB$111),
  SUMIF('Funções Transações'!$C$6:$C$317,'Casos de Uso'!B8,'Funções Transações'!$AB$6:$AB$211))
  ))</f>
        <v>0</v>
      </c>
      <c r="F8" s="28">
        <f>IF(ISBLANK(B8),"",
SUM(SUMIF('Funções Dados'!$C$6:C$167,'Casos de Uso'!B8,'Funções Dados'!$AB$6:$AB$167),
SUMIF('Funções Transações'!$C$6:$C$317,'Casos de Uso'!B8,'Funções Transações'!$AB$6:$AB$317),
SUMIF(Reuso!$B$4:$B$104,'Casos de Uso'!B8,Reuso!$H$4:$H$104)))</f>
        <v>0</v>
      </c>
    </row>
    <row r="9" spans="2:7" ht="12.75" customHeight="1">
      <c r="B9" s="30"/>
      <c r="C9" s="34"/>
      <c r="D9" s="32" t="str">
        <f>IF(ISBLANK(B9),"",((E9+F9)*'Indices PF'!$E$54)/8)</f>
        <v/>
      </c>
      <c r="E9" s="27" t="str">
        <f>IF(ISBLANK(B9),"",
 (SUM(
  SUMIF('Funções Dados'!$C$6:$C$167,'Casos de Uso'!B9,'Funções Dados'!$T$6:$T$167),SUMIF('Funções Dados'!$C$6:$C$167,'Casos de Uso'!B9,'Funções Dados'!$U$6:$U$167),
  SUMIF('Funções Transações'!$C$6:$C$317,'Casos de Uso'!B9,'Funções Transações'!$T$6:$T$317), SUMIF('Funções Transações'!$C$6:$C$317,'Casos de Uso'!B9,'Funções Transações'!$U$6:$U$317))-
  SUM(
  SUMIF('Funções Dados'!$C$6:$C$167,'Casos de Uso'!B9,'Funções Dados'!$AB$6:$AB$111),
  SUMIF('Funções Transações'!$C$6:$C$317,'Casos de Uso'!B9,'Funções Transações'!$AB$6:$AB$211))
  ))</f>
        <v/>
      </c>
      <c r="F9" s="28" t="str">
        <f>IF(ISBLANK(B9),"",
SUM(SUMIF('Funções Dados'!$C$6:C$167,'Casos de Uso'!B9,'Funções Dados'!$AB$6:$AB$167),
SUMIF('Funções Transações'!$C$6:$C$317,'Casos de Uso'!B9,'Funções Transações'!$AB$6:$AB$317),
SUMIF(Reuso!$B$4:$B$104,'Casos de Uso'!B9,Reuso!$H$4:$H$104)))</f>
        <v/>
      </c>
    </row>
    <row r="10" spans="2:7" ht="12.75" customHeight="1">
      <c r="B10" s="30"/>
      <c r="C10" s="31"/>
      <c r="D10" s="32" t="str">
        <f>IF(ISBLANK(B10),"",((E10+F10)*'Indices PF'!$E$54)/8)</f>
        <v/>
      </c>
      <c r="E10" s="27" t="str">
        <f>IF(ISBLANK(B10),"",
 (SUM(
  SUMIF('Funções Dados'!$C$6:$C$167,'Casos de Uso'!B10,'Funções Dados'!$T$6:$T$167),SUMIF('Funções Dados'!$C$6:$C$167,'Casos de Uso'!B10,'Funções Dados'!$U$6:$U$167),
  SUMIF('Funções Transações'!$C$6:$C$317,'Casos de Uso'!B10,'Funções Transações'!$T$6:$T$317), SUMIF('Funções Transações'!$C$6:$C$317,'Casos de Uso'!B10,'Funções Transações'!$U$6:$U$317))-
  SUM(
  SUMIF('Funções Dados'!$C$6:$C$167,'Casos de Uso'!B10,'Funções Dados'!$AB$6:$AB$111),
  SUMIF('Funções Transações'!$C$6:$C$317,'Casos de Uso'!B10,'Funções Transações'!$AB$6:$AB$211))
  ))</f>
        <v/>
      </c>
      <c r="F10" s="28" t="str">
        <f>IF(ISBLANK(B10),"",
SUM(SUMIF('Funções Dados'!$C$6:C$167,'Casos de Uso'!B10,'Funções Dados'!$AB$6:$AB$167),
SUMIF('Funções Transações'!$C$6:$C$317,'Casos de Uso'!B10,'Funções Transações'!$AB$6:$AB$317),
SUMIF(Reuso!$B$4:$B$104,'Casos de Uso'!B10,Reuso!$H$4:$H$104)))</f>
        <v/>
      </c>
    </row>
    <row r="11" spans="2:7" ht="12.75" customHeight="1">
      <c r="B11" s="30"/>
      <c r="C11" s="35"/>
      <c r="D11" s="32" t="str">
        <f>IF(ISBLANK(B11),"",((E11+F11)*'Indices PF'!$E$54)/8)</f>
        <v/>
      </c>
      <c r="E11" s="27" t="str">
        <f>IF(ISBLANK(B11),"",
 (SUM(
  SUMIF('Funções Dados'!$C$6:$C$167,'Casos de Uso'!B11,'Funções Dados'!$T$6:$T$167),SUMIF('Funções Dados'!$C$6:$C$167,'Casos de Uso'!B11,'Funções Dados'!$U$6:$U$167),
  SUMIF('Funções Transações'!$C$6:$C$317,'Casos de Uso'!B11,'Funções Transações'!$T$6:$T$317), SUMIF('Funções Transações'!$C$6:$C$317,'Casos de Uso'!B11,'Funções Transações'!$U$6:$U$317))-
  SUM(
  SUMIF('Funções Dados'!$C$6:$C$167,'Casos de Uso'!B11,'Funções Dados'!$AB$6:$AB$111),
  SUMIF('Funções Transações'!$C$6:$C$317,'Casos de Uso'!B11,'Funções Transações'!$AB$6:$AB$211))
  ))</f>
        <v/>
      </c>
      <c r="F11" s="28" t="str">
        <f>IF(ISBLANK(B11),"",
SUM(SUMIF('Funções Dados'!$C$6:C$167,'Casos de Uso'!B11,'Funções Dados'!$AB$6:$AB$167),
SUMIF('Funções Transações'!$C$6:$C$317,'Casos de Uso'!B11,'Funções Transações'!$AB$6:$AB$317),
SUMIF(Reuso!$B$4:$B$104,'Casos de Uso'!B11,Reuso!$H$4:$H$104)))</f>
        <v/>
      </c>
    </row>
    <row r="12" spans="2:7" ht="12.75" customHeight="1">
      <c r="B12" s="30"/>
      <c r="C12" s="35"/>
      <c r="D12" s="32" t="str">
        <f>IF(ISBLANK(B12),"",((E12+F12)*'Indices PF'!$E$54)/8)</f>
        <v/>
      </c>
      <c r="E12" s="27" t="str">
        <f>IF(ISBLANK(B12),"",
 (SUM(
  SUMIF('Funções Dados'!$C$6:$C$167,'Casos de Uso'!B12,'Funções Dados'!$T$6:$T$167),SUMIF('Funções Dados'!$C$6:$C$167,'Casos de Uso'!B12,'Funções Dados'!$U$6:$U$167),
  SUMIF('Funções Transações'!$C$6:$C$317,'Casos de Uso'!B12,'Funções Transações'!$T$6:$T$317), SUMIF('Funções Transações'!$C$6:$C$317,'Casos de Uso'!B12,'Funções Transações'!$U$6:$U$317))-
  SUM(
  SUMIF('Funções Dados'!$C$6:$C$167,'Casos de Uso'!B12,'Funções Dados'!$AB$6:$AB$111),
  SUMIF('Funções Transações'!$C$6:$C$317,'Casos de Uso'!B12,'Funções Transações'!$AB$6:$AB$211))
  ))</f>
        <v/>
      </c>
      <c r="F12" s="28" t="str">
        <f>IF(ISBLANK(B12),"",
SUM(SUMIF('Funções Dados'!$C$6:C$167,'Casos de Uso'!B12,'Funções Dados'!$AB$6:$AB$167),
SUMIF('Funções Transações'!$C$6:$C$317,'Casos de Uso'!B12,'Funções Transações'!$AB$6:$AB$317),
SUMIF(Reuso!$B$4:$B$104,'Casos de Uso'!B12,Reuso!$H$4:$H$104)))</f>
        <v/>
      </c>
    </row>
    <row r="13" spans="2:7" ht="12.75" customHeight="1">
      <c r="B13" s="30"/>
      <c r="C13" s="35"/>
      <c r="D13" s="32" t="str">
        <f>IF(ISBLANK(B13),"",((E13+F13)*'Indices PF'!$E$54)/8)</f>
        <v/>
      </c>
      <c r="E13" s="27" t="str">
        <f>IF(ISBLANK(B13),"",
 (SUM(
  SUMIF('Funções Dados'!$C$6:$C$167,'Casos de Uso'!B13,'Funções Dados'!$T$6:$T$167),SUMIF('Funções Dados'!$C$6:$C$167,'Casos de Uso'!B13,'Funções Dados'!$U$6:$U$167),
  SUMIF('Funções Transações'!$C$6:$C$317,'Casos de Uso'!B13,'Funções Transações'!$T$6:$T$317), SUMIF('Funções Transações'!$C$6:$C$317,'Casos de Uso'!B13,'Funções Transações'!$U$6:$U$317))-
  SUM(
  SUMIF('Funções Dados'!$C$6:$C$167,'Casos de Uso'!B13,'Funções Dados'!$AB$6:$AB$111),
  SUMIF('Funções Transações'!$C$6:$C$317,'Casos de Uso'!B13,'Funções Transações'!$AB$6:$AB$211))
  ))</f>
        <v/>
      </c>
      <c r="F13" s="28" t="str">
        <f>IF(ISBLANK(B13),"",
SUM(SUMIF('Funções Dados'!$C$6:C$167,'Casos de Uso'!B13,'Funções Dados'!$AB$6:$AB$167),
SUMIF('Funções Transações'!$C$6:$C$317,'Casos de Uso'!B13,'Funções Transações'!$AB$6:$AB$317),
SUMIF(Reuso!$B$4:$B$104,'Casos de Uso'!B13,Reuso!$H$4:$H$104)))</f>
        <v/>
      </c>
    </row>
    <row r="14" spans="2:7" ht="12.75" customHeight="1">
      <c r="B14" s="30"/>
      <c r="C14" s="31"/>
      <c r="D14" s="32" t="str">
        <f>IF(ISBLANK(B14),"",((E14+F14)*'Indices PF'!$E$54)/8)</f>
        <v/>
      </c>
      <c r="E14" s="27" t="str">
        <f>IF(ISBLANK(B14),"",
 (SUM(
  SUMIF('Funções Dados'!$C$6:$C$167,'Casos de Uso'!B14,'Funções Dados'!$T$6:$T$167),SUMIF('Funções Dados'!$C$6:$C$167,'Casos de Uso'!B14,'Funções Dados'!$U$6:$U$167),
  SUMIF('Funções Transações'!$C$6:$C$317,'Casos de Uso'!B14,'Funções Transações'!$T$6:$T$317), SUMIF('Funções Transações'!$C$6:$C$317,'Casos de Uso'!B14,'Funções Transações'!$U$6:$U$317))-
  SUM(
  SUMIF('Funções Dados'!$C$6:$C$167,'Casos de Uso'!B14,'Funções Dados'!$AB$6:$AB$111),
  SUMIF('Funções Transações'!$C$6:$C$317,'Casos de Uso'!B14,'Funções Transações'!$AB$6:$AB$211))
  ))</f>
        <v/>
      </c>
      <c r="F14" s="28" t="str">
        <f>IF(ISBLANK(B14),"",
SUM(SUMIF('Funções Dados'!$C$6:C$167,'Casos de Uso'!B14,'Funções Dados'!$AB$6:$AB$167),
SUMIF('Funções Transações'!$C$6:$C$317,'Casos de Uso'!B14,'Funções Transações'!$AB$6:$AB$317),
SUMIF(Reuso!$B$4:$B$104,'Casos de Uso'!B14,Reuso!$H$4:$H$104)))</f>
        <v/>
      </c>
    </row>
    <row r="15" spans="2:7" ht="12.75" customHeight="1">
      <c r="B15" s="30"/>
      <c r="C15" s="31"/>
      <c r="D15" s="32" t="str">
        <f>IF(ISBLANK(B15),"",((E15+F15)*'Indices PF'!$E$54)/8)</f>
        <v/>
      </c>
      <c r="E15" s="27" t="str">
        <f>IF(ISBLANK(B15),"",
 (SUM(
  SUMIF('Funções Dados'!$C$6:$C$167,'Casos de Uso'!B15,'Funções Dados'!$T$6:$T$167),SUMIF('Funções Dados'!$C$6:$C$167,'Casos de Uso'!B15,'Funções Dados'!$U$6:$U$167),
  SUMIF('Funções Transações'!$C$6:$C$317,'Casos de Uso'!B15,'Funções Transações'!$T$6:$T$317), SUMIF('Funções Transações'!$C$6:$C$317,'Casos de Uso'!B15,'Funções Transações'!$U$6:$U$317))-
  SUM(
  SUMIF('Funções Dados'!$C$6:$C$167,'Casos de Uso'!B15,'Funções Dados'!$AB$6:$AB$111),
  SUMIF('Funções Transações'!$C$6:$C$317,'Casos de Uso'!B15,'Funções Transações'!$AB$6:$AB$211))
  ))</f>
        <v/>
      </c>
      <c r="F15" s="28" t="str">
        <f>IF(ISBLANK(B15),"",
SUM(SUMIF('Funções Dados'!$C$6:C$167,'Casos de Uso'!B15,'Funções Dados'!$AB$6:$AB$167),
SUMIF('Funções Transações'!$C$6:$C$317,'Casos de Uso'!B15,'Funções Transações'!$AB$6:$AB$317),
SUMIF(Reuso!$B$4:$B$104,'Casos de Uso'!B15,Reuso!$H$4:$H$104)))</f>
        <v/>
      </c>
    </row>
    <row r="16" spans="2:7" ht="12.75" customHeight="1">
      <c r="B16" s="30"/>
      <c r="C16" s="31"/>
      <c r="D16" s="32" t="str">
        <f>IF(ISBLANK(B16),"",((E16+F16)*'Indices PF'!$E$54)/8)</f>
        <v/>
      </c>
      <c r="E16" s="27" t="str">
        <f>IF(ISBLANK(B16),"",
 (SUM(
  SUMIF('Funções Dados'!$C$6:$C$167,'Casos de Uso'!B16,'Funções Dados'!$T$6:$T$167),SUMIF('Funções Dados'!$C$6:$C$167,'Casos de Uso'!B16,'Funções Dados'!$U$6:$U$167),
  SUMIF('Funções Transações'!$C$6:$C$317,'Casos de Uso'!B16,'Funções Transações'!$T$6:$T$317), SUMIF('Funções Transações'!$C$6:$C$317,'Casos de Uso'!B16,'Funções Transações'!$U$6:$U$317))-
  SUM(
  SUMIF('Funções Dados'!$C$6:$C$167,'Casos de Uso'!B16,'Funções Dados'!$AB$6:$AB$111),
  SUMIF('Funções Transações'!$C$6:$C$317,'Casos de Uso'!B16,'Funções Transações'!$AB$6:$AB$211))
  ))</f>
        <v/>
      </c>
      <c r="F16" s="28" t="str">
        <f>IF(ISBLANK(B16),"",
SUM(SUMIF('Funções Dados'!$C$6:C$167,'Casos de Uso'!B16,'Funções Dados'!$AB$6:$AB$167),
SUMIF('Funções Transações'!$C$6:$C$317,'Casos de Uso'!B16,'Funções Transações'!$AB$6:$AB$317),
SUMIF(Reuso!$B$4:$B$104,'Casos de Uso'!B16,Reuso!$H$4:$H$104)))</f>
        <v/>
      </c>
    </row>
    <row r="17" spans="2:6" ht="12.75" customHeight="1">
      <c r="B17" s="30"/>
      <c r="C17" s="35"/>
      <c r="D17" s="32" t="str">
        <f>IF(ISBLANK(B17),"",((E17+F17)*'Indices PF'!$E$54)/8)</f>
        <v/>
      </c>
      <c r="E17" s="27" t="str">
        <f>IF(ISBLANK(B17),"",
 (SUM(
  SUMIF('Funções Dados'!$C$6:$C$167,'Casos de Uso'!B17,'Funções Dados'!$T$6:$T$167),SUMIF('Funções Dados'!$C$6:$C$167,'Casos de Uso'!B17,'Funções Dados'!$U$6:$U$167),
  SUMIF('Funções Transações'!$C$6:$C$317,'Casos de Uso'!B17,'Funções Transações'!$T$6:$T$317), SUMIF('Funções Transações'!$C$6:$C$317,'Casos de Uso'!B17,'Funções Transações'!$U$6:$U$317))-
  SUM(
  SUMIF('Funções Dados'!$C$6:$C$167,'Casos de Uso'!B17,'Funções Dados'!$AB$6:$AB$111),
  SUMIF('Funções Transações'!$C$6:$C$317,'Casos de Uso'!B17,'Funções Transações'!$AB$6:$AB$211))
  ))</f>
        <v/>
      </c>
      <c r="F17" s="28" t="str">
        <f>IF(ISBLANK(B17),"",
SUM(SUMIF('Funções Dados'!$C$6:C$167,'Casos de Uso'!B17,'Funções Dados'!$AB$6:$AB$167),
SUMIF('Funções Transações'!$C$6:$C$317,'Casos de Uso'!B17,'Funções Transações'!$AB$6:$AB$317),
SUMIF(Reuso!$B$4:$B$104,'Casos de Uso'!B17,Reuso!$H$4:$H$104)))</f>
        <v/>
      </c>
    </row>
    <row r="18" spans="2:6" ht="12.75" customHeight="1">
      <c r="B18" s="30"/>
      <c r="C18" s="31"/>
      <c r="D18" s="32" t="str">
        <f>IF(ISBLANK(B18),"",((E18+F18)*'Indices PF'!$E$54)/8)</f>
        <v/>
      </c>
      <c r="E18" s="27" t="str">
        <f>IF(ISBLANK(B18),"",
 (SUM(
  SUMIF('Funções Dados'!$C$6:$C$167,'Casos de Uso'!B18,'Funções Dados'!$T$6:$T$167),SUMIF('Funções Dados'!$C$6:$C$167,'Casos de Uso'!B18,'Funções Dados'!$U$6:$U$167),
  SUMIF('Funções Transações'!$C$6:$C$317,'Casos de Uso'!B18,'Funções Transações'!$T$6:$T$317), SUMIF('Funções Transações'!$C$6:$C$317,'Casos de Uso'!B18,'Funções Transações'!$U$6:$U$317))-
  SUM(
  SUMIF('Funções Dados'!$C$6:$C$167,'Casos de Uso'!B18,'Funções Dados'!$AB$6:$AB$111),
  SUMIF('Funções Transações'!$C$6:$C$317,'Casos de Uso'!B18,'Funções Transações'!$AB$6:$AB$211))
  ))</f>
        <v/>
      </c>
      <c r="F18" s="28" t="str">
        <f>IF(ISBLANK(B18),"",
SUM(SUMIF('Funções Dados'!$C$6:C$167,'Casos de Uso'!B18,'Funções Dados'!$AB$6:$AB$167),
SUMIF('Funções Transações'!$C$6:$C$317,'Casos de Uso'!B18,'Funções Transações'!$AB$6:$AB$317),
SUMIF(Reuso!$B$4:$B$104,'Casos de Uso'!B18,Reuso!$H$4:$H$104)))</f>
        <v/>
      </c>
    </row>
    <row r="19" spans="2:6" ht="12.75" customHeight="1">
      <c r="B19" s="30"/>
      <c r="C19" s="31"/>
      <c r="D19" s="32" t="str">
        <f>IF(ISBLANK(B19),"",((E19+F19)*'Indices PF'!$E$54)/8)</f>
        <v/>
      </c>
      <c r="E19" s="27" t="str">
        <f>IF(ISBLANK(B19),"",
 (SUM(
  SUMIF('Funções Dados'!$C$6:$C$167,'Casos de Uso'!B19,'Funções Dados'!$T$6:$T$167),SUMIF('Funções Dados'!$C$6:$C$167,'Casos de Uso'!B19,'Funções Dados'!$U$6:$U$167),
  SUMIF('Funções Transações'!$C$6:$C$317,'Casos de Uso'!B19,'Funções Transações'!$T$6:$T$317), SUMIF('Funções Transações'!$C$6:$C$317,'Casos de Uso'!B19,'Funções Transações'!$U$6:$U$317))-
  SUM(
  SUMIF('Funções Dados'!$C$6:$C$167,'Casos de Uso'!B19,'Funções Dados'!$AB$6:$AB$111),
  SUMIF('Funções Transações'!$C$6:$C$317,'Casos de Uso'!B19,'Funções Transações'!$AB$6:$AB$211))
  ))</f>
        <v/>
      </c>
      <c r="F19" s="28" t="str">
        <f>IF(ISBLANK(B19),"",
SUM(SUMIF('Funções Dados'!$C$6:C$167,'Casos de Uso'!B19,'Funções Dados'!$AB$6:$AB$167),
SUMIF('Funções Transações'!$C$6:$C$317,'Casos de Uso'!B19,'Funções Transações'!$AB$6:$AB$317),
SUMIF(Reuso!$B$4:$B$104,'Casos de Uso'!B19,Reuso!$H$4:$H$104)))</f>
        <v/>
      </c>
    </row>
    <row r="20" spans="2:6" ht="12.75" customHeight="1">
      <c r="B20" s="30"/>
      <c r="C20" s="35"/>
      <c r="D20" s="32" t="str">
        <f>IF(ISBLANK(B20),"",((E20+F20)*'Indices PF'!$E$54)/8)</f>
        <v/>
      </c>
      <c r="E20" s="27" t="str">
        <f>IF(ISBLANK(B20),"",
 (SUM(
  SUMIF('Funções Dados'!$C$6:$C$167,'Casos de Uso'!B20,'Funções Dados'!$T$6:$T$167),SUMIF('Funções Dados'!$C$6:$C$167,'Casos de Uso'!B20,'Funções Dados'!$U$6:$U$167),
  SUMIF('Funções Transações'!$C$6:$C$317,'Casos de Uso'!B20,'Funções Transações'!$T$6:$T$317), SUMIF('Funções Transações'!$C$6:$C$317,'Casos de Uso'!B20,'Funções Transações'!$U$6:$U$317))-
  SUM(
  SUMIF('Funções Dados'!$C$6:$C$167,'Casos de Uso'!B20,'Funções Dados'!$AB$6:$AB$111),
  SUMIF('Funções Transações'!$C$6:$C$317,'Casos de Uso'!B20,'Funções Transações'!$AB$6:$AB$211))
  ))</f>
        <v/>
      </c>
      <c r="F20" s="28" t="str">
        <f>IF(ISBLANK(B20),"",
SUM(SUMIF('Funções Dados'!$C$6:C$167,'Casos de Uso'!B20,'Funções Dados'!$AB$6:$AB$167),
SUMIF('Funções Transações'!$C$6:$C$317,'Casos de Uso'!B20,'Funções Transações'!$AB$6:$AB$317),
SUMIF(Reuso!$B$4:$B$104,'Casos de Uso'!B20,Reuso!$H$4:$H$104)))</f>
        <v/>
      </c>
    </row>
    <row r="21" spans="2:6" ht="12.75" customHeight="1">
      <c r="B21" s="30"/>
      <c r="C21" s="31"/>
      <c r="D21" s="32" t="str">
        <f>IF(ISBLANK(B21),"",((E21+F21)*'Indices PF'!$E$54)/8)</f>
        <v/>
      </c>
      <c r="E21" s="27" t="str">
        <f>IF(ISBLANK(B21),"",
 (SUM(
  SUMIF('Funções Dados'!$C$6:$C$167,'Casos de Uso'!B21,'Funções Dados'!$T$6:$T$167),SUMIF('Funções Dados'!$C$6:$C$167,'Casos de Uso'!B21,'Funções Dados'!$U$6:$U$167),
  SUMIF('Funções Transações'!$C$6:$C$317,'Casos de Uso'!B21,'Funções Transações'!$T$6:$T$317), SUMIF('Funções Transações'!$C$6:$C$317,'Casos de Uso'!B21,'Funções Transações'!$U$6:$U$317))-
  SUM(
  SUMIF('Funções Dados'!$C$6:$C$167,'Casos de Uso'!B21,'Funções Dados'!$AB$6:$AB$111),
  SUMIF('Funções Transações'!$C$6:$C$317,'Casos de Uso'!B21,'Funções Transações'!$AB$6:$AB$211))
  ))</f>
        <v/>
      </c>
      <c r="F21" s="28" t="str">
        <f>IF(ISBLANK(B21),"",
SUM(SUMIF('Funções Dados'!$C$6:C$167,'Casos de Uso'!B21,'Funções Dados'!$AB$6:$AB$167),
SUMIF('Funções Transações'!$C$6:$C$317,'Casos de Uso'!B21,'Funções Transações'!$AB$6:$AB$317),
SUMIF(Reuso!$B$4:$B$104,'Casos de Uso'!B21,Reuso!$H$4:$H$104)))</f>
        <v/>
      </c>
    </row>
    <row r="22" spans="2:6" ht="12.75" customHeight="1">
      <c r="B22" s="30"/>
      <c r="C22" s="31"/>
      <c r="D22" s="32" t="str">
        <f>IF(ISBLANK(B22),"",((E22+F22)*'Indices PF'!$E$54)/8)</f>
        <v/>
      </c>
      <c r="E22" s="27" t="str">
        <f>IF(ISBLANK(B22),"",
 (SUM(
  SUMIF('Funções Dados'!$C$6:$C$167,'Casos de Uso'!B22,'Funções Dados'!$T$6:$T$167),SUMIF('Funções Dados'!$C$6:$C$167,'Casos de Uso'!B22,'Funções Dados'!$U$6:$U$167),
  SUMIF('Funções Transações'!$C$6:$C$317,'Casos de Uso'!B22,'Funções Transações'!$T$6:$T$317), SUMIF('Funções Transações'!$C$6:$C$317,'Casos de Uso'!B22,'Funções Transações'!$U$6:$U$317))-
  SUM(
  SUMIF('Funções Dados'!$C$6:$C$167,'Casos de Uso'!B22,'Funções Dados'!$AB$6:$AB$111),
  SUMIF('Funções Transações'!$C$6:$C$317,'Casos de Uso'!B22,'Funções Transações'!$AB$6:$AB$211))
  ))</f>
        <v/>
      </c>
      <c r="F22" s="28" t="str">
        <f>IF(ISBLANK(B22),"",
SUM(SUMIF('Funções Dados'!$C$6:C$167,'Casos de Uso'!B22,'Funções Dados'!$AB$6:$AB$167),
SUMIF('Funções Transações'!$C$6:$C$317,'Casos de Uso'!B22,'Funções Transações'!$AB$6:$AB$317),
SUMIF(Reuso!$B$4:$B$104,'Casos de Uso'!B22,Reuso!$H$4:$H$104)))</f>
        <v/>
      </c>
    </row>
    <row r="23" spans="2:6" ht="12.75" customHeight="1">
      <c r="B23" s="30"/>
      <c r="C23" s="31"/>
      <c r="D23" s="32" t="str">
        <f>IF(ISBLANK(B23),"",((E23+F23)*'Indices PF'!$E$54)/8)</f>
        <v/>
      </c>
      <c r="E23" s="27" t="str">
        <f>IF(ISBLANK(B23),"",
 (SUM(
  SUMIF('Funções Dados'!$C$6:$C$167,'Casos de Uso'!B23,'Funções Dados'!$T$6:$T$167),SUMIF('Funções Dados'!$C$6:$C$167,'Casos de Uso'!B23,'Funções Dados'!$U$6:$U$167),
  SUMIF('Funções Transações'!$C$6:$C$317,'Casos de Uso'!B23,'Funções Transações'!$T$6:$T$317), SUMIF('Funções Transações'!$C$6:$C$317,'Casos de Uso'!B23,'Funções Transações'!$U$6:$U$317))-
  SUM(
  SUMIF('Funções Dados'!$C$6:$C$167,'Casos de Uso'!B23,'Funções Dados'!$AB$6:$AB$111),
  SUMIF('Funções Transações'!$C$6:$C$317,'Casos de Uso'!B23,'Funções Transações'!$AB$6:$AB$211))
  ))</f>
        <v/>
      </c>
      <c r="F23" s="28" t="str">
        <f>IF(ISBLANK(B23),"",
SUM(SUMIF('Funções Dados'!$C$6:C$167,'Casos de Uso'!B23,'Funções Dados'!$AB$6:$AB$167),
SUMIF('Funções Transações'!$C$6:$C$317,'Casos de Uso'!B23,'Funções Transações'!$AB$6:$AB$317),
SUMIF(Reuso!$B$4:$B$104,'Casos de Uso'!B23,Reuso!$H$4:$H$104)))</f>
        <v/>
      </c>
    </row>
    <row r="24" spans="2:6" ht="12.75" customHeight="1">
      <c r="B24" s="30"/>
      <c r="C24" s="35"/>
      <c r="D24" s="32" t="str">
        <f>IF(ISBLANK(B24),"",((E24+F24)*'Indices PF'!$E$54)/8)</f>
        <v/>
      </c>
      <c r="E24" s="27" t="str">
        <f>IF(ISBLANK(B24),"",
 (SUM(
  SUMIF('Funções Dados'!$C$6:$C$167,'Casos de Uso'!B24,'Funções Dados'!$T$6:$T$167),SUMIF('Funções Dados'!$C$6:$C$167,'Casos de Uso'!B24,'Funções Dados'!$U$6:$U$167),
  SUMIF('Funções Transações'!$C$6:$C$317,'Casos de Uso'!B24,'Funções Transações'!$T$6:$T$317), SUMIF('Funções Transações'!$C$6:$C$317,'Casos de Uso'!B24,'Funções Transações'!$U$6:$U$317))-
  SUM(
  SUMIF('Funções Dados'!$C$6:$C$167,'Casos de Uso'!B24,'Funções Dados'!$AB$6:$AB$111),
  SUMIF('Funções Transações'!$C$6:$C$317,'Casos de Uso'!B24,'Funções Transações'!$AB$6:$AB$211))
  ))</f>
        <v/>
      </c>
      <c r="F24" s="28" t="str">
        <f>IF(ISBLANK(B24),"",
SUM(SUMIF('Funções Dados'!$C$6:C$167,'Casos de Uso'!B24,'Funções Dados'!$AB$6:$AB$167),
SUMIF('Funções Transações'!$C$6:$C$317,'Casos de Uso'!B24,'Funções Transações'!$AB$6:$AB$317),
SUMIF(Reuso!$B$4:$B$104,'Casos de Uso'!B24,Reuso!$H$4:$H$104)))</f>
        <v/>
      </c>
    </row>
    <row r="25" spans="2:6" ht="12.75" customHeight="1">
      <c r="B25" s="30"/>
      <c r="C25" s="31"/>
      <c r="D25" s="32" t="str">
        <f>IF(ISBLANK(B25),"",((E25+F25)*'Indices PF'!$E$54)/8)</f>
        <v/>
      </c>
      <c r="E25" s="27" t="str">
        <f>IF(ISBLANK(B25),"",
 (SUM(
  SUMIF('Funções Dados'!$C$6:$C$167,'Casos de Uso'!B25,'Funções Dados'!$T$6:$T$167),SUMIF('Funções Dados'!$C$6:$C$167,'Casos de Uso'!B25,'Funções Dados'!$U$6:$U$167),
  SUMIF('Funções Transações'!$C$6:$C$317,'Casos de Uso'!B25,'Funções Transações'!$T$6:$T$317), SUMIF('Funções Transações'!$C$6:$C$317,'Casos de Uso'!B25,'Funções Transações'!$U$6:$U$317))-
  SUM(
  SUMIF('Funções Dados'!$C$6:$C$167,'Casos de Uso'!B25,'Funções Dados'!$AB$6:$AB$111),
  SUMIF('Funções Transações'!$C$6:$C$317,'Casos de Uso'!B25,'Funções Transações'!$AB$6:$AB$211))
  ))</f>
        <v/>
      </c>
      <c r="F25" s="28" t="str">
        <f>IF(ISBLANK(B25),"",
SUM(SUMIF('Funções Dados'!$C$6:C$167,'Casos de Uso'!B25,'Funções Dados'!$AB$6:$AB$167),
SUMIF('Funções Transações'!$C$6:$C$317,'Casos de Uso'!B25,'Funções Transações'!$AB$6:$AB$317),
SUMIF(Reuso!$B$4:$B$104,'Casos de Uso'!B25,Reuso!$H$4:$H$104)))</f>
        <v/>
      </c>
    </row>
    <row r="26" spans="2:6" ht="12.75" customHeight="1">
      <c r="B26" s="30"/>
      <c r="C26" s="31"/>
      <c r="D26" s="32" t="str">
        <f>IF(ISBLANK(B26),"",((E26+F26)*'Indices PF'!$E$54)/8)</f>
        <v/>
      </c>
      <c r="E26" s="27" t="str">
        <f>IF(ISBLANK(B26),"",
 (SUM(
  SUMIF('Funções Dados'!$C$6:$C$167,'Casos de Uso'!B26,'Funções Dados'!$T$6:$T$167),SUMIF('Funções Dados'!$C$6:$C$167,'Casos de Uso'!B26,'Funções Dados'!$U$6:$U$167),
  SUMIF('Funções Transações'!$C$6:$C$317,'Casos de Uso'!B26,'Funções Transações'!$T$6:$T$317), SUMIF('Funções Transações'!$C$6:$C$317,'Casos de Uso'!B26,'Funções Transações'!$U$6:$U$317))-
  SUM(
  SUMIF('Funções Dados'!$C$6:$C$167,'Casos de Uso'!B26,'Funções Dados'!$AB$6:$AB$111),
  SUMIF('Funções Transações'!$C$6:$C$317,'Casos de Uso'!B26,'Funções Transações'!$AB$6:$AB$211))
  ))</f>
        <v/>
      </c>
      <c r="F26" s="28" t="str">
        <f>IF(ISBLANK(B26),"",
SUM(SUMIF('Funções Dados'!$C$6:C$167,'Casos de Uso'!B26,'Funções Dados'!$AB$6:$AB$167),
SUMIF('Funções Transações'!$C$6:$C$317,'Casos de Uso'!B26,'Funções Transações'!$AB$6:$AB$317),
SUMIF(Reuso!$B$4:$B$104,'Casos de Uso'!B26,Reuso!$H$4:$H$104)))</f>
        <v/>
      </c>
    </row>
    <row r="27" spans="2:6" ht="12.75" customHeight="1">
      <c r="B27" s="30"/>
      <c r="C27" s="35"/>
      <c r="D27" s="32" t="str">
        <f>IF(ISBLANK(B27),"",((E27+F27)*'Indices PF'!$E$54)/8)</f>
        <v/>
      </c>
      <c r="E27" s="27" t="str">
        <f>IF(ISBLANK(B27),"",
 (SUM(
  SUMIF('Funções Dados'!$C$6:$C$167,'Casos de Uso'!B27,'Funções Dados'!$T$6:$T$167),SUMIF('Funções Dados'!$C$6:$C$167,'Casos de Uso'!B27,'Funções Dados'!$U$6:$U$167),
  SUMIF('Funções Transações'!$C$6:$C$317,'Casos de Uso'!B27,'Funções Transações'!$T$6:$T$317), SUMIF('Funções Transações'!$C$6:$C$317,'Casos de Uso'!B27,'Funções Transações'!$U$6:$U$317))-
  SUM(
  SUMIF('Funções Dados'!$C$6:$C$167,'Casos de Uso'!B27,'Funções Dados'!$AB$6:$AB$111),
  SUMIF('Funções Transações'!$C$6:$C$317,'Casos de Uso'!B27,'Funções Transações'!$AB$6:$AB$211))
  ))</f>
        <v/>
      </c>
      <c r="F27" s="28" t="str">
        <f>IF(ISBLANK(B27),"",
SUM(SUMIF('Funções Dados'!$C$6:C$167,'Casos de Uso'!B27,'Funções Dados'!$AB$6:$AB$167),
SUMIF('Funções Transações'!$C$6:$C$317,'Casos de Uso'!B27,'Funções Transações'!$AB$6:$AB$317),
SUMIF(Reuso!$B$4:$B$104,'Casos de Uso'!B27,Reuso!$H$4:$H$104)))</f>
        <v/>
      </c>
    </row>
    <row r="28" spans="2:6" ht="12.75" customHeight="1">
      <c r="B28" s="30"/>
      <c r="C28" s="31"/>
      <c r="D28" s="32" t="str">
        <f>IF(ISBLANK(B28),"",((E28+F28)*'Indices PF'!$E$54)/8)</f>
        <v/>
      </c>
      <c r="E28" s="27" t="str">
        <f>IF(ISBLANK(B28),"",
 (SUM(
  SUMIF('Funções Dados'!$C$6:$C$167,'Casos de Uso'!B28,'Funções Dados'!$T$6:$T$167),SUMIF('Funções Dados'!$C$6:$C$167,'Casos de Uso'!B28,'Funções Dados'!$U$6:$U$167),
  SUMIF('Funções Transações'!$C$6:$C$317,'Casos de Uso'!B28,'Funções Transações'!$T$6:$T$317), SUMIF('Funções Transações'!$C$6:$C$317,'Casos de Uso'!B28,'Funções Transações'!$U$6:$U$317))-
  SUM(
  SUMIF('Funções Dados'!$C$6:$C$167,'Casos de Uso'!B28,'Funções Dados'!$AB$6:$AB$111),
  SUMIF('Funções Transações'!$C$6:$C$317,'Casos de Uso'!B28,'Funções Transações'!$AB$6:$AB$211))
  ))</f>
        <v/>
      </c>
      <c r="F28" s="28" t="str">
        <f>IF(ISBLANK(B28),"",
SUM(SUMIF('Funções Dados'!$C$6:C$167,'Casos de Uso'!B28,'Funções Dados'!$AB$6:$AB$167),
SUMIF('Funções Transações'!$C$6:$C$317,'Casos de Uso'!B28,'Funções Transações'!$AB$6:$AB$317),
SUMIF(Reuso!$B$4:$B$104,'Casos de Uso'!B28,Reuso!$H$4:$H$104)))</f>
        <v/>
      </c>
    </row>
    <row r="29" spans="2:6" ht="12.75" customHeight="1">
      <c r="B29" s="30"/>
      <c r="C29" s="31"/>
      <c r="D29" s="32" t="str">
        <f>IF(ISBLANK(B29),"",((E29+F29)*'Indices PF'!$E$54)/8)</f>
        <v/>
      </c>
      <c r="E29" s="27" t="str">
        <f>IF(ISBLANK(B29),"",
 (SUM(
  SUMIF('Funções Dados'!$C$6:$C$167,'Casos de Uso'!B29,'Funções Dados'!$T$6:$T$167),SUMIF('Funções Dados'!$C$6:$C$167,'Casos de Uso'!B29,'Funções Dados'!$U$6:$U$167),
  SUMIF('Funções Transações'!$C$6:$C$317,'Casos de Uso'!B29,'Funções Transações'!$T$6:$T$317), SUMIF('Funções Transações'!$C$6:$C$317,'Casos de Uso'!B29,'Funções Transações'!$U$6:$U$317))-
  SUM(
  SUMIF('Funções Dados'!$C$6:$C$167,'Casos de Uso'!B29,'Funções Dados'!$AB$6:$AB$111),
  SUMIF('Funções Transações'!$C$6:$C$317,'Casos de Uso'!B29,'Funções Transações'!$AB$6:$AB$211))
  ))</f>
        <v/>
      </c>
      <c r="F29" s="28" t="str">
        <f>IF(ISBLANK(B29),"",
SUM(SUMIF('Funções Dados'!$C$6:C$167,'Casos de Uso'!B29,'Funções Dados'!$AB$6:$AB$167),
SUMIF('Funções Transações'!$C$6:$C$317,'Casos de Uso'!B29,'Funções Transações'!$AB$6:$AB$317),
SUMIF(Reuso!$B$4:$B$104,'Casos de Uso'!B29,Reuso!$H$4:$H$104)))</f>
        <v/>
      </c>
    </row>
    <row r="30" spans="2:6" ht="12.75" customHeight="1">
      <c r="B30" s="30"/>
      <c r="C30" s="31"/>
      <c r="D30" s="32" t="str">
        <f>IF(ISBLANK(B30),"",((E30+F30)*'Indices PF'!$E$54)/8)</f>
        <v/>
      </c>
      <c r="E30" s="27" t="str">
        <f>IF(ISBLANK(B30),"",
 (SUM(
  SUMIF('Funções Dados'!$C$6:$C$167,'Casos de Uso'!B30,'Funções Dados'!$T$6:$T$167),SUMIF('Funções Dados'!$C$6:$C$167,'Casos de Uso'!B30,'Funções Dados'!$U$6:$U$167),
  SUMIF('Funções Transações'!$C$6:$C$317,'Casos de Uso'!B30,'Funções Transações'!$T$6:$T$317), SUMIF('Funções Transações'!$C$6:$C$317,'Casos de Uso'!B30,'Funções Transações'!$U$6:$U$317))-
  SUM(
  SUMIF('Funções Dados'!$C$6:$C$167,'Casos de Uso'!B30,'Funções Dados'!$AB$6:$AB$111),
  SUMIF('Funções Transações'!$C$6:$C$317,'Casos de Uso'!B30,'Funções Transações'!$AB$6:$AB$211))
  ))</f>
        <v/>
      </c>
      <c r="F30" s="28" t="str">
        <f>IF(ISBLANK(B30),"",
SUM(SUMIF('Funções Dados'!$C$6:C$167,'Casos de Uso'!B30,'Funções Dados'!$AB$6:$AB$167),
SUMIF('Funções Transações'!$C$6:$C$317,'Casos de Uso'!B30,'Funções Transações'!$AB$6:$AB$317),
SUMIF(Reuso!$B$4:$B$104,'Casos de Uso'!B30,Reuso!$H$4:$H$104)))</f>
        <v/>
      </c>
    </row>
    <row r="31" spans="2:6" ht="12.75" customHeight="1">
      <c r="B31" s="30"/>
      <c r="C31" s="35"/>
      <c r="D31" s="32" t="str">
        <f>IF(ISBLANK(B31),"",((E31+F31)*'Indices PF'!$E$54)/8)</f>
        <v/>
      </c>
      <c r="E31" s="27" t="str">
        <f>IF(ISBLANK(B31),"",
 (SUM(
  SUMIF('Funções Dados'!$C$6:$C$167,'Casos de Uso'!B31,'Funções Dados'!$T$6:$T$167),SUMIF('Funções Dados'!$C$6:$C$167,'Casos de Uso'!B31,'Funções Dados'!$U$6:$U$167),
  SUMIF('Funções Transações'!$C$6:$C$317,'Casos de Uso'!B31,'Funções Transações'!$T$6:$T$317), SUMIF('Funções Transações'!$C$6:$C$317,'Casos de Uso'!B31,'Funções Transações'!$U$6:$U$317))-
  SUM(
  SUMIF('Funções Dados'!$C$6:$C$167,'Casos de Uso'!B31,'Funções Dados'!$AB$6:$AB$111),
  SUMIF('Funções Transações'!$C$6:$C$317,'Casos de Uso'!B31,'Funções Transações'!$AB$6:$AB$211))
  ))</f>
        <v/>
      </c>
      <c r="F31" s="28" t="str">
        <f>IF(ISBLANK(B31),"",
SUM(SUMIF('Funções Dados'!$C$6:C$167,'Casos de Uso'!B31,'Funções Dados'!$AB$6:$AB$167),
SUMIF('Funções Transações'!$C$6:$C$317,'Casos de Uso'!B31,'Funções Transações'!$AB$6:$AB$317),
SUMIF(Reuso!$B$4:$B$104,'Casos de Uso'!B31,Reuso!$H$4:$H$104)))</f>
        <v/>
      </c>
    </row>
    <row r="32" spans="2:6" ht="12.75" customHeight="1">
      <c r="B32" s="30"/>
      <c r="C32" s="31"/>
      <c r="D32" s="32" t="str">
        <f>IF(ISBLANK(B32),"",((E32+F32)*'Indices PF'!$E$54)/8)</f>
        <v/>
      </c>
      <c r="E32" s="27" t="str">
        <f>IF(ISBLANK(B32),"",
 (SUM(
  SUMIF('Funções Dados'!$C$6:$C$167,'Casos de Uso'!B32,'Funções Dados'!$T$6:$T$167),SUMIF('Funções Dados'!$C$6:$C$167,'Casos de Uso'!B32,'Funções Dados'!$U$6:$U$167),
  SUMIF('Funções Transações'!$C$6:$C$317,'Casos de Uso'!B32,'Funções Transações'!$T$6:$T$317), SUMIF('Funções Transações'!$C$6:$C$317,'Casos de Uso'!B32,'Funções Transações'!$U$6:$U$317))-
  SUM(
  SUMIF('Funções Dados'!$C$6:$C$167,'Casos de Uso'!B32,'Funções Dados'!$AB$6:$AB$111),
  SUMIF('Funções Transações'!$C$6:$C$317,'Casos de Uso'!B32,'Funções Transações'!$AB$6:$AB$211))
  ))</f>
        <v/>
      </c>
      <c r="F32" s="28" t="str">
        <f>IF(ISBLANK(B32),"",
SUM(SUMIF('Funções Dados'!$C$6:C$167,'Casos de Uso'!B32,'Funções Dados'!$AB$6:$AB$167),
SUMIF('Funções Transações'!$C$6:$C$317,'Casos de Uso'!B32,'Funções Transações'!$AB$6:$AB$317),
SUMIF(Reuso!$B$4:$B$104,'Casos de Uso'!B32,Reuso!$H$4:$H$104)))</f>
        <v/>
      </c>
    </row>
    <row r="33" spans="2:6" ht="12.75" customHeight="1">
      <c r="B33" s="30"/>
      <c r="C33" s="31"/>
      <c r="D33" s="32" t="str">
        <f>IF(ISBLANK(B33),"",((E33+F33)*'Indices PF'!$E$54)/8)</f>
        <v/>
      </c>
      <c r="E33" s="27" t="str">
        <f>IF(ISBLANK(B33),"",
 (SUM(
  SUMIF('Funções Dados'!$C$6:$C$167,'Casos de Uso'!B33,'Funções Dados'!$T$6:$T$167),SUMIF('Funções Dados'!$C$6:$C$167,'Casos de Uso'!B33,'Funções Dados'!$U$6:$U$167),
  SUMIF('Funções Transações'!$C$6:$C$317,'Casos de Uso'!B33,'Funções Transações'!$T$6:$T$317), SUMIF('Funções Transações'!$C$6:$C$317,'Casos de Uso'!B33,'Funções Transações'!$U$6:$U$317))-
  SUM(
  SUMIF('Funções Dados'!$C$6:$C$167,'Casos de Uso'!B33,'Funções Dados'!$AB$6:$AB$111),
  SUMIF('Funções Transações'!$C$6:$C$317,'Casos de Uso'!B33,'Funções Transações'!$AB$6:$AB$211))
  ))</f>
        <v/>
      </c>
      <c r="F33" s="28" t="str">
        <f>IF(ISBLANK(B33),"",
SUM(SUMIF('Funções Dados'!$C$6:C$167,'Casos de Uso'!B33,'Funções Dados'!$AB$6:$AB$167),
SUMIF('Funções Transações'!$C$6:$C$317,'Casos de Uso'!B33,'Funções Transações'!$AB$6:$AB$317),
SUMIF(Reuso!$B$4:$B$104,'Casos de Uso'!B33,Reuso!$H$4:$H$104)))</f>
        <v/>
      </c>
    </row>
    <row r="34" spans="2:6" ht="12.75" customHeight="1">
      <c r="B34" s="30"/>
      <c r="C34" s="31"/>
      <c r="D34" s="32" t="str">
        <f>IF(ISBLANK(B34),"",((E34+F34)*'Indices PF'!$E$54)/8)</f>
        <v/>
      </c>
      <c r="E34" s="27" t="str">
        <f>IF(ISBLANK(B34),"",
 (SUM(
  SUMIF('Funções Dados'!$C$6:$C$167,'Casos de Uso'!B34,'Funções Dados'!$T$6:$T$167),SUMIF('Funções Dados'!$C$6:$C$167,'Casos de Uso'!B34,'Funções Dados'!$U$6:$U$167),
  SUMIF('Funções Transações'!$C$6:$C$317,'Casos de Uso'!B34,'Funções Transações'!$T$6:$T$317), SUMIF('Funções Transações'!$C$6:$C$317,'Casos de Uso'!B34,'Funções Transações'!$U$6:$U$317))-
  SUM(
  SUMIF('Funções Dados'!$C$6:$C$167,'Casos de Uso'!B34,'Funções Dados'!$AB$6:$AB$111),
  SUMIF('Funções Transações'!$C$6:$C$317,'Casos de Uso'!B34,'Funções Transações'!$AB$6:$AB$211))
  ))</f>
        <v/>
      </c>
      <c r="F34" s="28" t="str">
        <f>IF(ISBLANK(B34),"",
SUM(SUMIF('Funções Dados'!$C$6:C$167,'Casos de Uso'!B34,'Funções Dados'!$AB$6:$AB$167),
SUMIF('Funções Transações'!$C$6:$C$317,'Casos de Uso'!B34,'Funções Transações'!$AB$6:$AB$317),
SUMIF(Reuso!$B$4:$B$104,'Casos de Uso'!B34,Reuso!$H$4:$H$104)))</f>
        <v/>
      </c>
    </row>
    <row r="35" spans="2:6" ht="12.75" customHeight="1">
      <c r="B35" s="30"/>
      <c r="C35" s="31"/>
      <c r="D35" s="32" t="str">
        <f>IF(ISBLANK(B35),"",((E35+F35)*'Indices PF'!$E$54)/8)</f>
        <v/>
      </c>
      <c r="E35" s="27" t="str">
        <f>IF(ISBLANK(B35),"",
 (SUM(
  SUMIF('Funções Dados'!$C$6:$C$167,'Casos de Uso'!B35,'Funções Dados'!$T$6:$T$167),SUMIF('Funções Dados'!$C$6:$C$167,'Casos de Uso'!B35,'Funções Dados'!$U$6:$U$167),
  SUMIF('Funções Transações'!$C$6:$C$317,'Casos de Uso'!B35,'Funções Transações'!$T$6:$T$317), SUMIF('Funções Transações'!$C$6:$C$317,'Casos de Uso'!B35,'Funções Transações'!$U$6:$U$317))-
  SUM(
  SUMIF('Funções Dados'!$C$6:$C$167,'Casos de Uso'!B35,'Funções Dados'!$AB$6:$AB$111),
  SUMIF('Funções Transações'!$C$6:$C$317,'Casos de Uso'!B35,'Funções Transações'!$AB$6:$AB$211))
  ))</f>
        <v/>
      </c>
      <c r="F35" s="28" t="str">
        <f>IF(ISBLANK(B35),"",
SUM(SUMIF('Funções Dados'!$C$6:C$167,'Casos de Uso'!B35,'Funções Dados'!$AB$6:$AB$167),
SUMIF('Funções Transações'!$C$6:$C$317,'Casos de Uso'!B35,'Funções Transações'!$AB$6:$AB$317),
SUMIF(Reuso!$B$4:$B$104,'Casos de Uso'!B35,Reuso!$H$4:$H$104)))</f>
        <v/>
      </c>
    </row>
    <row r="36" spans="2:6" ht="12.75" customHeight="1">
      <c r="B36" s="30"/>
      <c r="C36" s="31"/>
      <c r="D36" s="32" t="str">
        <f>IF(ISBLANK(B36),"",((E36+F36)*'Indices PF'!$E$54)/8)</f>
        <v/>
      </c>
      <c r="E36" s="27" t="str">
        <f>IF(ISBLANK(B36),"",
 (SUM(
  SUMIF('Funções Dados'!$C$6:$C$167,'Casos de Uso'!B36,'Funções Dados'!$T$6:$T$167),SUMIF('Funções Dados'!$C$6:$C$167,'Casos de Uso'!B36,'Funções Dados'!$U$6:$U$167),
  SUMIF('Funções Transações'!$C$6:$C$317,'Casos de Uso'!B36,'Funções Transações'!$T$6:$T$317), SUMIF('Funções Transações'!$C$6:$C$317,'Casos de Uso'!B36,'Funções Transações'!$U$6:$U$317))-
  SUM(
  SUMIF('Funções Dados'!$C$6:$C$167,'Casos de Uso'!B36,'Funções Dados'!$AB$6:$AB$111),
  SUMIF('Funções Transações'!$C$6:$C$317,'Casos de Uso'!B36,'Funções Transações'!$AB$6:$AB$211))
  ))</f>
        <v/>
      </c>
      <c r="F36" s="28" t="str">
        <f>IF(ISBLANK(B36),"",
SUM(SUMIF('Funções Dados'!$C$6:C$167,'Casos de Uso'!B36,'Funções Dados'!$AB$6:$AB$167),
SUMIF('Funções Transações'!$C$6:$C$317,'Casos de Uso'!B36,'Funções Transações'!$AB$6:$AB$317),
SUMIF(Reuso!$B$4:$B$104,'Casos de Uso'!B36,Reuso!$H$4:$H$104)))</f>
        <v/>
      </c>
    </row>
    <row r="37" spans="2:6" ht="12.75" customHeight="1">
      <c r="B37" s="30"/>
      <c r="C37" s="35"/>
      <c r="D37" s="32" t="str">
        <f>IF(ISBLANK(B37),"",((E37+F37)*'Indices PF'!$E$54)/8)</f>
        <v/>
      </c>
      <c r="E37" s="27" t="str">
        <f>IF(ISBLANK(B37),"",
 (SUM(
  SUMIF('Funções Dados'!$C$6:$C$167,'Casos de Uso'!B37,'Funções Dados'!$T$6:$T$167),SUMIF('Funções Dados'!$C$6:$C$167,'Casos de Uso'!B37,'Funções Dados'!$U$6:$U$167),
  SUMIF('Funções Transações'!$C$6:$C$317,'Casos de Uso'!B37,'Funções Transações'!$T$6:$T$317), SUMIF('Funções Transações'!$C$6:$C$317,'Casos de Uso'!B37,'Funções Transações'!$U$6:$U$317))-
  SUM(
  SUMIF('Funções Dados'!$C$6:$C$167,'Casos de Uso'!B37,'Funções Dados'!$AB$6:$AB$111),
  SUMIF('Funções Transações'!$C$6:$C$317,'Casos de Uso'!B37,'Funções Transações'!$AB$6:$AB$211))
  ))</f>
        <v/>
      </c>
      <c r="F37" s="28" t="str">
        <f>IF(ISBLANK(B37),"",
SUM(SUMIF('Funções Dados'!$C$6:C$167,'Casos de Uso'!B37,'Funções Dados'!$AB$6:$AB$167),
SUMIF('Funções Transações'!$C$6:$C$317,'Casos de Uso'!B37,'Funções Transações'!$AB$6:$AB$317),
SUMIF(Reuso!$B$4:$B$104,'Casos de Uso'!B37,Reuso!$H$4:$H$104)))</f>
        <v/>
      </c>
    </row>
    <row r="38" spans="2:6" ht="12.75" customHeight="1">
      <c r="B38" s="30"/>
      <c r="C38" s="31"/>
      <c r="D38" s="32" t="str">
        <f>IF(ISBLANK(B38),"",((E38+F38)*'Indices PF'!$E$54)/8)</f>
        <v/>
      </c>
      <c r="E38" s="27" t="str">
        <f>IF(ISBLANK(B38),"",
 (SUM(
  SUMIF('Funções Dados'!$C$6:$C$167,'Casos de Uso'!B38,'Funções Dados'!$T$6:$T$167),SUMIF('Funções Dados'!$C$6:$C$167,'Casos de Uso'!B38,'Funções Dados'!$U$6:$U$167),
  SUMIF('Funções Transações'!$C$6:$C$317,'Casos de Uso'!B38,'Funções Transações'!$T$6:$T$317), SUMIF('Funções Transações'!$C$6:$C$317,'Casos de Uso'!B38,'Funções Transações'!$U$6:$U$317))-
  SUM(
  SUMIF('Funções Dados'!$C$6:$C$167,'Casos de Uso'!B38,'Funções Dados'!$AB$6:$AB$111),
  SUMIF('Funções Transações'!$C$6:$C$317,'Casos de Uso'!B38,'Funções Transações'!$AB$6:$AB$211))
  ))</f>
        <v/>
      </c>
      <c r="F38" s="28" t="str">
        <f>IF(ISBLANK(B38),"",
SUM(SUMIF('Funções Dados'!$C$6:C$167,'Casos de Uso'!B38,'Funções Dados'!$AB$6:$AB$167),
SUMIF('Funções Transações'!$C$6:$C$317,'Casos de Uso'!B38,'Funções Transações'!$AB$6:$AB$317),
SUMIF(Reuso!$B$4:$B$104,'Casos de Uso'!B38,Reuso!$H$4:$H$104)))</f>
        <v/>
      </c>
    </row>
    <row r="39" spans="2:6" ht="12.75" customHeight="1">
      <c r="B39" s="30"/>
      <c r="C39" s="31"/>
      <c r="D39" s="32" t="str">
        <f>IF(ISBLANK(B39),"",((E39+F39)*'Indices PF'!$E$54)/8)</f>
        <v/>
      </c>
      <c r="E39" s="27" t="str">
        <f>IF(ISBLANK(B39),"",
 (SUM(
  SUMIF('Funções Dados'!$C$6:$C$167,'Casos de Uso'!B39,'Funções Dados'!$T$6:$T$167),SUMIF('Funções Dados'!$C$6:$C$167,'Casos de Uso'!B39,'Funções Dados'!$U$6:$U$167),
  SUMIF('Funções Transações'!$C$6:$C$317,'Casos de Uso'!B39,'Funções Transações'!$T$6:$T$317), SUMIF('Funções Transações'!$C$6:$C$317,'Casos de Uso'!B39,'Funções Transações'!$U$6:$U$317))-
  SUM(
  SUMIF('Funções Dados'!$C$6:$C$167,'Casos de Uso'!B39,'Funções Dados'!$AB$6:$AB$111),
  SUMIF('Funções Transações'!$C$6:$C$317,'Casos de Uso'!B39,'Funções Transações'!$AB$6:$AB$211))
  ))</f>
        <v/>
      </c>
      <c r="F39" s="28" t="str">
        <f>IF(ISBLANK(B39),"",
SUM(SUMIF('Funções Dados'!$C$6:C$167,'Casos de Uso'!B39,'Funções Dados'!$AB$6:$AB$167),
SUMIF('Funções Transações'!$C$6:$C$317,'Casos de Uso'!B39,'Funções Transações'!$AB$6:$AB$317),
SUMIF(Reuso!$B$4:$B$104,'Casos de Uso'!B39,Reuso!$H$4:$H$104)))</f>
        <v/>
      </c>
    </row>
    <row r="40" spans="2:6" ht="12.75" customHeight="1">
      <c r="B40" s="30"/>
      <c r="C40" s="31"/>
      <c r="D40" s="32" t="str">
        <f>IF(ISBLANK(B40),"",((E40+F40)*'Indices PF'!$E$54)/8)</f>
        <v/>
      </c>
      <c r="E40" s="27" t="str">
        <f>IF(ISBLANK(B40),"",
 (SUM(
  SUMIF('Funções Dados'!$C$6:$C$167,'Casos de Uso'!B40,'Funções Dados'!$T$6:$T$167),SUMIF('Funções Dados'!$C$6:$C$167,'Casos de Uso'!B40,'Funções Dados'!$U$6:$U$167),
  SUMIF('Funções Transações'!$C$6:$C$317,'Casos de Uso'!B40,'Funções Transações'!$T$6:$T$317), SUMIF('Funções Transações'!$C$6:$C$317,'Casos de Uso'!B40,'Funções Transações'!$U$6:$U$317))-
  SUM(
  SUMIF('Funções Dados'!$C$6:$C$167,'Casos de Uso'!B40,'Funções Dados'!$AB$6:$AB$111),
  SUMIF('Funções Transações'!$C$6:$C$317,'Casos de Uso'!B40,'Funções Transações'!$AB$6:$AB$211))
  ))</f>
        <v/>
      </c>
      <c r="F40" s="28" t="str">
        <f>IF(ISBLANK(B40),"",
SUM(SUMIF('Funções Dados'!$C$6:C$167,'Casos de Uso'!B40,'Funções Dados'!$AB$6:$AB$167),
SUMIF('Funções Transações'!$C$6:$C$317,'Casos de Uso'!B40,'Funções Transações'!$AB$6:$AB$317),
SUMIF(Reuso!$B$4:$B$104,'Casos de Uso'!B40,Reuso!$H$4:$H$104)))</f>
        <v/>
      </c>
    </row>
    <row r="41" spans="2:6" ht="12.75" customHeight="1">
      <c r="B41" s="30"/>
      <c r="C41" s="35"/>
      <c r="D41" s="32" t="str">
        <f>IF(ISBLANK(B41),"",((E41+F41)*'Indices PF'!$E$54)/8)</f>
        <v/>
      </c>
      <c r="E41" s="27" t="str">
        <f>IF(ISBLANK(B41),"",
 (SUM(
  SUMIF('Funções Dados'!$C$6:$C$167,'Casos de Uso'!B41,'Funções Dados'!$T$6:$T$167),SUMIF('Funções Dados'!$C$6:$C$167,'Casos de Uso'!B41,'Funções Dados'!$U$6:$U$167),
  SUMIF('Funções Transações'!$C$6:$C$317,'Casos de Uso'!B41,'Funções Transações'!$T$6:$T$317), SUMIF('Funções Transações'!$C$6:$C$317,'Casos de Uso'!B41,'Funções Transações'!$U$6:$U$317))-
  SUM(
  SUMIF('Funções Dados'!$C$6:$C$167,'Casos de Uso'!B41,'Funções Dados'!$AB$6:$AB$111),
  SUMIF('Funções Transações'!$C$6:$C$317,'Casos de Uso'!B41,'Funções Transações'!$AB$6:$AB$211))
  ))</f>
        <v/>
      </c>
      <c r="F41" s="28" t="str">
        <f>IF(ISBLANK(B41),"",
SUM(SUMIF('Funções Dados'!$C$6:C$167,'Casos de Uso'!B41,'Funções Dados'!$AB$6:$AB$167),
SUMIF('Funções Transações'!$C$6:$C$317,'Casos de Uso'!B41,'Funções Transações'!$AB$6:$AB$317),
SUMIF(Reuso!$B$4:$B$104,'Casos de Uso'!B41,Reuso!$H$4:$H$104)))</f>
        <v/>
      </c>
    </row>
    <row r="42" spans="2:6" ht="12.75" customHeight="1">
      <c r="B42" s="30"/>
      <c r="C42" s="31"/>
      <c r="D42" s="32" t="str">
        <f>IF(ISBLANK(B42),"",((E42+F42)*'Indices PF'!$E$54)/8)</f>
        <v/>
      </c>
      <c r="E42" s="27" t="str">
        <f>IF(ISBLANK(B42),"",
 (SUM(
  SUMIF('Funções Dados'!$C$6:$C$167,'Casos de Uso'!B42,'Funções Dados'!$T$6:$T$167),SUMIF('Funções Dados'!$C$6:$C$167,'Casos de Uso'!B42,'Funções Dados'!$U$6:$U$167),
  SUMIF('Funções Transações'!$C$6:$C$317,'Casos de Uso'!B42,'Funções Transações'!$T$6:$T$317), SUMIF('Funções Transações'!$C$6:$C$317,'Casos de Uso'!B42,'Funções Transações'!$U$6:$U$317))-
  SUM(
  SUMIF('Funções Dados'!$C$6:$C$167,'Casos de Uso'!B42,'Funções Dados'!$AB$6:$AB$111),
  SUMIF('Funções Transações'!$C$6:$C$317,'Casos de Uso'!B42,'Funções Transações'!$AB$6:$AB$211))
  ))</f>
        <v/>
      </c>
      <c r="F42" s="28" t="str">
        <f>IF(ISBLANK(B42),"",
SUM(SUMIF('Funções Dados'!$C$6:C$167,'Casos de Uso'!B42,'Funções Dados'!$AB$6:$AB$167),
SUMIF('Funções Transações'!$C$6:$C$317,'Casos de Uso'!B42,'Funções Transações'!$AB$6:$AB$317),
SUMIF(Reuso!$B$4:$B$104,'Casos de Uso'!B42,Reuso!$H$4:$H$104)))</f>
        <v/>
      </c>
    </row>
    <row r="43" spans="2:6" ht="12.75" customHeight="1">
      <c r="B43" s="30"/>
      <c r="C43" s="31"/>
      <c r="D43" s="32" t="str">
        <f>IF(ISBLANK(B43),"",((E43+F43)*'Indices PF'!$E$54)/8)</f>
        <v/>
      </c>
      <c r="E43" s="27" t="str">
        <f>IF(ISBLANK(B43),"",
 (SUM(
  SUMIF('Funções Dados'!$C$6:$C$167,'Casos de Uso'!B43,'Funções Dados'!$T$6:$T$167),SUMIF('Funções Dados'!$C$6:$C$167,'Casos de Uso'!B43,'Funções Dados'!$U$6:$U$167),
  SUMIF('Funções Transações'!$C$6:$C$317,'Casos de Uso'!B43,'Funções Transações'!$T$6:$T$317), SUMIF('Funções Transações'!$C$6:$C$317,'Casos de Uso'!B43,'Funções Transações'!$U$6:$U$317))-
  SUM(
  SUMIF('Funções Dados'!$C$6:$C$167,'Casos de Uso'!B43,'Funções Dados'!$AB$6:$AB$111),
  SUMIF('Funções Transações'!$C$6:$C$317,'Casos de Uso'!B43,'Funções Transações'!$AB$6:$AB$211))
  ))</f>
        <v/>
      </c>
      <c r="F43" s="28" t="str">
        <f>IF(ISBLANK(B43),"",
SUM(SUMIF('Funções Dados'!$C$6:C$167,'Casos de Uso'!B43,'Funções Dados'!$AB$6:$AB$167),
SUMIF('Funções Transações'!$C$6:$C$317,'Casos de Uso'!B43,'Funções Transações'!$AB$6:$AB$317),
SUMIF(Reuso!$B$4:$B$104,'Casos de Uso'!B43,Reuso!$H$4:$H$104)))</f>
        <v/>
      </c>
    </row>
    <row r="44" spans="2:6" ht="12.75" customHeight="1">
      <c r="B44" s="30"/>
      <c r="C44" s="31"/>
      <c r="D44" s="32" t="str">
        <f>IF(ISBLANK(B44),"",((E44+F44)*'Indices PF'!$E$54)/8)</f>
        <v/>
      </c>
      <c r="E44" s="27" t="str">
        <f>IF(ISBLANK(B44),"",
 (SUM(
  SUMIF('Funções Dados'!$C$6:$C$167,'Casos de Uso'!B44,'Funções Dados'!$T$6:$T$167),SUMIF('Funções Dados'!$C$6:$C$167,'Casos de Uso'!B44,'Funções Dados'!$U$6:$U$167),
  SUMIF('Funções Transações'!$C$6:$C$317,'Casos de Uso'!B44,'Funções Transações'!$T$6:$T$317), SUMIF('Funções Transações'!$C$6:$C$317,'Casos de Uso'!B44,'Funções Transações'!$U$6:$U$317))-
  SUM(
  SUMIF('Funções Dados'!$C$6:$C$167,'Casos de Uso'!B44,'Funções Dados'!$AB$6:$AB$111),
  SUMIF('Funções Transações'!$C$6:$C$317,'Casos de Uso'!B44,'Funções Transações'!$AB$6:$AB$211))
  ))</f>
        <v/>
      </c>
      <c r="F44" s="28" t="str">
        <f>IF(ISBLANK(B44),"",
SUM(SUMIF('Funções Dados'!$C$6:C$167,'Casos de Uso'!B44,'Funções Dados'!$AB$6:$AB$167),
SUMIF('Funções Transações'!$C$6:$C$317,'Casos de Uso'!B44,'Funções Transações'!$AB$6:$AB$317),
SUMIF(Reuso!$B$4:$B$104,'Casos de Uso'!B44,Reuso!$H$4:$H$104)))</f>
        <v/>
      </c>
    </row>
    <row r="45" spans="2:6" ht="12.75" customHeight="1">
      <c r="B45" s="30"/>
      <c r="C45" s="35"/>
      <c r="D45" s="32" t="str">
        <f>IF(ISBLANK(B45),"",((E45+F45)*'Indices PF'!$E$54)/8)</f>
        <v/>
      </c>
      <c r="E45" s="27" t="str">
        <f>IF(ISBLANK(B45),"",
 (SUM(
  SUMIF('Funções Dados'!$C$6:$C$167,'Casos de Uso'!B45,'Funções Dados'!$T$6:$T$167),SUMIF('Funções Dados'!$C$6:$C$167,'Casos de Uso'!B45,'Funções Dados'!$U$6:$U$167),
  SUMIF('Funções Transações'!$C$6:$C$317,'Casos de Uso'!B45,'Funções Transações'!$T$6:$T$317), SUMIF('Funções Transações'!$C$6:$C$317,'Casos de Uso'!B45,'Funções Transações'!$U$6:$U$317))-
  SUM(
  SUMIF('Funções Dados'!$C$6:$C$167,'Casos de Uso'!B45,'Funções Dados'!$AB$6:$AB$111),
  SUMIF('Funções Transações'!$C$6:$C$317,'Casos de Uso'!B45,'Funções Transações'!$AB$6:$AB$211))
  ))</f>
        <v/>
      </c>
      <c r="F45" s="28" t="str">
        <f>IF(ISBLANK(B45),"",
SUM(SUMIF('Funções Dados'!$C$6:C$167,'Casos de Uso'!B45,'Funções Dados'!$AB$6:$AB$167),
SUMIF('Funções Transações'!$C$6:$C$317,'Casos de Uso'!B45,'Funções Transações'!$AB$6:$AB$317),
SUMIF(Reuso!$B$4:$B$104,'Casos de Uso'!B45,Reuso!$H$4:$H$104)))</f>
        <v/>
      </c>
    </row>
    <row r="46" spans="2:6" ht="12.75" customHeight="1">
      <c r="B46" s="30"/>
      <c r="C46" s="31"/>
      <c r="D46" s="32" t="str">
        <f>IF(ISBLANK(B46),"",((E46+F46)*'Indices PF'!$E$54)/8)</f>
        <v/>
      </c>
      <c r="E46" s="27" t="str">
        <f>IF(ISBLANK(B46),"",
 (SUM(
  SUMIF('Funções Dados'!$C$6:$C$167,'Casos de Uso'!B46,'Funções Dados'!$T$6:$T$167),SUMIF('Funções Dados'!$C$6:$C$167,'Casos de Uso'!B46,'Funções Dados'!$U$6:$U$167),
  SUMIF('Funções Transações'!$C$6:$C$317,'Casos de Uso'!B46,'Funções Transações'!$T$6:$T$317), SUMIF('Funções Transações'!$C$6:$C$317,'Casos de Uso'!B46,'Funções Transações'!$U$6:$U$317))-
  SUM(
  SUMIF('Funções Dados'!$C$6:$C$167,'Casos de Uso'!B46,'Funções Dados'!$AB$6:$AB$111),
  SUMIF('Funções Transações'!$C$6:$C$317,'Casos de Uso'!B46,'Funções Transações'!$AB$6:$AB$211))
  ))</f>
        <v/>
      </c>
      <c r="F46" s="28" t="str">
        <f>IF(ISBLANK(B46),"",
SUM(SUMIF('Funções Dados'!$C$6:C$167,'Casos de Uso'!B46,'Funções Dados'!$AB$6:$AB$167),
SUMIF('Funções Transações'!$C$6:$C$317,'Casos de Uso'!B46,'Funções Transações'!$AB$6:$AB$317),
SUMIF(Reuso!$B$4:$B$104,'Casos de Uso'!B46,Reuso!$H$4:$H$104)))</f>
        <v/>
      </c>
    </row>
    <row r="47" spans="2:6" ht="12.75" customHeight="1">
      <c r="B47" s="30"/>
      <c r="C47" s="31"/>
      <c r="D47" s="32" t="str">
        <f>IF(ISBLANK(B47),"",((E47+F47)*'Indices PF'!$E$54)/8)</f>
        <v/>
      </c>
      <c r="E47" s="27" t="str">
        <f>IF(ISBLANK(B47),"",
 (SUM(
  SUMIF('Funções Dados'!$C$6:$C$167,'Casos de Uso'!B47,'Funções Dados'!$T$6:$T$167),SUMIF('Funções Dados'!$C$6:$C$167,'Casos de Uso'!B47,'Funções Dados'!$U$6:$U$167),
  SUMIF('Funções Transações'!$C$6:$C$317,'Casos de Uso'!B47,'Funções Transações'!$T$6:$T$317), SUMIF('Funções Transações'!$C$6:$C$317,'Casos de Uso'!B47,'Funções Transações'!$U$6:$U$317))-
  SUM(
  SUMIF('Funções Dados'!$C$6:$C$167,'Casos de Uso'!B47,'Funções Dados'!$AB$6:$AB$111),
  SUMIF('Funções Transações'!$C$6:$C$317,'Casos de Uso'!B47,'Funções Transações'!$AB$6:$AB$211))
  ))</f>
        <v/>
      </c>
      <c r="F47" s="28" t="str">
        <f>IF(ISBLANK(B47),"",
SUM(SUMIF('Funções Dados'!$C$6:C$167,'Casos de Uso'!B47,'Funções Dados'!$AB$6:$AB$167),
SUMIF('Funções Transações'!$C$6:$C$317,'Casos de Uso'!B47,'Funções Transações'!$AB$6:$AB$317),
SUMIF(Reuso!$B$4:$B$104,'Casos de Uso'!B47,Reuso!$H$4:$H$104)))</f>
        <v/>
      </c>
    </row>
    <row r="48" spans="2:6" ht="12.75" customHeight="1">
      <c r="B48" s="30"/>
      <c r="C48" s="35"/>
      <c r="D48" s="32" t="str">
        <f>IF(ISBLANK(B48),"",((E48+F48)*'Indices PF'!$E$54)/8)</f>
        <v/>
      </c>
      <c r="E48" s="27" t="str">
        <f>IF(ISBLANK(B48),"",
 (SUM(
  SUMIF('Funções Dados'!$C$6:$C$167,'Casos de Uso'!B48,'Funções Dados'!$T$6:$T$167),SUMIF('Funções Dados'!$C$6:$C$167,'Casos de Uso'!B48,'Funções Dados'!$U$6:$U$167),
  SUMIF('Funções Transações'!$C$6:$C$317,'Casos de Uso'!B48,'Funções Transações'!$T$6:$T$317), SUMIF('Funções Transações'!$C$6:$C$317,'Casos de Uso'!B48,'Funções Transações'!$U$6:$U$317))-
  SUM(
  SUMIF('Funções Dados'!$C$6:$C$167,'Casos de Uso'!B48,'Funções Dados'!$AB$6:$AB$111),
  SUMIF('Funções Transações'!$C$6:$C$317,'Casos de Uso'!B48,'Funções Transações'!$AB$6:$AB$211))
  ))</f>
        <v/>
      </c>
      <c r="F48" s="28" t="str">
        <f>IF(ISBLANK(B48),"",
SUM(SUMIF('Funções Dados'!$C$6:C$167,'Casos de Uso'!B48,'Funções Dados'!$AB$6:$AB$167),
SUMIF('Funções Transações'!$C$6:$C$317,'Casos de Uso'!B48,'Funções Transações'!$AB$6:$AB$317),
SUMIF(Reuso!$B$4:$B$104,'Casos de Uso'!B48,Reuso!$H$4:$H$104)))</f>
        <v/>
      </c>
    </row>
    <row r="49" spans="2:6" ht="12.75" customHeight="1">
      <c r="B49" s="30"/>
      <c r="C49" s="31"/>
      <c r="D49" s="32" t="str">
        <f>IF(ISBLANK(B49),"",((E49+F49)*'Indices PF'!$E$54)/8)</f>
        <v/>
      </c>
      <c r="E49" s="27" t="str">
        <f>IF(ISBLANK(B49),"",
 (SUM(
  SUMIF('Funções Dados'!$C$6:$C$167,'Casos de Uso'!B49,'Funções Dados'!$T$6:$T$167),SUMIF('Funções Dados'!$C$6:$C$167,'Casos de Uso'!B49,'Funções Dados'!$U$6:$U$167),
  SUMIF('Funções Transações'!$C$6:$C$317,'Casos de Uso'!B49,'Funções Transações'!$T$6:$T$317), SUMIF('Funções Transações'!$C$6:$C$317,'Casos de Uso'!B49,'Funções Transações'!$U$6:$U$317))-
  SUM(
  SUMIF('Funções Dados'!$C$6:$C$167,'Casos de Uso'!B49,'Funções Dados'!$AB$6:$AB$111),
  SUMIF('Funções Transações'!$C$6:$C$317,'Casos de Uso'!B49,'Funções Transações'!$AB$6:$AB$211))
  ))</f>
        <v/>
      </c>
      <c r="F49" s="28" t="str">
        <f>IF(ISBLANK(B49),"",
SUM(SUMIF('Funções Dados'!$C$6:C$167,'Casos de Uso'!B49,'Funções Dados'!$AB$6:$AB$167),
SUMIF('Funções Transações'!$C$6:$C$317,'Casos de Uso'!B49,'Funções Transações'!$AB$6:$AB$317),
SUMIF(Reuso!$B$4:$B$104,'Casos de Uso'!B49,Reuso!$H$4:$H$104)))</f>
        <v/>
      </c>
    </row>
    <row r="50" spans="2:6" ht="12.75" customHeight="1">
      <c r="B50" s="30"/>
      <c r="C50" s="31"/>
      <c r="D50" s="32" t="str">
        <f>IF(ISBLANK(B50),"",((E50+F50)*'Indices PF'!$E$54)/8)</f>
        <v/>
      </c>
      <c r="E50" s="27" t="str">
        <f>IF(ISBLANK(B50),"",
 (SUM(
  SUMIF('Funções Dados'!$C$6:$C$167,'Casos de Uso'!B50,'Funções Dados'!$T$6:$T$167),SUMIF('Funções Dados'!$C$6:$C$167,'Casos de Uso'!B50,'Funções Dados'!$U$6:$U$167),
  SUMIF('Funções Transações'!$C$6:$C$317,'Casos de Uso'!B50,'Funções Transações'!$T$6:$T$317), SUMIF('Funções Transações'!$C$6:$C$317,'Casos de Uso'!B50,'Funções Transações'!$U$6:$U$317))-
  SUM(
  SUMIF('Funções Dados'!$C$6:$C$167,'Casos de Uso'!B50,'Funções Dados'!$AB$6:$AB$111),
  SUMIF('Funções Transações'!$C$6:$C$317,'Casos de Uso'!B50,'Funções Transações'!$AB$6:$AB$211))
  ))</f>
        <v/>
      </c>
      <c r="F50" s="28" t="str">
        <f>IF(ISBLANK(B50),"",
SUM(SUMIF('Funções Dados'!$C$6:C$167,'Casos de Uso'!B50,'Funções Dados'!$AB$6:$AB$167),
SUMIF('Funções Transações'!$C$6:$C$317,'Casos de Uso'!B50,'Funções Transações'!$AB$6:$AB$317),
SUMIF(Reuso!$B$4:$B$104,'Casos de Uso'!B50,Reuso!$H$4:$H$104)))</f>
        <v/>
      </c>
    </row>
    <row r="51" spans="2:6" ht="12.75" customHeight="1">
      <c r="B51" s="30"/>
      <c r="C51" s="31"/>
      <c r="D51" s="32" t="str">
        <f>IF(ISBLANK(B51),"",((E51+F51)*'Indices PF'!$E$54)/8)</f>
        <v/>
      </c>
      <c r="E51" s="27" t="str">
        <f>IF(ISBLANK(B51),"",
 (SUM(
  SUMIF('Funções Dados'!$C$6:$C$167,'Casos de Uso'!B51,'Funções Dados'!$T$6:$T$167),SUMIF('Funções Dados'!$C$6:$C$167,'Casos de Uso'!B51,'Funções Dados'!$U$6:$U$167),
  SUMIF('Funções Transações'!$C$6:$C$317,'Casos de Uso'!B51,'Funções Transações'!$T$6:$T$317), SUMIF('Funções Transações'!$C$6:$C$317,'Casos de Uso'!B51,'Funções Transações'!$U$6:$U$317))-
  SUM(
  SUMIF('Funções Dados'!$C$6:$C$167,'Casos de Uso'!B51,'Funções Dados'!$AB$6:$AB$111),
  SUMIF('Funções Transações'!$C$6:$C$317,'Casos de Uso'!B51,'Funções Transações'!$AB$6:$AB$211))
  ))</f>
        <v/>
      </c>
      <c r="F51" s="28" t="str">
        <f>IF(ISBLANK(B51),"",
SUM(SUMIF('Funções Dados'!$C$6:C$167,'Casos de Uso'!B51,'Funções Dados'!$AB$6:$AB$167),
SUMIF('Funções Transações'!$C$6:$C$317,'Casos de Uso'!B51,'Funções Transações'!$AB$6:$AB$317),
SUMIF(Reuso!$B$4:$B$104,'Casos de Uso'!B51,Reuso!$H$4:$H$104)))</f>
        <v/>
      </c>
    </row>
    <row r="52" spans="2:6" ht="12.75" customHeight="1">
      <c r="B52" s="30"/>
      <c r="C52" s="35"/>
      <c r="D52" s="32" t="str">
        <f>IF(ISBLANK(B52),"",((E52+F52)*'Indices PF'!$E$54)/8)</f>
        <v/>
      </c>
      <c r="E52" s="27" t="str">
        <f>IF(ISBLANK(B52),"",
 (SUM(
  SUMIF('Funções Dados'!$C$6:$C$167,'Casos de Uso'!B52,'Funções Dados'!$T$6:$T$167),SUMIF('Funções Dados'!$C$6:$C$167,'Casos de Uso'!B52,'Funções Dados'!$U$6:$U$167),
  SUMIF('Funções Transações'!$C$6:$C$317,'Casos de Uso'!B52,'Funções Transações'!$T$6:$T$317), SUMIF('Funções Transações'!$C$6:$C$317,'Casos de Uso'!B52,'Funções Transações'!$U$6:$U$317))-
  SUM(
  SUMIF('Funções Dados'!$C$6:$C$167,'Casos de Uso'!B52,'Funções Dados'!$AB$6:$AB$111),
  SUMIF('Funções Transações'!$C$6:$C$317,'Casos de Uso'!B52,'Funções Transações'!$AB$6:$AB$211))
  ))</f>
        <v/>
      </c>
      <c r="F52" s="28" t="str">
        <f>IF(ISBLANK(B52),"",
SUM(SUMIF('Funções Dados'!$C$6:C$167,'Casos de Uso'!B52,'Funções Dados'!$AB$6:$AB$167),
SUMIF('Funções Transações'!$C$6:$C$317,'Casos de Uso'!B52,'Funções Transações'!$AB$6:$AB$317),
SUMIF(Reuso!$B$4:$B$104,'Casos de Uso'!B52,Reuso!$H$4:$H$104)))</f>
        <v/>
      </c>
    </row>
    <row r="53" spans="2:6" ht="12.75" customHeight="1">
      <c r="B53" s="30"/>
      <c r="C53" s="31"/>
      <c r="D53" s="32" t="str">
        <f>IF(ISBLANK(B53),"",((E53+F53)*'Indices PF'!$E$54)/8)</f>
        <v/>
      </c>
      <c r="E53" s="27" t="str">
        <f>IF(ISBLANK(B53),"",
 (SUM(
  SUMIF('Funções Dados'!$C$6:$C$167,'Casos de Uso'!B53,'Funções Dados'!$T$6:$T$167),SUMIF('Funções Dados'!$C$6:$C$167,'Casos de Uso'!B53,'Funções Dados'!$U$6:$U$167),
  SUMIF('Funções Transações'!$C$6:$C$317,'Casos de Uso'!B53,'Funções Transações'!$T$6:$T$317), SUMIF('Funções Transações'!$C$6:$C$317,'Casos de Uso'!B53,'Funções Transações'!$U$6:$U$317))-
  SUM(
  SUMIF('Funções Dados'!$C$6:$C$167,'Casos de Uso'!B53,'Funções Dados'!$AB$6:$AB$111),
  SUMIF('Funções Transações'!$C$6:$C$317,'Casos de Uso'!B53,'Funções Transações'!$AB$6:$AB$211))
  ))</f>
        <v/>
      </c>
      <c r="F53" s="28" t="str">
        <f>IF(ISBLANK(B53),"",
SUM(SUMIF('Funções Dados'!$C$6:C$167,'Casos de Uso'!B53,'Funções Dados'!$AB$6:$AB$167),
SUMIF('Funções Transações'!$C$6:$C$317,'Casos de Uso'!B53,'Funções Transações'!$AB$6:$AB$317),
SUMIF(Reuso!$B$4:$B$104,'Casos de Uso'!B53,Reuso!$H$4:$H$104)))</f>
        <v/>
      </c>
    </row>
    <row r="54" spans="2:6" ht="12.75" customHeight="1">
      <c r="B54" s="30"/>
      <c r="C54" s="31"/>
      <c r="D54" s="32" t="str">
        <f>IF(ISBLANK(B54),"",((E54+F54)*'Indices PF'!$E$54)/8)</f>
        <v/>
      </c>
      <c r="E54" s="27" t="str">
        <f>IF(ISBLANK(B54),"",
 (SUM(
  SUMIF('Funções Dados'!$C$6:$C$167,'Casos de Uso'!B54,'Funções Dados'!$T$6:$T$167),SUMIF('Funções Dados'!$C$6:$C$167,'Casos de Uso'!B54,'Funções Dados'!$U$6:$U$167),
  SUMIF('Funções Transações'!$C$6:$C$317,'Casos de Uso'!B54,'Funções Transações'!$T$6:$T$317), SUMIF('Funções Transações'!$C$6:$C$317,'Casos de Uso'!B54,'Funções Transações'!$U$6:$U$317))-
  SUM(
  SUMIF('Funções Dados'!$C$6:$C$167,'Casos de Uso'!B54,'Funções Dados'!$AB$6:$AB$111),
  SUMIF('Funções Transações'!$C$6:$C$317,'Casos de Uso'!B54,'Funções Transações'!$AB$6:$AB$211))
  ))</f>
        <v/>
      </c>
      <c r="F54" s="28" t="str">
        <f>IF(ISBLANK(B54),"",
SUM(SUMIF('Funções Dados'!$C$6:C$167,'Casos de Uso'!B54,'Funções Dados'!$AB$6:$AB$167),
SUMIF('Funções Transações'!$C$6:$C$317,'Casos de Uso'!B54,'Funções Transações'!$AB$6:$AB$317),
SUMIF(Reuso!$B$4:$B$104,'Casos de Uso'!B54,Reuso!$H$4:$H$104)))</f>
        <v/>
      </c>
    </row>
    <row r="55" spans="2:6" ht="12.75" customHeight="1">
      <c r="B55" s="30"/>
      <c r="C55" s="35"/>
      <c r="D55" s="32" t="str">
        <f>IF(ISBLANK(B55),"",((E55+F55)*'Indices PF'!$E$54)/8)</f>
        <v/>
      </c>
      <c r="E55" s="27" t="str">
        <f>IF(ISBLANK(B55),"",
 (SUM(
  SUMIF('Funções Dados'!$C$6:$C$167,'Casos de Uso'!B55,'Funções Dados'!$T$6:$T$167),SUMIF('Funções Dados'!$C$6:$C$167,'Casos de Uso'!B55,'Funções Dados'!$U$6:$U$167),
  SUMIF('Funções Transações'!$C$6:$C$317,'Casos de Uso'!B55,'Funções Transações'!$T$6:$T$317), SUMIF('Funções Transações'!$C$6:$C$317,'Casos de Uso'!B55,'Funções Transações'!$U$6:$U$317))-
  SUM(
  SUMIF('Funções Dados'!$C$6:$C$167,'Casos de Uso'!B55,'Funções Dados'!$AB$6:$AB$111),
  SUMIF('Funções Transações'!$C$6:$C$317,'Casos de Uso'!B55,'Funções Transações'!$AB$6:$AB$211))
  ))</f>
        <v/>
      </c>
      <c r="F55" s="28" t="str">
        <f>IF(ISBLANK(B55),"",
SUM(SUMIF('Funções Dados'!$C$6:C$167,'Casos de Uso'!B55,'Funções Dados'!$AB$6:$AB$167),
SUMIF('Funções Transações'!$C$6:$C$317,'Casos de Uso'!B55,'Funções Transações'!$AB$6:$AB$317),
SUMIF(Reuso!$B$4:$B$104,'Casos de Uso'!B55,Reuso!$H$4:$H$104)))</f>
        <v/>
      </c>
    </row>
    <row r="56" spans="2:6" ht="12.75" customHeight="1">
      <c r="B56" s="30"/>
      <c r="C56" s="31"/>
      <c r="D56" s="32" t="str">
        <f>IF(ISBLANK(B56),"",((E56+F56)*'Indices PF'!$E$54)/8)</f>
        <v/>
      </c>
      <c r="E56" s="27" t="str">
        <f>IF(ISBLANK(B56),"",
 (SUM(
  SUMIF('Funções Dados'!$C$6:$C$167,'Casos de Uso'!B56,'Funções Dados'!$T$6:$T$167),SUMIF('Funções Dados'!$C$6:$C$167,'Casos de Uso'!B56,'Funções Dados'!$U$6:$U$167),
  SUMIF('Funções Transações'!$C$6:$C$317,'Casos de Uso'!B56,'Funções Transações'!$T$6:$T$317), SUMIF('Funções Transações'!$C$6:$C$317,'Casos de Uso'!B56,'Funções Transações'!$U$6:$U$317))-
  SUM(
  SUMIF('Funções Dados'!$C$6:$C$167,'Casos de Uso'!B56,'Funções Dados'!$AB$6:$AB$111),
  SUMIF('Funções Transações'!$C$6:$C$317,'Casos de Uso'!B56,'Funções Transações'!$AB$6:$AB$211))
  ))</f>
        <v/>
      </c>
      <c r="F56" s="28" t="str">
        <f>IF(ISBLANK(B56),"",
SUM(SUMIF('Funções Dados'!$C$6:C$167,'Casos de Uso'!B56,'Funções Dados'!$AB$6:$AB$167),
SUMIF('Funções Transações'!$C$6:$C$317,'Casos de Uso'!B56,'Funções Transações'!$AB$6:$AB$317),
SUMIF(Reuso!$B$4:$B$104,'Casos de Uso'!B56,Reuso!$H$4:$H$104)))</f>
        <v/>
      </c>
    </row>
    <row r="57" spans="2:6" ht="12.75" customHeight="1">
      <c r="B57" s="30"/>
      <c r="C57" s="31"/>
      <c r="D57" s="32" t="str">
        <f>IF(ISBLANK(B57),"",((E57+F57)*'Indices PF'!$E$54)/8)</f>
        <v/>
      </c>
      <c r="E57" s="27" t="str">
        <f>IF(ISBLANK(B57),"",
 (SUM(
  SUMIF('Funções Dados'!$C$6:$C$167,'Casos de Uso'!B57,'Funções Dados'!$T$6:$T$167),SUMIF('Funções Dados'!$C$6:$C$167,'Casos de Uso'!B57,'Funções Dados'!$U$6:$U$167),
  SUMIF('Funções Transações'!$C$6:$C$317,'Casos de Uso'!B57,'Funções Transações'!$T$6:$T$317), SUMIF('Funções Transações'!$C$6:$C$317,'Casos de Uso'!B57,'Funções Transações'!$U$6:$U$317))-
  SUM(
  SUMIF('Funções Dados'!$C$6:$C$167,'Casos de Uso'!B57,'Funções Dados'!$AB$6:$AB$111),
  SUMIF('Funções Transações'!$C$6:$C$317,'Casos de Uso'!B57,'Funções Transações'!$AB$6:$AB$211))
  ))</f>
        <v/>
      </c>
      <c r="F57" s="28" t="str">
        <f>IF(ISBLANK(B57),"",
SUM(SUMIF('Funções Dados'!$C$6:C$167,'Casos de Uso'!B57,'Funções Dados'!$AB$6:$AB$167),
SUMIF('Funções Transações'!$C$6:$C$317,'Casos de Uso'!B57,'Funções Transações'!$AB$6:$AB$317),
SUMIF(Reuso!$B$4:$B$104,'Casos de Uso'!B57,Reuso!$H$4:$H$104)))</f>
        <v/>
      </c>
    </row>
    <row r="58" spans="2:6" ht="12.75" customHeight="1">
      <c r="B58" s="30"/>
      <c r="C58" s="31"/>
      <c r="D58" s="32" t="str">
        <f>IF(ISBLANK(B58),"",((E58+F58)*'Indices PF'!$E$54)/8)</f>
        <v/>
      </c>
      <c r="E58" s="27" t="str">
        <f>IF(ISBLANK(B58),"",
 (SUM(
  SUMIF('Funções Dados'!$C$6:$C$167,'Casos de Uso'!B58,'Funções Dados'!$T$6:$T$167),SUMIF('Funções Dados'!$C$6:$C$167,'Casos de Uso'!B58,'Funções Dados'!$U$6:$U$167),
  SUMIF('Funções Transações'!$C$6:$C$317,'Casos de Uso'!B58,'Funções Transações'!$T$6:$T$317), SUMIF('Funções Transações'!$C$6:$C$317,'Casos de Uso'!B58,'Funções Transações'!$U$6:$U$317))-
  SUM(
  SUMIF('Funções Dados'!$C$6:$C$167,'Casos de Uso'!B58,'Funções Dados'!$AB$6:$AB$111),
  SUMIF('Funções Transações'!$C$6:$C$317,'Casos de Uso'!B58,'Funções Transações'!$AB$6:$AB$211))
  ))</f>
        <v/>
      </c>
      <c r="F58" s="28" t="str">
        <f>IF(ISBLANK(B58),"",
SUM(SUMIF('Funções Dados'!$C$6:C$167,'Casos de Uso'!B58,'Funções Dados'!$AB$6:$AB$167),
SUMIF('Funções Transações'!$C$6:$C$317,'Casos de Uso'!B58,'Funções Transações'!$AB$6:$AB$317),
SUMIF(Reuso!$B$4:$B$104,'Casos de Uso'!B58,Reuso!$H$4:$H$104)))</f>
        <v/>
      </c>
    </row>
    <row r="59" spans="2:6" ht="12.75" customHeight="1">
      <c r="B59" s="30"/>
      <c r="C59" s="35"/>
      <c r="D59" s="32" t="str">
        <f>IF(ISBLANK(B59),"",((E59+F59)*'Indices PF'!$E$54)/8)</f>
        <v/>
      </c>
      <c r="E59" s="27" t="str">
        <f>IF(ISBLANK(B59),"",
 (SUM(
  SUMIF('Funções Dados'!$C$6:$C$167,'Casos de Uso'!B59,'Funções Dados'!$T$6:$T$167),SUMIF('Funções Dados'!$C$6:$C$167,'Casos de Uso'!B59,'Funções Dados'!$U$6:$U$167),
  SUMIF('Funções Transações'!$C$6:$C$317,'Casos de Uso'!B59,'Funções Transações'!$T$6:$T$317), SUMIF('Funções Transações'!$C$6:$C$317,'Casos de Uso'!B59,'Funções Transações'!$U$6:$U$317))-
  SUM(
  SUMIF('Funções Dados'!$C$6:$C$167,'Casos de Uso'!B59,'Funções Dados'!$AB$6:$AB$111),
  SUMIF('Funções Transações'!$C$6:$C$317,'Casos de Uso'!B59,'Funções Transações'!$AB$6:$AB$211))
  ))</f>
        <v/>
      </c>
      <c r="F59" s="28" t="str">
        <f>IF(ISBLANK(B59),"",
SUM(SUMIF('Funções Dados'!$C$6:C$167,'Casos de Uso'!B59,'Funções Dados'!$AB$6:$AB$167),
SUMIF('Funções Transações'!$C$6:$C$317,'Casos de Uso'!B59,'Funções Transações'!$AB$6:$AB$317),
SUMIF(Reuso!$B$4:$B$104,'Casos de Uso'!B59,Reuso!$H$4:$H$104)))</f>
        <v/>
      </c>
    </row>
    <row r="60" spans="2:6" ht="12.75" customHeight="1">
      <c r="B60" s="30"/>
      <c r="C60" s="31"/>
      <c r="D60" s="32" t="str">
        <f>IF(ISBLANK(B60),"",((E60+F60)*'Indices PF'!$E$54)/8)</f>
        <v/>
      </c>
      <c r="E60" s="27" t="str">
        <f>IF(ISBLANK(B60),"",
 (SUM(
  SUMIF('Funções Dados'!$C$6:$C$167,'Casos de Uso'!B60,'Funções Dados'!$T$6:$T$167),SUMIF('Funções Dados'!$C$6:$C$167,'Casos de Uso'!B60,'Funções Dados'!$U$6:$U$167),
  SUMIF('Funções Transações'!$C$6:$C$317,'Casos de Uso'!B60,'Funções Transações'!$T$6:$T$317), SUMIF('Funções Transações'!$C$6:$C$317,'Casos de Uso'!B60,'Funções Transações'!$U$6:$U$317))-
  SUM(
  SUMIF('Funções Dados'!$C$6:$C$167,'Casos de Uso'!B60,'Funções Dados'!$AB$6:$AB$111),
  SUMIF('Funções Transações'!$C$6:$C$317,'Casos de Uso'!B60,'Funções Transações'!$AB$6:$AB$211))
  ))</f>
        <v/>
      </c>
      <c r="F60" s="28" t="str">
        <f>IF(ISBLANK(B60),"",
SUM(SUMIF('Funções Dados'!$C$6:C$167,'Casos de Uso'!B60,'Funções Dados'!$AB$6:$AB$167),
SUMIF('Funções Transações'!$C$6:$C$317,'Casos de Uso'!B60,'Funções Transações'!$AB$6:$AB$317),
SUMIF(Reuso!$B$4:$B$104,'Casos de Uso'!B60,Reuso!$H$4:$H$104)))</f>
        <v/>
      </c>
    </row>
    <row r="61" spans="2:6" ht="12.75" customHeight="1">
      <c r="B61" s="30"/>
      <c r="C61" s="31"/>
      <c r="D61" s="32" t="str">
        <f>IF(ISBLANK(B61),"",((E61+F61)*'Indices PF'!$E$54)/8)</f>
        <v/>
      </c>
      <c r="E61" s="27" t="str">
        <f>IF(ISBLANK(B61),"",
 (SUM(
  SUMIF('Funções Dados'!$C$6:$C$167,'Casos de Uso'!B61,'Funções Dados'!$T$6:$T$167),SUMIF('Funções Dados'!$C$6:$C$167,'Casos de Uso'!B61,'Funções Dados'!$U$6:$U$167),
  SUMIF('Funções Transações'!$C$6:$C$317,'Casos de Uso'!B61,'Funções Transações'!$T$6:$T$317), SUMIF('Funções Transações'!$C$6:$C$317,'Casos de Uso'!B61,'Funções Transações'!$U$6:$U$317))-
  SUM(
  SUMIF('Funções Dados'!$C$6:$C$167,'Casos de Uso'!B61,'Funções Dados'!$AB$6:$AB$111),
  SUMIF('Funções Transações'!$C$6:$C$317,'Casos de Uso'!B61,'Funções Transações'!$AB$6:$AB$211))
  ))</f>
        <v/>
      </c>
      <c r="F61" s="28" t="str">
        <f>IF(ISBLANK(B61),"",
SUM(SUMIF('Funções Dados'!$C$6:C$167,'Casos de Uso'!B61,'Funções Dados'!$AB$6:$AB$167),
SUMIF('Funções Transações'!$C$6:$C$317,'Casos de Uso'!B61,'Funções Transações'!$AB$6:$AB$317),
SUMIF(Reuso!$B$4:$B$104,'Casos de Uso'!B61,Reuso!$H$4:$H$104)))</f>
        <v/>
      </c>
    </row>
    <row r="62" spans="2:6" ht="12.75" customHeight="1">
      <c r="B62" s="30"/>
      <c r="C62" s="35"/>
      <c r="D62" s="32" t="str">
        <f>IF(ISBLANK(B62),"",((E62+F62)*'Indices PF'!$E$54)/8)</f>
        <v/>
      </c>
      <c r="E62" s="27" t="str">
        <f>IF(ISBLANK(B62),"",
 (SUM(
  SUMIF('Funções Dados'!$C$6:$C$167,'Casos de Uso'!B62,'Funções Dados'!$T$6:$T$167),SUMIF('Funções Dados'!$C$6:$C$167,'Casos de Uso'!B62,'Funções Dados'!$U$6:$U$167),
  SUMIF('Funções Transações'!$C$6:$C$317,'Casos de Uso'!B62,'Funções Transações'!$T$6:$T$317), SUMIF('Funções Transações'!$C$6:$C$317,'Casos de Uso'!B62,'Funções Transações'!$U$6:$U$317))-
  SUM(
  SUMIF('Funções Dados'!$C$6:$C$167,'Casos de Uso'!B62,'Funções Dados'!$AB$6:$AB$111),
  SUMIF('Funções Transações'!$C$6:$C$317,'Casos de Uso'!B62,'Funções Transações'!$AB$6:$AB$211))
  ))</f>
        <v/>
      </c>
      <c r="F62" s="28" t="str">
        <f>IF(ISBLANK(B62),"",
SUM(SUMIF('Funções Dados'!$C$6:C$167,'Casos de Uso'!B62,'Funções Dados'!$AB$6:$AB$167),
SUMIF('Funções Transações'!$C$6:$C$317,'Casos de Uso'!B62,'Funções Transações'!$AB$6:$AB$317),
SUMIF(Reuso!$B$4:$B$104,'Casos de Uso'!B62,Reuso!$H$4:$H$104)))</f>
        <v/>
      </c>
    </row>
    <row r="63" spans="2:6" ht="12.75" customHeight="1">
      <c r="B63" s="30"/>
      <c r="C63" s="31"/>
      <c r="D63" s="32" t="str">
        <f>IF(ISBLANK(B63),"",((E63+F63)*'Indices PF'!$E$54)/8)</f>
        <v/>
      </c>
      <c r="E63" s="27" t="str">
        <f>IF(ISBLANK(B63),"",
 (SUM(
  SUMIF('Funções Dados'!$C$6:$C$167,'Casos de Uso'!B63,'Funções Dados'!$T$6:$T$167),SUMIF('Funções Dados'!$C$6:$C$167,'Casos de Uso'!B63,'Funções Dados'!$U$6:$U$167),
  SUMIF('Funções Transações'!$C$6:$C$317,'Casos de Uso'!B63,'Funções Transações'!$T$6:$T$317), SUMIF('Funções Transações'!$C$6:$C$317,'Casos de Uso'!B63,'Funções Transações'!$U$6:$U$317))-
  SUM(
  SUMIF('Funções Dados'!$C$6:$C$167,'Casos de Uso'!B63,'Funções Dados'!$AB$6:$AB$111),
  SUMIF('Funções Transações'!$C$6:$C$317,'Casos de Uso'!B63,'Funções Transações'!$AB$6:$AB$211))
  ))</f>
        <v/>
      </c>
      <c r="F63" s="28" t="str">
        <f>IF(ISBLANK(B63),"",
SUM(SUMIF('Funções Dados'!$C$6:C$167,'Casos de Uso'!B63,'Funções Dados'!$AB$6:$AB$167),
SUMIF('Funções Transações'!$C$6:$C$317,'Casos de Uso'!B63,'Funções Transações'!$AB$6:$AB$317),
SUMIF(Reuso!$B$4:$B$104,'Casos de Uso'!B63,Reuso!$H$4:$H$104)))</f>
        <v/>
      </c>
    </row>
    <row r="64" spans="2:6" ht="12.75" customHeight="1">
      <c r="B64" s="30"/>
      <c r="C64" s="31"/>
      <c r="D64" s="32" t="str">
        <f>IF(ISBLANK(B64),"",((E64+F64)*'Indices PF'!$E$54)/8)</f>
        <v/>
      </c>
      <c r="E64" s="27" t="str">
        <f>IF(ISBLANK(B64),"",
 (SUM(
  SUMIF('Funções Dados'!$C$6:$C$167,'Casos de Uso'!B64,'Funções Dados'!$T$6:$T$167),SUMIF('Funções Dados'!$C$6:$C$167,'Casos de Uso'!B64,'Funções Dados'!$U$6:$U$167),
  SUMIF('Funções Transações'!$C$6:$C$317,'Casos de Uso'!B64,'Funções Transações'!$T$6:$T$317), SUMIF('Funções Transações'!$C$6:$C$317,'Casos de Uso'!B64,'Funções Transações'!$U$6:$U$317))-
  SUM(
  SUMIF('Funções Dados'!$C$6:$C$167,'Casos de Uso'!B64,'Funções Dados'!$AB$6:$AB$111),
  SUMIF('Funções Transações'!$C$6:$C$317,'Casos de Uso'!B64,'Funções Transações'!$AB$6:$AB$211))
  ))</f>
        <v/>
      </c>
      <c r="F64" s="28" t="str">
        <f>IF(ISBLANK(B64),"",
SUM(SUMIF('Funções Dados'!$C$6:C$167,'Casos de Uso'!B64,'Funções Dados'!$AB$6:$AB$167),
SUMIF('Funções Transações'!$C$6:$C$317,'Casos de Uso'!B64,'Funções Transações'!$AB$6:$AB$317),
SUMIF(Reuso!$B$4:$B$104,'Casos de Uso'!B64,Reuso!$H$4:$H$104)))</f>
        <v/>
      </c>
    </row>
    <row r="65" spans="2:6" ht="12.75" customHeight="1">
      <c r="B65" s="30"/>
      <c r="C65" s="31"/>
      <c r="D65" s="32" t="str">
        <f>IF(ISBLANK(B65),"",((E65+F65)*'Indices PF'!$E$54)/8)</f>
        <v/>
      </c>
      <c r="E65" s="27" t="str">
        <f>IF(ISBLANK(B65),"",
 (SUM(
  SUMIF('Funções Dados'!$C$6:$C$167,'Casos de Uso'!B65,'Funções Dados'!$T$6:$T$167),SUMIF('Funções Dados'!$C$6:$C$167,'Casos de Uso'!B65,'Funções Dados'!$U$6:$U$167),
  SUMIF('Funções Transações'!$C$6:$C$317,'Casos de Uso'!B65,'Funções Transações'!$T$6:$T$317), SUMIF('Funções Transações'!$C$6:$C$317,'Casos de Uso'!B65,'Funções Transações'!$U$6:$U$317))-
  SUM(
  SUMIF('Funções Dados'!$C$6:$C$167,'Casos de Uso'!B65,'Funções Dados'!$AB$6:$AB$111),
  SUMIF('Funções Transações'!$C$6:$C$317,'Casos de Uso'!B65,'Funções Transações'!$AB$6:$AB$211))
  ))</f>
        <v/>
      </c>
      <c r="F65" s="28" t="str">
        <f>IF(ISBLANK(B65),"",
SUM(SUMIF('Funções Dados'!$C$6:C$167,'Casos de Uso'!B65,'Funções Dados'!$AB$6:$AB$167),
SUMIF('Funções Transações'!$C$6:$C$317,'Casos de Uso'!B65,'Funções Transações'!$AB$6:$AB$317),
SUMIF(Reuso!$B$4:$B$104,'Casos de Uso'!B65,Reuso!$H$4:$H$104)))</f>
        <v/>
      </c>
    </row>
    <row r="66" spans="2:6" ht="12.75" customHeight="1">
      <c r="B66" s="30"/>
      <c r="C66" s="35"/>
      <c r="D66" s="32" t="str">
        <f>IF(ISBLANK(B66),"",((E66+F66)*'Indices PF'!$E$54)/8)</f>
        <v/>
      </c>
      <c r="E66" s="27" t="str">
        <f>IF(ISBLANK(B66),"",
 (SUM(
  SUMIF('Funções Dados'!$C$6:$C$167,'Casos de Uso'!B66,'Funções Dados'!$T$6:$T$167),SUMIF('Funções Dados'!$C$6:$C$167,'Casos de Uso'!B66,'Funções Dados'!$U$6:$U$167),
  SUMIF('Funções Transações'!$C$6:$C$317,'Casos de Uso'!B66,'Funções Transações'!$T$6:$T$317), SUMIF('Funções Transações'!$C$6:$C$317,'Casos de Uso'!B66,'Funções Transações'!$U$6:$U$317))-
  SUM(
  SUMIF('Funções Dados'!$C$6:$C$167,'Casos de Uso'!B66,'Funções Dados'!$AB$6:$AB$111),
  SUMIF('Funções Transações'!$C$6:$C$317,'Casos de Uso'!B66,'Funções Transações'!$AB$6:$AB$211))
  ))</f>
        <v/>
      </c>
      <c r="F66" s="28" t="str">
        <f>IF(ISBLANK(B66),"",
SUM(SUMIF('Funções Dados'!$C$6:C$167,'Casos de Uso'!B66,'Funções Dados'!$AB$6:$AB$167),
SUMIF('Funções Transações'!$C$6:$C$317,'Casos de Uso'!B66,'Funções Transações'!$AB$6:$AB$317),
SUMIF(Reuso!$B$4:$B$104,'Casos de Uso'!B66,Reuso!$H$4:$H$104)))</f>
        <v/>
      </c>
    </row>
    <row r="67" spans="2:6" ht="12.75" customHeight="1">
      <c r="B67" s="30"/>
      <c r="C67" s="31"/>
      <c r="D67" s="32" t="str">
        <f>IF(ISBLANK(B67),"",((E67+F67)*'Indices PF'!$E$54)/8)</f>
        <v/>
      </c>
      <c r="E67" s="27" t="str">
        <f>IF(ISBLANK(B67),"",
 (SUM(
  SUMIF('Funções Dados'!$C$6:$C$167,'Casos de Uso'!B67,'Funções Dados'!$T$6:$T$167),SUMIF('Funções Dados'!$C$6:$C$167,'Casos de Uso'!B67,'Funções Dados'!$U$6:$U$167),
  SUMIF('Funções Transações'!$C$6:$C$317,'Casos de Uso'!B67,'Funções Transações'!$T$6:$T$317), SUMIF('Funções Transações'!$C$6:$C$317,'Casos de Uso'!B67,'Funções Transações'!$U$6:$U$317))-
  SUM(
  SUMIF('Funções Dados'!$C$6:$C$167,'Casos de Uso'!B67,'Funções Dados'!$AB$6:$AB$111),
  SUMIF('Funções Transações'!$C$6:$C$317,'Casos de Uso'!B67,'Funções Transações'!$AB$6:$AB$211))
  ))</f>
        <v/>
      </c>
      <c r="F67" s="28" t="str">
        <f>IF(ISBLANK(B67),"",
SUM(SUMIF('Funções Dados'!$C$6:C$167,'Casos de Uso'!B67,'Funções Dados'!$AB$6:$AB$167),
SUMIF('Funções Transações'!$C$6:$C$317,'Casos de Uso'!B67,'Funções Transações'!$AB$6:$AB$317),
SUMIF(Reuso!$B$4:$B$104,'Casos de Uso'!B67,Reuso!$H$4:$H$104)))</f>
        <v/>
      </c>
    </row>
    <row r="68" spans="2:6" ht="12.75" customHeight="1">
      <c r="B68" s="30"/>
      <c r="C68" s="31"/>
      <c r="D68" s="32" t="str">
        <f>IF(ISBLANK(B68),"",((E68+F68)*'Indices PF'!$E$54)/8)</f>
        <v/>
      </c>
      <c r="E68" s="27" t="str">
        <f>IF(ISBLANK(B68),"",
 (SUM(
  SUMIF('Funções Dados'!$C$6:$C$167,'Casos de Uso'!B68,'Funções Dados'!$T$6:$T$167),SUMIF('Funções Dados'!$C$6:$C$167,'Casos de Uso'!B68,'Funções Dados'!$U$6:$U$167),
  SUMIF('Funções Transações'!$C$6:$C$317,'Casos de Uso'!B68,'Funções Transações'!$T$6:$T$317), SUMIF('Funções Transações'!$C$6:$C$317,'Casos de Uso'!B68,'Funções Transações'!$U$6:$U$317))-
  SUM(
  SUMIF('Funções Dados'!$C$6:$C$167,'Casos de Uso'!B68,'Funções Dados'!$AB$6:$AB$111),
  SUMIF('Funções Transações'!$C$6:$C$317,'Casos de Uso'!B68,'Funções Transações'!$AB$6:$AB$211))
  ))</f>
        <v/>
      </c>
      <c r="F68" s="28" t="str">
        <f>IF(ISBLANK(B68),"",
SUM(SUMIF('Funções Dados'!$C$6:C$167,'Casos de Uso'!B68,'Funções Dados'!$AB$6:$AB$167),
SUMIF('Funções Transações'!$C$6:$C$317,'Casos de Uso'!B68,'Funções Transações'!$AB$6:$AB$317),
SUMIF(Reuso!$B$4:$B$104,'Casos de Uso'!B68,Reuso!$H$4:$H$104)))</f>
        <v/>
      </c>
    </row>
    <row r="69" spans="2:6" ht="12.75" customHeight="1">
      <c r="B69" s="30"/>
      <c r="C69" s="35"/>
      <c r="D69" s="32" t="str">
        <f>IF(ISBLANK(B69),"",((E69+F69)*'Indices PF'!$E$54)/8)</f>
        <v/>
      </c>
      <c r="E69" s="27" t="str">
        <f>IF(ISBLANK(B69),"",
 (SUM(
  SUMIF('Funções Dados'!$C$6:$C$167,'Casos de Uso'!B69,'Funções Dados'!$T$6:$T$167),SUMIF('Funções Dados'!$C$6:$C$167,'Casos de Uso'!B69,'Funções Dados'!$U$6:$U$167),
  SUMIF('Funções Transações'!$C$6:$C$317,'Casos de Uso'!B69,'Funções Transações'!$T$6:$T$317), SUMIF('Funções Transações'!$C$6:$C$317,'Casos de Uso'!B69,'Funções Transações'!$U$6:$U$317))-
  SUM(
  SUMIF('Funções Dados'!$C$6:$C$167,'Casos de Uso'!B69,'Funções Dados'!$AB$6:$AB$111),
  SUMIF('Funções Transações'!$C$6:$C$317,'Casos de Uso'!B69,'Funções Transações'!$AB$6:$AB$211))
  ))</f>
        <v/>
      </c>
      <c r="F69" s="28" t="str">
        <f>IF(ISBLANK(B69),"",
SUM(SUMIF('Funções Dados'!$C$6:C$167,'Casos de Uso'!B69,'Funções Dados'!$AB$6:$AB$167),
SUMIF('Funções Transações'!$C$6:$C$317,'Casos de Uso'!B69,'Funções Transações'!$AB$6:$AB$317),
SUMIF(Reuso!$B$4:$B$104,'Casos de Uso'!B69,Reuso!$H$4:$H$104)))</f>
        <v/>
      </c>
    </row>
    <row r="70" spans="2:6" ht="12.75" customHeight="1">
      <c r="B70" s="30"/>
      <c r="C70" s="31"/>
      <c r="D70" s="32" t="str">
        <f>IF(ISBLANK(B70),"",((E70+F70)*'Indices PF'!$E$54)/8)</f>
        <v/>
      </c>
      <c r="E70" s="27" t="str">
        <f>IF(ISBLANK(B70),"",
 (SUM(
  SUMIF('Funções Dados'!$C$6:$C$167,'Casos de Uso'!B70,'Funções Dados'!$T$6:$T$167),SUMIF('Funções Dados'!$C$6:$C$167,'Casos de Uso'!B70,'Funções Dados'!$U$6:$U$167),
  SUMIF('Funções Transações'!$C$6:$C$317,'Casos de Uso'!B70,'Funções Transações'!$T$6:$T$317), SUMIF('Funções Transações'!$C$6:$C$317,'Casos de Uso'!B70,'Funções Transações'!$U$6:$U$317))-
  SUM(
  SUMIF('Funções Dados'!$C$6:$C$167,'Casos de Uso'!B70,'Funções Dados'!$AB$6:$AB$111),
  SUMIF('Funções Transações'!$C$6:$C$317,'Casos de Uso'!B70,'Funções Transações'!$AB$6:$AB$211))
  ))</f>
        <v/>
      </c>
      <c r="F70" s="28" t="str">
        <f>IF(ISBLANK(B70),"",
SUM(SUMIF('Funções Dados'!$C$6:C$167,'Casos de Uso'!B70,'Funções Dados'!$AB$6:$AB$167),
SUMIF('Funções Transações'!$C$6:$C$317,'Casos de Uso'!B70,'Funções Transações'!$AB$6:$AB$317),
SUMIF(Reuso!$B$4:$B$104,'Casos de Uso'!B70,Reuso!$H$4:$H$104)))</f>
        <v/>
      </c>
    </row>
    <row r="71" spans="2:6" ht="12.75" customHeight="1">
      <c r="B71" s="30"/>
      <c r="C71" s="31"/>
      <c r="D71" s="32" t="str">
        <f>IF(ISBLANK(B71),"",((E71+F71)*'Indices PF'!$E$54)/8)</f>
        <v/>
      </c>
      <c r="E71" s="27" t="str">
        <f>IF(ISBLANK(B71),"",
 (SUM(
  SUMIF('Funções Dados'!$C$6:$C$167,'Casos de Uso'!B71,'Funções Dados'!$T$6:$T$167),SUMIF('Funções Dados'!$C$6:$C$167,'Casos de Uso'!B71,'Funções Dados'!$U$6:$U$167),
  SUMIF('Funções Transações'!$C$6:$C$317,'Casos de Uso'!B71,'Funções Transações'!$T$6:$T$317), SUMIF('Funções Transações'!$C$6:$C$317,'Casos de Uso'!B71,'Funções Transações'!$U$6:$U$317))-
  SUM(
  SUMIF('Funções Dados'!$C$6:$C$167,'Casos de Uso'!B71,'Funções Dados'!$AB$6:$AB$111),
  SUMIF('Funções Transações'!$C$6:$C$317,'Casos de Uso'!B71,'Funções Transações'!$AB$6:$AB$211))
  ))</f>
        <v/>
      </c>
      <c r="F71" s="28" t="str">
        <f>IF(ISBLANK(B71),"",
SUM(SUMIF('Funções Dados'!$C$6:C$167,'Casos de Uso'!B71,'Funções Dados'!$AB$6:$AB$167),
SUMIF('Funções Transações'!$C$6:$C$317,'Casos de Uso'!B71,'Funções Transações'!$AB$6:$AB$317),
SUMIF(Reuso!$B$4:$B$104,'Casos de Uso'!B71,Reuso!$H$4:$H$104)))</f>
        <v/>
      </c>
    </row>
    <row r="72" spans="2:6" ht="12.75" customHeight="1">
      <c r="B72" s="30"/>
      <c r="C72" s="31"/>
      <c r="D72" s="32" t="str">
        <f>IF(ISBLANK(B72),"",((E72+F72)*'Indices PF'!$E$54)/8)</f>
        <v/>
      </c>
      <c r="E72" s="27" t="str">
        <f>IF(ISBLANK(B72),"",
 (SUM(
  SUMIF('Funções Dados'!$C$6:$C$167,'Casos de Uso'!B72,'Funções Dados'!$T$6:$T$167),SUMIF('Funções Dados'!$C$6:$C$167,'Casos de Uso'!B72,'Funções Dados'!$U$6:$U$167),
  SUMIF('Funções Transações'!$C$6:$C$317,'Casos de Uso'!B72,'Funções Transações'!$T$6:$T$317), SUMIF('Funções Transações'!$C$6:$C$317,'Casos de Uso'!B72,'Funções Transações'!$U$6:$U$317))-
  SUM(
  SUMIF('Funções Dados'!$C$6:$C$167,'Casos de Uso'!B72,'Funções Dados'!$AB$6:$AB$111),
  SUMIF('Funções Transações'!$C$6:$C$317,'Casos de Uso'!B72,'Funções Transações'!$AB$6:$AB$211))
  ))</f>
        <v/>
      </c>
      <c r="F72" s="28" t="str">
        <f>IF(ISBLANK(B72),"",
SUM(SUMIF('Funções Dados'!$C$6:C$167,'Casos de Uso'!B72,'Funções Dados'!$AB$6:$AB$167),
SUMIF('Funções Transações'!$C$6:$C$317,'Casos de Uso'!B72,'Funções Transações'!$AB$6:$AB$317),
SUMIF(Reuso!$B$4:$B$104,'Casos de Uso'!B72,Reuso!$H$4:$H$104)))</f>
        <v/>
      </c>
    </row>
    <row r="73" spans="2:6" ht="12.75" customHeight="1">
      <c r="B73" s="30"/>
      <c r="C73" s="35"/>
      <c r="D73" s="32" t="str">
        <f>IF(ISBLANK(B73),"",((E73+F73)*'Indices PF'!$E$54)/8)</f>
        <v/>
      </c>
      <c r="E73" s="27" t="str">
        <f>IF(ISBLANK(B73),"",
 (SUM(
  SUMIF('Funções Dados'!$C$6:$C$167,'Casos de Uso'!B73,'Funções Dados'!$T$6:$T$167),SUMIF('Funções Dados'!$C$6:$C$167,'Casos de Uso'!B73,'Funções Dados'!$U$6:$U$167),
  SUMIF('Funções Transações'!$C$6:$C$317,'Casos de Uso'!B73,'Funções Transações'!$T$6:$T$317), SUMIF('Funções Transações'!$C$6:$C$317,'Casos de Uso'!B73,'Funções Transações'!$U$6:$U$317))-
  SUM(
  SUMIF('Funções Dados'!$C$6:$C$167,'Casos de Uso'!B73,'Funções Dados'!$AB$6:$AB$111),
  SUMIF('Funções Transações'!$C$6:$C$317,'Casos de Uso'!B73,'Funções Transações'!$AB$6:$AB$211))
  ))</f>
        <v/>
      </c>
      <c r="F73" s="28" t="str">
        <f>IF(ISBLANK(B73),"",
SUM(SUMIF('Funções Dados'!$C$6:C$167,'Casos de Uso'!B73,'Funções Dados'!$AB$6:$AB$167),
SUMIF('Funções Transações'!$C$6:$C$317,'Casos de Uso'!B73,'Funções Transações'!$AB$6:$AB$317),
SUMIF(Reuso!$B$4:$B$104,'Casos de Uso'!B73,Reuso!$H$4:$H$104)))</f>
        <v/>
      </c>
    </row>
    <row r="74" spans="2:6" ht="12.75" customHeight="1">
      <c r="B74" s="30"/>
      <c r="C74" s="31"/>
      <c r="D74" s="32" t="str">
        <f>IF(ISBLANK(B74),"",((E74+F74)*'Indices PF'!$E$54)/8)</f>
        <v/>
      </c>
      <c r="E74" s="27" t="str">
        <f>IF(ISBLANK(B74),"",
 (SUM(
  SUMIF('Funções Dados'!$C$6:$C$167,'Casos de Uso'!B74,'Funções Dados'!$T$6:$T$167),SUMIF('Funções Dados'!$C$6:$C$167,'Casos de Uso'!B74,'Funções Dados'!$U$6:$U$167),
  SUMIF('Funções Transações'!$C$6:$C$317,'Casos de Uso'!B74,'Funções Transações'!$T$6:$T$317), SUMIF('Funções Transações'!$C$6:$C$317,'Casos de Uso'!B74,'Funções Transações'!$U$6:$U$317))-
  SUM(
  SUMIF('Funções Dados'!$C$6:$C$167,'Casos de Uso'!B74,'Funções Dados'!$AB$6:$AB$111),
  SUMIF('Funções Transações'!$C$6:$C$317,'Casos de Uso'!B74,'Funções Transações'!$AB$6:$AB$211))
  ))</f>
        <v/>
      </c>
      <c r="F74" s="28" t="str">
        <f>IF(ISBLANK(B74),"",
SUM(SUMIF('Funções Dados'!$C$6:C$167,'Casos de Uso'!B74,'Funções Dados'!$AB$6:$AB$167),
SUMIF('Funções Transações'!$C$6:$C$317,'Casos de Uso'!B74,'Funções Transações'!$AB$6:$AB$317),
SUMIF(Reuso!$B$4:$B$104,'Casos de Uso'!B74,Reuso!$H$4:$H$104)))</f>
        <v/>
      </c>
    </row>
    <row r="75" spans="2:6" ht="12.75" customHeight="1">
      <c r="B75" s="30"/>
      <c r="C75" s="31"/>
      <c r="D75" s="32" t="str">
        <f>IF(ISBLANK(B75),"",((E75+F75)*'Indices PF'!$E$54)/8)</f>
        <v/>
      </c>
      <c r="E75" s="27" t="str">
        <f>IF(ISBLANK(B75),"",
 (SUM(
  SUMIF('Funções Dados'!$C$6:$C$167,'Casos de Uso'!B75,'Funções Dados'!$T$6:$T$167),SUMIF('Funções Dados'!$C$6:$C$167,'Casos de Uso'!B75,'Funções Dados'!$U$6:$U$167),
  SUMIF('Funções Transações'!$C$6:$C$317,'Casos de Uso'!B75,'Funções Transações'!$T$6:$T$317), SUMIF('Funções Transações'!$C$6:$C$317,'Casos de Uso'!B75,'Funções Transações'!$U$6:$U$317))-
  SUM(
  SUMIF('Funções Dados'!$C$6:$C$167,'Casos de Uso'!B75,'Funções Dados'!$AB$6:$AB$111),
  SUMIF('Funções Transações'!$C$6:$C$317,'Casos de Uso'!B75,'Funções Transações'!$AB$6:$AB$211))
  ))</f>
        <v/>
      </c>
      <c r="F75" s="28" t="str">
        <f>IF(ISBLANK(B75),"",
SUM(SUMIF('Funções Dados'!$C$6:C$167,'Casos de Uso'!B75,'Funções Dados'!$AB$6:$AB$167),
SUMIF('Funções Transações'!$C$6:$C$317,'Casos de Uso'!B75,'Funções Transações'!$AB$6:$AB$317),
SUMIF(Reuso!$B$4:$B$104,'Casos de Uso'!B75,Reuso!$H$4:$H$104)))</f>
        <v/>
      </c>
    </row>
    <row r="76" spans="2:6" ht="12.75" customHeight="1">
      <c r="B76" s="30"/>
      <c r="C76" s="35"/>
      <c r="D76" s="32" t="str">
        <f>IF(ISBLANK(B76),"",((E76+F76)*'Indices PF'!$E$54)/8)</f>
        <v/>
      </c>
      <c r="E76" s="27" t="str">
        <f>IF(ISBLANK(B76),"",
 (SUM(
  SUMIF('Funções Dados'!$C$6:$C$167,'Casos de Uso'!B76,'Funções Dados'!$T$6:$T$167),SUMIF('Funções Dados'!$C$6:$C$167,'Casos de Uso'!B76,'Funções Dados'!$U$6:$U$167),
  SUMIF('Funções Transações'!$C$6:$C$317,'Casos de Uso'!B76,'Funções Transações'!$T$6:$T$317), SUMIF('Funções Transações'!$C$6:$C$317,'Casos de Uso'!B76,'Funções Transações'!$U$6:$U$317))-
  SUM(
  SUMIF('Funções Dados'!$C$6:$C$167,'Casos de Uso'!B76,'Funções Dados'!$AB$6:$AB$111),
  SUMIF('Funções Transações'!$C$6:$C$317,'Casos de Uso'!B76,'Funções Transações'!$AB$6:$AB$211))
  ))</f>
        <v/>
      </c>
      <c r="F76" s="28" t="str">
        <f>IF(ISBLANK(B76),"",
SUM(SUMIF('Funções Dados'!$C$6:C$167,'Casos de Uso'!B76,'Funções Dados'!$AB$6:$AB$167),
SUMIF('Funções Transações'!$C$6:$C$317,'Casos de Uso'!B76,'Funções Transações'!$AB$6:$AB$317),
SUMIF(Reuso!$B$4:$B$104,'Casos de Uso'!B76,Reuso!$H$4:$H$104)))</f>
        <v/>
      </c>
    </row>
    <row r="77" spans="2:6" ht="12.75" customHeight="1">
      <c r="B77" s="30"/>
      <c r="C77" s="31"/>
      <c r="D77" s="32" t="str">
        <f>IF(ISBLANK(B77),"",((E77+F77)*'Indices PF'!$E$54)/8)</f>
        <v/>
      </c>
      <c r="E77" s="27" t="str">
        <f>IF(ISBLANK(B77),"",
 (SUM(
  SUMIF('Funções Dados'!$C$6:$C$167,'Casos de Uso'!B77,'Funções Dados'!$T$6:$T$167),SUMIF('Funções Dados'!$C$6:$C$167,'Casos de Uso'!B77,'Funções Dados'!$U$6:$U$167),
  SUMIF('Funções Transações'!$C$6:$C$317,'Casos de Uso'!B77,'Funções Transações'!$T$6:$T$317), SUMIF('Funções Transações'!$C$6:$C$317,'Casos de Uso'!B77,'Funções Transações'!$U$6:$U$317))-
  SUM(
  SUMIF('Funções Dados'!$C$6:$C$167,'Casos de Uso'!B77,'Funções Dados'!$AB$6:$AB$111),
  SUMIF('Funções Transações'!$C$6:$C$317,'Casos de Uso'!B77,'Funções Transações'!$AB$6:$AB$211))
  ))</f>
        <v/>
      </c>
      <c r="F77" s="28" t="str">
        <f>IF(ISBLANK(B77),"",
SUM(SUMIF('Funções Dados'!$C$6:C$167,'Casos de Uso'!B77,'Funções Dados'!$AB$6:$AB$167),
SUMIF('Funções Transações'!$C$6:$C$317,'Casos de Uso'!B77,'Funções Transações'!$AB$6:$AB$317),
SUMIF(Reuso!$B$4:$B$104,'Casos de Uso'!B77,Reuso!$H$4:$H$104)))</f>
        <v/>
      </c>
    </row>
    <row r="78" spans="2:6" ht="12.75" customHeight="1">
      <c r="B78" s="30"/>
      <c r="C78" s="31"/>
      <c r="D78" s="32" t="str">
        <f>IF(ISBLANK(B78),"",((E78+F78)*'Indices PF'!$E$54)/8)</f>
        <v/>
      </c>
      <c r="E78" s="27" t="str">
        <f>IF(ISBLANK(B78),"",
 (SUM(
  SUMIF('Funções Dados'!$C$6:$C$167,'Casos de Uso'!B78,'Funções Dados'!$T$6:$T$167),SUMIF('Funções Dados'!$C$6:$C$167,'Casos de Uso'!B78,'Funções Dados'!$U$6:$U$167),
  SUMIF('Funções Transações'!$C$6:$C$317,'Casos de Uso'!B78,'Funções Transações'!$T$6:$T$317), SUMIF('Funções Transações'!$C$6:$C$317,'Casos de Uso'!B78,'Funções Transações'!$U$6:$U$317))-
  SUM(
  SUMIF('Funções Dados'!$C$6:$C$167,'Casos de Uso'!B78,'Funções Dados'!$AB$6:$AB$111),
  SUMIF('Funções Transações'!$C$6:$C$317,'Casos de Uso'!B78,'Funções Transações'!$AB$6:$AB$211))
  ))</f>
        <v/>
      </c>
      <c r="F78" s="28" t="str">
        <f>IF(ISBLANK(B78),"",
SUM(SUMIF('Funções Dados'!$C$6:C$167,'Casos de Uso'!B78,'Funções Dados'!$AB$6:$AB$167),
SUMIF('Funções Transações'!$C$6:$C$317,'Casos de Uso'!B78,'Funções Transações'!$AB$6:$AB$317),
SUMIF(Reuso!$B$4:$B$104,'Casos de Uso'!B78,Reuso!$H$4:$H$104)))</f>
        <v/>
      </c>
    </row>
    <row r="79" spans="2:6" ht="12.75" customHeight="1">
      <c r="B79" s="30"/>
      <c r="C79" s="31"/>
      <c r="D79" s="32" t="str">
        <f>IF(ISBLANK(B79),"",((E79+F79)*'Indices PF'!$E$54)/8)</f>
        <v/>
      </c>
      <c r="E79" s="27" t="str">
        <f>IF(ISBLANK(B79),"",
 (SUM(
  SUMIF('Funções Dados'!$C$6:$C$167,'Casos de Uso'!B79,'Funções Dados'!$T$6:$T$167),SUMIF('Funções Dados'!$C$6:$C$167,'Casos de Uso'!B79,'Funções Dados'!$U$6:$U$167),
  SUMIF('Funções Transações'!$C$6:$C$317,'Casos de Uso'!B79,'Funções Transações'!$T$6:$T$317), SUMIF('Funções Transações'!$C$6:$C$317,'Casos de Uso'!B79,'Funções Transações'!$U$6:$U$317))-
  SUM(
  SUMIF('Funções Dados'!$C$6:$C$167,'Casos de Uso'!B79,'Funções Dados'!$AB$6:$AB$111),
  SUMIF('Funções Transações'!$C$6:$C$317,'Casos de Uso'!B79,'Funções Transações'!$AB$6:$AB$211))
  ))</f>
        <v/>
      </c>
      <c r="F79" s="28" t="str">
        <f>IF(ISBLANK(B79),"",
SUM(SUMIF('Funções Dados'!$C$6:C$167,'Casos de Uso'!B79,'Funções Dados'!$AB$6:$AB$167),
SUMIF('Funções Transações'!$C$6:$C$317,'Casos de Uso'!B79,'Funções Transações'!$AB$6:$AB$317),
SUMIF(Reuso!$B$4:$B$104,'Casos de Uso'!B79,Reuso!$H$4:$H$104)))</f>
        <v/>
      </c>
    </row>
    <row r="80" spans="2:6" ht="12.75" customHeight="1">
      <c r="B80" s="30"/>
      <c r="C80" s="35"/>
      <c r="D80" s="32" t="str">
        <f>IF(ISBLANK(B80),"",((E80+F80)*'Indices PF'!$E$54)/8)</f>
        <v/>
      </c>
      <c r="E80" s="27" t="str">
        <f>IF(ISBLANK(B80),"",
 (SUM(
  SUMIF('Funções Dados'!$C$6:$C$167,'Casos de Uso'!B80,'Funções Dados'!$T$6:$T$167),SUMIF('Funções Dados'!$C$6:$C$167,'Casos de Uso'!B80,'Funções Dados'!$U$6:$U$167),
  SUMIF('Funções Transações'!$C$6:$C$317,'Casos de Uso'!B80,'Funções Transações'!$T$6:$T$317), SUMIF('Funções Transações'!$C$6:$C$317,'Casos de Uso'!B80,'Funções Transações'!$U$6:$U$317))-
  SUM(
  SUMIF('Funções Dados'!$C$6:$C$167,'Casos de Uso'!B80,'Funções Dados'!$AB$6:$AB$111),
  SUMIF('Funções Transações'!$C$6:$C$317,'Casos de Uso'!B80,'Funções Transações'!$AB$6:$AB$211))
  ))</f>
        <v/>
      </c>
      <c r="F80" s="28" t="str">
        <f>IF(ISBLANK(B80),"",
SUM(SUMIF('Funções Dados'!$C$6:C$167,'Casos de Uso'!B80,'Funções Dados'!$AB$6:$AB$167),
SUMIF('Funções Transações'!$C$6:$C$317,'Casos de Uso'!B80,'Funções Transações'!$AB$6:$AB$317),
SUMIF(Reuso!$B$4:$B$104,'Casos de Uso'!B80,Reuso!$H$4:$H$104)))</f>
        <v/>
      </c>
    </row>
    <row r="81" spans="2:6" ht="12.75" customHeight="1">
      <c r="B81" s="30"/>
      <c r="C81" s="31"/>
      <c r="D81" s="32" t="str">
        <f>IF(ISBLANK(B81),"",((E81+F81)*'Indices PF'!$E$54)/8)</f>
        <v/>
      </c>
      <c r="E81" s="27" t="str">
        <f>IF(ISBLANK(B81),"",
 (SUM(
  SUMIF('Funções Dados'!$C$6:$C$167,'Casos de Uso'!B81,'Funções Dados'!$T$6:$T$167),SUMIF('Funções Dados'!$C$6:$C$167,'Casos de Uso'!B81,'Funções Dados'!$U$6:$U$167),
  SUMIF('Funções Transações'!$C$6:$C$317,'Casos de Uso'!B81,'Funções Transações'!$T$6:$T$317), SUMIF('Funções Transações'!$C$6:$C$317,'Casos de Uso'!B81,'Funções Transações'!$U$6:$U$317))-
  SUM(
  SUMIF('Funções Dados'!$C$6:$C$167,'Casos de Uso'!B81,'Funções Dados'!$AB$6:$AB$111),
  SUMIF('Funções Transações'!$C$6:$C$317,'Casos de Uso'!B81,'Funções Transações'!$AB$6:$AB$211))
  ))</f>
        <v/>
      </c>
      <c r="F81" s="28" t="str">
        <f>IF(ISBLANK(B81),"",
SUM(SUMIF('Funções Dados'!$C$6:C$167,'Casos de Uso'!B81,'Funções Dados'!$AB$6:$AB$167),
SUMIF('Funções Transações'!$C$6:$C$317,'Casos de Uso'!B81,'Funções Transações'!$AB$6:$AB$317),
SUMIF(Reuso!$B$4:$B$104,'Casos de Uso'!B81,Reuso!$H$4:$H$104)))</f>
        <v/>
      </c>
    </row>
    <row r="82" spans="2:6" ht="12.75" customHeight="1">
      <c r="B82" s="30"/>
      <c r="C82" s="31"/>
      <c r="D82" s="32" t="str">
        <f>IF(ISBLANK(B82),"",((E82+F82)*'Indices PF'!$E$54)/8)</f>
        <v/>
      </c>
      <c r="E82" s="27" t="str">
        <f>IF(ISBLANK(B82),"",
 (SUM(
  SUMIF('Funções Dados'!$C$6:$C$167,'Casos de Uso'!B82,'Funções Dados'!$T$6:$T$167),SUMIF('Funções Dados'!$C$6:$C$167,'Casos de Uso'!B82,'Funções Dados'!$U$6:$U$167),
  SUMIF('Funções Transações'!$C$6:$C$317,'Casos de Uso'!B82,'Funções Transações'!$T$6:$T$317), SUMIF('Funções Transações'!$C$6:$C$317,'Casos de Uso'!B82,'Funções Transações'!$U$6:$U$317))-
  SUM(
  SUMIF('Funções Dados'!$C$6:$C$167,'Casos de Uso'!B82,'Funções Dados'!$AB$6:$AB$111),
  SUMIF('Funções Transações'!$C$6:$C$317,'Casos de Uso'!B82,'Funções Transações'!$AB$6:$AB$211))
  ))</f>
        <v/>
      </c>
      <c r="F82" s="28" t="str">
        <f>IF(ISBLANK(B82),"",
SUM(SUMIF('Funções Dados'!$C$6:C$167,'Casos de Uso'!B82,'Funções Dados'!$AB$6:$AB$167),
SUMIF('Funções Transações'!$C$6:$C$317,'Casos de Uso'!B82,'Funções Transações'!$AB$6:$AB$317),
SUMIF(Reuso!$B$4:$B$104,'Casos de Uso'!B82,Reuso!$H$4:$H$104)))</f>
        <v/>
      </c>
    </row>
    <row r="83" spans="2:6" ht="12.75" customHeight="1">
      <c r="B83" s="30"/>
      <c r="C83" s="35"/>
      <c r="D83" s="32" t="str">
        <f>IF(ISBLANK(B83),"",((E83+F83)*'Indices PF'!$E$54)/8)</f>
        <v/>
      </c>
      <c r="E83" s="27" t="str">
        <f>IF(ISBLANK(B83),"",
 (SUM(
  SUMIF('Funções Dados'!$C$6:$C$167,'Casos de Uso'!B83,'Funções Dados'!$T$6:$T$167),SUMIF('Funções Dados'!$C$6:$C$167,'Casos de Uso'!B83,'Funções Dados'!$U$6:$U$167),
  SUMIF('Funções Transações'!$C$6:$C$317,'Casos de Uso'!B83,'Funções Transações'!$T$6:$T$317), SUMIF('Funções Transações'!$C$6:$C$317,'Casos de Uso'!B83,'Funções Transações'!$U$6:$U$317))-
  SUM(
  SUMIF('Funções Dados'!$C$6:$C$167,'Casos de Uso'!B83,'Funções Dados'!$AB$6:$AB$111),
  SUMIF('Funções Transações'!$C$6:$C$317,'Casos de Uso'!B83,'Funções Transações'!$AB$6:$AB$211))
  ))</f>
        <v/>
      </c>
      <c r="F83" s="28" t="str">
        <f>IF(ISBLANK(B83),"",
SUM(SUMIF('Funções Dados'!$C$6:C$167,'Casos de Uso'!B83,'Funções Dados'!$AB$6:$AB$167),
SUMIF('Funções Transações'!$C$6:$C$317,'Casos de Uso'!B83,'Funções Transações'!$AB$6:$AB$317),
SUMIF(Reuso!$B$4:$B$104,'Casos de Uso'!B83,Reuso!$H$4:$H$104)))</f>
        <v/>
      </c>
    </row>
    <row r="84" spans="2:6" ht="12.75" customHeight="1">
      <c r="B84" s="30"/>
      <c r="C84" s="31"/>
      <c r="D84" s="32" t="str">
        <f>IF(ISBLANK(B84),"",((E84+F84)*'Indices PF'!$E$54)/8)</f>
        <v/>
      </c>
      <c r="E84" s="27" t="str">
        <f>IF(ISBLANK(B84),"",
 (SUM(
  SUMIF('Funções Dados'!$C$6:$C$167,'Casos de Uso'!B84,'Funções Dados'!$T$6:$T$167),SUMIF('Funções Dados'!$C$6:$C$167,'Casos de Uso'!B84,'Funções Dados'!$U$6:$U$167),
  SUMIF('Funções Transações'!$C$6:$C$317,'Casos de Uso'!B84,'Funções Transações'!$T$6:$T$317), SUMIF('Funções Transações'!$C$6:$C$317,'Casos de Uso'!B84,'Funções Transações'!$U$6:$U$317))-
  SUM(
  SUMIF('Funções Dados'!$C$6:$C$167,'Casos de Uso'!B84,'Funções Dados'!$AB$6:$AB$111),
  SUMIF('Funções Transações'!$C$6:$C$317,'Casos de Uso'!B84,'Funções Transações'!$AB$6:$AB$211))
  ))</f>
        <v/>
      </c>
      <c r="F84" s="28" t="str">
        <f>IF(ISBLANK(B84),"",
SUM(SUMIF('Funções Dados'!$C$6:C$167,'Casos de Uso'!B84,'Funções Dados'!$AB$6:$AB$167),
SUMIF('Funções Transações'!$C$6:$C$317,'Casos de Uso'!B84,'Funções Transações'!$AB$6:$AB$317),
SUMIF(Reuso!$B$4:$B$104,'Casos de Uso'!B84,Reuso!$H$4:$H$104)))</f>
        <v/>
      </c>
    </row>
    <row r="85" spans="2:6" ht="12.75" customHeight="1">
      <c r="B85" s="30"/>
      <c r="C85" s="31"/>
      <c r="D85" s="32" t="str">
        <f>IF(ISBLANK(B85),"",((E85+F85)*'Indices PF'!$E$54)/8)</f>
        <v/>
      </c>
      <c r="E85" s="27" t="str">
        <f>IF(ISBLANK(B85),"",
 (SUM(
  SUMIF('Funções Dados'!$C$6:$C$167,'Casos de Uso'!B85,'Funções Dados'!$T$6:$T$167),SUMIF('Funções Dados'!$C$6:$C$167,'Casos de Uso'!B85,'Funções Dados'!$U$6:$U$167),
  SUMIF('Funções Transações'!$C$6:$C$317,'Casos de Uso'!B85,'Funções Transações'!$T$6:$T$317), SUMIF('Funções Transações'!$C$6:$C$317,'Casos de Uso'!B85,'Funções Transações'!$U$6:$U$317))-
  SUM(
  SUMIF('Funções Dados'!$C$6:$C$167,'Casos de Uso'!B85,'Funções Dados'!$AB$6:$AB$111),
  SUMIF('Funções Transações'!$C$6:$C$317,'Casos de Uso'!B85,'Funções Transações'!$AB$6:$AB$211))
  ))</f>
        <v/>
      </c>
      <c r="F85" s="28" t="str">
        <f>IF(ISBLANK(B85),"",
SUM(SUMIF('Funções Dados'!$C$6:C$167,'Casos de Uso'!B85,'Funções Dados'!$AB$6:$AB$167),
SUMIF('Funções Transações'!$C$6:$C$317,'Casos de Uso'!B85,'Funções Transações'!$AB$6:$AB$317),
SUMIF(Reuso!$B$4:$B$104,'Casos de Uso'!B85,Reuso!$H$4:$H$104)))</f>
        <v/>
      </c>
    </row>
    <row r="86" spans="2:6" ht="12.75" customHeight="1">
      <c r="B86" s="30"/>
      <c r="C86" s="31"/>
      <c r="D86" s="32" t="str">
        <f>IF(ISBLANK(B86),"",((E86+F86)*'Indices PF'!$E$54)/8)</f>
        <v/>
      </c>
      <c r="E86" s="27" t="str">
        <f>IF(ISBLANK(B86),"",
 (SUM(
  SUMIF('Funções Dados'!$C$6:$C$167,'Casos de Uso'!B86,'Funções Dados'!$T$6:$T$167),SUMIF('Funções Dados'!$C$6:$C$167,'Casos de Uso'!B86,'Funções Dados'!$U$6:$U$167),
  SUMIF('Funções Transações'!$C$6:$C$317,'Casos de Uso'!B86,'Funções Transações'!$T$6:$T$317), SUMIF('Funções Transações'!$C$6:$C$317,'Casos de Uso'!B86,'Funções Transações'!$U$6:$U$317))-
  SUM(
  SUMIF('Funções Dados'!$C$6:$C$167,'Casos de Uso'!B86,'Funções Dados'!$AB$6:$AB$111),
  SUMIF('Funções Transações'!$C$6:$C$317,'Casos de Uso'!B86,'Funções Transações'!$AB$6:$AB$211))
  ))</f>
        <v/>
      </c>
      <c r="F86" s="28" t="str">
        <f>IF(ISBLANK(B86),"",
SUM(SUMIF('Funções Dados'!$C$6:C$167,'Casos de Uso'!B86,'Funções Dados'!$AB$6:$AB$167),
SUMIF('Funções Transações'!$C$6:$C$317,'Casos de Uso'!B86,'Funções Transações'!$AB$6:$AB$317),
SUMIF(Reuso!$B$4:$B$104,'Casos de Uso'!B86,Reuso!$H$4:$H$104)))</f>
        <v/>
      </c>
    </row>
    <row r="87" spans="2:6" ht="12.75" customHeight="1">
      <c r="B87" s="30"/>
      <c r="C87" s="35"/>
      <c r="D87" s="32" t="str">
        <f>IF(ISBLANK(B87),"",((E87+F87)*'Indices PF'!$E$54)/8)</f>
        <v/>
      </c>
      <c r="E87" s="27" t="str">
        <f>IF(ISBLANK(B87),"",
 (SUM(
  SUMIF('Funções Dados'!$C$6:$C$167,'Casos de Uso'!B87,'Funções Dados'!$T$6:$T$167),SUMIF('Funções Dados'!$C$6:$C$167,'Casos de Uso'!B87,'Funções Dados'!$U$6:$U$167),
  SUMIF('Funções Transações'!$C$6:$C$317,'Casos de Uso'!B87,'Funções Transações'!$T$6:$T$317), SUMIF('Funções Transações'!$C$6:$C$317,'Casos de Uso'!B87,'Funções Transações'!$U$6:$U$317))-
  SUM(
  SUMIF('Funções Dados'!$C$6:$C$167,'Casos de Uso'!B87,'Funções Dados'!$AB$6:$AB$111),
  SUMIF('Funções Transações'!$C$6:$C$317,'Casos de Uso'!B87,'Funções Transações'!$AB$6:$AB$211))
  ))</f>
        <v/>
      </c>
      <c r="F87" s="28" t="str">
        <f>IF(ISBLANK(B87),"",
SUM(SUMIF('Funções Dados'!$C$6:C$167,'Casos de Uso'!B87,'Funções Dados'!$AB$6:$AB$167),
SUMIF('Funções Transações'!$C$6:$C$317,'Casos de Uso'!B87,'Funções Transações'!$AB$6:$AB$317),
SUMIF(Reuso!$B$4:$B$104,'Casos de Uso'!B87,Reuso!$H$4:$H$104)))</f>
        <v/>
      </c>
    </row>
    <row r="88" spans="2:6" ht="12.75" customHeight="1">
      <c r="B88" s="30"/>
      <c r="C88" s="31"/>
      <c r="D88" s="32" t="str">
        <f>IF(ISBLANK(B88),"",((E88+F88)*'Indices PF'!$E$54)/8)</f>
        <v/>
      </c>
      <c r="E88" s="27" t="str">
        <f>IF(ISBLANK(B88),"",
 (SUM(
  SUMIF('Funções Dados'!$C$6:$C$167,'Casos de Uso'!B88,'Funções Dados'!$T$6:$T$167),SUMIF('Funções Dados'!$C$6:$C$167,'Casos de Uso'!B88,'Funções Dados'!$U$6:$U$167),
  SUMIF('Funções Transações'!$C$6:$C$317,'Casos de Uso'!B88,'Funções Transações'!$T$6:$T$317), SUMIF('Funções Transações'!$C$6:$C$317,'Casos de Uso'!B88,'Funções Transações'!$U$6:$U$317))-
  SUM(
  SUMIF('Funções Dados'!$C$6:$C$167,'Casos de Uso'!B88,'Funções Dados'!$AB$6:$AB$111),
  SUMIF('Funções Transações'!$C$6:$C$317,'Casos de Uso'!B88,'Funções Transações'!$AB$6:$AB$211))
  ))</f>
        <v/>
      </c>
      <c r="F88" s="28" t="str">
        <f>IF(ISBLANK(B88),"",
SUM(SUMIF('Funções Dados'!$C$6:C$167,'Casos de Uso'!B88,'Funções Dados'!$AB$6:$AB$167),
SUMIF('Funções Transações'!$C$6:$C$317,'Casos de Uso'!B88,'Funções Transações'!$AB$6:$AB$317),
SUMIF(Reuso!$B$4:$B$104,'Casos de Uso'!B88,Reuso!$H$4:$H$104)))</f>
        <v/>
      </c>
    </row>
    <row r="89" spans="2:6" ht="12.75" customHeight="1">
      <c r="B89" s="30"/>
      <c r="C89" s="31"/>
      <c r="D89" s="32" t="str">
        <f>IF(ISBLANK(B89),"",((E89+F89)*'Indices PF'!$E$54)/8)</f>
        <v/>
      </c>
      <c r="E89" s="27" t="str">
        <f>IF(ISBLANK(B89),"",
 (SUM(
  SUMIF('Funções Dados'!$C$6:$C$167,'Casos de Uso'!B89,'Funções Dados'!$T$6:$T$167),SUMIF('Funções Dados'!$C$6:$C$167,'Casos de Uso'!B89,'Funções Dados'!$U$6:$U$167),
  SUMIF('Funções Transações'!$C$6:$C$317,'Casos de Uso'!B89,'Funções Transações'!$T$6:$T$317), SUMIF('Funções Transações'!$C$6:$C$317,'Casos de Uso'!B89,'Funções Transações'!$U$6:$U$317))-
  SUM(
  SUMIF('Funções Dados'!$C$6:$C$167,'Casos de Uso'!B89,'Funções Dados'!$AB$6:$AB$111),
  SUMIF('Funções Transações'!$C$6:$C$317,'Casos de Uso'!B89,'Funções Transações'!$AB$6:$AB$211))
  ))</f>
        <v/>
      </c>
      <c r="F89" s="28" t="str">
        <f>IF(ISBLANK(B89),"",
SUM(SUMIF('Funções Dados'!$C$6:C$167,'Casos de Uso'!B89,'Funções Dados'!$AB$6:$AB$167),
SUMIF('Funções Transações'!$C$6:$C$317,'Casos de Uso'!B89,'Funções Transações'!$AB$6:$AB$317),
SUMIF(Reuso!$B$4:$B$104,'Casos de Uso'!B89,Reuso!$H$4:$H$104)))</f>
        <v/>
      </c>
    </row>
    <row r="90" spans="2:6" ht="12.75" customHeight="1">
      <c r="B90" s="30"/>
      <c r="C90" s="35"/>
      <c r="D90" s="32" t="str">
        <f>IF(ISBLANK(B90),"",((E90+F90)*'Indices PF'!$E$54)/8)</f>
        <v/>
      </c>
      <c r="E90" s="27" t="str">
        <f>IF(ISBLANK(B90),"",
 (SUM(
  SUMIF('Funções Dados'!$C$6:$C$167,'Casos de Uso'!B90,'Funções Dados'!$T$6:$T$167),SUMIF('Funções Dados'!$C$6:$C$167,'Casos de Uso'!B90,'Funções Dados'!$U$6:$U$167),
  SUMIF('Funções Transações'!$C$6:$C$317,'Casos de Uso'!B90,'Funções Transações'!$T$6:$T$317), SUMIF('Funções Transações'!$C$6:$C$317,'Casos de Uso'!B90,'Funções Transações'!$U$6:$U$317))-
  SUM(
  SUMIF('Funções Dados'!$C$6:$C$167,'Casos de Uso'!B90,'Funções Dados'!$AB$6:$AB$111),
  SUMIF('Funções Transações'!$C$6:$C$317,'Casos de Uso'!B90,'Funções Transações'!$AB$6:$AB$211))
  ))</f>
        <v/>
      </c>
      <c r="F90" s="28" t="str">
        <f>IF(ISBLANK(B90),"",
SUM(SUMIF('Funções Dados'!$C$6:C$167,'Casos de Uso'!B90,'Funções Dados'!$AB$6:$AB$167),
SUMIF('Funções Transações'!$C$6:$C$317,'Casos de Uso'!B90,'Funções Transações'!$AB$6:$AB$317),
SUMIF(Reuso!$B$4:$B$104,'Casos de Uso'!B90,Reuso!$H$4:$H$104)))</f>
        <v/>
      </c>
    </row>
    <row r="91" spans="2:6" ht="12.75" customHeight="1">
      <c r="B91" s="30"/>
      <c r="C91" s="31"/>
      <c r="D91" s="32" t="str">
        <f>IF(ISBLANK(B91),"",((E91+F91)*'Indices PF'!$E$54)/8)</f>
        <v/>
      </c>
      <c r="E91" s="27" t="str">
        <f>IF(ISBLANK(B91),"",
 (SUM(
  SUMIF('Funções Dados'!$C$6:$C$167,'Casos de Uso'!B91,'Funções Dados'!$T$6:$T$167),SUMIF('Funções Dados'!$C$6:$C$167,'Casos de Uso'!B91,'Funções Dados'!$U$6:$U$167),
  SUMIF('Funções Transações'!$C$6:$C$317,'Casos de Uso'!B91,'Funções Transações'!$T$6:$T$317), SUMIF('Funções Transações'!$C$6:$C$317,'Casos de Uso'!B91,'Funções Transações'!$U$6:$U$317))-
  SUM(
  SUMIF('Funções Dados'!$C$6:$C$167,'Casos de Uso'!B91,'Funções Dados'!$AB$6:$AB$111),
  SUMIF('Funções Transações'!$C$6:$C$317,'Casos de Uso'!B91,'Funções Transações'!$AB$6:$AB$211))
  ))</f>
        <v/>
      </c>
      <c r="F91" s="28" t="str">
        <f>IF(ISBLANK(B91),"",
SUM(SUMIF('Funções Dados'!$C$6:C$167,'Casos de Uso'!B91,'Funções Dados'!$AB$6:$AB$167),
SUMIF('Funções Transações'!$C$6:$C$317,'Casos de Uso'!B91,'Funções Transações'!$AB$6:$AB$317),
SUMIF(Reuso!$B$4:$B$104,'Casos de Uso'!B91,Reuso!$H$4:$H$104)))</f>
        <v/>
      </c>
    </row>
    <row r="92" spans="2:6" ht="12.75" customHeight="1">
      <c r="B92" s="30"/>
      <c r="C92" s="31"/>
      <c r="D92" s="32" t="str">
        <f>IF(ISBLANK(B92),"",((E92+F92)*'Indices PF'!$E$54)/8)</f>
        <v/>
      </c>
      <c r="E92" s="27" t="str">
        <f>IF(ISBLANK(B92),"",
 (SUM(
  SUMIF('Funções Dados'!$C$6:$C$167,'Casos de Uso'!B92,'Funções Dados'!$T$6:$T$167),SUMIF('Funções Dados'!$C$6:$C$167,'Casos de Uso'!B92,'Funções Dados'!$U$6:$U$167),
  SUMIF('Funções Transações'!$C$6:$C$317,'Casos de Uso'!B92,'Funções Transações'!$T$6:$T$317), SUMIF('Funções Transações'!$C$6:$C$317,'Casos de Uso'!B92,'Funções Transações'!$U$6:$U$317))-
  SUM(
  SUMIF('Funções Dados'!$C$6:$C$167,'Casos de Uso'!B92,'Funções Dados'!$AB$6:$AB$111),
  SUMIF('Funções Transações'!$C$6:$C$317,'Casos de Uso'!B92,'Funções Transações'!$AB$6:$AB$211))
  ))</f>
        <v/>
      </c>
      <c r="F92" s="28" t="str">
        <f>IF(ISBLANK(B92),"",
SUM(SUMIF('Funções Dados'!$C$6:C$167,'Casos de Uso'!B92,'Funções Dados'!$AB$6:$AB$167),
SUMIF('Funções Transações'!$C$6:$C$317,'Casos de Uso'!B92,'Funções Transações'!$AB$6:$AB$317),
SUMIF(Reuso!$B$4:$B$104,'Casos de Uso'!B92,Reuso!$H$4:$H$104)))</f>
        <v/>
      </c>
    </row>
    <row r="93" spans="2:6" ht="12.75" customHeight="1">
      <c r="B93" s="30"/>
      <c r="C93" s="31"/>
      <c r="D93" s="32" t="str">
        <f>IF(ISBLANK(B93),"",((E93+F93)*'Indices PF'!$E$54)/8)</f>
        <v/>
      </c>
      <c r="E93" s="27" t="str">
        <f>IF(ISBLANK(B93),"",
 (SUM(
  SUMIF('Funções Dados'!$C$6:$C$167,'Casos de Uso'!B93,'Funções Dados'!$T$6:$T$167),SUMIF('Funções Dados'!$C$6:$C$167,'Casos de Uso'!B93,'Funções Dados'!$U$6:$U$167),
  SUMIF('Funções Transações'!$C$6:$C$317,'Casos de Uso'!B93,'Funções Transações'!$T$6:$T$317), SUMIF('Funções Transações'!$C$6:$C$317,'Casos de Uso'!B93,'Funções Transações'!$U$6:$U$317))-
  SUM(
  SUMIF('Funções Dados'!$C$6:$C$167,'Casos de Uso'!B93,'Funções Dados'!$AB$6:$AB$111),
  SUMIF('Funções Transações'!$C$6:$C$317,'Casos de Uso'!B93,'Funções Transações'!$AB$6:$AB$211))
  ))</f>
        <v/>
      </c>
      <c r="F93" s="28" t="str">
        <f>IF(ISBLANK(B93),"",
SUM(SUMIF('Funções Dados'!$C$6:C$167,'Casos de Uso'!B93,'Funções Dados'!$AB$6:$AB$167),
SUMIF('Funções Transações'!$C$6:$C$317,'Casos de Uso'!B93,'Funções Transações'!$AB$6:$AB$317),
SUMIF(Reuso!$B$4:$B$104,'Casos de Uso'!B93,Reuso!$H$4:$H$104)))</f>
        <v/>
      </c>
    </row>
    <row r="94" spans="2:6" ht="12.75" customHeight="1">
      <c r="B94" s="30"/>
      <c r="C94" s="35"/>
      <c r="D94" s="32" t="str">
        <f>IF(ISBLANK(B94),"",((E94+F94)*'Indices PF'!$E$54)/8)</f>
        <v/>
      </c>
      <c r="E94" s="27" t="str">
        <f>IF(ISBLANK(B94),"",
 (SUM(
  SUMIF('Funções Dados'!$C$6:$C$167,'Casos de Uso'!B94,'Funções Dados'!$T$6:$T$167),SUMIF('Funções Dados'!$C$6:$C$167,'Casos de Uso'!B94,'Funções Dados'!$U$6:$U$167),
  SUMIF('Funções Transações'!$C$6:$C$317,'Casos de Uso'!B94,'Funções Transações'!$T$6:$T$317), SUMIF('Funções Transações'!$C$6:$C$317,'Casos de Uso'!B94,'Funções Transações'!$U$6:$U$317))-
  SUM(
  SUMIF('Funções Dados'!$C$6:$C$167,'Casos de Uso'!B94,'Funções Dados'!$AB$6:$AB$111),
  SUMIF('Funções Transações'!$C$6:$C$317,'Casos de Uso'!B94,'Funções Transações'!$AB$6:$AB$211))
  ))</f>
        <v/>
      </c>
      <c r="F94" s="28" t="str">
        <f>IF(ISBLANK(B94),"",
SUM(SUMIF('Funções Dados'!$C$6:C$167,'Casos de Uso'!B94,'Funções Dados'!$AB$6:$AB$167),
SUMIF('Funções Transações'!$C$6:$C$317,'Casos de Uso'!B94,'Funções Transações'!$AB$6:$AB$317),
SUMIF(Reuso!$B$4:$B$104,'Casos de Uso'!B94,Reuso!$H$4:$H$104)))</f>
        <v/>
      </c>
    </row>
    <row r="95" spans="2:6" ht="12.75" customHeight="1">
      <c r="B95" s="30"/>
      <c r="C95" s="31"/>
      <c r="D95" s="32" t="str">
        <f>IF(ISBLANK(B95),"",((E95+F95)*'Indices PF'!$E$54)/8)</f>
        <v/>
      </c>
      <c r="E95" s="27" t="str">
        <f>IF(ISBLANK(B95),"",
 (SUM(
  SUMIF('Funções Dados'!$C$6:$C$167,'Casos de Uso'!B95,'Funções Dados'!$T$6:$T$167),SUMIF('Funções Dados'!$C$6:$C$167,'Casos de Uso'!B95,'Funções Dados'!$U$6:$U$167),
  SUMIF('Funções Transações'!$C$6:$C$317,'Casos de Uso'!B95,'Funções Transações'!$T$6:$T$317), SUMIF('Funções Transações'!$C$6:$C$317,'Casos de Uso'!B95,'Funções Transações'!$U$6:$U$317))-
  SUM(
  SUMIF('Funções Dados'!$C$6:$C$167,'Casos de Uso'!B95,'Funções Dados'!$AB$6:$AB$111),
  SUMIF('Funções Transações'!$C$6:$C$317,'Casos de Uso'!B95,'Funções Transações'!$AB$6:$AB$211))
  ))</f>
        <v/>
      </c>
      <c r="F95" s="28" t="str">
        <f>IF(ISBLANK(B95),"",
SUM(SUMIF('Funções Dados'!$C$6:C$167,'Casos de Uso'!B95,'Funções Dados'!$AB$6:$AB$167),
SUMIF('Funções Transações'!$C$6:$C$317,'Casos de Uso'!B95,'Funções Transações'!$AB$6:$AB$317),
SUMIF(Reuso!$B$4:$B$104,'Casos de Uso'!B95,Reuso!$H$4:$H$104)))</f>
        <v/>
      </c>
    </row>
    <row r="96" spans="2:6" ht="12.75" customHeight="1">
      <c r="B96" s="30"/>
      <c r="C96" s="31"/>
      <c r="D96" s="32" t="str">
        <f>IF(ISBLANK(B96),"",((E96+F96)*'Indices PF'!$E$54)/8)</f>
        <v/>
      </c>
      <c r="E96" s="27" t="str">
        <f>IF(ISBLANK(B96),"",
 (SUM(
  SUMIF('Funções Dados'!$C$6:$C$167,'Casos de Uso'!B96,'Funções Dados'!$T$6:$T$167),SUMIF('Funções Dados'!$C$6:$C$167,'Casos de Uso'!B96,'Funções Dados'!$U$6:$U$167),
  SUMIF('Funções Transações'!$C$6:$C$317,'Casos de Uso'!B96,'Funções Transações'!$T$6:$T$317), SUMIF('Funções Transações'!$C$6:$C$317,'Casos de Uso'!B96,'Funções Transações'!$U$6:$U$317))-
  SUM(
  SUMIF('Funções Dados'!$C$6:$C$167,'Casos de Uso'!B96,'Funções Dados'!$AB$6:$AB$111),
  SUMIF('Funções Transações'!$C$6:$C$317,'Casos de Uso'!B96,'Funções Transações'!$AB$6:$AB$211))
  ))</f>
        <v/>
      </c>
      <c r="F96" s="28" t="str">
        <f>IF(ISBLANK(B96),"",
SUM(SUMIF('Funções Dados'!$C$6:C$167,'Casos de Uso'!B96,'Funções Dados'!$AB$6:$AB$167),
SUMIF('Funções Transações'!$C$6:$C$317,'Casos de Uso'!B96,'Funções Transações'!$AB$6:$AB$317),
SUMIF(Reuso!$B$4:$B$104,'Casos de Uso'!B96,Reuso!$H$4:$H$104)))</f>
        <v/>
      </c>
    </row>
    <row r="97" spans="2:6" ht="12.75" customHeight="1">
      <c r="B97" s="30"/>
      <c r="C97" s="35"/>
      <c r="D97" s="32" t="str">
        <f>IF(ISBLANK(B97),"",((E97+F97)*'Indices PF'!$E$54)/8)</f>
        <v/>
      </c>
      <c r="E97" s="27" t="str">
        <f>IF(ISBLANK(B97),"",
 (SUM(
  SUMIF('Funções Dados'!$C$6:$C$167,'Casos de Uso'!B97,'Funções Dados'!$T$6:$T$167),SUMIF('Funções Dados'!$C$6:$C$167,'Casos de Uso'!B97,'Funções Dados'!$U$6:$U$167),
  SUMIF('Funções Transações'!$C$6:$C$317,'Casos de Uso'!B97,'Funções Transações'!$T$6:$T$317), SUMIF('Funções Transações'!$C$6:$C$317,'Casos de Uso'!B97,'Funções Transações'!$U$6:$U$317))-
  SUM(
  SUMIF('Funções Dados'!$C$6:$C$167,'Casos de Uso'!B97,'Funções Dados'!$AB$6:$AB$111),
  SUMIF('Funções Transações'!$C$6:$C$317,'Casos de Uso'!B97,'Funções Transações'!$AB$6:$AB$211))
  ))</f>
        <v/>
      </c>
      <c r="F97" s="28" t="str">
        <f>IF(ISBLANK(B97),"",
SUM(SUMIF('Funções Dados'!$C$6:C$167,'Casos de Uso'!B97,'Funções Dados'!$AB$6:$AB$167),
SUMIF('Funções Transações'!$C$6:$C$317,'Casos de Uso'!B97,'Funções Transações'!$AB$6:$AB$317),
SUMIF(Reuso!$B$4:$B$104,'Casos de Uso'!B97,Reuso!$H$4:$H$104)))</f>
        <v/>
      </c>
    </row>
    <row r="98" spans="2:6" ht="12.75" customHeight="1">
      <c r="B98" s="30"/>
      <c r="C98" s="31"/>
      <c r="D98" s="32" t="str">
        <f>IF(ISBLANK(B98),"",((E98+F98)*'Indices PF'!$E$54)/8)</f>
        <v/>
      </c>
      <c r="E98" s="27" t="str">
        <f>IF(ISBLANK(B98),"",
 (SUM(
  SUMIF('Funções Dados'!$C$6:$C$167,'Casos de Uso'!B98,'Funções Dados'!$T$6:$T$167),SUMIF('Funções Dados'!$C$6:$C$167,'Casos de Uso'!B98,'Funções Dados'!$U$6:$U$167),
  SUMIF('Funções Transações'!$C$6:$C$317,'Casos de Uso'!B98,'Funções Transações'!$T$6:$T$317), SUMIF('Funções Transações'!$C$6:$C$317,'Casos de Uso'!B98,'Funções Transações'!$U$6:$U$317))-
  SUM(
  SUMIF('Funções Dados'!$C$6:$C$167,'Casos de Uso'!B98,'Funções Dados'!$AB$6:$AB$111),
  SUMIF('Funções Transações'!$C$6:$C$317,'Casos de Uso'!B98,'Funções Transações'!$AB$6:$AB$211))
  ))</f>
        <v/>
      </c>
      <c r="F98" s="28" t="str">
        <f>IF(ISBLANK(B98),"",
SUM(SUMIF('Funções Dados'!$C$6:C$167,'Casos de Uso'!B98,'Funções Dados'!$AB$6:$AB$167),
SUMIF('Funções Transações'!$C$6:$C$317,'Casos de Uso'!B98,'Funções Transações'!$AB$6:$AB$317),
SUMIF(Reuso!$B$4:$B$104,'Casos de Uso'!B98,Reuso!$H$4:$H$104)))</f>
        <v/>
      </c>
    </row>
    <row r="99" spans="2:6" ht="12.75" customHeight="1">
      <c r="B99" s="30"/>
      <c r="C99" s="31"/>
      <c r="D99" s="32" t="str">
        <f>IF(ISBLANK(B99),"",((E99+F99)*'Indices PF'!$E$54)/8)</f>
        <v/>
      </c>
      <c r="E99" s="27" t="str">
        <f>IF(ISBLANK(B99),"",
 (SUM(
  SUMIF('Funções Dados'!$C$6:$C$167,'Casos de Uso'!B99,'Funções Dados'!$T$6:$T$167),SUMIF('Funções Dados'!$C$6:$C$167,'Casos de Uso'!B99,'Funções Dados'!$U$6:$U$167),
  SUMIF('Funções Transações'!$C$6:$C$317,'Casos de Uso'!B99,'Funções Transações'!$T$6:$T$317), SUMIF('Funções Transações'!$C$6:$C$317,'Casos de Uso'!B99,'Funções Transações'!$U$6:$U$317))-
  SUM(
  SUMIF('Funções Dados'!$C$6:$C$167,'Casos de Uso'!B99,'Funções Dados'!$AB$6:$AB$111),
  SUMIF('Funções Transações'!$C$6:$C$317,'Casos de Uso'!B99,'Funções Transações'!$AB$6:$AB$211))
  ))</f>
        <v/>
      </c>
      <c r="F99" s="28" t="str">
        <f>IF(ISBLANK(B99),"",
SUM(SUMIF('Funções Dados'!$C$6:C$167,'Casos de Uso'!B99,'Funções Dados'!$AB$6:$AB$167),
SUMIF('Funções Transações'!$C$6:$C$317,'Casos de Uso'!B99,'Funções Transações'!$AB$6:$AB$317),
SUMIF(Reuso!$B$4:$B$104,'Casos de Uso'!B99,Reuso!$H$4:$H$104)))</f>
        <v/>
      </c>
    </row>
    <row r="100" spans="2:6" ht="12.75" customHeight="1">
      <c r="B100" s="30"/>
      <c r="C100" s="31"/>
      <c r="D100" s="32" t="str">
        <f>IF(ISBLANK(B100),"",((E100+F100)*'Indices PF'!$E$54)/8)</f>
        <v/>
      </c>
      <c r="E100" s="27" t="str">
        <f>IF(ISBLANK(B100),"",
 (SUM(
  SUMIF('Funções Dados'!$C$6:$C$167,'Casos de Uso'!B100,'Funções Dados'!$T$6:$T$167),SUMIF('Funções Dados'!$C$6:$C$167,'Casos de Uso'!B100,'Funções Dados'!$U$6:$U$167),
  SUMIF('Funções Transações'!$C$6:$C$317,'Casos de Uso'!B100,'Funções Transações'!$T$6:$T$317), SUMIF('Funções Transações'!$C$6:$C$317,'Casos de Uso'!B100,'Funções Transações'!$U$6:$U$317))-
  SUM(
  SUMIF('Funções Dados'!$C$6:$C$167,'Casos de Uso'!B100,'Funções Dados'!$AB$6:$AB$111),
  SUMIF('Funções Transações'!$C$6:$C$317,'Casos de Uso'!B100,'Funções Transações'!$AB$6:$AB$211))
  ))</f>
        <v/>
      </c>
      <c r="F100" s="28" t="str">
        <f>IF(ISBLANK(B100),"",
SUM(SUMIF('Funções Dados'!$C$6:C$167,'Casos de Uso'!B100,'Funções Dados'!$AB$6:$AB$167),
SUMIF('Funções Transações'!$C$6:$C$317,'Casos de Uso'!B100,'Funções Transações'!$AB$6:$AB$317),
SUMIF(Reuso!$B$4:$B$104,'Casos de Uso'!B100,Reuso!$H$4:$H$104)))</f>
        <v/>
      </c>
    </row>
    <row r="101" spans="2:6" ht="12.75" customHeight="1">
      <c r="B101" s="36"/>
      <c r="C101" s="31"/>
      <c r="D101" s="32" t="str">
        <f>IF(ISBLANK(B101),"",((E101+F101)*'Indices PF'!$E$54)/8)</f>
        <v/>
      </c>
      <c r="E101" s="27" t="str">
        <f>IF(ISBLANK(B101),"",
 (SUM(
  SUMIF('Funções Dados'!$C$6:$C$167,'Casos de Uso'!B101,'Funções Dados'!$T$6:$T$167),SUMIF('Funções Dados'!$C$6:$C$167,'Casos de Uso'!B101,'Funções Dados'!$U$6:$U$167),
  SUMIF('Funções Transações'!$C$6:$C$317,'Casos de Uso'!B101,'Funções Transações'!$T$6:$T$317), SUMIF('Funções Transações'!$C$6:$C$317,'Casos de Uso'!B101,'Funções Transações'!$U$6:$U$317))-
  SUM(
  SUMIF('Funções Dados'!$C$6:$C$167,'Casos de Uso'!B101,'Funções Dados'!$AB$6:$AB$111),
  SUMIF('Funções Transações'!$C$6:$C$317,'Casos de Uso'!B101,'Funções Transações'!$AB$6:$AB$211))
  ))</f>
        <v/>
      </c>
      <c r="F101" s="28" t="str">
        <f>IF(ISBLANK(B101),"",
SUM(SUMIF('Funções Dados'!$C$6:C$167,'Casos de Uso'!B101,'Funções Dados'!$AB$6:$AB$167),
SUMIF('Funções Transações'!$C$6:$C$317,'Casos de Uso'!B101,'Funções Transações'!$AB$6:$AB$317),
SUMIF(Reuso!$B$4:$B$104,'Casos de Uso'!B101,Reuso!$H$4:$H$104)))</f>
        <v/>
      </c>
    </row>
    <row r="102" spans="2:6" ht="12.75" customHeight="1">
      <c r="B102" s="37"/>
      <c r="C102" s="38"/>
      <c r="D102" s="39" t="str">
        <f>IF(ISBLANK(B102),"",((E102+F102)*'Indices PF'!$E$54)/8)</f>
        <v/>
      </c>
      <c r="E102" s="40" t="str">
        <f>IF(ISBLANK(B102),"",
 (SUM(
  SUMIF('Funções Dados'!$C$6:$C$167,'Casos de Uso'!B102,'Funções Dados'!$T$6:$T$167),SUMIF('Funções Dados'!$C$6:$C$167,'Casos de Uso'!B102,'Funções Dados'!$U$6:$U$167),
  SUMIF('Funções Transações'!$C$6:$C$317,'Casos de Uso'!B102,'Funções Transações'!$T$6:$T$317), SUMIF('Funções Transações'!$C$6:$C$317,'Casos de Uso'!B102,'Funções Transações'!$U$6:$U$317))-
  SUM(
  SUMIF('Funções Dados'!$C$6:$C$167,'Casos de Uso'!B102,'Funções Dados'!$AB$6:$AB$111),
  SUMIF('Funções Transações'!$C$6:$C$317,'Casos de Uso'!B102,'Funções Transações'!$AB$6:$AB$211))
  ))</f>
        <v/>
      </c>
      <c r="F102" s="41" t="str">
        <f>IF(ISBLANK(B102),"",
SUM(SUMIF('Funções Dados'!$C$6:C$167,'Casos de Uso'!B102,'Funções Dados'!$AB$6:$AB$167),
SUMIF('Funções Transações'!$C$6:$C$317,'Casos de Uso'!B102,'Funções Transações'!$AB$6:$AB$317),
SUMIF(Reuso!$B$4:$B$104,'Casos de Uso'!B102,Reuso!$H$4:$H$104)))</f>
        <v/>
      </c>
    </row>
    <row r="103" spans="2:6" ht="12.75" customHeight="1">
      <c r="B103" s="42"/>
      <c r="C103" s="43"/>
      <c r="D103" s="44"/>
      <c r="E103" s="45"/>
      <c r="F103" s="45"/>
    </row>
    <row r="104" spans="2:6" ht="12.75" customHeight="1">
      <c r="B104" s="42"/>
      <c r="C104" s="43"/>
      <c r="D104" s="44"/>
      <c r="E104" s="45"/>
      <c r="F104" s="45"/>
    </row>
    <row r="105" spans="2:6" ht="12.75" customHeight="1">
      <c r="B105" s="42"/>
      <c r="C105" s="43"/>
      <c r="D105" s="44"/>
      <c r="E105" s="45"/>
      <c r="F105" s="45"/>
    </row>
    <row r="106" spans="2:6" ht="12.75" customHeight="1">
      <c r="B106" s="42"/>
      <c r="C106" s="43"/>
      <c r="D106" s="44"/>
      <c r="E106" s="45"/>
      <c r="F106" s="45"/>
    </row>
    <row r="107" spans="2:6" ht="12.75" customHeight="1">
      <c r="B107" s="42"/>
      <c r="C107" s="43"/>
      <c r="D107" s="44"/>
      <c r="E107" s="45"/>
      <c r="F107" s="45"/>
    </row>
    <row r="108" spans="2:6" ht="12.75" customHeight="1">
      <c r="B108" s="42"/>
      <c r="C108" s="43"/>
      <c r="D108" s="44"/>
      <c r="E108" s="45"/>
      <c r="F108" s="45"/>
    </row>
    <row r="109" spans="2:6" ht="12.75" customHeight="1">
      <c r="B109" s="46"/>
      <c r="C109" s="47"/>
      <c r="D109" s="48"/>
      <c r="E109" s="49"/>
      <c r="F109" s="49"/>
    </row>
    <row r="110" spans="2:6" ht="12.75" customHeight="1">
      <c r="B110" s="1"/>
      <c r="D110" s="50"/>
      <c r="E110" s="51"/>
      <c r="F110" s="51"/>
    </row>
    <row r="111" spans="2:6" ht="12.75" customHeight="1">
      <c r="B111" s="1"/>
      <c r="D111" s="50"/>
      <c r="E111" s="51"/>
      <c r="F111" s="51"/>
    </row>
    <row r="112" spans="2:6" ht="12.75" customHeight="1">
      <c r="B112" s="1"/>
      <c r="D112" s="50"/>
      <c r="E112" s="51"/>
      <c r="F112" s="51"/>
    </row>
    <row r="113" spans="2:6" ht="12.75" customHeight="1">
      <c r="B113" s="1"/>
      <c r="D113" s="50"/>
      <c r="E113" s="51"/>
      <c r="F113" s="51"/>
    </row>
    <row r="114" spans="2:6" ht="12.75" customHeight="1">
      <c r="B114" s="1"/>
      <c r="D114" s="50"/>
      <c r="E114" s="51"/>
      <c r="F114" s="51"/>
    </row>
    <row r="115" spans="2:6" ht="12.75" customHeight="1">
      <c r="B115" s="1"/>
      <c r="D115" s="50"/>
      <c r="E115" s="51"/>
      <c r="F115" s="51"/>
    </row>
    <row r="116" spans="2:6" ht="12.75" customHeight="1">
      <c r="B116" s="1"/>
      <c r="D116" s="50"/>
      <c r="E116" s="51"/>
      <c r="F116" s="51"/>
    </row>
    <row r="117" spans="2:6" ht="12.75" customHeight="1">
      <c r="B117" s="1"/>
      <c r="D117" s="50"/>
      <c r="E117" s="51"/>
      <c r="F117" s="51"/>
    </row>
    <row r="118" spans="2:6" ht="12.75" customHeight="1">
      <c r="B118" s="1"/>
      <c r="D118" s="50"/>
      <c r="E118" s="51"/>
      <c r="F118" s="51"/>
    </row>
    <row r="119" spans="2:6" ht="12.75" customHeight="1">
      <c r="B119" s="1"/>
      <c r="D119" s="50"/>
      <c r="E119" s="51"/>
      <c r="F119" s="51"/>
    </row>
    <row r="120" spans="2:6" ht="12.75" customHeight="1">
      <c r="B120" s="1"/>
      <c r="D120" s="50"/>
      <c r="E120" s="51"/>
      <c r="F120" s="51"/>
    </row>
    <row r="121" spans="2:6" ht="12.75" customHeight="1">
      <c r="B121" s="1"/>
      <c r="D121" s="50"/>
      <c r="E121" s="51"/>
      <c r="F121" s="51"/>
    </row>
    <row r="122" spans="2:6" ht="12.75" customHeight="1">
      <c r="B122" s="1"/>
      <c r="D122" s="50"/>
      <c r="E122" s="51"/>
      <c r="F122" s="51"/>
    </row>
    <row r="123" spans="2:6" ht="12.75" customHeight="1">
      <c r="B123" s="1"/>
      <c r="D123" s="50"/>
      <c r="E123" s="51"/>
      <c r="F123" s="51"/>
    </row>
    <row r="124" spans="2:6" ht="12.75" customHeight="1">
      <c r="B124" s="1"/>
      <c r="D124" s="50"/>
      <c r="E124" s="51"/>
      <c r="F124" s="51"/>
    </row>
    <row r="125" spans="2:6" ht="12.75" customHeight="1">
      <c r="B125" s="1"/>
      <c r="D125" s="50"/>
      <c r="E125" s="51"/>
      <c r="F125" s="51"/>
    </row>
    <row r="126" spans="2:6" ht="12.75" customHeight="1">
      <c r="B126" s="1"/>
      <c r="D126" s="50"/>
      <c r="E126" s="51"/>
      <c r="F126" s="51"/>
    </row>
    <row r="127" spans="2:6" ht="12.75" customHeight="1">
      <c r="B127" s="1"/>
      <c r="D127" s="50"/>
      <c r="E127" s="51"/>
      <c r="F127" s="51"/>
    </row>
    <row r="128" spans="2:6" ht="12.75" customHeight="1">
      <c r="B128" s="1"/>
      <c r="D128" s="50"/>
      <c r="E128" s="51"/>
      <c r="F128" s="51"/>
    </row>
    <row r="129" spans="2:6" ht="12.75" customHeight="1">
      <c r="B129" s="1"/>
      <c r="D129" s="50"/>
      <c r="E129" s="51"/>
      <c r="F129" s="51"/>
    </row>
    <row r="130" spans="2:6" ht="12.75" customHeight="1">
      <c r="B130" s="1"/>
      <c r="D130" s="50"/>
      <c r="E130" s="51"/>
      <c r="F130" s="51"/>
    </row>
    <row r="131" spans="2:6" ht="12.75" customHeight="1">
      <c r="B131" s="1"/>
      <c r="D131" s="50"/>
      <c r="E131" s="51"/>
      <c r="F131" s="51"/>
    </row>
    <row r="132" spans="2:6" ht="12.75" customHeight="1">
      <c r="B132" s="1"/>
      <c r="D132" s="50"/>
      <c r="E132" s="51"/>
      <c r="F132" s="51"/>
    </row>
    <row r="133" spans="2:6" ht="12.75" customHeight="1">
      <c r="B133" s="1"/>
      <c r="D133" s="50"/>
      <c r="E133" s="51"/>
      <c r="F133" s="51"/>
    </row>
    <row r="134" spans="2:6" ht="12.75" customHeight="1">
      <c r="B134" s="1"/>
      <c r="D134" s="50"/>
      <c r="E134" s="51"/>
      <c r="F134" s="51"/>
    </row>
    <row r="135" spans="2:6" ht="12.75" customHeight="1">
      <c r="B135" s="1"/>
      <c r="D135" s="50"/>
      <c r="E135" s="51"/>
      <c r="F135" s="51"/>
    </row>
    <row r="136" spans="2:6" ht="12.75" customHeight="1">
      <c r="B136" s="1"/>
      <c r="D136" s="50"/>
      <c r="E136" s="51"/>
      <c r="F136" s="51"/>
    </row>
    <row r="137" spans="2:6" ht="12.75" customHeight="1">
      <c r="B137" s="1"/>
      <c r="D137" s="50"/>
      <c r="E137" s="51"/>
      <c r="F137" s="51"/>
    </row>
    <row r="138" spans="2:6" ht="12.75" customHeight="1">
      <c r="B138" s="1"/>
      <c r="D138" s="50"/>
      <c r="E138" s="51"/>
      <c r="F138" s="51"/>
    </row>
    <row r="139" spans="2:6" ht="12.75" customHeight="1">
      <c r="B139" s="1"/>
      <c r="D139" s="50"/>
      <c r="E139" s="51"/>
      <c r="F139" s="51"/>
    </row>
    <row r="140" spans="2:6" ht="12.75" customHeight="1">
      <c r="B140" s="1"/>
      <c r="D140" s="50"/>
      <c r="E140" s="51"/>
      <c r="F140" s="51"/>
    </row>
    <row r="141" spans="2:6" ht="12.75" customHeight="1">
      <c r="B141" s="1"/>
      <c r="D141" s="50"/>
      <c r="E141" s="51"/>
      <c r="F141" s="51"/>
    </row>
    <row r="142" spans="2:6" ht="12.75" customHeight="1">
      <c r="B142" s="1"/>
      <c r="D142" s="50"/>
      <c r="E142" s="51"/>
      <c r="F142" s="51"/>
    </row>
    <row r="143" spans="2:6" ht="12.75" customHeight="1">
      <c r="B143" s="1"/>
      <c r="D143" s="50"/>
      <c r="E143" s="51"/>
      <c r="F143" s="51"/>
    </row>
    <row r="144" spans="2:6" ht="12.75" customHeight="1">
      <c r="B144" s="1"/>
      <c r="D144" s="50"/>
      <c r="E144" s="51"/>
      <c r="F144" s="51"/>
    </row>
    <row r="145" spans="2:6" ht="12.75" customHeight="1">
      <c r="B145" s="1"/>
      <c r="D145" s="50"/>
      <c r="E145" s="51"/>
      <c r="F145" s="51"/>
    </row>
    <row r="146" spans="2:6" ht="12.75" customHeight="1">
      <c r="B146" s="1"/>
      <c r="D146" s="50"/>
      <c r="E146" s="51"/>
      <c r="F146" s="51"/>
    </row>
    <row r="147" spans="2:6" ht="12.75" customHeight="1">
      <c r="B147" s="1"/>
      <c r="D147" s="50"/>
      <c r="E147" s="51"/>
      <c r="F147" s="51"/>
    </row>
    <row r="148" spans="2:6" ht="12.75" customHeight="1">
      <c r="B148" s="1"/>
      <c r="D148" s="50"/>
      <c r="E148" s="51"/>
      <c r="F148" s="51"/>
    </row>
    <row r="149" spans="2:6" ht="12.75" customHeight="1">
      <c r="B149" s="1"/>
      <c r="D149" s="50"/>
      <c r="E149" s="51"/>
      <c r="F149" s="51"/>
    </row>
    <row r="150" spans="2:6" ht="12.75" customHeight="1">
      <c r="B150" s="1"/>
      <c r="D150" s="50"/>
      <c r="E150" s="51"/>
      <c r="F150" s="51"/>
    </row>
    <row r="151" spans="2:6" ht="12.75" customHeight="1">
      <c r="B151" s="1"/>
      <c r="D151" s="50"/>
      <c r="E151" s="51"/>
      <c r="F151" s="51"/>
    </row>
    <row r="152" spans="2:6" ht="12.75" customHeight="1">
      <c r="B152" s="1"/>
      <c r="D152" s="50"/>
      <c r="E152" s="51"/>
      <c r="F152" s="51"/>
    </row>
    <row r="153" spans="2:6" ht="12.75" customHeight="1">
      <c r="B153" s="1"/>
      <c r="D153" s="50"/>
      <c r="E153" s="51"/>
      <c r="F153" s="51"/>
    </row>
    <row r="154" spans="2:6" ht="12.75" customHeight="1">
      <c r="B154" s="1"/>
      <c r="D154" s="50"/>
      <c r="E154" s="51"/>
      <c r="F154" s="51"/>
    </row>
    <row r="155" spans="2:6" ht="12.75" customHeight="1">
      <c r="B155" s="1"/>
      <c r="D155" s="50"/>
      <c r="E155" s="51"/>
      <c r="F155" s="51"/>
    </row>
    <row r="156" spans="2:6" ht="12.75" customHeight="1">
      <c r="B156" s="1"/>
      <c r="D156" s="50"/>
      <c r="E156" s="51"/>
      <c r="F156" s="51"/>
    </row>
    <row r="157" spans="2:6" ht="12.75" customHeight="1">
      <c r="B157" s="1"/>
      <c r="D157" s="50"/>
      <c r="E157" s="51"/>
      <c r="F157" s="51"/>
    </row>
    <row r="158" spans="2:6" ht="12.75" customHeight="1">
      <c r="B158" s="1"/>
      <c r="D158" s="50"/>
      <c r="E158" s="51"/>
      <c r="F158" s="51"/>
    </row>
    <row r="159" spans="2:6" ht="12.75" customHeight="1">
      <c r="B159" s="1"/>
      <c r="D159" s="50"/>
      <c r="E159" s="51"/>
      <c r="F159" s="51"/>
    </row>
    <row r="160" spans="2:6" ht="12.75" customHeight="1">
      <c r="B160" s="1"/>
      <c r="D160" s="50"/>
      <c r="E160" s="51"/>
      <c r="F160" s="51"/>
    </row>
    <row r="161" spans="2:6" ht="12.75" customHeight="1">
      <c r="B161" s="1"/>
      <c r="D161" s="50"/>
      <c r="E161" s="51"/>
      <c r="F161" s="51"/>
    </row>
    <row r="162" spans="2:6" ht="12.75" customHeight="1">
      <c r="B162" s="1"/>
      <c r="D162" s="50"/>
      <c r="E162" s="51"/>
      <c r="F162" s="51"/>
    </row>
    <row r="163" spans="2:6" ht="12.75" customHeight="1">
      <c r="B163" s="1"/>
      <c r="D163" s="50"/>
      <c r="E163" s="51"/>
      <c r="F163" s="51"/>
    </row>
    <row r="164" spans="2:6" ht="12.75" customHeight="1">
      <c r="B164" s="1"/>
      <c r="D164" s="50"/>
      <c r="E164" s="51"/>
      <c r="F164" s="51"/>
    </row>
    <row r="165" spans="2:6" ht="12.75" customHeight="1">
      <c r="B165" s="1"/>
      <c r="D165" s="50"/>
      <c r="E165" s="51"/>
      <c r="F165" s="51"/>
    </row>
    <row r="166" spans="2:6" ht="12.75" customHeight="1">
      <c r="B166" s="1"/>
      <c r="D166" s="50"/>
      <c r="E166" s="51"/>
      <c r="F166" s="51"/>
    </row>
    <row r="167" spans="2:6" ht="12.75" customHeight="1">
      <c r="B167" s="1"/>
      <c r="D167" s="50"/>
      <c r="E167" s="51"/>
      <c r="F167" s="51"/>
    </row>
    <row r="168" spans="2:6" ht="12.75" customHeight="1">
      <c r="B168" s="1"/>
      <c r="D168" s="50"/>
      <c r="E168" s="51"/>
      <c r="F168" s="51"/>
    </row>
    <row r="169" spans="2:6" ht="12.75" customHeight="1">
      <c r="B169" s="1"/>
      <c r="D169" s="50"/>
      <c r="E169" s="51"/>
      <c r="F169" s="51"/>
    </row>
    <row r="170" spans="2:6" ht="12.75" customHeight="1">
      <c r="B170" s="1"/>
      <c r="D170" s="50"/>
      <c r="E170" s="51"/>
      <c r="F170" s="51"/>
    </row>
    <row r="171" spans="2:6" ht="12.75" customHeight="1">
      <c r="B171" s="1"/>
      <c r="D171" s="50"/>
      <c r="E171" s="51"/>
      <c r="F171" s="51"/>
    </row>
    <row r="172" spans="2:6" ht="12.75" customHeight="1">
      <c r="B172" s="1"/>
      <c r="D172" s="50"/>
      <c r="E172" s="51"/>
      <c r="F172" s="51"/>
    </row>
    <row r="173" spans="2:6" ht="12.75" customHeight="1">
      <c r="B173" s="1"/>
      <c r="D173" s="50"/>
      <c r="E173" s="51"/>
      <c r="F173" s="51"/>
    </row>
    <row r="174" spans="2:6" ht="12.75" customHeight="1">
      <c r="B174" s="1"/>
      <c r="D174" s="50"/>
      <c r="E174" s="51"/>
      <c r="F174" s="51"/>
    </row>
    <row r="175" spans="2:6" ht="12.75" customHeight="1">
      <c r="B175" s="1"/>
      <c r="D175" s="50"/>
      <c r="E175" s="51"/>
      <c r="F175" s="51"/>
    </row>
    <row r="176" spans="2:6" ht="12.75" customHeight="1">
      <c r="B176" s="1"/>
      <c r="D176" s="50"/>
      <c r="E176" s="51"/>
      <c r="F176" s="51"/>
    </row>
    <row r="177" spans="2:6" ht="12.75" customHeight="1">
      <c r="B177" s="1"/>
      <c r="D177" s="50"/>
      <c r="E177" s="51"/>
      <c r="F177" s="51"/>
    </row>
    <row r="178" spans="2:6" ht="12.75" customHeight="1">
      <c r="B178" s="1"/>
      <c r="D178" s="50"/>
      <c r="E178" s="51"/>
      <c r="F178" s="51"/>
    </row>
    <row r="179" spans="2:6" ht="12.75" customHeight="1">
      <c r="B179" s="1"/>
      <c r="D179" s="50"/>
      <c r="E179" s="51"/>
      <c r="F179" s="51"/>
    </row>
    <row r="180" spans="2:6" ht="12.75" customHeight="1">
      <c r="B180" s="1"/>
      <c r="D180" s="50"/>
      <c r="E180" s="51"/>
      <c r="F180" s="51"/>
    </row>
    <row r="181" spans="2:6" ht="12.75" customHeight="1">
      <c r="B181" s="1"/>
      <c r="D181" s="50"/>
      <c r="E181" s="51"/>
      <c r="F181" s="51"/>
    </row>
    <row r="182" spans="2:6" ht="12.75" customHeight="1">
      <c r="B182" s="1"/>
      <c r="D182" s="50"/>
      <c r="E182" s="51"/>
      <c r="F182" s="51"/>
    </row>
    <row r="183" spans="2:6" ht="12.75" customHeight="1">
      <c r="B183" s="1"/>
      <c r="D183" s="50"/>
      <c r="E183" s="51"/>
      <c r="F183" s="51"/>
    </row>
    <row r="184" spans="2:6" ht="12.75" customHeight="1">
      <c r="B184" s="1"/>
      <c r="D184" s="50"/>
      <c r="E184" s="51"/>
      <c r="F184" s="51"/>
    </row>
    <row r="185" spans="2:6" ht="12.75" customHeight="1">
      <c r="B185" s="1"/>
      <c r="D185" s="50"/>
      <c r="E185" s="51"/>
      <c r="F185" s="51"/>
    </row>
    <row r="186" spans="2:6" ht="12.75" customHeight="1">
      <c r="B186" s="1"/>
      <c r="D186" s="50"/>
      <c r="E186" s="51"/>
      <c r="F186" s="51"/>
    </row>
    <row r="187" spans="2:6" ht="12.75" customHeight="1">
      <c r="B187" s="1"/>
      <c r="D187" s="50"/>
      <c r="E187" s="51"/>
      <c r="F187" s="51"/>
    </row>
    <row r="188" spans="2:6" ht="12.75" customHeight="1">
      <c r="B188" s="1"/>
      <c r="D188" s="50"/>
      <c r="E188" s="51"/>
      <c r="F188" s="51"/>
    </row>
    <row r="189" spans="2:6" ht="12.75" customHeight="1">
      <c r="B189" s="1"/>
      <c r="D189" s="50"/>
      <c r="E189" s="51"/>
      <c r="F189" s="51"/>
    </row>
    <row r="190" spans="2:6" ht="12.75" customHeight="1">
      <c r="B190" s="1"/>
      <c r="D190" s="50"/>
      <c r="E190" s="51"/>
      <c r="F190" s="51"/>
    </row>
    <row r="191" spans="2:6" ht="12.75" customHeight="1">
      <c r="B191" s="1"/>
      <c r="D191" s="50"/>
      <c r="E191" s="51"/>
      <c r="F191" s="51"/>
    </row>
    <row r="192" spans="2:6" ht="12.75" customHeight="1">
      <c r="B192" s="1"/>
      <c r="D192" s="50"/>
      <c r="E192" s="51"/>
      <c r="F192" s="51"/>
    </row>
    <row r="193" spans="2:6" ht="12.75" customHeight="1">
      <c r="B193" s="1"/>
      <c r="D193" s="50"/>
      <c r="E193" s="51"/>
      <c r="F193" s="51"/>
    </row>
    <row r="194" spans="2:6" ht="12.75" customHeight="1">
      <c r="B194" s="1"/>
      <c r="D194" s="50"/>
      <c r="E194" s="51"/>
      <c r="F194" s="51"/>
    </row>
    <row r="195" spans="2:6" ht="12.75" customHeight="1">
      <c r="B195" s="1"/>
      <c r="D195" s="50"/>
      <c r="E195" s="51"/>
      <c r="F195" s="51"/>
    </row>
    <row r="196" spans="2:6" ht="12.75" customHeight="1">
      <c r="B196" s="1"/>
      <c r="D196" s="50"/>
      <c r="E196" s="51"/>
      <c r="F196" s="51"/>
    </row>
    <row r="197" spans="2:6" ht="12.75" customHeight="1">
      <c r="B197" s="1"/>
      <c r="D197" s="50"/>
      <c r="E197" s="51"/>
      <c r="F197" s="51"/>
    </row>
    <row r="198" spans="2:6" ht="12.75" customHeight="1">
      <c r="B198" s="1"/>
      <c r="D198" s="50"/>
      <c r="E198" s="51"/>
      <c r="F198" s="51"/>
    </row>
    <row r="199" spans="2:6" ht="12.75" customHeight="1">
      <c r="B199" s="1"/>
      <c r="D199" s="50"/>
      <c r="E199" s="51"/>
      <c r="F199" s="51"/>
    </row>
    <row r="200" spans="2:6" ht="12.75" customHeight="1">
      <c r="B200" s="1"/>
      <c r="D200" s="50"/>
      <c r="E200" s="51"/>
      <c r="F200" s="51"/>
    </row>
    <row r="201" spans="2:6" ht="12.75" customHeight="1">
      <c r="B201" s="1"/>
      <c r="D201" s="50"/>
      <c r="E201" s="51"/>
      <c r="F201" s="51"/>
    </row>
    <row r="202" spans="2:6" ht="12.75" customHeight="1">
      <c r="B202" s="1"/>
      <c r="D202" s="50"/>
      <c r="E202" s="51"/>
      <c r="F202" s="51"/>
    </row>
    <row r="203" spans="2:6" ht="12.75" customHeight="1">
      <c r="B203" s="1"/>
      <c r="D203" s="50"/>
      <c r="E203" s="51"/>
      <c r="F203" s="51"/>
    </row>
    <row r="204" spans="2:6" ht="12.75" customHeight="1">
      <c r="B204" s="1"/>
      <c r="D204" s="50"/>
      <c r="E204" s="51"/>
      <c r="F204" s="51"/>
    </row>
    <row r="205" spans="2:6" ht="12.75" customHeight="1">
      <c r="B205" s="1"/>
      <c r="D205" s="50"/>
      <c r="E205" s="51"/>
      <c r="F205" s="51"/>
    </row>
    <row r="206" spans="2:6" ht="12.75" customHeight="1">
      <c r="B206" s="1"/>
      <c r="D206" s="50"/>
      <c r="E206" s="51"/>
      <c r="F206" s="51"/>
    </row>
    <row r="207" spans="2:6" ht="12.75" customHeight="1">
      <c r="B207" s="1"/>
      <c r="D207" s="50"/>
      <c r="E207" s="51"/>
      <c r="F207" s="51"/>
    </row>
    <row r="208" spans="2:6" ht="12.75" customHeight="1">
      <c r="B208" s="1"/>
      <c r="D208" s="50"/>
      <c r="E208" s="51"/>
      <c r="F208" s="51"/>
    </row>
    <row r="209" spans="2:6" ht="12.75" customHeight="1">
      <c r="B209" s="1"/>
      <c r="D209" s="50"/>
      <c r="E209" s="51"/>
      <c r="F209" s="51"/>
    </row>
    <row r="210" spans="2:6" ht="12.75" customHeight="1">
      <c r="B210" s="1"/>
      <c r="D210" s="50"/>
      <c r="E210" s="51"/>
      <c r="F210" s="51"/>
    </row>
    <row r="211" spans="2:6" ht="12.75" customHeight="1">
      <c r="B211" s="1"/>
      <c r="D211" s="50"/>
      <c r="E211" s="51"/>
      <c r="F211" s="51"/>
    </row>
    <row r="212" spans="2:6" ht="12.75" customHeight="1">
      <c r="B212" s="1"/>
      <c r="D212" s="50"/>
      <c r="E212" s="51"/>
      <c r="F212" s="51"/>
    </row>
    <row r="213" spans="2:6" ht="12.75" customHeight="1">
      <c r="B213" s="1"/>
      <c r="D213" s="50"/>
      <c r="E213" s="51"/>
      <c r="F213" s="51"/>
    </row>
    <row r="214" spans="2:6" ht="12.75" customHeight="1">
      <c r="B214" s="1"/>
      <c r="D214" s="50"/>
      <c r="E214" s="51"/>
      <c r="F214" s="51"/>
    </row>
    <row r="215" spans="2:6" ht="12.75" customHeight="1">
      <c r="B215" s="1"/>
      <c r="D215" s="50"/>
      <c r="E215" s="51"/>
      <c r="F215" s="51"/>
    </row>
    <row r="216" spans="2:6" ht="12.75" customHeight="1">
      <c r="B216" s="1"/>
      <c r="D216" s="50"/>
      <c r="E216" s="51"/>
      <c r="F216" s="51"/>
    </row>
    <row r="217" spans="2:6" ht="12.75" customHeight="1">
      <c r="B217" s="1"/>
      <c r="D217" s="50"/>
      <c r="E217" s="51"/>
      <c r="F217" s="51"/>
    </row>
    <row r="218" spans="2:6" ht="12.75" customHeight="1">
      <c r="B218" s="1"/>
      <c r="D218" s="50"/>
      <c r="E218" s="51"/>
      <c r="F218" s="51"/>
    </row>
    <row r="219" spans="2:6" ht="12.75" customHeight="1">
      <c r="B219" s="1"/>
      <c r="D219" s="50"/>
      <c r="E219" s="51"/>
      <c r="F219" s="51"/>
    </row>
    <row r="220" spans="2:6" ht="12.75" customHeight="1">
      <c r="B220" s="1"/>
      <c r="D220" s="50"/>
      <c r="E220" s="51"/>
      <c r="F220" s="51"/>
    </row>
    <row r="221" spans="2:6" ht="12.75" customHeight="1">
      <c r="B221" s="1"/>
      <c r="D221" s="50"/>
      <c r="E221" s="51"/>
      <c r="F221" s="51"/>
    </row>
    <row r="222" spans="2:6" ht="12.75" customHeight="1">
      <c r="B222" s="1"/>
      <c r="D222" s="50"/>
      <c r="E222" s="51"/>
      <c r="F222" s="51"/>
    </row>
    <row r="223" spans="2:6" ht="12.75" customHeight="1">
      <c r="B223" s="1"/>
      <c r="D223" s="50"/>
      <c r="E223" s="51"/>
      <c r="F223" s="51"/>
    </row>
    <row r="224" spans="2:6" ht="12.75" customHeight="1">
      <c r="B224" s="1"/>
      <c r="D224" s="50"/>
      <c r="E224" s="51"/>
      <c r="F224" s="51"/>
    </row>
    <row r="225" spans="2:6" ht="12.75" customHeight="1">
      <c r="B225" s="1"/>
      <c r="D225" s="50"/>
      <c r="E225" s="51"/>
      <c r="F225" s="51"/>
    </row>
    <row r="226" spans="2:6" ht="12.75" customHeight="1">
      <c r="B226" s="1"/>
      <c r="D226" s="50"/>
      <c r="E226" s="51"/>
      <c r="F226" s="51"/>
    </row>
    <row r="227" spans="2:6" ht="12.75" customHeight="1">
      <c r="B227" s="1"/>
      <c r="D227" s="50"/>
      <c r="E227" s="51"/>
      <c r="F227" s="51"/>
    </row>
    <row r="228" spans="2:6" ht="12.75" customHeight="1">
      <c r="B228" s="1"/>
      <c r="D228" s="50"/>
      <c r="E228" s="51"/>
      <c r="F228" s="51"/>
    </row>
    <row r="229" spans="2:6" ht="12.75" customHeight="1">
      <c r="B229" s="1"/>
      <c r="D229" s="50"/>
      <c r="E229" s="51"/>
      <c r="F229" s="51"/>
    </row>
    <row r="230" spans="2:6" ht="12.75" customHeight="1">
      <c r="B230" s="1"/>
      <c r="D230" s="50"/>
      <c r="E230" s="51"/>
      <c r="F230" s="51"/>
    </row>
    <row r="231" spans="2:6" ht="12.75" customHeight="1">
      <c r="B231" s="1"/>
      <c r="D231" s="50"/>
      <c r="E231" s="51"/>
      <c r="F231" s="51"/>
    </row>
    <row r="232" spans="2:6" ht="12.75" customHeight="1">
      <c r="B232" s="1"/>
      <c r="D232" s="50"/>
      <c r="E232" s="51"/>
      <c r="F232" s="51"/>
    </row>
    <row r="233" spans="2:6" ht="12.75" customHeight="1">
      <c r="B233" s="1"/>
      <c r="D233" s="50"/>
      <c r="E233" s="51"/>
      <c r="F233" s="51"/>
    </row>
    <row r="234" spans="2:6" ht="12.75" customHeight="1">
      <c r="B234" s="1"/>
      <c r="D234" s="50"/>
      <c r="E234" s="51"/>
      <c r="F234" s="51"/>
    </row>
    <row r="235" spans="2:6" ht="12.75" customHeight="1">
      <c r="B235" s="1"/>
      <c r="D235" s="50"/>
      <c r="E235" s="51"/>
      <c r="F235" s="51"/>
    </row>
    <row r="236" spans="2:6" ht="12.75" customHeight="1">
      <c r="B236" s="1"/>
      <c r="D236" s="50"/>
      <c r="E236" s="51"/>
      <c r="F236" s="51"/>
    </row>
    <row r="237" spans="2:6" ht="12.75" customHeight="1">
      <c r="B237" s="1"/>
      <c r="D237" s="50"/>
      <c r="E237" s="51"/>
      <c r="F237" s="51"/>
    </row>
    <row r="238" spans="2:6" ht="12.75" customHeight="1">
      <c r="B238" s="1"/>
      <c r="D238" s="50"/>
      <c r="E238" s="51"/>
      <c r="F238" s="51"/>
    </row>
    <row r="239" spans="2:6" ht="12.75" customHeight="1">
      <c r="B239" s="1"/>
      <c r="D239" s="50"/>
      <c r="E239" s="51"/>
      <c r="F239" s="51"/>
    </row>
    <row r="240" spans="2:6" ht="12.75" customHeight="1">
      <c r="B240" s="1"/>
      <c r="D240" s="50"/>
      <c r="E240" s="51"/>
      <c r="F240" s="51"/>
    </row>
    <row r="241" spans="2:6" ht="12.75" customHeight="1">
      <c r="B241" s="1"/>
      <c r="D241" s="50"/>
      <c r="E241" s="51"/>
      <c r="F241" s="51"/>
    </row>
    <row r="242" spans="2:6" ht="12.75" customHeight="1">
      <c r="B242" s="1"/>
      <c r="D242" s="50"/>
      <c r="E242" s="51"/>
      <c r="F242" s="51"/>
    </row>
    <row r="243" spans="2:6" ht="12.75" customHeight="1">
      <c r="B243" s="1"/>
      <c r="D243" s="50"/>
      <c r="E243" s="51"/>
      <c r="F243" s="51"/>
    </row>
    <row r="244" spans="2:6" ht="12.75" customHeight="1">
      <c r="B244" s="1"/>
      <c r="D244" s="50"/>
      <c r="E244" s="51"/>
      <c r="F244" s="51"/>
    </row>
    <row r="245" spans="2:6" ht="12.75" customHeight="1">
      <c r="B245" s="1"/>
      <c r="D245" s="50"/>
      <c r="E245" s="51"/>
      <c r="F245" s="51"/>
    </row>
    <row r="246" spans="2:6" ht="12.75" customHeight="1">
      <c r="B246" s="1"/>
      <c r="D246" s="50"/>
      <c r="E246" s="51"/>
      <c r="F246" s="51"/>
    </row>
    <row r="247" spans="2:6" ht="12.75" customHeight="1">
      <c r="B247" s="1"/>
      <c r="D247" s="50"/>
      <c r="E247" s="51"/>
      <c r="F247" s="51"/>
    </row>
    <row r="248" spans="2:6" ht="12.75" customHeight="1">
      <c r="B248" s="1"/>
      <c r="D248" s="50"/>
      <c r="E248" s="51"/>
      <c r="F248" s="51"/>
    </row>
    <row r="249" spans="2:6" ht="12.75" customHeight="1">
      <c r="B249" s="1"/>
      <c r="D249" s="50"/>
      <c r="E249" s="51"/>
      <c r="F249" s="51"/>
    </row>
    <row r="250" spans="2:6" ht="12.75" customHeight="1">
      <c r="B250" s="1"/>
      <c r="D250" s="50"/>
      <c r="E250" s="51"/>
      <c r="F250" s="51"/>
    </row>
    <row r="251" spans="2:6" ht="12.75" customHeight="1">
      <c r="B251" s="1"/>
      <c r="D251" s="50"/>
      <c r="E251" s="51"/>
      <c r="F251" s="51"/>
    </row>
    <row r="252" spans="2:6" ht="12.75" customHeight="1">
      <c r="B252" s="1"/>
      <c r="D252" s="50"/>
      <c r="E252" s="51"/>
      <c r="F252" s="51"/>
    </row>
    <row r="253" spans="2:6" ht="12.75" customHeight="1">
      <c r="B253" s="1"/>
      <c r="D253" s="50"/>
      <c r="E253" s="51"/>
      <c r="F253" s="51"/>
    </row>
    <row r="254" spans="2:6" ht="12.75" customHeight="1">
      <c r="B254" s="1"/>
      <c r="D254" s="50"/>
      <c r="E254" s="51"/>
      <c r="F254" s="51"/>
    </row>
    <row r="255" spans="2:6" ht="12.75" customHeight="1">
      <c r="B255" s="1"/>
      <c r="D255" s="50"/>
      <c r="E255" s="51"/>
      <c r="F255" s="51"/>
    </row>
    <row r="256" spans="2:6" ht="12.75" customHeight="1">
      <c r="B256" s="1"/>
      <c r="D256" s="50"/>
      <c r="E256" s="51"/>
      <c r="F256" s="51"/>
    </row>
    <row r="257" spans="2:6" ht="12.75" customHeight="1">
      <c r="B257" s="1"/>
      <c r="D257" s="50"/>
      <c r="E257" s="51"/>
      <c r="F257" s="51"/>
    </row>
    <row r="258" spans="2:6" ht="12.75" customHeight="1">
      <c r="B258" s="1"/>
      <c r="D258" s="50"/>
      <c r="E258" s="51"/>
      <c r="F258" s="51"/>
    </row>
    <row r="259" spans="2:6" ht="12.75" customHeight="1">
      <c r="B259" s="1"/>
      <c r="D259" s="50"/>
      <c r="E259" s="51"/>
      <c r="F259" s="51"/>
    </row>
    <row r="260" spans="2:6" ht="12.75" customHeight="1">
      <c r="B260" s="1"/>
      <c r="D260" s="50"/>
      <c r="E260" s="51"/>
      <c r="F260" s="51"/>
    </row>
    <row r="261" spans="2:6" ht="12.75" customHeight="1">
      <c r="B261" s="1"/>
      <c r="D261" s="50"/>
      <c r="E261" s="51"/>
      <c r="F261" s="51"/>
    </row>
    <row r="262" spans="2:6" ht="12.75" customHeight="1">
      <c r="B262" s="1"/>
      <c r="D262" s="50"/>
      <c r="E262" s="51"/>
      <c r="F262" s="51"/>
    </row>
    <row r="263" spans="2:6" ht="12.75" customHeight="1">
      <c r="B263" s="1"/>
      <c r="D263" s="50"/>
      <c r="E263" s="51"/>
      <c r="F263" s="51"/>
    </row>
    <row r="264" spans="2:6" ht="12.75" customHeight="1">
      <c r="B264" s="1"/>
      <c r="D264" s="50"/>
      <c r="E264" s="51"/>
      <c r="F264" s="51"/>
    </row>
    <row r="265" spans="2:6" ht="12.75" customHeight="1">
      <c r="B265" s="1"/>
      <c r="D265" s="50"/>
      <c r="E265" s="51"/>
      <c r="F265" s="51"/>
    </row>
    <row r="266" spans="2:6" ht="12.75" customHeight="1">
      <c r="B266" s="1"/>
      <c r="D266" s="50"/>
      <c r="E266" s="51"/>
      <c r="F266" s="51"/>
    </row>
    <row r="267" spans="2:6" ht="12.75" customHeight="1">
      <c r="B267" s="1"/>
      <c r="D267" s="50"/>
      <c r="E267" s="51"/>
      <c r="F267" s="51"/>
    </row>
    <row r="268" spans="2:6" ht="12.75" customHeight="1">
      <c r="B268" s="1"/>
      <c r="D268" s="50"/>
      <c r="E268" s="51"/>
      <c r="F268" s="51"/>
    </row>
    <row r="269" spans="2:6" ht="12.75" customHeight="1">
      <c r="B269" s="1"/>
      <c r="D269" s="50"/>
      <c r="E269" s="51"/>
      <c r="F269" s="51"/>
    </row>
    <row r="270" spans="2:6" ht="12.75" customHeight="1">
      <c r="B270" s="1"/>
      <c r="D270" s="50"/>
      <c r="E270" s="51"/>
      <c r="F270" s="51"/>
    </row>
    <row r="271" spans="2:6" ht="12.75" customHeight="1">
      <c r="B271" s="1"/>
      <c r="D271" s="50"/>
      <c r="E271" s="51"/>
      <c r="F271" s="51"/>
    </row>
    <row r="272" spans="2:6" ht="12.75" customHeight="1">
      <c r="B272" s="1"/>
      <c r="D272" s="50"/>
      <c r="E272" s="51"/>
      <c r="F272" s="51"/>
    </row>
    <row r="273" spans="2:6" ht="12.75" customHeight="1">
      <c r="B273" s="1"/>
      <c r="D273" s="50"/>
      <c r="E273" s="51"/>
      <c r="F273" s="51"/>
    </row>
    <row r="274" spans="2:6" ht="12.75" customHeight="1">
      <c r="B274" s="1"/>
      <c r="D274" s="50"/>
      <c r="E274" s="51"/>
      <c r="F274" s="51"/>
    </row>
    <row r="275" spans="2:6" ht="12.75" customHeight="1">
      <c r="B275" s="1"/>
      <c r="D275" s="50"/>
      <c r="E275" s="51"/>
      <c r="F275" s="51"/>
    </row>
    <row r="276" spans="2:6" ht="12.75" customHeight="1">
      <c r="B276" s="1"/>
      <c r="D276" s="50"/>
      <c r="E276" s="51"/>
      <c r="F276" s="51"/>
    </row>
    <row r="277" spans="2:6" ht="12.75" customHeight="1">
      <c r="B277" s="1"/>
      <c r="D277" s="50"/>
      <c r="E277" s="51"/>
      <c r="F277" s="51"/>
    </row>
    <row r="278" spans="2:6" ht="12.75" customHeight="1">
      <c r="B278" s="1"/>
      <c r="D278" s="50"/>
      <c r="E278" s="51"/>
      <c r="F278" s="51"/>
    </row>
    <row r="279" spans="2:6" ht="12.75" customHeight="1">
      <c r="B279" s="1"/>
      <c r="D279" s="50"/>
      <c r="E279" s="51"/>
      <c r="F279" s="51"/>
    </row>
    <row r="280" spans="2:6" ht="12.75" customHeight="1">
      <c r="B280" s="1"/>
      <c r="D280" s="50"/>
      <c r="E280" s="51"/>
      <c r="F280" s="51"/>
    </row>
    <row r="281" spans="2:6" ht="12.75" customHeight="1">
      <c r="B281" s="1"/>
      <c r="D281" s="50"/>
      <c r="E281" s="51"/>
      <c r="F281" s="51"/>
    </row>
    <row r="282" spans="2:6" ht="12.75" customHeight="1">
      <c r="B282" s="1"/>
      <c r="D282" s="50"/>
      <c r="E282" s="51"/>
      <c r="F282" s="51"/>
    </row>
    <row r="283" spans="2:6" ht="12.75" customHeight="1">
      <c r="B283" s="1"/>
      <c r="D283" s="50"/>
      <c r="E283" s="51"/>
      <c r="F283" s="51"/>
    </row>
    <row r="284" spans="2:6" ht="12.75" customHeight="1">
      <c r="B284" s="1"/>
      <c r="D284" s="50"/>
      <c r="E284" s="51"/>
      <c r="F284" s="51"/>
    </row>
    <row r="285" spans="2:6" ht="12.75" customHeight="1">
      <c r="B285" s="1"/>
      <c r="D285" s="50"/>
      <c r="E285" s="51"/>
      <c r="F285" s="51"/>
    </row>
    <row r="286" spans="2:6" ht="12.75" customHeight="1">
      <c r="B286" s="1"/>
      <c r="D286" s="50"/>
      <c r="E286" s="51"/>
      <c r="F286" s="51"/>
    </row>
    <row r="287" spans="2:6" ht="12.75" customHeight="1">
      <c r="B287" s="1"/>
      <c r="D287" s="50"/>
      <c r="E287" s="51"/>
      <c r="F287" s="51"/>
    </row>
    <row r="288" spans="2:6" ht="12.75" customHeight="1">
      <c r="B288" s="1"/>
      <c r="D288" s="50"/>
      <c r="E288" s="51"/>
      <c r="F288" s="51"/>
    </row>
    <row r="289" spans="2:6" ht="12.75" customHeight="1">
      <c r="B289" s="1"/>
      <c r="D289" s="50"/>
      <c r="E289" s="51"/>
      <c r="F289" s="51"/>
    </row>
    <row r="290" spans="2:6" ht="12.75" customHeight="1">
      <c r="B290" s="1"/>
      <c r="D290" s="50"/>
      <c r="E290" s="51"/>
      <c r="F290" s="51"/>
    </row>
    <row r="291" spans="2:6" ht="12.75" customHeight="1">
      <c r="B291" s="1"/>
      <c r="D291" s="50"/>
      <c r="E291" s="51"/>
      <c r="F291" s="51"/>
    </row>
    <row r="292" spans="2:6" ht="12.75" customHeight="1">
      <c r="B292" s="1"/>
      <c r="D292" s="50"/>
      <c r="E292" s="51"/>
      <c r="F292" s="51"/>
    </row>
    <row r="293" spans="2:6" ht="12.75" customHeight="1">
      <c r="B293" s="1"/>
      <c r="D293" s="50"/>
      <c r="E293" s="51"/>
      <c r="F293" s="51"/>
    </row>
    <row r="294" spans="2:6" ht="12.75" customHeight="1">
      <c r="B294" s="1"/>
      <c r="D294" s="50"/>
      <c r="E294" s="51"/>
      <c r="F294" s="51"/>
    </row>
    <row r="295" spans="2:6" ht="12.75" customHeight="1">
      <c r="B295" s="1"/>
      <c r="D295" s="50"/>
      <c r="E295" s="51"/>
      <c r="F295" s="51"/>
    </row>
    <row r="296" spans="2:6" ht="12.75" customHeight="1">
      <c r="B296" s="1"/>
      <c r="D296" s="50"/>
      <c r="E296" s="51"/>
      <c r="F296" s="51"/>
    </row>
    <row r="297" spans="2:6" ht="12.75" customHeight="1">
      <c r="B297" s="1"/>
      <c r="D297" s="50"/>
      <c r="E297" s="51"/>
      <c r="F297" s="51"/>
    </row>
    <row r="298" spans="2:6" ht="12.75" customHeight="1">
      <c r="B298" s="1"/>
      <c r="D298" s="50"/>
      <c r="E298" s="51"/>
      <c r="F298" s="51"/>
    </row>
    <row r="299" spans="2:6" ht="12.75" customHeight="1">
      <c r="B299" s="1"/>
      <c r="D299" s="50"/>
      <c r="E299" s="51"/>
      <c r="F299" s="51"/>
    </row>
    <row r="300" spans="2:6" ht="12.75" customHeight="1">
      <c r="B300" s="1"/>
      <c r="D300" s="50"/>
      <c r="E300" s="51"/>
      <c r="F300" s="51"/>
    </row>
    <row r="301" spans="2:6" ht="12.75" customHeight="1">
      <c r="B301" s="1"/>
      <c r="D301" s="50"/>
      <c r="E301" s="51"/>
      <c r="F301" s="51"/>
    </row>
    <row r="302" spans="2:6" ht="12.75" customHeight="1">
      <c r="B302" s="1"/>
      <c r="D302" s="50"/>
      <c r="E302" s="51"/>
      <c r="F302" s="51"/>
    </row>
    <row r="303" spans="2:6" ht="12.75" customHeight="1">
      <c r="B303" s="1"/>
      <c r="D303" s="50"/>
      <c r="E303" s="51"/>
      <c r="F303" s="51"/>
    </row>
    <row r="304" spans="2:6" ht="12.75" customHeight="1">
      <c r="B304" s="1"/>
      <c r="D304" s="50"/>
      <c r="E304" s="51"/>
      <c r="F304" s="51"/>
    </row>
    <row r="305" spans="2:6" ht="12.75" customHeight="1">
      <c r="B305" s="1"/>
      <c r="D305" s="50"/>
      <c r="E305" s="51"/>
      <c r="F305" s="51"/>
    </row>
    <row r="306" spans="2:6" ht="12.75" customHeight="1">
      <c r="B306" s="1"/>
      <c r="D306" s="50"/>
      <c r="E306" s="51"/>
      <c r="F306" s="51"/>
    </row>
    <row r="307" spans="2:6" ht="12.75" customHeight="1">
      <c r="B307" s="1"/>
      <c r="D307" s="50"/>
      <c r="E307" s="51"/>
      <c r="F307" s="51"/>
    </row>
    <row r="308" spans="2:6" ht="12.75" customHeight="1">
      <c r="B308" s="1"/>
      <c r="D308" s="50"/>
      <c r="E308" s="51"/>
      <c r="F308" s="51"/>
    </row>
    <row r="309" spans="2:6" ht="12.75" customHeight="1">
      <c r="B309" s="1"/>
      <c r="D309" s="50"/>
      <c r="E309" s="51"/>
      <c r="F309" s="51"/>
    </row>
    <row r="310" spans="2:6" ht="12.75" customHeight="1">
      <c r="B310" s="1"/>
      <c r="D310" s="50"/>
      <c r="E310" s="51"/>
      <c r="F310" s="51"/>
    </row>
    <row r="311" spans="2:6" ht="12.75" customHeight="1">
      <c r="B311" s="1"/>
      <c r="D311" s="50"/>
      <c r="E311" s="51"/>
      <c r="F311" s="51"/>
    </row>
    <row r="312" spans="2:6" ht="12.75" customHeight="1">
      <c r="B312" s="1"/>
      <c r="D312" s="50"/>
      <c r="E312" s="51"/>
      <c r="F312" s="51"/>
    </row>
    <row r="313" spans="2:6" ht="12.75" customHeight="1">
      <c r="B313" s="1"/>
      <c r="D313" s="50"/>
      <c r="E313" s="51"/>
      <c r="F313" s="51"/>
    </row>
    <row r="314" spans="2:6" ht="12.75" customHeight="1">
      <c r="B314" s="1"/>
      <c r="D314" s="50"/>
      <c r="E314" s="51"/>
      <c r="F314" s="51"/>
    </row>
    <row r="315" spans="2:6" ht="12.75" customHeight="1">
      <c r="B315" s="1"/>
      <c r="D315" s="50"/>
      <c r="E315" s="51"/>
      <c r="F315" s="51"/>
    </row>
    <row r="316" spans="2:6" ht="12.75" customHeight="1">
      <c r="B316" s="1"/>
      <c r="D316" s="50"/>
      <c r="E316" s="51"/>
      <c r="F316" s="51"/>
    </row>
    <row r="317" spans="2:6" ht="12.75" customHeight="1">
      <c r="B317" s="1"/>
      <c r="D317" s="50"/>
      <c r="E317" s="51"/>
      <c r="F317" s="51"/>
    </row>
    <row r="318" spans="2:6" ht="12.75" customHeight="1">
      <c r="B318" s="1"/>
      <c r="D318" s="50"/>
      <c r="E318" s="51"/>
      <c r="F318" s="51"/>
    </row>
    <row r="319" spans="2:6" ht="12.75" customHeight="1">
      <c r="B319" s="1"/>
      <c r="D319" s="50"/>
      <c r="E319" s="51"/>
      <c r="F319" s="51"/>
    </row>
    <row r="320" spans="2:6" ht="12.75" customHeight="1">
      <c r="B320" s="1"/>
      <c r="D320" s="50"/>
      <c r="E320" s="51"/>
      <c r="F320" s="51"/>
    </row>
    <row r="321" spans="2:6" ht="12.75" customHeight="1">
      <c r="B321" s="1"/>
      <c r="D321" s="50"/>
      <c r="E321" s="51"/>
      <c r="F321" s="51"/>
    </row>
    <row r="322" spans="2:6" ht="12.75" customHeight="1">
      <c r="B322" s="1"/>
      <c r="D322" s="50"/>
      <c r="E322" s="51"/>
      <c r="F322" s="51"/>
    </row>
    <row r="323" spans="2:6" ht="12.75" customHeight="1">
      <c r="B323" s="1"/>
      <c r="D323" s="50"/>
      <c r="E323" s="51"/>
      <c r="F323" s="51"/>
    </row>
    <row r="324" spans="2:6" ht="12.75" customHeight="1">
      <c r="B324" s="1"/>
      <c r="D324" s="50"/>
      <c r="E324" s="51"/>
      <c r="F324" s="51"/>
    </row>
    <row r="325" spans="2:6" ht="12.75" customHeight="1">
      <c r="B325" s="1"/>
      <c r="D325" s="50"/>
      <c r="E325" s="51"/>
      <c r="F325" s="51"/>
    </row>
    <row r="326" spans="2:6" ht="12.75" customHeight="1">
      <c r="B326" s="1"/>
      <c r="D326" s="50"/>
      <c r="E326" s="51"/>
      <c r="F326" s="51"/>
    </row>
    <row r="327" spans="2:6" ht="12.75" customHeight="1">
      <c r="B327" s="1"/>
      <c r="D327" s="50"/>
      <c r="E327" s="51"/>
      <c r="F327" s="51"/>
    </row>
    <row r="328" spans="2:6" ht="12.75" customHeight="1">
      <c r="B328" s="1"/>
      <c r="D328" s="50"/>
      <c r="E328" s="51"/>
      <c r="F328" s="51"/>
    </row>
    <row r="329" spans="2:6" ht="12.75" customHeight="1">
      <c r="B329" s="1"/>
      <c r="D329" s="50"/>
      <c r="E329" s="51"/>
      <c r="F329" s="51"/>
    </row>
    <row r="330" spans="2:6" ht="12.75" customHeight="1">
      <c r="B330" s="1"/>
      <c r="D330" s="50"/>
      <c r="E330" s="51"/>
      <c r="F330" s="51"/>
    </row>
    <row r="331" spans="2:6" ht="12.75" customHeight="1">
      <c r="B331" s="1"/>
      <c r="D331" s="50"/>
      <c r="E331" s="51"/>
      <c r="F331" s="51"/>
    </row>
    <row r="332" spans="2:6" ht="12.75" customHeight="1">
      <c r="B332" s="1"/>
      <c r="D332" s="50"/>
      <c r="E332" s="51"/>
      <c r="F332" s="51"/>
    </row>
    <row r="333" spans="2:6" ht="12.75" customHeight="1">
      <c r="B333" s="1"/>
      <c r="D333" s="50"/>
      <c r="E333" s="51"/>
      <c r="F333" s="51"/>
    </row>
    <row r="334" spans="2:6" ht="12.75" customHeight="1">
      <c r="B334" s="1"/>
      <c r="D334" s="50"/>
      <c r="E334" s="51"/>
      <c r="F334" s="51"/>
    </row>
    <row r="335" spans="2:6" ht="12.75" customHeight="1">
      <c r="B335" s="1"/>
      <c r="D335" s="50"/>
      <c r="E335" s="51"/>
      <c r="F335" s="51"/>
    </row>
    <row r="336" spans="2:6" ht="12.75" customHeight="1">
      <c r="B336" s="1"/>
      <c r="D336" s="50"/>
      <c r="E336" s="51"/>
      <c r="F336" s="51"/>
    </row>
    <row r="337" spans="2:6" ht="12.75" customHeight="1">
      <c r="B337" s="1"/>
      <c r="D337" s="50"/>
      <c r="E337" s="51"/>
      <c r="F337" s="51"/>
    </row>
    <row r="338" spans="2:6" ht="12.75" customHeight="1">
      <c r="B338" s="1"/>
      <c r="D338" s="50"/>
      <c r="E338" s="51"/>
      <c r="F338" s="51"/>
    </row>
    <row r="339" spans="2:6" ht="12.75" customHeight="1">
      <c r="B339" s="1"/>
      <c r="D339" s="50"/>
      <c r="E339" s="51"/>
      <c r="F339" s="51"/>
    </row>
    <row r="340" spans="2:6" ht="12.75" customHeight="1">
      <c r="B340" s="1"/>
      <c r="D340" s="50"/>
      <c r="E340" s="51"/>
      <c r="F340" s="51"/>
    </row>
    <row r="341" spans="2:6" ht="12.75" customHeight="1">
      <c r="B341" s="1"/>
      <c r="D341" s="50"/>
      <c r="E341" s="51"/>
      <c r="F341" s="51"/>
    </row>
    <row r="342" spans="2:6" ht="12.75" customHeight="1">
      <c r="B342" s="1"/>
      <c r="D342" s="50"/>
      <c r="E342" s="51"/>
      <c r="F342" s="51"/>
    </row>
    <row r="343" spans="2:6" ht="12.75" customHeight="1">
      <c r="B343" s="1"/>
      <c r="D343" s="50"/>
      <c r="E343" s="51"/>
      <c r="F343" s="51"/>
    </row>
    <row r="344" spans="2:6" ht="12.75" customHeight="1">
      <c r="B344" s="1"/>
      <c r="D344" s="50"/>
      <c r="E344" s="51"/>
      <c r="F344" s="51"/>
    </row>
    <row r="345" spans="2:6" ht="12.75" customHeight="1">
      <c r="B345" s="1"/>
      <c r="D345" s="50"/>
      <c r="E345" s="51"/>
      <c r="F345" s="51"/>
    </row>
    <row r="346" spans="2:6" ht="12.75" customHeight="1">
      <c r="B346" s="1"/>
      <c r="D346" s="50"/>
      <c r="E346" s="51"/>
      <c r="F346" s="51"/>
    </row>
    <row r="347" spans="2:6" ht="12.75" customHeight="1">
      <c r="B347" s="1"/>
      <c r="D347" s="50"/>
      <c r="E347" s="51"/>
      <c r="F347" s="51"/>
    </row>
    <row r="348" spans="2:6" ht="12.75" customHeight="1">
      <c r="B348" s="1"/>
      <c r="D348" s="50"/>
      <c r="E348" s="51"/>
      <c r="F348" s="51"/>
    </row>
    <row r="349" spans="2:6" ht="12.75" customHeight="1">
      <c r="B349" s="1"/>
      <c r="D349" s="50"/>
      <c r="E349" s="51"/>
      <c r="F349" s="51"/>
    </row>
    <row r="350" spans="2:6" ht="12.75" customHeight="1">
      <c r="B350" s="1"/>
      <c r="D350" s="50"/>
      <c r="E350" s="51"/>
      <c r="F350" s="51"/>
    </row>
    <row r="351" spans="2:6" ht="12.75" customHeight="1">
      <c r="B351" s="1"/>
      <c r="D351" s="50"/>
      <c r="E351" s="51"/>
      <c r="F351" s="51"/>
    </row>
    <row r="352" spans="2:6" ht="12.75" customHeight="1">
      <c r="B352" s="1"/>
      <c r="D352" s="50"/>
      <c r="E352" s="51"/>
      <c r="F352" s="51"/>
    </row>
    <row r="353" spans="2:6" ht="12.75" customHeight="1">
      <c r="B353" s="1"/>
      <c r="D353" s="50"/>
      <c r="E353" s="51"/>
      <c r="F353" s="51"/>
    </row>
    <row r="354" spans="2:6" ht="12.75" customHeight="1">
      <c r="B354" s="1"/>
      <c r="D354" s="50"/>
      <c r="E354" s="51"/>
      <c r="F354" s="51"/>
    </row>
    <row r="355" spans="2:6" ht="12.75" customHeight="1">
      <c r="B355" s="1"/>
      <c r="D355" s="50"/>
      <c r="E355" s="51"/>
      <c r="F355" s="51"/>
    </row>
    <row r="356" spans="2:6" ht="12.75" customHeight="1">
      <c r="B356" s="1"/>
      <c r="D356" s="50"/>
      <c r="E356" s="51"/>
      <c r="F356" s="51"/>
    </row>
    <row r="357" spans="2:6" ht="12.75" customHeight="1">
      <c r="B357" s="1"/>
      <c r="D357" s="50"/>
      <c r="E357" s="51"/>
      <c r="F357" s="51"/>
    </row>
    <row r="358" spans="2:6" ht="12.75" customHeight="1">
      <c r="B358" s="1"/>
      <c r="D358" s="50"/>
      <c r="E358" s="51"/>
      <c r="F358" s="51"/>
    </row>
    <row r="359" spans="2:6" ht="12.75" customHeight="1">
      <c r="B359" s="1"/>
      <c r="D359" s="50"/>
      <c r="E359" s="51"/>
      <c r="F359" s="51"/>
    </row>
    <row r="360" spans="2:6" ht="12.75" customHeight="1">
      <c r="B360" s="1"/>
      <c r="D360" s="50"/>
      <c r="E360" s="51"/>
      <c r="F360" s="51"/>
    </row>
    <row r="361" spans="2:6" ht="12.75" customHeight="1">
      <c r="B361" s="1"/>
      <c r="D361" s="50"/>
      <c r="E361" s="51"/>
      <c r="F361" s="51"/>
    </row>
    <row r="362" spans="2:6" ht="12.75" customHeight="1">
      <c r="B362" s="1"/>
      <c r="D362" s="50"/>
      <c r="E362" s="51"/>
      <c r="F362" s="51"/>
    </row>
    <row r="363" spans="2:6" ht="12.75" customHeight="1">
      <c r="B363" s="1"/>
      <c r="D363" s="50"/>
      <c r="E363" s="51"/>
      <c r="F363" s="51"/>
    </row>
    <row r="364" spans="2:6" ht="12.75" customHeight="1">
      <c r="B364" s="1"/>
      <c r="D364" s="50"/>
      <c r="E364" s="51"/>
      <c r="F364" s="51"/>
    </row>
    <row r="365" spans="2:6" ht="12.75" customHeight="1">
      <c r="B365" s="1"/>
      <c r="D365" s="50"/>
      <c r="E365" s="51"/>
      <c r="F365" s="51"/>
    </row>
    <row r="366" spans="2:6" ht="12.75" customHeight="1">
      <c r="B366" s="1"/>
      <c r="D366" s="50"/>
      <c r="E366" s="51"/>
      <c r="F366" s="51"/>
    </row>
    <row r="367" spans="2:6" ht="12.75" customHeight="1">
      <c r="B367" s="1"/>
      <c r="D367" s="50"/>
      <c r="E367" s="51"/>
      <c r="F367" s="51"/>
    </row>
    <row r="368" spans="2:6" ht="12.75" customHeight="1">
      <c r="B368" s="1"/>
      <c r="D368" s="50"/>
      <c r="E368" s="51"/>
      <c r="F368" s="51"/>
    </row>
    <row r="369" spans="2:6" ht="12.75" customHeight="1">
      <c r="B369" s="1"/>
      <c r="D369" s="50"/>
      <c r="E369" s="51"/>
      <c r="F369" s="51"/>
    </row>
    <row r="370" spans="2:6" ht="12.75" customHeight="1">
      <c r="B370" s="1"/>
      <c r="D370" s="50"/>
      <c r="E370" s="51"/>
      <c r="F370" s="51"/>
    </row>
    <row r="371" spans="2:6" ht="12.75" customHeight="1">
      <c r="B371" s="1"/>
      <c r="D371" s="50"/>
      <c r="E371" s="51"/>
      <c r="F371" s="51"/>
    </row>
    <row r="372" spans="2:6" ht="12.75" customHeight="1">
      <c r="B372" s="1"/>
      <c r="D372" s="50"/>
      <c r="E372" s="51"/>
      <c r="F372" s="51"/>
    </row>
    <row r="373" spans="2:6" ht="12.75" customHeight="1">
      <c r="B373" s="1"/>
      <c r="D373" s="50"/>
      <c r="E373" s="51"/>
      <c r="F373" s="51"/>
    </row>
    <row r="374" spans="2:6" ht="12.75" customHeight="1">
      <c r="B374" s="1"/>
      <c r="D374" s="50"/>
      <c r="E374" s="51"/>
      <c r="F374" s="51"/>
    </row>
    <row r="375" spans="2:6" ht="12.75" customHeight="1">
      <c r="B375" s="1"/>
      <c r="D375" s="50"/>
      <c r="E375" s="51"/>
      <c r="F375" s="51"/>
    </row>
    <row r="376" spans="2:6" ht="12.75" customHeight="1">
      <c r="B376" s="1"/>
      <c r="D376" s="50"/>
      <c r="E376" s="51"/>
      <c r="F376" s="51"/>
    </row>
    <row r="377" spans="2:6" ht="12.75" customHeight="1">
      <c r="B377" s="1"/>
      <c r="D377" s="50"/>
      <c r="E377" s="51"/>
      <c r="F377" s="51"/>
    </row>
    <row r="378" spans="2:6" ht="12.75" customHeight="1">
      <c r="B378" s="1"/>
      <c r="D378" s="50"/>
      <c r="E378" s="51"/>
      <c r="F378" s="51"/>
    </row>
    <row r="379" spans="2:6" ht="12.75" customHeight="1">
      <c r="B379" s="1"/>
      <c r="D379" s="50"/>
      <c r="E379" s="51"/>
      <c r="F379" s="51"/>
    </row>
    <row r="380" spans="2:6" ht="12.75" customHeight="1">
      <c r="B380" s="1"/>
      <c r="D380" s="50"/>
      <c r="E380" s="51"/>
      <c r="F380" s="51"/>
    </row>
    <row r="381" spans="2:6" ht="12.75" customHeight="1">
      <c r="B381" s="1"/>
      <c r="D381" s="50"/>
      <c r="E381" s="51"/>
      <c r="F381" s="51"/>
    </row>
    <row r="382" spans="2:6" ht="12.75" customHeight="1">
      <c r="B382" s="1"/>
      <c r="D382" s="50"/>
      <c r="E382" s="51"/>
      <c r="F382" s="51"/>
    </row>
    <row r="383" spans="2:6" ht="12.75" customHeight="1">
      <c r="B383" s="1"/>
      <c r="D383" s="50"/>
      <c r="E383" s="51"/>
      <c r="F383" s="51"/>
    </row>
    <row r="384" spans="2:6" ht="12.75" customHeight="1">
      <c r="B384" s="1"/>
      <c r="D384" s="50"/>
      <c r="E384" s="51"/>
      <c r="F384" s="51"/>
    </row>
    <row r="385" spans="2:6" ht="12.75" customHeight="1">
      <c r="B385" s="1"/>
      <c r="D385" s="50"/>
      <c r="E385" s="51"/>
      <c r="F385" s="51"/>
    </row>
    <row r="386" spans="2:6" ht="12.75" customHeight="1">
      <c r="B386" s="1"/>
      <c r="D386" s="50"/>
      <c r="E386" s="51"/>
      <c r="F386" s="51"/>
    </row>
    <row r="387" spans="2:6" ht="12.75" customHeight="1">
      <c r="B387" s="1"/>
      <c r="D387" s="50"/>
      <c r="E387" s="51"/>
      <c r="F387" s="51"/>
    </row>
    <row r="388" spans="2:6" ht="12.75" customHeight="1">
      <c r="B388" s="1"/>
      <c r="D388" s="50"/>
      <c r="E388" s="51"/>
      <c r="F388" s="51"/>
    </row>
    <row r="389" spans="2:6" ht="12.75" customHeight="1">
      <c r="B389" s="1"/>
      <c r="D389" s="50"/>
      <c r="E389" s="51"/>
      <c r="F389" s="51"/>
    </row>
    <row r="390" spans="2:6" ht="12.75" customHeight="1">
      <c r="B390" s="1"/>
      <c r="D390" s="50"/>
      <c r="E390" s="51"/>
      <c r="F390" s="51"/>
    </row>
    <row r="391" spans="2:6" ht="12.75" customHeight="1">
      <c r="B391" s="1"/>
      <c r="D391" s="50"/>
      <c r="E391" s="51"/>
      <c r="F391" s="51"/>
    </row>
    <row r="392" spans="2:6" ht="12.75" customHeight="1">
      <c r="B392" s="1"/>
      <c r="D392" s="50"/>
      <c r="E392" s="51"/>
      <c r="F392" s="51"/>
    </row>
    <row r="393" spans="2:6" ht="12.75" customHeight="1">
      <c r="B393" s="1"/>
      <c r="D393" s="50"/>
      <c r="E393" s="51"/>
      <c r="F393" s="51"/>
    </row>
    <row r="394" spans="2:6" ht="12.75" customHeight="1">
      <c r="B394" s="1"/>
      <c r="D394" s="50"/>
      <c r="E394" s="51"/>
      <c r="F394" s="51"/>
    </row>
    <row r="395" spans="2:6" ht="12.75" customHeight="1">
      <c r="B395" s="1"/>
      <c r="D395" s="50"/>
      <c r="E395" s="51"/>
      <c r="F395" s="51"/>
    </row>
    <row r="396" spans="2:6" ht="12.75" customHeight="1">
      <c r="B396" s="1"/>
      <c r="D396" s="50"/>
      <c r="E396" s="51"/>
      <c r="F396" s="51"/>
    </row>
    <row r="397" spans="2:6" ht="12.75" customHeight="1">
      <c r="B397" s="1"/>
      <c r="D397" s="50"/>
      <c r="E397" s="51"/>
      <c r="F397" s="51"/>
    </row>
    <row r="398" spans="2:6" ht="12.75" customHeight="1">
      <c r="B398" s="1"/>
      <c r="D398" s="50"/>
      <c r="E398" s="51"/>
      <c r="F398" s="51"/>
    </row>
    <row r="399" spans="2:6" ht="12.75" customHeight="1">
      <c r="B399" s="1"/>
      <c r="D399" s="50"/>
      <c r="E399" s="51"/>
      <c r="F399" s="51"/>
    </row>
    <row r="400" spans="2:6" ht="12.75" customHeight="1">
      <c r="B400" s="1"/>
      <c r="D400" s="50"/>
      <c r="E400" s="51"/>
      <c r="F400" s="51"/>
    </row>
    <row r="401" spans="2:6" ht="12.75" customHeight="1">
      <c r="B401" s="1"/>
      <c r="D401" s="50"/>
      <c r="E401" s="51"/>
      <c r="F401" s="51"/>
    </row>
    <row r="402" spans="2:6" ht="12.75" customHeight="1">
      <c r="B402" s="1"/>
      <c r="D402" s="50"/>
      <c r="E402" s="51"/>
      <c r="F402" s="51"/>
    </row>
    <row r="403" spans="2:6" ht="12.75" customHeight="1">
      <c r="B403" s="1"/>
      <c r="D403" s="50"/>
      <c r="E403" s="51"/>
      <c r="F403" s="51"/>
    </row>
    <row r="404" spans="2:6" ht="12.75" customHeight="1">
      <c r="B404" s="1"/>
      <c r="D404" s="50"/>
      <c r="E404" s="51"/>
      <c r="F404" s="51"/>
    </row>
    <row r="405" spans="2:6" ht="12.75" customHeight="1">
      <c r="B405" s="1"/>
      <c r="D405" s="50"/>
      <c r="E405" s="51"/>
      <c r="F405" s="51"/>
    </row>
    <row r="406" spans="2:6" ht="12.75" customHeight="1">
      <c r="B406" s="1"/>
      <c r="D406" s="50"/>
      <c r="E406" s="51"/>
      <c r="F406" s="51"/>
    </row>
    <row r="407" spans="2:6" ht="12.75" customHeight="1">
      <c r="B407" s="1"/>
      <c r="D407" s="50"/>
      <c r="E407" s="51"/>
      <c r="F407" s="51"/>
    </row>
    <row r="408" spans="2:6" ht="12.75" customHeight="1">
      <c r="B408" s="1"/>
      <c r="D408" s="50"/>
      <c r="E408" s="51"/>
      <c r="F408" s="51"/>
    </row>
    <row r="409" spans="2:6" ht="12.75" customHeight="1">
      <c r="B409" s="1"/>
      <c r="D409" s="50"/>
      <c r="E409" s="51"/>
      <c r="F409" s="51"/>
    </row>
    <row r="410" spans="2:6" ht="12.75" customHeight="1">
      <c r="B410" s="1"/>
      <c r="D410" s="50"/>
      <c r="E410" s="51"/>
      <c r="F410" s="51"/>
    </row>
    <row r="411" spans="2:6" ht="12.75" customHeight="1">
      <c r="B411" s="1"/>
      <c r="D411" s="50"/>
      <c r="E411" s="51"/>
      <c r="F411" s="51"/>
    </row>
    <row r="412" spans="2:6" ht="12.75" customHeight="1">
      <c r="B412" s="1"/>
      <c r="D412" s="50"/>
      <c r="E412" s="51"/>
      <c r="F412" s="51"/>
    </row>
    <row r="413" spans="2:6" ht="12.75" customHeight="1">
      <c r="B413" s="1"/>
      <c r="D413" s="50"/>
      <c r="E413" s="51"/>
      <c r="F413" s="51"/>
    </row>
    <row r="414" spans="2:6" ht="12.75" customHeight="1">
      <c r="B414" s="1"/>
      <c r="D414" s="50"/>
      <c r="E414" s="51"/>
      <c r="F414" s="51"/>
    </row>
    <row r="415" spans="2:6" ht="12.75" customHeight="1">
      <c r="B415" s="1"/>
      <c r="D415" s="50"/>
      <c r="E415" s="51"/>
      <c r="F415" s="51"/>
    </row>
    <row r="416" spans="2:6" ht="12.75" customHeight="1">
      <c r="B416" s="1"/>
      <c r="D416" s="50"/>
      <c r="E416" s="51"/>
      <c r="F416" s="51"/>
    </row>
    <row r="417" spans="2:6" ht="12.75" customHeight="1">
      <c r="B417" s="1"/>
      <c r="D417" s="50"/>
      <c r="E417" s="51"/>
      <c r="F417" s="51"/>
    </row>
    <row r="418" spans="2:6" ht="12.75" customHeight="1">
      <c r="B418" s="1"/>
      <c r="D418" s="50"/>
      <c r="E418" s="51"/>
      <c r="F418" s="51"/>
    </row>
    <row r="419" spans="2:6" ht="12.75" customHeight="1">
      <c r="B419" s="1"/>
      <c r="D419" s="50"/>
      <c r="E419" s="51"/>
      <c r="F419" s="51"/>
    </row>
    <row r="420" spans="2:6" ht="12.75" customHeight="1">
      <c r="B420" s="1"/>
      <c r="D420" s="50"/>
      <c r="E420" s="51"/>
      <c r="F420" s="51"/>
    </row>
    <row r="421" spans="2:6" ht="12.75" customHeight="1">
      <c r="B421" s="1"/>
      <c r="D421" s="50"/>
      <c r="E421" s="51"/>
      <c r="F421" s="51"/>
    </row>
    <row r="422" spans="2:6" ht="12.75" customHeight="1">
      <c r="B422" s="1"/>
      <c r="D422" s="50"/>
      <c r="E422" s="51"/>
      <c r="F422" s="51"/>
    </row>
    <row r="423" spans="2:6" ht="12.75" customHeight="1">
      <c r="B423" s="1"/>
      <c r="D423" s="50"/>
      <c r="E423" s="51"/>
      <c r="F423" s="51"/>
    </row>
    <row r="424" spans="2:6" ht="12.75" customHeight="1">
      <c r="B424" s="1"/>
      <c r="D424" s="50"/>
      <c r="E424" s="51"/>
      <c r="F424" s="51"/>
    </row>
    <row r="425" spans="2:6" ht="12.75" customHeight="1">
      <c r="B425" s="1"/>
      <c r="D425" s="50"/>
      <c r="E425" s="51"/>
      <c r="F425" s="51"/>
    </row>
    <row r="426" spans="2:6" ht="12.75" customHeight="1">
      <c r="B426" s="1"/>
      <c r="D426" s="50"/>
      <c r="E426" s="51"/>
      <c r="F426" s="51"/>
    </row>
    <row r="427" spans="2:6" ht="12.75" customHeight="1">
      <c r="B427" s="1"/>
      <c r="D427" s="50"/>
      <c r="E427" s="51"/>
      <c r="F427" s="51"/>
    </row>
    <row r="428" spans="2:6" ht="12.75" customHeight="1">
      <c r="B428" s="1"/>
      <c r="D428" s="50"/>
      <c r="E428" s="51"/>
      <c r="F428" s="51"/>
    </row>
    <row r="429" spans="2:6" ht="12.75" customHeight="1">
      <c r="B429" s="1"/>
      <c r="D429" s="50"/>
      <c r="E429" s="51"/>
      <c r="F429" s="51"/>
    </row>
    <row r="430" spans="2:6" ht="12.75" customHeight="1">
      <c r="B430" s="1"/>
      <c r="D430" s="50"/>
      <c r="E430" s="51"/>
      <c r="F430" s="51"/>
    </row>
    <row r="431" spans="2:6" ht="12.75" customHeight="1">
      <c r="B431" s="1"/>
      <c r="D431" s="50"/>
      <c r="E431" s="51"/>
      <c r="F431" s="51"/>
    </row>
    <row r="432" spans="2:6" ht="12.75" customHeight="1">
      <c r="B432" s="1"/>
      <c r="D432" s="50"/>
      <c r="E432" s="51"/>
      <c r="F432" s="51"/>
    </row>
    <row r="433" spans="2:6" ht="12.75" customHeight="1">
      <c r="B433" s="1"/>
      <c r="D433" s="50"/>
      <c r="E433" s="51"/>
      <c r="F433" s="51"/>
    </row>
    <row r="434" spans="2:6" ht="12.75" customHeight="1">
      <c r="B434" s="1"/>
      <c r="D434" s="50"/>
      <c r="E434" s="51"/>
      <c r="F434" s="51"/>
    </row>
    <row r="435" spans="2:6" ht="12.75" customHeight="1">
      <c r="B435" s="1"/>
      <c r="D435" s="50"/>
      <c r="E435" s="51"/>
      <c r="F435" s="51"/>
    </row>
    <row r="436" spans="2:6" ht="12.75" customHeight="1">
      <c r="B436" s="1"/>
      <c r="D436" s="50"/>
      <c r="E436" s="51"/>
      <c r="F436" s="51"/>
    </row>
    <row r="437" spans="2:6" ht="12.75" customHeight="1">
      <c r="B437" s="1"/>
      <c r="D437" s="50"/>
      <c r="E437" s="51"/>
      <c r="F437" s="51"/>
    </row>
    <row r="438" spans="2:6" ht="12.75" customHeight="1">
      <c r="B438" s="1"/>
      <c r="D438" s="50"/>
      <c r="E438" s="51"/>
      <c r="F438" s="51"/>
    </row>
    <row r="439" spans="2:6" ht="12.75" customHeight="1">
      <c r="B439" s="1"/>
      <c r="D439" s="50"/>
      <c r="E439" s="51"/>
      <c r="F439" s="51"/>
    </row>
    <row r="440" spans="2:6" ht="12.75" customHeight="1">
      <c r="B440" s="1"/>
      <c r="D440" s="50"/>
      <c r="E440" s="51"/>
      <c r="F440" s="51"/>
    </row>
    <row r="441" spans="2:6" ht="12.75" customHeight="1">
      <c r="B441" s="1"/>
      <c r="D441" s="50"/>
      <c r="E441" s="51"/>
      <c r="F441" s="51"/>
    </row>
    <row r="442" spans="2:6" ht="12.75" customHeight="1">
      <c r="B442" s="1"/>
      <c r="D442" s="50"/>
      <c r="E442" s="51"/>
      <c r="F442" s="51"/>
    </row>
    <row r="443" spans="2:6" ht="12.75" customHeight="1">
      <c r="B443" s="1"/>
      <c r="D443" s="50"/>
      <c r="E443" s="51"/>
      <c r="F443" s="51"/>
    </row>
    <row r="444" spans="2:6" ht="12.75" customHeight="1">
      <c r="B444" s="1"/>
      <c r="D444" s="50"/>
      <c r="E444" s="51"/>
      <c r="F444" s="51"/>
    </row>
    <row r="445" spans="2:6" ht="12.75" customHeight="1">
      <c r="B445" s="1"/>
      <c r="D445" s="50"/>
      <c r="E445" s="51"/>
      <c r="F445" s="51"/>
    </row>
    <row r="446" spans="2:6" ht="12.75" customHeight="1">
      <c r="B446" s="1"/>
      <c r="D446" s="50"/>
      <c r="E446" s="51"/>
      <c r="F446" s="51"/>
    </row>
    <row r="447" spans="2:6" ht="12.75" customHeight="1">
      <c r="B447" s="1"/>
      <c r="D447" s="50"/>
      <c r="E447" s="51"/>
      <c r="F447" s="51"/>
    </row>
    <row r="448" spans="2:6" ht="12.75" customHeight="1">
      <c r="B448" s="1"/>
      <c r="D448" s="50"/>
      <c r="E448" s="51"/>
      <c r="F448" s="51"/>
    </row>
    <row r="449" spans="2:6" ht="12.75" customHeight="1">
      <c r="B449" s="1"/>
      <c r="D449" s="50"/>
      <c r="E449" s="51"/>
      <c r="F449" s="51"/>
    </row>
    <row r="450" spans="2:6" ht="12.75" customHeight="1">
      <c r="B450" s="1"/>
      <c r="D450" s="50"/>
      <c r="E450" s="51"/>
      <c r="F450" s="51"/>
    </row>
    <row r="451" spans="2:6" ht="12.75" customHeight="1">
      <c r="B451" s="1"/>
      <c r="D451" s="50"/>
      <c r="E451" s="51"/>
      <c r="F451" s="51"/>
    </row>
    <row r="452" spans="2:6" ht="12.75" customHeight="1">
      <c r="B452" s="1"/>
      <c r="D452" s="50"/>
      <c r="E452" s="51"/>
      <c r="F452" s="51"/>
    </row>
    <row r="453" spans="2:6" ht="12.75" customHeight="1">
      <c r="B453" s="1"/>
      <c r="D453" s="50"/>
      <c r="E453" s="51"/>
      <c r="F453" s="51"/>
    </row>
    <row r="454" spans="2:6" ht="12.75" customHeight="1">
      <c r="B454" s="1"/>
      <c r="D454" s="50"/>
      <c r="E454" s="51"/>
      <c r="F454" s="51"/>
    </row>
    <row r="455" spans="2:6" ht="12.75" customHeight="1">
      <c r="B455" s="1"/>
      <c r="D455" s="50"/>
      <c r="E455" s="51"/>
      <c r="F455" s="51"/>
    </row>
    <row r="456" spans="2:6" ht="12.75" customHeight="1">
      <c r="B456" s="1"/>
      <c r="D456" s="50"/>
      <c r="E456" s="51"/>
      <c r="F456" s="51"/>
    </row>
    <row r="457" spans="2:6" ht="12.75" customHeight="1">
      <c r="B457" s="1"/>
      <c r="D457" s="50"/>
      <c r="E457" s="51"/>
      <c r="F457" s="51"/>
    </row>
    <row r="458" spans="2:6" ht="12.75" customHeight="1">
      <c r="B458" s="1"/>
      <c r="D458" s="50"/>
      <c r="E458" s="51"/>
      <c r="F458" s="51"/>
    </row>
    <row r="459" spans="2:6" ht="12.75" customHeight="1">
      <c r="B459" s="1"/>
      <c r="D459" s="50"/>
      <c r="E459" s="51"/>
      <c r="F459" s="51"/>
    </row>
    <row r="460" spans="2:6" ht="12.75" customHeight="1">
      <c r="B460" s="1"/>
      <c r="D460" s="50"/>
      <c r="E460" s="51"/>
      <c r="F460" s="51"/>
    </row>
    <row r="461" spans="2:6" ht="12.75" customHeight="1">
      <c r="B461" s="1"/>
      <c r="D461" s="50"/>
      <c r="E461" s="51"/>
      <c r="F461" s="51"/>
    </row>
    <row r="462" spans="2:6" ht="12.75" customHeight="1">
      <c r="B462" s="1"/>
      <c r="D462" s="50"/>
      <c r="E462" s="51"/>
      <c r="F462" s="51"/>
    </row>
    <row r="463" spans="2:6" ht="12.75" customHeight="1">
      <c r="B463" s="1"/>
      <c r="D463" s="50"/>
      <c r="E463" s="51"/>
      <c r="F463" s="51"/>
    </row>
    <row r="464" spans="2:6" ht="12.75" customHeight="1">
      <c r="B464" s="1"/>
      <c r="D464" s="50"/>
      <c r="E464" s="51"/>
      <c r="F464" s="51"/>
    </row>
    <row r="465" spans="2:6" ht="12.75" customHeight="1">
      <c r="B465" s="1"/>
      <c r="D465" s="50"/>
      <c r="E465" s="51"/>
      <c r="F465" s="51"/>
    </row>
    <row r="466" spans="2:6" ht="12.75" customHeight="1">
      <c r="B466" s="1"/>
      <c r="D466" s="50"/>
      <c r="E466" s="51"/>
      <c r="F466" s="51"/>
    </row>
    <row r="467" spans="2:6" ht="12.75" customHeight="1">
      <c r="B467" s="1"/>
      <c r="D467" s="50"/>
      <c r="E467" s="51"/>
      <c r="F467" s="51"/>
    </row>
    <row r="468" spans="2:6" ht="12.75" customHeight="1">
      <c r="B468" s="1"/>
      <c r="D468" s="50"/>
      <c r="E468" s="51"/>
      <c r="F468" s="51"/>
    </row>
    <row r="469" spans="2:6" ht="12.75" customHeight="1">
      <c r="B469" s="1"/>
      <c r="D469" s="50"/>
      <c r="E469" s="51"/>
      <c r="F469" s="51"/>
    </row>
    <row r="470" spans="2:6" ht="12.75" customHeight="1">
      <c r="B470" s="1"/>
      <c r="D470" s="50"/>
      <c r="E470" s="51"/>
      <c r="F470" s="51"/>
    </row>
    <row r="471" spans="2:6" ht="12.75" customHeight="1">
      <c r="B471" s="1"/>
      <c r="D471" s="50"/>
      <c r="E471" s="51"/>
      <c r="F471" s="51"/>
    </row>
    <row r="472" spans="2:6" ht="12.75" customHeight="1">
      <c r="B472" s="1"/>
      <c r="D472" s="50"/>
      <c r="E472" s="51"/>
      <c r="F472" s="51"/>
    </row>
    <row r="473" spans="2:6" ht="12.75" customHeight="1">
      <c r="B473" s="1"/>
      <c r="D473" s="50"/>
      <c r="E473" s="51"/>
      <c r="F473" s="51"/>
    </row>
    <row r="474" spans="2:6" ht="12.75" customHeight="1">
      <c r="B474" s="1"/>
      <c r="D474" s="50"/>
      <c r="E474" s="51"/>
      <c r="F474" s="51"/>
    </row>
    <row r="475" spans="2:6" ht="12.75" customHeight="1">
      <c r="B475" s="1"/>
      <c r="D475" s="50"/>
      <c r="E475" s="51"/>
      <c r="F475" s="51"/>
    </row>
    <row r="476" spans="2:6" ht="12.75" customHeight="1">
      <c r="B476" s="1"/>
      <c r="D476" s="50"/>
      <c r="E476" s="51"/>
      <c r="F476" s="51"/>
    </row>
    <row r="477" spans="2:6" ht="12.75" customHeight="1">
      <c r="B477" s="1"/>
      <c r="D477" s="50"/>
      <c r="E477" s="51"/>
      <c r="F477" s="51"/>
    </row>
    <row r="478" spans="2:6" ht="12.75" customHeight="1">
      <c r="B478" s="1"/>
      <c r="D478" s="50"/>
      <c r="E478" s="51"/>
      <c r="F478" s="51"/>
    </row>
    <row r="479" spans="2:6" ht="12.75" customHeight="1">
      <c r="B479" s="1"/>
      <c r="D479" s="50"/>
      <c r="E479" s="51"/>
      <c r="F479" s="51"/>
    </row>
    <row r="480" spans="2:6" ht="12.75" customHeight="1">
      <c r="B480" s="1"/>
      <c r="D480" s="50"/>
      <c r="E480" s="51"/>
      <c r="F480" s="51"/>
    </row>
    <row r="481" spans="2:6" ht="12.75" customHeight="1">
      <c r="B481" s="1"/>
      <c r="D481" s="50"/>
      <c r="E481" s="51"/>
      <c r="F481" s="51"/>
    </row>
    <row r="482" spans="2:6" ht="12.75" customHeight="1">
      <c r="B482" s="1"/>
      <c r="D482" s="50"/>
      <c r="E482" s="51"/>
      <c r="F482" s="51"/>
    </row>
    <row r="483" spans="2:6" ht="12.75" customHeight="1">
      <c r="B483" s="1"/>
      <c r="D483" s="50"/>
      <c r="E483" s="51"/>
      <c r="F483" s="51"/>
    </row>
    <row r="484" spans="2:6" ht="12.75" customHeight="1">
      <c r="B484" s="1"/>
      <c r="D484" s="50"/>
      <c r="E484" s="51"/>
      <c r="F484" s="51"/>
    </row>
    <row r="485" spans="2:6" ht="12.75" customHeight="1">
      <c r="B485" s="1"/>
      <c r="D485" s="50"/>
      <c r="E485" s="51"/>
      <c r="F485" s="51"/>
    </row>
    <row r="486" spans="2:6" ht="12.75" customHeight="1">
      <c r="B486" s="1"/>
      <c r="D486" s="50"/>
      <c r="E486" s="51"/>
      <c r="F486" s="51"/>
    </row>
    <row r="487" spans="2:6" ht="12.75" customHeight="1">
      <c r="B487" s="1"/>
      <c r="D487" s="50"/>
      <c r="E487" s="51"/>
      <c r="F487" s="51"/>
    </row>
    <row r="488" spans="2:6" ht="12.75" customHeight="1">
      <c r="B488" s="1"/>
      <c r="D488" s="50"/>
      <c r="E488" s="51"/>
      <c r="F488" s="51"/>
    </row>
    <row r="489" spans="2:6" ht="12.75" customHeight="1">
      <c r="B489" s="1"/>
      <c r="D489" s="50"/>
      <c r="E489" s="51"/>
      <c r="F489" s="51"/>
    </row>
    <row r="490" spans="2:6" ht="12.75" customHeight="1">
      <c r="B490" s="1"/>
      <c r="D490" s="50"/>
      <c r="E490" s="51"/>
      <c r="F490" s="51"/>
    </row>
    <row r="491" spans="2:6" ht="12.75" customHeight="1">
      <c r="B491" s="1"/>
      <c r="D491" s="50"/>
      <c r="E491" s="51"/>
      <c r="F491" s="51"/>
    </row>
    <row r="492" spans="2:6" ht="12.75" customHeight="1">
      <c r="B492" s="1"/>
      <c r="D492" s="50"/>
      <c r="E492" s="51"/>
      <c r="F492" s="51"/>
    </row>
    <row r="493" spans="2:6" ht="12.75" customHeight="1">
      <c r="B493" s="1"/>
      <c r="D493" s="50"/>
      <c r="E493" s="51"/>
      <c r="F493" s="51"/>
    </row>
    <row r="494" spans="2:6" ht="12.75" customHeight="1">
      <c r="B494" s="1"/>
      <c r="D494" s="50"/>
      <c r="E494" s="51"/>
      <c r="F494" s="51"/>
    </row>
    <row r="495" spans="2:6" ht="12.75" customHeight="1">
      <c r="B495" s="1"/>
      <c r="D495" s="50"/>
      <c r="E495" s="51"/>
      <c r="F495" s="51"/>
    </row>
    <row r="496" spans="2:6" ht="12.75" customHeight="1">
      <c r="B496" s="1"/>
      <c r="D496" s="50"/>
      <c r="E496" s="51"/>
      <c r="F496" s="51"/>
    </row>
    <row r="497" spans="2:6" ht="12.75" customHeight="1">
      <c r="B497" s="1"/>
      <c r="D497" s="50"/>
      <c r="E497" s="51"/>
      <c r="F497" s="51"/>
    </row>
    <row r="498" spans="2:6" ht="12.75" customHeight="1">
      <c r="B498" s="1"/>
      <c r="D498" s="50"/>
      <c r="E498" s="51"/>
      <c r="F498" s="51"/>
    </row>
    <row r="499" spans="2:6" ht="12.75" customHeight="1">
      <c r="B499" s="1"/>
      <c r="D499" s="50"/>
      <c r="E499" s="51"/>
      <c r="F499" s="51"/>
    </row>
    <row r="500" spans="2:6" ht="12.75" customHeight="1">
      <c r="B500" s="1"/>
      <c r="D500" s="50"/>
      <c r="E500" s="51"/>
      <c r="F500" s="51"/>
    </row>
    <row r="501" spans="2:6" ht="12.75" customHeight="1">
      <c r="B501" s="1"/>
      <c r="D501" s="50"/>
      <c r="E501" s="51"/>
      <c r="F501" s="51"/>
    </row>
    <row r="502" spans="2:6" ht="12.75" customHeight="1">
      <c r="B502" s="1"/>
      <c r="D502" s="50"/>
      <c r="E502" s="51"/>
      <c r="F502" s="51"/>
    </row>
    <row r="503" spans="2:6" ht="12.75" customHeight="1">
      <c r="B503" s="1"/>
      <c r="D503" s="50"/>
      <c r="E503" s="51"/>
      <c r="F503" s="51"/>
    </row>
    <row r="504" spans="2:6" ht="12.75" customHeight="1">
      <c r="B504" s="1"/>
      <c r="D504" s="50"/>
      <c r="E504" s="51"/>
      <c r="F504" s="51"/>
    </row>
    <row r="505" spans="2:6" ht="12.75" customHeight="1">
      <c r="B505" s="1"/>
      <c r="D505" s="50"/>
      <c r="E505" s="51"/>
      <c r="F505" s="51"/>
    </row>
    <row r="506" spans="2:6" ht="12.75" customHeight="1">
      <c r="B506" s="1"/>
      <c r="D506" s="50"/>
      <c r="E506" s="51"/>
      <c r="F506" s="51"/>
    </row>
    <row r="507" spans="2:6" ht="12.75" customHeight="1">
      <c r="B507" s="1"/>
      <c r="D507" s="50"/>
      <c r="E507" s="51"/>
      <c r="F507" s="51"/>
    </row>
    <row r="508" spans="2:6" ht="12.75" customHeight="1">
      <c r="B508" s="1"/>
      <c r="D508" s="50"/>
      <c r="E508" s="51"/>
      <c r="F508" s="51"/>
    </row>
    <row r="509" spans="2:6" ht="12.75" customHeight="1">
      <c r="B509" s="1"/>
      <c r="D509" s="50"/>
      <c r="E509" s="51"/>
      <c r="F509" s="51"/>
    </row>
    <row r="510" spans="2:6" ht="12.75" customHeight="1">
      <c r="B510" s="1"/>
      <c r="D510" s="50"/>
      <c r="E510" s="51"/>
      <c r="F510" s="51"/>
    </row>
    <row r="511" spans="2:6" ht="12.75" customHeight="1">
      <c r="B511" s="1"/>
      <c r="D511" s="50"/>
      <c r="E511" s="51"/>
      <c r="F511" s="51"/>
    </row>
    <row r="512" spans="2:6" ht="12.75" customHeight="1">
      <c r="B512" s="1"/>
      <c r="D512" s="50"/>
      <c r="E512" s="51"/>
      <c r="F512" s="51"/>
    </row>
    <row r="513" spans="2:6" ht="12.75" customHeight="1">
      <c r="B513" s="1"/>
      <c r="D513" s="50"/>
      <c r="E513" s="51"/>
      <c r="F513" s="51"/>
    </row>
    <row r="514" spans="2:6" ht="12.75" customHeight="1">
      <c r="B514" s="1"/>
      <c r="D514" s="50"/>
      <c r="E514" s="51"/>
      <c r="F514" s="51"/>
    </row>
    <row r="515" spans="2:6" ht="12.75" customHeight="1">
      <c r="B515" s="1"/>
      <c r="D515" s="50"/>
      <c r="E515" s="51"/>
      <c r="F515" s="51"/>
    </row>
    <row r="516" spans="2:6" ht="12.75" customHeight="1">
      <c r="B516" s="1"/>
      <c r="D516" s="50"/>
      <c r="E516" s="51"/>
      <c r="F516" s="51"/>
    </row>
    <row r="517" spans="2:6" ht="12.75" customHeight="1">
      <c r="B517" s="1"/>
      <c r="D517" s="50"/>
      <c r="E517" s="51"/>
      <c r="F517" s="51"/>
    </row>
    <row r="518" spans="2:6" ht="12.75" customHeight="1">
      <c r="B518" s="1"/>
      <c r="D518" s="50"/>
      <c r="E518" s="51"/>
      <c r="F518" s="51"/>
    </row>
    <row r="519" spans="2:6" ht="12.75" customHeight="1">
      <c r="B519" s="1"/>
      <c r="D519" s="50"/>
      <c r="E519" s="51"/>
      <c r="F519" s="51"/>
    </row>
    <row r="520" spans="2:6" ht="12.75" customHeight="1">
      <c r="B520" s="1"/>
      <c r="D520" s="50"/>
      <c r="E520" s="51"/>
      <c r="F520" s="51"/>
    </row>
    <row r="521" spans="2:6" ht="12.75" customHeight="1">
      <c r="B521" s="1"/>
      <c r="D521" s="50"/>
      <c r="E521" s="51"/>
      <c r="F521" s="51"/>
    </row>
    <row r="522" spans="2:6" ht="12.75" customHeight="1">
      <c r="B522" s="1"/>
      <c r="D522" s="50"/>
      <c r="E522" s="51"/>
      <c r="F522" s="51"/>
    </row>
    <row r="523" spans="2:6" ht="12.75" customHeight="1">
      <c r="B523" s="1"/>
      <c r="D523" s="50"/>
      <c r="E523" s="51"/>
      <c r="F523" s="51"/>
    </row>
    <row r="524" spans="2:6" ht="12.75" customHeight="1">
      <c r="B524" s="1"/>
      <c r="D524" s="50"/>
      <c r="E524" s="51"/>
      <c r="F524" s="51"/>
    </row>
    <row r="525" spans="2:6" ht="12.75" customHeight="1">
      <c r="B525" s="1"/>
      <c r="D525" s="50"/>
      <c r="E525" s="51"/>
      <c r="F525" s="51"/>
    </row>
    <row r="526" spans="2:6" ht="12.75" customHeight="1">
      <c r="B526" s="1"/>
      <c r="D526" s="50"/>
      <c r="E526" s="51"/>
      <c r="F526" s="51"/>
    </row>
    <row r="527" spans="2:6" ht="12.75" customHeight="1">
      <c r="B527" s="1"/>
      <c r="D527" s="50"/>
      <c r="E527" s="51"/>
      <c r="F527" s="51"/>
    </row>
    <row r="528" spans="2:6" ht="12.75" customHeight="1">
      <c r="B528" s="1"/>
      <c r="D528" s="50"/>
      <c r="E528" s="51"/>
      <c r="F528" s="51"/>
    </row>
    <row r="529" spans="2:6" ht="12.75" customHeight="1">
      <c r="B529" s="1"/>
      <c r="D529" s="50"/>
      <c r="E529" s="51"/>
      <c r="F529" s="51"/>
    </row>
    <row r="530" spans="2:6" ht="12.75" customHeight="1">
      <c r="B530" s="1"/>
      <c r="D530" s="50"/>
      <c r="E530" s="51"/>
      <c r="F530" s="51"/>
    </row>
    <row r="531" spans="2:6" ht="12.75" customHeight="1">
      <c r="B531" s="1"/>
      <c r="D531" s="50"/>
      <c r="E531" s="51"/>
      <c r="F531" s="51"/>
    </row>
    <row r="532" spans="2:6" ht="12.75" customHeight="1">
      <c r="B532" s="1"/>
      <c r="D532" s="50"/>
      <c r="E532" s="51"/>
      <c r="F532" s="51"/>
    </row>
    <row r="533" spans="2:6" ht="12.75" customHeight="1">
      <c r="B533" s="1"/>
      <c r="D533" s="50"/>
      <c r="E533" s="51"/>
      <c r="F533" s="51"/>
    </row>
    <row r="534" spans="2:6" ht="12.75" customHeight="1">
      <c r="B534" s="1"/>
      <c r="D534" s="50"/>
      <c r="E534" s="51"/>
      <c r="F534" s="51"/>
    </row>
    <row r="535" spans="2:6" ht="12.75" customHeight="1">
      <c r="B535" s="1"/>
      <c r="D535" s="50"/>
      <c r="E535" s="51"/>
      <c r="F535" s="51"/>
    </row>
    <row r="536" spans="2:6" ht="12.75" customHeight="1">
      <c r="B536" s="1"/>
      <c r="D536" s="50"/>
      <c r="E536" s="51"/>
      <c r="F536" s="51"/>
    </row>
    <row r="537" spans="2:6" ht="12.75" customHeight="1">
      <c r="B537" s="1"/>
      <c r="D537" s="50"/>
      <c r="E537" s="51"/>
      <c r="F537" s="51"/>
    </row>
    <row r="538" spans="2:6" ht="12.75" customHeight="1">
      <c r="B538" s="1"/>
      <c r="D538" s="50"/>
      <c r="E538" s="51"/>
      <c r="F538" s="51"/>
    </row>
    <row r="539" spans="2:6" ht="12.75" customHeight="1">
      <c r="B539" s="1"/>
      <c r="D539" s="50"/>
      <c r="E539" s="51"/>
      <c r="F539" s="51"/>
    </row>
    <row r="540" spans="2:6" ht="12.75" customHeight="1">
      <c r="B540" s="1"/>
      <c r="D540" s="50"/>
      <c r="E540" s="51"/>
      <c r="F540" s="51"/>
    </row>
    <row r="541" spans="2:6" ht="12.75" customHeight="1">
      <c r="B541" s="1"/>
      <c r="D541" s="50"/>
      <c r="E541" s="51"/>
      <c r="F541" s="51"/>
    </row>
    <row r="542" spans="2:6" ht="12.75" customHeight="1">
      <c r="B542" s="1"/>
      <c r="D542" s="50"/>
      <c r="E542" s="51"/>
      <c r="F542" s="51"/>
    </row>
    <row r="543" spans="2:6" ht="12.75" customHeight="1">
      <c r="B543" s="1"/>
      <c r="D543" s="50"/>
      <c r="E543" s="51"/>
      <c r="F543" s="51"/>
    </row>
    <row r="544" spans="2:6" ht="12.75" customHeight="1">
      <c r="B544" s="1"/>
      <c r="D544" s="50"/>
      <c r="E544" s="51"/>
      <c r="F544" s="51"/>
    </row>
    <row r="545" spans="2:6" ht="12.75" customHeight="1">
      <c r="B545" s="1"/>
      <c r="D545" s="50"/>
      <c r="E545" s="51"/>
      <c r="F545" s="51"/>
    </row>
    <row r="546" spans="2:6" ht="12.75" customHeight="1">
      <c r="B546" s="1"/>
      <c r="D546" s="50"/>
      <c r="E546" s="51"/>
      <c r="F546" s="51"/>
    </row>
    <row r="547" spans="2:6" ht="12.75" customHeight="1">
      <c r="B547" s="1"/>
      <c r="D547" s="50"/>
      <c r="E547" s="51"/>
      <c r="F547" s="51"/>
    </row>
    <row r="548" spans="2:6" ht="12.75" customHeight="1">
      <c r="B548" s="1"/>
      <c r="D548" s="50"/>
      <c r="E548" s="51"/>
      <c r="F548" s="51"/>
    </row>
    <row r="549" spans="2:6" ht="12.75" customHeight="1">
      <c r="B549" s="1"/>
      <c r="D549" s="50"/>
      <c r="E549" s="51"/>
      <c r="F549" s="51"/>
    </row>
    <row r="550" spans="2:6" ht="12.75" customHeight="1">
      <c r="B550" s="1"/>
      <c r="D550" s="50"/>
      <c r="E550" s="51"/>
      <c r="F550" s="51"/>
    </row>
    <row r="551" spans="2:6" ht="12.75" customHeight="1">
      <c r="B551" s="1"/>
      <c r="D551" s="50"/>
      <c r="E551" s="51"/>
      <c r="F551" s="51"/>
    </row>
    <row r="552" spans="2:6" ht="12.75" customHeight="1">
      <c r="B552" s="1"/>
      <c r="D552" s="50"/>
      <c r="E552" s="51"/>
      <c r="F552" s="51"/>
    </row>
    <row r="553" spans="2:6" ht="12.75" customHeight="1">
      <c r="B553" s="1"/>
      <c r="D553" s="50"/>
      <c r="E553" s="51"/>
      <c r="F553" s="51"/>
    </row>
    <row r="554" spans="2:6" ht="12.75" customHeight="1">
      <c r="B554" s="1"/>
      <c r="D554" s="50"/>
      <c r="E554" s="51"/>
      <c r="F554" s="51"/>
    </row>
    <row r="555" spans="2:6" ht="12.75" customHeight="1">
      <c r="B555" s="1"/>
      <c r="D555" s="50"/>
      <c r="E555" s="51"/>
      <c r="F555" s="51"/>
    </row>
    <row r="556" spans="2:6" ht="12.75" customHeight="1">
      <c r="B556" s="1"/>
      <c r="D556" s="50"/>
      <c r="E556" s="51"/>
      <c r="F556" s="51"/>
    </row>
    <row r="557" spans="2:6" ht="12.75" customHeight="1">
      <c r="B557" s="1"/>
      <c r="D557" s="50"/>
      <c r="E557" s="51"/>
      <c r="F557" s="51"/>
    </row>
    <row r="558" spans="2:6" ht="12.75" customHeight="1">
      <c r="B558" s="1"/>
      <c r="D558" s="50"/>
      <c r="E558" s="51"/>
      <c r="F558" s="51"/>
    </row>
    <row r="559" spans="2:6" ht="12.75" customHeight="1">
      <c r="B559" s="1"/>
      <c r="D559" s="50"/>
      <c r="E559" s="51"/>
      <c r="F559" s="51"/>
    </row>
    <row r="560" spans="2:6" ht="12.75" customHeight="1">
      <c r="B560" s="1"/>
      <c r="D560" s="50"/>
      <c r="E560" s="51"/>
      <c r="F560" s="51"/>
    </row>
    <row r="561" spans="2:6" ht="12.75" customHeight="1">
      <c r="B561" s="1"/>
      <c r="D561" s="50"/>
      <c r="E561" s="51"/>
      <c r="F561" s="51"/>
    </row>
    <row r="562" spans="2:6" ht="12.75" customHeight="1">
      <c r="B562" s="1"/>
      <c r="D562" s="50"/>
      <c r="E562" s="51"/>
      <c r="F562" s="51"/>
    </row>
    <row r="563" spans="2:6" ht="12.75" customHeight="1">
      <c r="B563" s="1"/>
      <c r="D563" s="50"/>
      <c r="E563" s="51"/>
      <c r="F563" s="51"/>
    </row>
    <row r="564" spans="2:6" ht="12.75" customHeight="1">
      <c r="B564" s="1"/>
      <c r="D564" s="50"/>
      <c r="E564" s="51"/>
      <c r="F564" s="51"/>
    </row>
    <row r="565" spans="2:6" ht="12.75" customHeight="1">
      <c r="B565" s="1"/>
      <c r="D565" s="50"/>
      <c r="E565" s="51"/>
      <c r="F565" s="51"/>
    </row>
    <row r="566" spans="2:6" ht="12.75" customHeight="1">
      <c r="B566" s="1"/>
      <c r="D566" s="50"/>
      <c r="E566" s="51"/>
      <c r="F566" s="51"/>
    </row>
    <row r="567" spans="2:6" ht="12.75" customHeight="1">
      <c r="B567" s="1"/>
      <c r="D567" s="50"/>
      <c r="E567" s="51"/>
      <c r="F567" s="51"/>
    </row>
    <row r="568" spans="2:6" ht="12.75" customHeight="1">
      <c r="B568" s="1"/>
      <c r="D568" s="50"/>
      <c r="E568" s="51"/>
      <c r="F568" s="51"/>
    </row>
    <row r="569" spans="2:6" ht="12.75" customHeight="1">
      <c r="B569" s="1"/>
      <c r="D569" s="50"/>
      <c r="E569" s="51"/>
      <c r="F569" s="51"/>
    </row>
    <row r="570" spans="2:6" ht="12.75" customHeight="1">
      <c r="B570" s="1"/>
      <c r="D570" s="50"/>
      <c r="E570" s="51"/>
      <c r="F570" s="51"/>
    </row>
    <row r="571" spans="2:6" ht="12.75" customHeight="1">
      <c r="B571" s="1"/>
      <c r="D571" s="50"/>
      <c r="E571" s="51"/>
      <c r="F571" s="51"/>
    </row>
    <row r="572" spans="2:6" ht="12.75" customHeight="1">
      <c r="B572" s="1"/>
      <c r="D572" s="50"/>
      <c r="E572" s="51"/>
      <c r="F572" s="51"/>
    </row>
    <row r="573" spans="2:6" ht="12.75" customHeight="1">
      <c r="B573" s="1"/>
      <c r="D573" s="50"/>
      <c r="E573" s="51"/>
      <c r="F573" s="51"/>
    </row>
    <row r="574" spans="2:6" ht="12.75" customHeight="1">
      <c r="B574" s="1"/>
      <c r="D574" s="50"/>
      <c r="E574" s="51"/>
      <c r="F574" s="51"/>
    </row>
    <row r="575" spans="2:6" ht="12.75" customHeight="1">
      <c r="B575" s="1"/>
      <c r="D575" s="50"/>
      <c r="E575" s="51"/>
      <c r="F575" s="51"/>
    </row>
    <row r="576" spans="2:6" ht="12.75" customHeight="1">
      <c r="B576" s="1"/>
      <c r="D576" s="50"/>
      <c r="E576" s="51"/>
      <c r="F576" s="51"/>
    </row>
    <row r="577" spans="2:6" ht="12.75" customHeight="1">
      <c r="B577" s="1"/>
      <c r="D577" s="50"/>
      <c r="E577" s="51"/>
      <c r="F577" s="51"/>
    </row>
    <row r="578" spans="2:6" ht="12.75" customHeight="1">
      <c r="B578" s="1"/>
      <c r="D578" s="50"/>
      <c r="E578" s="51"/>
      <c r="F578" s="51"/>
    </row>
    <row r="579" spans="2:6" ht="12.75" customHeight="1">
      <c r="B579" s="1"/>
      <c r="D579" s="50"/>
      <c r="E579" s="51"/>
      <c r="F579" s="51"/>
    </row>
    <row r="580" spans="2:6" ht="12.75" customHeight="1">
      <c r="B580" s="1"/>
      <c r="D580" s="50"/>
      <c r="E580" s="51"/>
      <c r="F580" s="51"/>
    </row>
    <row r="581" spans="2:6" ht="12.75" customHeight="1">
      <c r="B581" s="1"/>
      <c r="D581" s="50"/>
      <c r="E581" s="51"/>
      <c r="F581" s="51"/>
    </row>
    <row r="582" spans="2:6" ht="12.75" customHeight="1">
      <c r="B582" s="1"/>
      <c r="D582" s="50"/>
      <c r="E582" s="51"/>
      <c r="F582" s="51"/>
    </row>
    <row r="583" spans="2:6" ht="12.75" customHeight="1">
      <c r="B583" s="1"/>
      <c r="D583" s="50"/>
      <c r="E583" s="51"/>
      <c r="F583" s="51"/>
    </row>
    <row r="584" spans="2:6" ht="12.75" customHeight="1">
      <c r="B584" s="1"/>
      <c r="D584" s="50"/>
      <c r="E584" s="51"/>
      <c r="F584" s="51"/>
    </row>
    <row r="585" spans="2:6" ht="12.75" customHeight="1">
      <c r="B585" s="1"/>
      <c r="D585" s="50"/>
      <c r="E585" s="51"/>
      <c r="F585" s="51"/>
    </row>
    <row r="586" spans="2:6" ht="12.75" customHeight="1">
      <c r="B586" s="1"/>
      <c r="D586" s="50"/>
      <c r="E586" s="51"/>
      <c r="F586" s="51"/>
    </row>
    <row r="587" spans="2:6" ht="12.75" customHeight="1">
      <c r="B587" s="1"/>
      <c r="D587" s="50"/>
      <c r="E587" s="51"/>
      <c r="F587" s="51"/>
    </row>
    <row r="588" spans="2:6" ht="12.75" customHeight="1">
      <c r="B588" s="1"/>
      <c r="D588" s="50"/>
      <c r="E588" s="51"/>
      <c r="F588" s="51"/>
    </row>
    <row r="589" spans="2:6" ht="12.75" customHeight="1">
      <c r="B589" s="1"/>
      <c r="D589" s="50"/>
      <c r="E589" s="51"/>
      <c r="F589" s="51"/>
    </row>
    <row r="590" spans="2:6" ht="12.75" customHeight="1">
      <c r="B590" s="1"/>
      <c r="D590" s="50"/>
      <c r="E590" s="51"/>
      <c r="F590" s="51"/>
    </row>
    <row r="591" spans="2:6" ht="12.75" customHeight="1">
      <c r="B591" s="1"/>
      <c r="D591" s="50"/>
      <c r="E591" s="51"/>
      <c r="F591" s="51"/>
    </row>
    <row r="592" spans="2:6" ht="12.75" customHeight="1">
      <c r="B592" s="1"/>
      <c r="D592" s="50"/>
      <c r="E592" s="51"/>
      <c r="F592" s="51"/>
    </row>
    <row r="593" spans="2:6" ht="12.75" customHeight="1">
      <c r="B593" s="1"/>
      <c r="D593" s="50"/>
      <c r="E593" s="51"/>
      <c r="F593" s="51"/>
    </row>
    <row r="594" spans="2:6" ht="12.75" customHeight="1">
      <c r="B594" s="1"/>
      <c r="D594" s="50"/>
      <c r="E594" s="51"/>
      <c r="F594" s="51"/>
    </row>
    <row r="595" spans="2:6" ht="12.75" customHeight="1">
      <c r="B595" s="1"/>
      <c r="D595" s="50"/>
      <c r="E595" s="51"/>
      <c r="F595" s="51"/>
    </row>
    <row r="596" spans="2:6" ht="12.75" customHeight="1">
      <c r="B596" s="1"/>
      <c r="D596" s="50"/>
      <c r="E596" s="51"/>
      <c r="F596" s="51"/>
    </row>
    <row r="597" spans="2:6" ht="12.75" customHeight="1">
      <c r="B597" s="1"/>
      <c r="D597" s="50"/>
      <c r="E597" s="51"/>
      <c r="F597" s="51"/>
    </row>
    <row r="598" spans="2:6" ht="12.75" customHeight="1">
      <c r="B598" s="1"/>
      <c r="D598" s="50"/>
      <c r="E598" s="51"/>
      <c r="F598" s="51"/>
    </row>
    <row r="599" spans="2:6" ht="12.75" customHeight="1">
      <c r="B599" s="1"/>
      <c r="D599" s="50"/>
      <c r="E599" s="51"/>
      <c r="F599" s="51"/>
    </row>
    <row r="600" spans="2:6" ht="12.75" customHeight="1">
      <c r="B600" s="1"/>
      <c r="D600" s="50"/>
      <c r="E600" s="51"/>
      <c r="F600" s="51"/>
    </row>
    <row r="601" spans="2:6" ht="12.75" customHeight="1">
      <c r="B601" s="1"/>
      <c r="D601" s="50"/>
      <c r="E601" s="51"/>
      <c r="F601" s="51"/>
    </row>
    <row r="602" spans="2:6" ht="12.75" customHeight="1">
      <c r="B602" s="1"/>
      <c r="D602" s="50"/>
      <c r="E602" s="51"/>
      <c r="F602" s="51"/>
    </row>
    <row r="603" spans="2:6" ht="12.75" customHeight="1">
      <c r="B603" s="1"/>
      <c r="D603" s="50"/>
      <c r="E603" s="51"/>
      <c r="F603" s="51"/>
    </row>
    <row r="604" spans="2:6" ht="12.75" customHeight="1">
      <c r="B604" s="1"/>
      <c r="D604" s="50"/>
      <c r="E604" s="51"/>
      <c r="F604" s="51"/>
    </row>
    <row r="605" spans="2:6" ht="12.75" customHeight="1">
      <c r="B605" s="1"/>
      <c r="D605" s="50"/>
      <c r="E605" s="51"/>
      <c r="F605" s="51"/>
    </row>
    <row r="606" spans="2:6" ht="12.75" customHeight="1">
      <c r="B606" s="1"/>
      <c r="D606" s="50"/>
      <c r="E606" s="51"/>
      <c r="F606" s="51"/>
    </row>
    <row r="607" spans="2:6" ht="12.75" customHeight="1">
      <c r="B607" s="1"/>
      <c r="D607" s="50"/>
      <c r="E607" s="51"/>
      <c r="F607" s="51"/>
    </row>
    <row r="608" spans="2:6" ht="12.75" customHeight="1">
      <c r="B608" s="1"/>
      <c r="D608" s="50"/>
      <c r="E608" s="51"/>
      <c r="F608" s="51"/>
    </row>
    <row r="609" spans="2:6" ht="12.75" customHeight="1">
      <c r="B609" s="1"/>
      <c r="D609" s="50"/>
      <c r="E609" s="51"/>
      <c r="F609" s="51"/>
    </row>
    <row r="610" spans="2:6" ht="12.75" customHeight="1">
      <c r="B610" s="1"/>
      <c r="D610" s="50"/>
      <c r="E610" s="51"/>
      <c r="F610" s="51"/>
    </row>
    <row r="611" spans="2:6" ht="12.75" customHeight="1">
      <c r="B611" s="1"/>
      <c r="D611" s="50"/>
      <c r="E611" s="51"/>
      <c r="F611" s="51"/>
    </row>
    <row r="612" spans="2:6" ht="12.75" customHeight="1">
      <c r="B612" s="1"/>
      <c r="D612" s="50"/>
      <c r="E612" s="51"/>
      <c r="F612" s="51"/>
    </row>
    <row r="613" spans="2:6" ht="12.75" customHeight="1">
      <c r="B613" s="1"/>
      <c r="D613" s="50"/>
      <c r="E613" s="51"/>
      <c r="F613" s="51"/>
    </row>
    <row r="614" spans="2:6" ht="12.75" customHeight="1">
      <c r="B614" s="1"/>
      <c r="D614" s="50"/>
      <c r="E614" s="51"/>
      <c r="F614" s="51"/>
    </row>
    <row r="615" spans="2:6" ht="12.75" customHeight="1">
      <c r="B615" s="1"/>
      <c r="D615" s="50"/>
      <c r="E615" s="51"/>
      <c r="F615" s="51"/>
    </row>
    <row r="616" spans="2:6" ht="12.75" customHeight="1">
      <c r="B616" s="1"/>
      <c r="D616" s="50"/>
      <c r="E616" s="51"/>
      <c r="F616" s="51"/>
    </row>
    <row r="617" spans="2:6" ht="12.75" customHeight="1">
      <c r="B617" s="1"/>
      <c r="D617" s="50"/>
      <c r="E617" s="51"/>
      <c r="F617" s="51"/>
    </row>
    <row r="618" spans="2:6" ht="12.75" customHeight="1">
      <c r="B618" s="1"/>
      <c r="D618" s="50"/>
      <c r="E618" s="51"/>
      <c r="F618" s="51"/>
    </row>
    <row r="619" spans="2:6" ht="12.75" customHeight="1">
      <c r="B619" s="1"/>
      <c r="D619" s="50"/>
      <c r="E619" s="51"/>
      <c r="F619" s="51"/>
    </row>
    <row r="620" spans="2:6" ht="12.75" customHeight="1">
      <c r="B620" s="1"/>
      <c r="D620" s="50"/>
      <c r="E620" s="51"/>
      <c r="F620" s="51"/>
    </row>
    <row r="621" spans="2:6" ht="12.75" customHeight="1">
      <c r="B621" s="1"/>
      <c r="D621" s="50"/>
      <c r="E621" s="51"/>
      <c r="F621" s="51"/>
    </row>
    <row r="622" spans="2:6" ht="12.75" customHeight="1">
      <c r="B622" s="1"/>
      <c r="D622" s="50"/>
      <c r="E622" s="51"/>
      <c r="F622" s="51"/>
    </row>
    <row r="623" spans="2:6" ht="12.75" customHeight="1">
      <c r="B623" s="1"/>
      <c r="D623" s="50"/>
      <c r="E623" s="51"/>
      <c r="F623" s="51"/>
    </row>
    <row r="624" spans="2:6" ht="12.75" customHeight="1">
      <c r="B624" s="1"/>
      <c r="D624" s="50"/>
      <c r="E624" s="51"/>
      <c r="F624" s="51"/>
    </row>
    <row r="625" spans="2:6" ht="12.75" customHeight="1">
      <c r="B625" s="1"/>
      <c r="D625" s="50"/>
      <c r="E625" s="51"/>
      <c r="F625" s="51"/>
    </row>
    <row r="626" spans="2:6" ht="12.75" customHeight="1">
      <c r="B626" s="1"/>
      <c r="D626" s="50"/>
      <c r="E626" s="51"/>
      <c r="F626" s="51"/>
    </row>
    <row r="627" spans="2:6" ht="12.75" customHeight="1">
      <c r="B627" s="1"/>
      <c r="D627" s="50"/>
      <c r="E627" s="51"/>
      <c r="F627" s="51"/>
    </row>
    <row r="628" spans="2:6" ht="12.75" customHeight="1">
      <c r="B628" s="1"/>
      <c r="D628" s="50"/>
      <c r="E628" s="51"/>
      <c r="F628" s="51"/>
    </row>
    <row r="629" spans="2:6" ht="12.75" customHeight="1">
      <c r="B629" s="1"/>
      <c r="D629" s="50"/>
      <c r="E629" s="51"/>
      <c r="F629" s="51"/>
    </row>
    <row r="630" spans="2:6" ht="12.75" customHeight="1">
      <c r="B630" s="1"/>
      <c r="D630" s="50"/>
      <c r="E630" s="51"/>
      <c r="F630" s="51"/>
    </row>
    <row r="631" spans="2:6" ht="12.75" customHeight="1">
      <c r="B631" s="1"/>
      <c r="D631" s="50"/>
      <c r="E631" s="51"/>
      <c r="F631" s="51"/>
    </row>
    <row r="632" spans="2:6" ht="12.75" customHeight="1">
      <c r="B632" s="1"/>
      <c r="D632" s="50"/>
      <c r="E632" s="51"/>
      <c r="F632" s="51"/>
    </row>
    <row r="633" spans="2:6" ht="12.75" customHeight="1">
      <c r="B633" s="1"/>
      <c r="D633" s="50"/>
      <c r="E633" s="51"/>
      <c r="F633" s="51"/>
    </row>
    <row r="634" spans="2:6" ht="12.75" customHeight="1">
      <c r="B634" s="1"/>
      <c r="D634" s="50"/>
      <c r="E634" s="51"/>
      <c r="F634" s="51"/>
    </row>
    <row r="635" spans="2:6" ht="12.75" customHeight="1">
      <c r="B635" s="1"/>
      <c r="D635" s="50"/>
      <c r="E635" s="51"/>
      <c r="F635" s="51"/>
    </row>
    <row r="636" spans="2:6" ht="12.75" customHeight="1">
      <c r="B636" s="1"/>
      <c r="D636" s="50"/>
      <c r="E636" s="51"/>
      <c r="F636" s="51"/>
    </row>
    <row r="637" spans="2:6" ht="12.75" customHeight="1">
      <c r="B637" s="1"/>
      <c r="D637" s="50"/>
      <c r="E637" s="51"/>
      <c r="F637" s="51"/>
    </row>
    <row r="638" spans="2:6" ht="12.75" customHeight="1">
      <c r="B638" s="1"/>
      <c r="D638" s="50"/>
      <c r="E638" s="51"/>
      <c r="F638" s="51"/>
    </row>
    <row r="639" spans="2:6" ht="12.75" customHeight="1">
      <c r="B639" s="1"/>
      <c r="D639" s="50"/>
      <c r="E639" s="51"/>
      <c r="F639" s="51"/>
    </row>
    <row r="640" spans="2:6" ht="12.75" customHeight="1">
      <c r="B640" s="1"/>
      <c r="D640" s="50"/>
      <c r="E640" s="51"/>
      <c r="F640" s="51"/>
    </row>
    <row r="641" spans="2:6" ht="12.75" customHeight="1">
      <c r="B641" s="1"/>
      <c r="D641" s="50"/>
      <c r="E641" s="51"/>
      <c r="F641" s="51"/>
    </row>
    <row r="642" spans="2:6" ht="12.75" customHeight="1">
      <c r="B642" s="1"/>
      <c r="D642" s="50"/>
      <c r="E642" s="51"/>
      <c r="F642" s="51"/>
    </row>
    <row r="643" spans="2:6" ht="12.75" customHeight="1">
      <c r="B643" s="1"/>
      <c r="D643" s="50"/>
      <c r="E643" s="51"/>
      <c r="F643" s="51"/>
    </row>
    <row r="644" spans="2:6" ht="12.75" customHeight="1">
      <c r="B644" s="1"/>
      <c r="D644" s="50"/>
      <c r="E644" s="51"/>
      <c r="F644" s="51"/>
    </row>
    <row r="645" spans="2:6" ht="12.75" customHeight="1">
      <c r="B645" s="1"/>
      <c r="D645" s="50"/>
      <c r="E645" s="51"/>
      <c r="F645" s="51"/>
    </row>
    <row r="646" spans="2:6" ht="12.75" customHeight="1">
      <c r="B646" s="1"/>
      <c r="D646" s="50"/>
      <c r="E646" s="51"/>
      <c r="F646" s="51"/>
    </row>
    <row r="647" spans="2:6" ht="12.75" customHeight="1">
      <c r="B647" s="1"/>
      <c r="D647" s="50"/>
      <c r="E647" s="51"/>
      <c r="F647" s="51"/>
    </row>
    <row r="648" spans="2:6" ht="12.75" customHeight="1">
      <c r="B648" s="1"/>
      <c r="D648" s="50"/>
      <c r="E648" s="51"/>
      <c r="F648" s="51"/>
    </row>
    <row r="649" spans="2:6" ht="12.75" customHeight="1">
      <c r="B649" s="1"/>
      <c r="D649" s="50"/>
      <c r="E649" s="51"/>
      <c r="F649" s="51"/>
    </row>
    <row r="650" spans="2:6" ht="12.75" customHeight="1">
      <c r="B650" s="1"/>
      <c r="D650" s="50"/>
      <c r="E650" s="51"/>
      <c r="F650" s="51"/>
    </row>
    <row r="651" spans="2:6" ht="12.75" customHeight="1">
      <c r="B651" s="1"/>
      <c r="D651" s="50"/>
      <c r="E651" s="51"/>
      <c r="F651" s="51"/>
    </row>
    <row r="652" spans="2:6" ht="12.75" customHeight="1">
      <c r="B652" s="1"/>
      <c r="D652" s="50"/>
      <c r="E652" s="51"/>
      <c r="F652" s="51"/>
    </row>
    <row r="653" spans="2:6" ht="12.75" customHeight="1">
      <c r="B653" s="1"/>
      <c r="D653" s="50"/>
      <c r="E653" s="51"/>
      <c r="F653" s="51"/>
    </row>
    <row r="654" spans="2:6" ht="12.75" customHeight="1">
      <c r="B654" s="1"/>
      <c r="D654" s="50"/>
      <c r="E654" s="51"/>
      <c r="F654" s="51"/>
    </row>
    <row r="655" spans="2:6" ht="12.75" customHeight="1">
      <c r="B655" s="1"/>
      <c r="D655" s="50"/>
      <c r="E655" s="51"/>
      <c r="F655" s="51"/>
    </row>
    <row r="656" spans="2:6" ht="12.75" customHeight="1">
      <c r="B656" s="1"/>
      <c r="D656" s="50"/>
      <c r="E656" s="51"/>
      <c r="F656" s="51"/>
    </row>
    <row r="657" spans="2:6" ht="12.75" customHeight="1">
      <c r="B657" s="1"/>
      <c r="D657" s="50"/>
      <c r="E657" s="51"/>
      <c r="F657" s="51"/>
    </row>
    <row r="658" spans="2:6" ht="12.75" customHeight="1">
      <c r="B658" s="1"/>
      <c r="D658" s="50"/>
      <c r="E658" s="51"/>
      <c r="F658" s="51"/>
    </row>
    <row r="659" spans="2:6" ht="12.75" customHeight="1">
      <c r="B659" s="1"/>
      <c r="D659" s="50"/>
      <c r="E659" s="51"/>
      <c r="F659" s="51"/>
    </row>
    <row r="660" spans="2:6" ht="12.75" customHeight="1">
      <c r="B660" s="1"/>
      <c r="D660" s="50"/>
      <c r="E660" s="51"/>
      <c r="F660" s="51"/>
    </row>
    <row r="661" spans="2:6" ht="12.75" customHeight="1">
      <c r="B661" s="1"/>
      <c r="D661" s="50"/>
      <c r="E661" s="51"/>
      <c r="F661" s="51"/>
    </row>
    <row r="662" spans="2:6" ht="12.75" customHeight="1">
      <c r="B662" s="1"/>
      <c r="D662" s="50"/>
      <c r="E662" s="51"/>
      <c r="F662" s="51"/>
    </row>
    <row r="663" spans="2:6" ht="12.75" customHeight="1">
      <c r="B663" s="1"/>
      <c r="D663" s="50"/>
      <c r="E663" s="51"/>
      <c r="F663" s="51"/>
    </row>
    <row r="664" spans="2:6" ht="12.75" customHeight="1">
      <c r="B664" s="1"/>
      <c r="D664" s="50"/>
      <c r="E664" s="51"/>
      <c r="F664" s="51"/>
    </row>
    <row r="665" spans="2:6" ht="12.75" customHeight="1">
      <c r="B665" s="1"/>
      <c r="D665" s="50"/>
      <c r="E665" s="51"/>
      <c r="F665" s="51"/>
    </row>
    <row r="666" spans="2:6" ht="12.75" customHeight="1">
      <c r="B666" s="1"/>
      <c r="D666" s="50"/>
      <c r="E666" s="51"/>
      <c r="F666" s="51"/>
    </row>
    <row r="667" spans="2:6" ht="12.75" customHeight="1">
      <c r="B667" s="1"/>
      <c r="D667" s="50"/>
      <c r="E667" s="51"/>
      <c r="F667" s="51"/>
    </row>
    <row r="668" spans="2:6" ht="12.75" customHeight="1">
      <c r="B668" s="1"/>
      <c r="D668" s="50"/>
      <c r="E668" s="51"/>
      <c r="F668" s="51"/>
    </row>
    <row r="669" spans="2:6" ht="12.75" customHeight="1">
      <c r="B669" s="1"/>
      <c r="D669" s="50"/>
      <c r="E669" s="51"/>
      <c r="F669" s="51"/>
    </row>
    <row r="670" spans="2:6" ht="12.75" customHeight="1">
      <c r="B670" s="1"/>
      <c r="D670" s="50"/>
      <c r="E670" s="51"/>
      <c r="F670" s="51"/>
    </row>
    <row r="671" spans="2:6" ht="12.75" customHeight="1">
      <c r="B671" s="1"/>
      <c r="D671" s="50"/>
      <c r="E671" s="51"/>
      <c r="F671" s="51"/>
    </row>
    <row r="672" spans="2:6" ht="12.75" customHeight="1">
      <c r="B672" s="1"/>
      <c r="D672" s="50"/>
      <c r="E672" s="51"/>
      <c r="F672" s="51"/>
    </row>
    <row r="673" spans="2:6" ht="12.75" customHeight="1">
      <c r="B673" s="1"/>
      <c r="D673" s="50"/>
      <c r="E673" s="51"/>
      <c r="F673" s="51"/>
    </row>
    <row r="674" spans="2:6" ht="12.75" customHeight="1">
      <c r="B674" s="1"/>
      <c r="D674" s="50"/>
      <c r="E674" s="51"/>
      <c r="F674" s="51"/>
    </row>
    <row r="675" spans="2:6" ht="12.75" customHeight="1">
      <c r="B675" s="1"/>
      <c r="D675" s="50"/>
      <c r="E675" s="51"/>
      <c r="F675" s="51"/>
    </row>
    <row r="676" spans="2:6" ht="12.75" customHeight="1">
      <c r="B676" s="1"/>
      <c r="D676" s="50"/>
      <c r="E676" s="51"/>
      <c r="F676" s="51"/>
    </row>
    <row r="677" spans="2:6" ht="12.75" customHeight="1">
      <c r="B677" s="1"/>
      <c r="D677" s="50"/>
      <c r="E677" s="51"/>
      <c r="F677" s="51"/>
    </row>
    <row r="678" spans="2:6" ht="12.75" customHeight="1">
      <c r="B678" s="1"/>
      <c r="D678" s="50"/>
      <c r="E678" s="51"/>
      <c r="F678" s="51"/>
    </row>
    <row r="679" spans="2:6" ht="12.75" customHeight="1">
      <c r="B679" s="1"/>
      <c r="D679" s="50"/>
      <c r="E679" s="51"/>
      <c r="F679" s="51"/>
    </row>
    <row r="680" spans="2:6" ht="12.75" customHeight="1">
      <c r="B680" s="1"/>
      <c r="D680" s="50"/>
      <c r="E680" s="51"/>
      <c r="F680" s="51"/>
    </row>
    <row r="681" spans="2:6" ht="12.75" customHeight="1">
      <c r="B681" s="1"/>
      <c r="D681" s="50"/>
      <c r="E681" s="51"/>
      <c r="F681" s="51"/>
    </row>
    <row r="682" spans="2:6" ht="12.75" customHeight="1">
      <c r="B682" s="1"/>
      <c r="D682" s="50"/>
      <c r="E682" s="51"/>
      <c r="F682" s="51"/>
    </row>
    <row r="683" spans="2:6" ht="12.75" customHeight="1">
      <c r="B683" s="1"/>
      <c r="D683" s="50"/>
      <c r="E683" s="51"/>
      <c r="F683" s="51"/>
    </row>
    <row r="684" spans="2:6" ht="12.75" customHeight="1">
      <c r="B684" s="1"/>
      <c r="D684" s="50"/>
      <c r="E684" s="51"/>
      <c r="F684" s="51"/>
    </row>
    <row r="685" spans="2:6" ht="12.75" customHeight="1">
      <c r="B685" s="1"/>
      <c r="D685" s="50"/>
      <c r="E685" s="51"/>
      <c r="F685" s="51"/>
    </row>
    <row r="686" spans="2:6" ht="12.75" customHeight="1">
      <c r="B686" s="1"/>
      <c r="D686" s="50"/>
      <c r="E686" s="51"/>
      <c r="F686" s="51"/>
    </row>
    <row r="687" spans="2:6" ht="12.75" customHeight="1">
      <c r="B687" s="1"/>
      <c r="D687" s="50"/>
      <c r="E687" s="51"/>
      <c r="F687" s="51"/>
    </row>
    <row r="688" spans="2:6" ht="12.75" customHeight="1">
      <c r="B688" s="1"/>
      <c r="D688" s="50"/>
      <c r="E688" s="51"/>
      <c r="F688" s="51"/>
    </row>
    <row r="689" spans="2:6" ht="12.75" customHeight="1">
      <c r="B689" s="1"/>
      <c r="D689" s="50"/>
      <c r="E689" s="51"/>
      <c r="F689" s="51"/>
    </row>
    <row r="690" spans="2:6" ht="12.75" customHeight="1">
      <c r="B690" s="1"/>
      <c r="D690" s="50"/>
      <c r="E690" s="51"/>
      <c r="F690" s="51"/>
    </row>
    <row r="691" spans="2:6" ht="12.75" customHeight="1">
      <c r="B691" s="1"/>
      <c r="D691" s="50"/>
      <c r="E691" s="51"/>
      <c r="F691" s="51"/>
    </row>
    <row r="692" spans="2:6" ht="12.75" customHeight="1">
      <c r="B692" s="1"/>
      <c r="D692" s="50"/>
      <c r="E692" s="51"/>
      <c r="F692" s="51"/>
    </row>
    <row r="693" spans="2:6" ht="12.75" customHeight="1">
      <c r="B693" s="1"/>
      <c r="D693" s="50"/>
      <c r="E693" s="51"/>
      <c r="F693" s="51"/>
    </row>
    <row r="694" spans="2:6" ht="12.75" customHeight="1">
      <c r="B694" s="1"/>
      <c r="D694" s="50"/>
      <c r="E694" s="51"/>
      <c r="F694" s="51"/>
    </row>
    <row r="695" spans="2:6" ht="12.75" customHeight="1">
      <c r="B695" s="1"/>
      <c r="D695" s="50"/>
      <c r="E695" s="51"/>
      <c r="F695" s="51"/>
    </row>
    <row r="696" spans="2:6" ht="12.75" customHeight="1">
      <c r="B696" s="1"/>
      <c r="D696" s="50"/>
      <c r="E696" s="51"/>
      <c r="F696" s="51"/>
    </row>
    <row r="697" spans="2:6" ht="12.75" customHeight="1">
      <c r="B697" s="1"/>
      <c r="D697" s="50"/>
      <c r="E697" s="51"/>
      <c r="F697" s="51"/>
    </row>
    <row r="698" spans="2:6" ht="12.75" customHeight="1">
      <c r="B698" s="1"/>
      <c r="D698" s="50"/>
      <c r="E698" s="51"/>
      <c r="F698" s="51"/>
    </row>
    <row r="699" spans="2:6" ht="12.75" customHeight="1">
      <c r="B699" s="1"/>
      <c r="D699" s="50"/>
      <c r="E699" s="51"/>
      <c r="F699" s="51"/>
    </row>
    <row r="700" spans="2:6" ht="12.75" customHeight="1">
      <c r="B700" s="1"/>
      <c r="D700" s="50"/>
      <c r="E700" s="51"/>
      <c r="F700" s="51"/>
    </row>
    <row r="701" spans="2:6" ht="12.75" customHeight="1">
      <c r="B701" s="1"/>
      <c r="D701" s="50"/>
      <c r="E701" s="51"/>
      <c r="F701" s="51"/>
    </row>
    <row r="702" spans="2:6" ht="12.75" customHeight="1">
      <c r="B702" s="1"/>
      <c r="D702" s="50"/>
      <c r="E702" s="51"/>
      <c r="F702" s="51"/>
    </row>
    <row r="703" spans="2:6" ht="12.75" customHeight="1">
      <c r="B703" s="1"/>
      <c r="D703" s="50"/>
      <c r="E703" s="51"/>
      <c r="F703" s="51"/>
    </row>
    <row r="704" spans="2:6" ht="12.75" customHeight="1">
      <c r="B704" s="1"/>
      <c r="D704" s="50"/>
      <c r="E704" s="51"/>
      <c r="F704" s="51"/>
    </row>
    <row r="705" spans="2:6" ht="12.75" customHeight="1">
      <c r="B705" s="1"/>
      <c r="D705" s="50"/>
      <c r="E705" s="51"/>
      <c r="F705" s="51"/>
    </row>
    <row r="706" spans="2:6" ht="12.75" customHeight="1">
      <c r="B706" s="1"/>
      <c r="D706" s="50"/>
      <c r="E706" s="51"/>
      <c r="F706" s="51"/>
    </row>
    <row r="707" spans="2:6" ht="12.75" customHeight="1">
      <c r="B707" s="1"/>
      <c r="D707" s="50"/>
      <c r="E707" s="51"/>
      <c r="F707" s="51"/>
    </row>
    <row r="708" spans="2:6" ht="12.75" customHeight="1">
      <c r="B708" s="1"/>
      <c r="D708" s="50"/>
      <c r="E708" s="51"/>
      <c r="F708" s="51"/>
    </row>
    <row r="709" spans="2:6" ht="12.75" customHeight="1">
      <c r="B709" s="1"/>
      <c r="D709" s="50"/>
      <c r="E709" s="51"/>
      <c r="F709" s="51"/>
    </row>
    <row r="710" spans="2:6" ht="12.75" customHeight="1">
      <c r="B710" s="1"/>
      <c r="D710" s="50"/>
      <c r="E710" s="51"/>
      <c r="F710" s="51"/>
    </row>
    <row r="711" spans="2:6" ht="12.75" customHeight="1">
      <c r="B711" s="1"/>
      <c r="D711" s="50"/>
      <c r="E711" s="51"/>
      <c r="F711" s="51"/>
    </row>
    <row r="712" spans="2:6" ht="12.75" customHeight="1">
      <c r="B712" s="1"/>
      <c r="D712" s="50"/>
      <c r="E712" s="51"/>
      <c r="F712" s="51"/>
    </row>
    <row r="713" spans="2:6" ht="12.75" customHeight="1">
      <c r="B713" s="1"/>
      <c r="D713" s="50"/>
      <c r="E713" s="51"/>
      <c r="F713" s="51"/>
    </row>
    <row r="714" spans="2:6" ht="12.75" customHeight="1">
      <c r="B714" s="1"/>
      <c r="D714" s="50"/>
      <c r="E714" s="51"/>
      <c r="F714" s="51"/>
    </row>
    <row r="715" spans="2:6" ht="12.75" customHeight="1">
      <c r="B715" s="1"/>
      <c r="D715" s="50"/>
      <c r="E715" s="51"/>
      <c r="F715" s="51"/>
    </row>
    <row r="716" spans="2:6" ht="12.75" customHeight="1">
      <c r="B716" s="1"/>
      <c r="D716" s="50"/>
      <c r="E716" s="51"/>
      <c r="F716" s="51"/>
    </row>
    <row r="717" spans="2:6" ht="12.75" customHeight="1">
      <c r="B717" s="1"/>
      <c r="D717" s="50"/>
      <c r="E717" s="51"/>
      <c r="F717" s="51"/>
    </row>
    <row r="718" spans="2:6" ht="12.75" customHeight="1">
      <c r="B718" s="1"/>
      <c r="D718" s="50"/>
      <c r="E718" s="51"/>
      <c r="F718" s="51"/>
    </row>
    <row r="719" spans="2:6" ht="12.75" customHeight="1">
      <c r="B719" s="1"/>
      <c r="D719" s="50"/>
      <c r="E719" s="51"/>
      <c r="F719" s="51"/>
    </row>
    <row r="720" spans="2:6" ht="12.75" customHeight="1">
      <c r="B720" s="1"/>
      <c r="D720" s="50"/>
      <c r="E720" s="51"/>
      <c r="F720" s="51"/>
    </row>
    <row r="721" spans="2:6" ht="12.75" customHeight="1">
      <c r="B721" s="1"/>
      <c r="D721" s="50"/>
      <c r="E721" s="51"/>
      <c r="F721" s="51"/>
    </row>
    <row r="722" spans="2:6" ht="12.75" customHeight="1">
      <c r="B722" s="1"/>
      <c r="D722" s="50"/>
      <c r="E722" s="51"/>
      <c r="F722" s="51"/>
    </row>
    <row r="723" spans="2:6" ht="12.75" customHeight="1">
      <c r="B723" s="1"/>
      <c r="D723" s="50"/>
      <c r="E723" s="51"/>
      <c r="F723" s="51"/>
    </row>
    <row r="724" spans="2:6" ht="12.75" customHeight="1">
      <c r="B724" s="1"/>
      <c r="D724" s="50"/>
      <c r="E724" s="51"/>
      <c r="F724" s="51"/>
    </row>
    <row r="725" spans="2:6" ht="12.75" customHeight="1">
      <c r="B725" s="1"/>
      <c r="D725" s="50"/>
      <c r="E725" s="51"/>
      <c r="F725" s="51"/>
    </row>
    <row r="726" spans="2:6" ht="12.75" customHeight="1">
      <c r="B726" s="1"/>
      <c r="D726" s="50"/>
      <c r="E726" s="51"/>
      <c r="F726" s="51"/>
    </row>
    <row r="727" spans="2:6" ht="12.75" customHeight="1">
      <c r="B727" s="1"/>
      <c r="D727" s="50"/>
      <c r="E727" s="51"/>
      <c r="F727" s="51"/>
    </row>
    <row r="728" spans="2:6" ht="12.75" customHeight="1">
      <c r="B728" s="1"/>
      <c r="D728" s="50"/>
      <c r="E728" s="51"/>
      <c r="F728" s="51"/>
    </row>
    <row r="729" spans="2:6" ht="12.75" customHeight="1">
      <c r="B729" s="1"/>
      <c r="D729" s="50"/>
      <c r="E729" s="51"/>
      <c r="F729" s="51"/>
    </row>
    <row r="730" spans="2:6" ht="12.75" customHeight="1">
      <c r="B730" s="1"/>
      <c r="D730" s="50"/>
      <c r="E730" s="51"/>
      <c r="F730" s="51"/>
    </row>
    <row r="731" spans="2:6" ht="12.75" customHeight="1">
      <c r="B731" s="1"/>
      <c r="D731" s="50"/>
      <c r="E731" s="51"/>
      <c r="F731" s="51"/>
    </row>
    <row r="732" spans="2:6" ht="12.75" customHeight="1">
      <c r="B732" s="1"/>
      <c r="D732" s="50"/>
      <c r="E732" s="51"/>
      <c r="F732" s="51"/>
    </row>
    <row r="733" spans="2:6" ht="12.75" customHeight="1">
      <c r="B733" s="1"/>
      <c r="D733" s="50"/>
      <c r="E733" s="51"/>
      <c r="F733" s="51"/>
    </row>
    <row r="734" spans="2:6" ht="12.75" customHeight="1">
      <c r="B734" s="1"/>
      <c r="D734" s="50"/>
      <c r="E734" s="51"/>
      <c r="F734" s="51"/>
    </row>
    <row r="735" spans="2:6" ht="12.75" customHeight="1">
      <c r="B735" s="1"/>
      <c r="D735" s="50"/>
      <c r="E735" s="51"/>
      <c r="F735" s="51"/>
    </row>
    <row r="736" spans="2:6" ht="12.75" customHeight="1">
      <c r="B736" s="1"/>
      <c r="D736" s="50"/>
      <c r="E736" s="51"/>
      <c r="F736" s="51"/>
    </row>
    <row r="737" spans="2:6" ht="12.75" customHeight="1">
      <c r="B737" s="1"/>
      <c r="D737" s="50"/>
      <c r="E737" s="51"/>
      <c r="F737" s="51"/>
    </row>
    <row r="738" spans="2:6" ht="12.75" customHeight="1">
      <c r="B738" s="1"/>
      <c r="D738" s="50"/>
      <c r="E738" s="51"/>
      <c r="F738" s="51"/>
    </row>
    <row r="739" spans="2:6" ht="12.75" customHeight="1">
      <c r="B739" s="1"/>
      <c r="D739" s="50"/>
      <c r="E739" s="51"/>
      <c r="F739" s="51"/>
    </row>
    <row r="740" spans="2:6" ht="12.75" customHeight="1">
      <c r="B740" s="1"/>
      <c r="D740" s="50"/>
      <c r="E740" s="51"/>
      <c r="F740" s="51"/>
    </row>
    <row r="741" spans="2:6" ht="12.75" customHeight="1">
      <c r="B741" s="1"/>
      <c r="D741" s="50"/>
      <c r="E741" s="51"/>
      <c r="F741" s="51"/>
    </row>
    <row r="742" spans="2:6" ht="12.75" customHeight="1">
      <c r="B742" s="1"/>
      <c r="D742" s="50"/>
      <c r="E742" s="51"/>
      <c r="F742" s="51"/>
    </row>
    <row r="743" spans="2:6" ht="12.75" customHeight="1">
      <c r="B743" s="1"/>
      <c r="D743" s="50"/>
      <c r="E743" s="51"/>
      <c r="F743" s="51"/>
    </row>
    <row r="744" spans="2:6" ht="12.75" customHeight="1">
      <c r="B744" s="1"/>
      <c r="D744" s="50"/>
      <c r="E744" s="51"/>
      <c r="F744" s="51"/>
    </row>
    <row r="745" spans="2:6" ht="12.75" customHeight="1">
      <c r="B745" s="1"/>
      <c r="D745" s="50"/>
      <c r="E745" s="51"/>
      <c r="F745" s="51"/>
    </row>
    <row r="746" spans="2:6" ht="12.75" customHeight="1">
      <c r="B746" s="1"/>
      <c r="D746" s="50"/>
      <c r="E746" s="51"/>
      <c r="F746" s="51"/>
    </row>
    <row r="747" spans="2:6" ht="12.75" customHeight="1">
      <c r="B747" s="1"/>
      <c r="D747" s="50"/>
      <c r="E747" s="51"/>
      <c r="F747" s="51"/>
    </row>
    <row r="748" spans="2:6" ht="12.75" customHeight="1">
      <c r="B748" s="1"/>
      <c r="D748" s="50"/>
      <c r="E748" s="51"/>
      <c r="F748" s="51"/>
    </row>
    <row r="749" spans="2:6" ht="12.75" customHeight="1">
      <c r="B749" s="1"/>
      <c r="D749" s="50"/>
      <c r="E749" s="51"/>
      <c r="F749" s="51"/>
    </row>
    <row r="750" spans="2:6" ht="12.75" customHeight="1">
      <c r="B750" s="1"/>
      <c r="D750" s="50"/>
      <c r="E750" s="51"/>
      <c r="F750" s="51"/>
    </row>
    <row r="751" spans="2:6" ht="12.75" customHeight="1">
      <c r="B751" s="1"/>
      <c r="D751" s="50"/>
      <c r="E751" s="51"/>
      <c r="F751" s="51"/>
    </row>
    <row r="752" spans="2:6" ht="12.75" customHeight="1">
      <c r="B752" s="1"/>
      <c r="D752" s="50"/>
      <c r="E752" s="51"/>
      <c r="F752" s="51"/>
    </row>
    <row r="753" spans="2:6" ht="12.75" customHeight="1">
      <c r="B753" s="1"/>
      <c r="D753" s="50"/>
      <c r="E753" s="51"/>
      <c r="F753" s="51"/>
    </row>
    <row r="754" spans="2:6" ht="12.75" customHeight="1">
      <c r="B754" s="1"/>
      <c r="D754" s="50"/>
      <c r="E754" s="51"/>
      <c r="F754" s="51"/>
    </row>
    <row r="755" spans="2:6" ht="12.75" customHeight="1">
      <c r="B755" s="1"/>
      <c r="D755" s="50"/>
      <c r="E755" s="51"/>
      <c r="F755" s="51"/>
    </row>
    <row r="756" spans="2:6" ht="12.75" customHeight="1">
      <c r="B756" s="1"/>
      <c r="D756" s="50"/>
      <c r="E756" s="51"/>
      <c r="F756" s="51"/>
    </row>
    <row r="757" spans="2:6" ht="12.75" customHeight="1">
      <c r="B757" s="1"/>
      <c r="D757" s="50"/>
      <c r="E757" s="51"/>
      <c r="F757" s="51"/>
    </row>
    <row r="758" spans="2:6" ht="12.75" customHeight="1">
      <c r="B758" s="1"/>
      <c r="D758" s="50"/>
      <c r="E758" s="51"/>
      <c r="F758" s="51"/>
    </row>
    <row r="759" spans="2:6" ht="12.75" customHeight="1">
      <c r="B759" s="1"/>
      <c r="D759" s="50"/>
      <c r="E759" s="51"/>
      <c r="F759" s="51"/>
    </row>
    <row r="760" spans="2:6" ht="12.75" customHeight="1">
      <c r="B760" s="1"/>
      <c r="D760" s="50"/>
      <c r="E760" s="51"/>
      <c r="F760" s="51"/>
    </row>
    <row r="761" spans="2:6" ht="12.75" customHeight="1">
      <c r="B761" s="1"/>
      <c r="D761" s="50"/>
      <c r="E761" s="51"/>
      <c r="F761" s="51"/>
    </row>
    <row r="762" spans="2:6" ht="12.75" customHeight="1">
      <c r="B762" s="1"/>
      <c r="D762" s="50"/>
      <c r="E762" s="51"/>
      <c r="F762" s="51"/>
    </row>
    <row r="763" spans="2:6" ht="12.75" customHeight="1">
      <c r="B763" s="1"/>
      <c r="D763" s="50"/>
      <c r="E763" s="51"/>
      <c r="F763" s="51"/>
    </row>
    <row r="764" spans="2:6" ht="12.75" customHeight="1">
      <c r="B764" s="1"/>
      <c r="D764" s="50"/>
      <c r="E764" s="51"/>
      <c r="F764" s="51"/>
    </row>
    <row r="765" spans="2:6" ht="12.75" customHeight="1">
      <c r="B765" s="1"/>
      <c r="D765" s="50"/>
      <c r="E765" s="51"/>
      <c r="F765" s="51"/>
    </row>
    <row r="766" spans="2:6" ht="12.75" customHeight="1">
      <c r="B766" s="1"/>
      <c r="D766" s="50"/>
      <c r="E766" s="51"/>
      <c r="F766" s="51"/>
    </row>
    <row r="767" spans="2:6" ht="12.75" customHeight="1">
      <c r="B767" s="1"/>
      <c r="D767" s="50"/>
      <c r="E767" s="51"/>
      <c r="F767" s="51"/>
    </row>
    <row r="768" spans="2:6" ht="12.75" customHeight="1">
      <c r="B768" s="1"/>
      <c r="D768" s="50"/>
      <c r="E768" s="51"/>
      <c r="F768" s="51"/>
    </row>
    <row r="769" spans="2:6" ht="12.75" customHeight="1">
      <c r="B769" s="1"/>
      <c r="D769" s="50"/>
      <c r="E769" s="51"/>
      <c r="F769" s="51"/>
    </row>
    <row r="770" spans="2:6" ht="12.75" customHeight="1">
      <c r="B770" s="1"/>
      <c r="D770" s="50"/>
      <c r="E770" s="51"/>
      <c r="F770" s="51"/>
    </row>
    <row r="771" spans="2:6" ht="12.75" customHeight="1">
      <c r="B771" s="1"/>
      <c r="D771" s="50"/>
      <c r="E771" s="51"/>
      <c r="F771" s="51"/>
    </row>
    <row r="772" spans="2:6" ht="12.75" customHeight="1">
      <c r="B772" s="1"/>
      <c r="D772" s="50"/>
      <c r="E772" s="51"/>
      <c r="F772" s="51"/>
    </row>
    <row r="773" spans="2:6" ht="12.75" customHeight="1">
      <c r="B773" s="1"/>
      <c r="D773" s="50"/>
      <c r="E773" s="51"/>
      <c r="F773" s="51"/>
    </row>
    <row r="774" spans="2:6" ht="12.75" customHeight="1">
      <c r="B774" s="1"/>
      <c r="D774" s="50"/>
      <c r="E774" s="51"/>
      <c r="F774" s="51"/>
    </row>
    <row r="775" spans="2:6" ht="12.75" customHeight="1">
      <c r="B775" s="1"/>
      <c r="D775" s="50"/>
      <c r="E775" s="51"/>
      <c r="F775" s="51"/>
    </row>
    <row r="776" spans="2:6" ht="12.75" customHeight="1">
      <c r="B776" s="1"/>
      <c r="D776" s="50"/>
      <c r="E776" s="51"/>
      <c r="F776" s="51"/>
    </row>
    <row r="777" spans="2:6" ht="12.75" customHeight="1">
      <c r="B777" s="1"/>
      <c r="D777" s="50"/>
      <c r="E777" s="51"/>
      <c r="F777" s="51"/>
    </row>
    <row r="778" spans="2:6" ht="12.75" customHeight="1">
      <c r="B778" s="1"/>
      <c r="D778" s="50"/>
      <c r="E778" s="51"/>
      <c r="F778" s="51"/>
    </row>
    <row r="779" spans="2:6" ht="12.75" customHeight="1">
      <c r="B779" s="1"/>
      <c r="D779" s="50"/>
      <c r="E779" s="51"/>
      <c r="F779" s="51"/>
    </row>
    <row r="780" spans="2:6" ht="12.75" customHeight="1">
      <c r="B780" s="1"/>
      <c r="D780" s="50"/>
      <c r="E780" s="51"/>
      <c r="F780" s="51"/>
    </row>
    <row r="781" spans="2:6" ht="12.75" customHeight="1">
      <c r="B781" s="1"/>
      <c r="D781" s="50"/>
      <c r="E781" s="51"/>
      <c r="F781" s="51"/>
    </row>
    <row r="782" spans="2:6" ht="12.75" customHeight="1">
      <c r="B782" s="1"/>
      <c r="D782" s="50"/>
      <c r="E782" s="51"/>
      <c r="F782" s="51"/>
    </row>
    <row r="783" spans="2:6" ht="12.75" customHeight="1">
      <c r="B783" s="1"/>
      <c r="D783" s="50"/>
      <c r="E783" s="51"/>
      <c r="F783" s="51"/>
    </row>
    <row r="784" spans="2:6" ht="12.75" customHeight="1">
      <c r="B784" s="1"/>
      <c r="D784" s="50"/>
      <c r="E784" s="51"/>
      <c r="F784" s="51"/>
    </row>
    <row r="785" spans="2:6" ht="12.75" customHeight="1">
      <c r="B785" s="1"/>
      <c r="D785" s="50"/>
      <c r="E785" s="51"/>
      <c r="F785" s="51"/>
    </row>
    <row r="786" spans="2:6" ht="12.75" customHeight="1">
      <c r="B786" s="1"/>
      <c r="D786" s="50"/>
      <c r="E786" s="51"/>
      <c r="F786" s="51"/>
    </row>
    <row r="787" spans="2:6" ht="12.75" customHeight="1">
      <c r="B787" s="1"/>
      <c r="D787" s="50"/>
      <c r="E787" s="51"/>
      <c r="F787" s="51"/>
    </row>
    <row r="788" spans="2:6" ht="12.75" customHeight="1">
      <c r="B788" s="1"/>
      <c r="D788" s="50"/>
      <c r="E788" s="51"/>
      <c r="F788" s="51"/>
    </row>
    <row r="789" spans="2:6" ht="12.75" customHeight="1">
      <c r="B789" s="1"/>
      <c r="D789" s="50"/>
      <c r="E789" s="51"/>
      <c r="F789" s="51"/>
    </row>
    <row r="790" spans="2:6" ht="12.75" customHeight="1">
      <c r="B790" s="1"/>
      <c r="D790" s="50"/>
      <c r="E790" s="51"/>
      <c r="F790" s="51"/>
    </row>
    <row r="791" spans="2:6" ht="12.75" customHeight="1">
      <c r="B791" s="1"/>
      <c r="D791" s="50"/>
      <c r="E791" s="51"/>
      <c r="F791" s="51"/>
    </row>
    <row r="792" spans="2:6" ht="12.75" customHeight="1">
      <c r="B792" s="1"/>
      <c r="D792" s="50"/>
      <c r="E792" s="51"/>
      <c r="F792" s="51"/>
    </row>
    <row r="793" spans="2:6" ht="12.75" customHeight="1">
      <c r="B793" s="1"/>
      <c r="D793" s="50"/>
      <c r="E793" s="51"/>
      <c r="F793" s="51"/>
    </row>
    <row r="794" spans="2:6" ht="12.75" customHeight="1">
      <c r="B794" s="1"/>
      <c r="D794" s="50"/>
      <c r="E794" s="51"/>
      <c r="F794" s="51"/>
    </row>
    <row r="795" spans="2:6" ht="12.75" customHeight="1">
      <c r="B795" s="1"/>
      <c r="D795" s="50"/>
      <c r="E795" s="51"/>
      <c r="F795" s="51"/>
    </row>
    <row r="796" spans="2:6" ht="12.75" customHeight="1">
      <c r="B796" s="1"/>
      <c r="D796" s="50"/>
      <c r="E796" s="51"/>
      <c r="F796" s="51"/>
    </row>
    <row r="797" spans="2:6" ht="12.75" customHeight="1">
      <c r="B797" s="1"/>
      <c r="D797" s="50"/>
      <c r="E797" s="51"/>
      <c r="F797" s="51"/>
    </row>
    <row r="798" spans="2:6" ht="12.75" customHeight="1">
      <c r="B798" s="1"/>
      <c r="D798" s="50"/>
      <c r="E798" s="51"/>
      <c r="F798" s="51"/>
    </row>
    <row r="799" spans="2:6" ht="12.75" customHeight="1">
      <c r="B799" s="1"/>
      <c r="D799" s="50"/>
      <c r="E799" s="51"/>
      <c r="F799" s="51"/>
    </row>
    <row r="800" spans="2:6" ht="12.75" customHeight="1">
      <c r="B800" s="1"/>
      <c r="D800" s="50"/>
      <c r="E800" s="51"/>
      <c r="F800" s="51"/>
    </row>
    <row r="801" spans="2:6" ht="12.75" customHeight="1">
      <c r="B801" s="1"/>
      <c r="D801" s="50"/>
      <c r="E801" s="51"/>
      <c r="F801" s="51"/>
    </row>
    <row r="802" spans="2:6" ht="12.75" customHeight="1">
      <c r="B802" s="1"/>
      <c r="D802" s="50"/>
      <c r="E802" s="51"/>
      <c r="F802" s="51"/>
    </row>
    <row r="803" spans="2:6" ht="12.75" customHeight="1">
      <c r="B803" s="1"/>
      <c r="D803" s="50"/>
      <c r="E803" s="51"/>
      <c r="F803" s="51"/>
    </row>
    <row r="804" spans="2:6" ht="12.75" customHeight="1">
      <c r="B804" s="1"/>
      <c r="D804" s="50"/>
      <c r="E804" s="51"/>
      <c r="F804" s="51"/>
    </row>
    <row r="805" spans="2:6" ht="12.75" customHeight="1">
      <c r="B805" s="1"/>
      <c r="D805" s="50"/>
      <c r="E805" s="51"/>
      <c r="F805" s="51"/>
    </row>
    <row r="806" spans="2:6" ht="12.75" customHeight="1">
      <c r="B806" s="1"/>
      <c r="D806" s="50"/>
      <c r="E806" s="51"/>
      <c r="F806" s="51"/>
    </row>
    <row r="807" spans="2:6" ht="12.75" customHeight="1">
      <c r="B807" s="1"/>
      <c r="D807" s="50"/>
      <c r="E807" s="51"/>
      <c r="F807" s="51"/>
    </row>
    <row r="808" spans="2:6" ht="12.75" customHeight="1">
      <c r="B808" s="1"/>
      <c r="D808" s="50"/>
      <c r="E808" s="51"/>
      <c r="F808" s="51"/>
    </row>
    <row r="809" spans="2:6" ht="12.75" customHeight="1">
      <c r="B809" s="1"/>
      <c r="D809" s="50"/>
      <c r="E809" s="51"/>
      <c r="F809" s="51"/>
    </row>
    <row r="810" spans="2:6" ht="12.75" customHeight="1">
      <c r="B810" s="1"/>
      <c r="D810" s="50"/>
      <c r="E810" s="51"/>
      <c r="F810" s="51"/>
    </row>
    <row r="811" spans="2:6" ht="12.75" customHeight="1">
      <c r="B811" s="1"/>
      <c r="D811" s="50"/>
      <c r="E811" s="51"/>
      <c r="F811" s="51"/>
    </row>
    <row r="812" spans="2:6" ht="12.75" customHeight="1">
      <c r="B812" s="1"/>
      <c r="D812" s="50"/>
      <c r="E812" s="51"/>
      <c r="F812" s="51"/>
    </row>
    <row r="813" spans="2:6" ht="12.75" customHeight="1">
      <c r="B813" s="1"/>
      <c r="D813" s="50"/>
      <c r="E813" s="51"/>
      <c r="F813" s="51"/>
    </row>
    <row r="814" spans="2:6" ht="12.75" customHeight="1">
      <c r="B814" s="1"/>
      <c r="D814" s="50"/>
      <c r="E814" s="51"/>
      <c r="F814" s="51"/>
    </row>
    <row r="815" spans="2:6" ht="12.75" customHeight="1">
      <c r="B815" s="1"/>
      <c r="D815" s="50"/>
      <c r="E815" s="51"/>
      <c r="F815" s="51"/>
    </row>
    <row r="816" spans="2:6" ht="12.75" customHeight="1">
      <c r="B816" s="1"/>
      <c r="D816" s="50"/>
      <c r="E816" s="51"/>
      <c r="F816" s="51"/>
    </row>
    <row r="817" spans="2:6" ht="12.75" customHeight="1">
      <c r="B817" s="1"/>
      <c r="D817" s="50"/>
      <c r="E817" s="51"/>
      <c r="F817" s="51"/>
    </row>
    <row r="818" spans="2:6" ht="12.75" customHeight="1">
      <c r="B818" s="1"/>
      <c r="D818" s="50"/>
      <c r="E818" s="51"/>
      <c r="F818" s="51"/>
    </row>
    <row r="819" spans="2:6" ht="12.75" customHeight="1">
      <c r="B819" s="1"/>
      <c r="D819" s="50"/>
      <c r="E819" s="51"/>
      <c r="F819" s="51"/>
    </row>
    <row r="820" spans="2:6" ht="12.75" customHeight="1">
      <c r="B820" s="1"/>
      <c r="D820" s="50"/>
      <c r="E820" s="51"/>
      <c r="F820" s="51"/>
    </row>
    <row r="821" spans="2:6" ht="12.75" customHeight="1">
      <c r="B821" s="1"/>
      <c r="D821" s="50"/>
      <c r="E821" s="51"/>
      <c r="F821" s="51"/>
    </row>
    <row r="822" spans="2:6" ht="12.75" customHeight="1">
      <c r="B822" s="1"/>
      <c r="D822" s="50"/>
      <c r="E822" s="51"/>
      <c r="F822" s="51"/>
    </row>
    <row r="823" spans="2:6" ht="12.75" customHeight="1">
      <c r="B823" s="1"/>
      <c r="D823" s="50"/>
      <c r="E823" s="51"/>
      <c r="F823" s="51"/>
    </row>
    <row r="824" spans="2:6" ht="12.75" customHeight="1">
      <c r="B824" s="1"/>
      <c r="D824" s="50"/>
      <c r="E824" s="51"/>
      <c r="F824" s="51"/>
    </row>
    <row r="825" spans="2:6" ht="12.75" customHeight="1">
      <c r="B825" s="1"/>
      <c r="D825" s="50"/>
      <c r="E825" s="51"/>
      <c r="F825" s="51"/>
    </row>
    <row r="826" spans="2:6" ht="12.75" customHeight="1">
      <c r="B826" s="1"/>
      <c r="D826" s="50"/>
      <c r="E826" s="51"/>
      <c r="F826" s="51"/>
    </row>
    <row r="827" spans="2:6" ht="12.75" customHeight="1">
      <c r="B827" s="1"/>
      <c r="D827" s="50"/>
      <c r="E827" s="51"/>
      <c r="F827" s="51"/>
    </row>
    <row r="828" spans="2:6" ht="12.75" customHeight="1">
      <c r="B828" s="1"/>
      <c r="D828" s="50"/>
      <c r="E828" s="51"/>
      <c r="F828" s="51"/>
    </row>
    <row r="829" spans="2:6" ht="12.75" customHeight="1">
      <c r="B829" s="1"/>
      <c r="D829" s="50"/>
      <c r="E829" s="51"/>
      <c r="F829" s="51"/>
    </row>
    <row r="830" spans="2:6" ht="12.75" customHeight="1">
      <c r="B830" s="1"/>
      <c r="D830" s="50"/>
      <c r="E830" s="51"/>
      <c r="F830" s="51"/>
    </row>
    <row r="831" spans="2:6" ht="12.75" customHeight="1">
      <c r="B831" s="1"/>
      <c r="D831" s="50"/>
      <c r="E831" s="51"/>
      <c r="F831" s="51"/>
    </row>
    <row r="832" spans="2:6" ht="12.75" customHeight="1">
      <c r="B832" s="1"/>
      <c r="D832" s="50"/>
      <c r="E832" s="51"/>
      <c r="F832" s="51"/>
    </row>
    <row r="833" spans="2:6" ht="12.75" customHeight="1">
      <c r="B833" s="1"/>
      <c r="D833" s="50"/>
      <c r="E833" s="51"/>
      <c r="F833" s="51"/>
    </row>
    <row r="834" spans="2:6" ht="12.75" customHeight="1">
      <c r="B834" s="1"/>
      <c r="D834" s="50"/>
      <c r="E834" s="51"/>
      <c r="F834" s="51"/>
    </row>
    <row r="835" spans="2:6" ht="12.75" customHeight="1">
      <c r="B835" s="1"/>
      <c r="D835" s="50"/>
      <c r="E835" s="51"/>
      <c r="F835" s="51"/>
    </row>
    <row r="836" spans="2:6" ht="12.75" customHeight="1">
      <c r="B836" s="1"/>
      <c r="D836" s="50"/>
      <c r="E836" s="51"/>
      <c r="F836" s="51"/>
    </row>
    <row r="837" spans="2:6" ht="12.75" customHeight="1">
      <c r="B837" s="1"/>
      <c r="D837" s="50"/>
      <c r="E837" s="51"/>
      <c r="F837" s="51"/>
    </row>
    <row r="838" spans="2:6" ht="12.75" customHeight="1">
      <c r="B838" s="1"/>
      <c r="D838" s="50"/>
      <c r="E838" s="51"/>
      <c r="F838" s="51"/>
    </row>
    <row r="839" spans="2:6" ht="12.75" customHeight="1">
      <c r="B839" s="1"/>
      <c r="D839" s="50"/>
      <c r="E839" s="51"/>
      <c r="F839" s="51"/>
    </row>
    <row r="840" spans="2:6" ht="12.75" customHeight="1">
      <c r="B840" s="1"/>
      <c r="D840" s="50"/>
      <c r="E840" s="51"/>
      <c r="F840" s="51"/>
    </row>
    <row r="841" spans="2:6" ht="12.75" customHeight="1">
      <c r="B841" s="1"/>
      <c r="D841" s="50"/>
      <c r="E841" s="51"/>
      <c r="F841" s="51"/>
    </row>
    <row r="842" spans="2:6" ht="12.75" customHeight="1">
      <c r="B842" s="1"/>
      <c r="D842" s="50"/>
      <c r="E842" s="51"/>
      <c r="F842" s="51"/>
    </row>
    <row r="843" spans="2:6" ht="12.75" customHeight="1">
      <c r="B843" s="1"/>
      <c r="D843" s="50"/>
      <c r="E843" s="51"/>
      <c r="F843" s="51"/>
    </row>
    <row r="844" spans="2:6" ht="12.75" customHeight="1">
      <c r="B844" s="1"/>
      <c r="D844" s="50"/>
      <c r="E844" s="51"/>
      <c r="F844" s="51"/>
    </row>
    <row r="845" spans="2:6" ht="12.75" customHeight="1">
      <c r="B845" s="1"/>
      <c r="D845" s="50"/>
      <c r="E845" s="51"/>
      <c r="F845" s="51"/>
    </row>
    <row r="846" spans="2:6" ht="12.75" customHeight="1">
      <c r="B846" s="1"/>
      <c r="D846" s="50"/>
      <c r="E846" s="51"/>
      <c r="F846" s="51"/>
    </row>
    <row r="847" spans="2:6" ht="12.75" customHeight="1">
      <c r="B847" s="1"/>
      <c r="D847" s="50"/>
      <c r="E847" s="51"/>
      <c r="F847" s="51"/>
    </row>
    <row r="848" spans="2:6" ht="12.75" customHeight="1">
      <c r="B848" s="1"/>
      <c r="D848" s="50"/>
      <c r="E848" s="51"/>
      <c r="F848" s="51"/>
    </row>
    <row r="849" spans="2:6" ht="12.75" customHeight="1">
      <c r="B849" s="1"/>
      <c r="D849" s="50"/>
      <c r="E849" s="51"/>
      <c r="F849" s="51"/>
    </row>
    <row r="850" spans="2:6" ht="12.75" customHeight="1">
      <c r="B850" s="1"/>
      <c r="D850" s="50"/>
      <c r="E850" s="51"/>
      <c r="F850" s="51"/>
    </row>
    <row r="851" spans="2:6" ht="12.75" customHeight="1">
      <c r="B851" s="1"/>
      <c r="D851" s="50"/>
      <c r="E851" s="51"/>
      <c r="F851" s="51"/>
    </row>
    <row r="852" spans="2:6" ht="12.75" customHeight="1">
      <c r="B852" s="1"/>
      <c r="D852" s="50"/>
      <c r="E852" s="51"/>
      <c r="F852" s="51"/>
    </row>
    <row r="853" spans="2:6" ht="12.75" customHeight="1">
      <c r="B853" s="1"/>
      <c r="D853" s="50"/>
      <c r="E853" s="51"/>
      <c r="F853" s="51"/>
    </row>
    <row r="854" spans="2:6" ht="12.75" customHeight="1">
      <c r="B854" s="1"/>
      <c r="D854" s="50"/>
      <c r="E854" s="51"/>
      <c r="F854" s="51"/>
    </row>
    <row r="855" spans="2:6" ht="12.75" customHeight="1">
      <c r="B855" s="1"/>
      <c r="D855" s="50"/>
      <c r="E855" s="51"/>
      <c r="F855" s="51"/>
    </row>
    <row r="856" spans="2:6" ht="12.75" customHeight="1">
      <c r="B856" s="1"/>
      <c r="D856" s="50"/>
      <c r="E856" s="51"/>
      <c r="F856" s="51"/>
    </row>
    <row r="857" spans="2:6" ht="12.75" customHeight="1">
      <c r="B857" s="1"/>
      <c r="D857" s="50"/>
      <c r="E857" s="51"/>
      <c r="F857" s="51"/>
    </row>
    <row r="858" spans="2:6" ht="12.75" customHeight="1">
      <c r="B858" s="1"/>
      <c r="D858" s="50"/>
      <c r="E858" s="51"/>
      <c r="F858" s="51"/>
    </row>
    <row r="859" spans="2:6" ht="12.75" customHeight="1">
      <c r="B859" s="1"/>
      <c r="D859" s="50"/>
      <c r="E859" s="51"/>
      <c r="F859" s="51"/>
    </row>
    <row r="860" spans="2:6" ht="12.75" customHeight="1">
      <c r="B860" s="1"/>
      <c r="D860" s="50"/>
      <c r="E860" s="51"/>
      <c r="F860" s="51"/>
    </row>
    <row r="861" spans="2:6" ht="12.75" customHeight="1">
      <c r="B861" s="1"/>
      <c r="D861" s="50"/>
      <c r="E861" s="51"/>
      <c r="F861" s="51"/>
    </row>
    <row r="862" spans="2:6" ht="12.75" customHeight="1">
      <c r="B862" s="1"/>
      <c r="D862" s="50"/>
      <c r="E862" s="51"/>
      <c r="F862" s="51"/>
    </row>
    <row r="863" spans="2:6" ht="12.75" customHeight="1">
      <c r="B863" s="1"/>
      <c r="D863" s="50"/>
      <c r="E863" s="51"/>
      <c r="F863" s="51"/>
    </row>
    <row r="864" spans="2:6" ht="12.75" customHeight="1">
      <c r="B864" s="1"/>
      <c r="D864" s="50"/>
      <c r="E864" s="51"/>
      <c r="F864" s="51"/>
    </row>
    <row r="865" spans="2:6" ht="12.75" customHeight="1">
      <c r="B865" s="1"/>
      <c r="D865" s="50"/>
      <c r="E865" s="51"/>
      <c r="F865" s="51"/>
    </row>
    <row r="866" spans="2:6" ht="12.75" customHeight="1">
      <c r="B866" s="1"/>
      <c r="D866" s="50"/>
      <c r="E866" s="51"/>
      <c r="F866" s="51"/>
    </row>
    <row r="867" spans="2:6" ht="12.75" customHeight="1">
      <c r="B867" s="1"/>
      <c r="D867" s="50"/>
      <c r="E867" s="51"/>
      <c r="F867" s="51"/>
    </row>
    <row r="868" spans="2:6" ht="12.75" customHeight="1">
      <c r="B868" s="1"/>
      <c r="D868" s="50"/>
      <c r="E868" s="51"/>
      <c r="F868" s="51"/>
    </row>
    <row r="869" spans="2:6" ht="12.75" customHeight="1">
      <c r="B869" s="1"/>
      <c r="D869" s="50"/>
      <c r="E869" s="51"/>
      <c r="F869" s="51"/>
    </row>
    <row r="870" spans="2:6" ht="12.75" customHeight="1">
      <c r="B870" s="1"/>
      <c r="D870" s="50"/>
      <c r="E870" s="51"/>
      <c r="F870" s="51"/>
    </row>
    <row r="871" spans="2:6" ht="12.75" customHeight="1">
      <c r="B871" s="1"/>
      <c r="D871" s="50"/>
      <c r="E871" s="51"/>
      <c r="F871" s="51"/>
    </row>
    <row r="872" spans="2:6" ht="12.75" customHeight="1">
      <c r="B872" s="1"/>
      <c r="D872" s="50"/>
      <c r="E872" s="51"/>
      <c r="F872" s="51"/>
    </row>
    <row r="873" spans="2:6" ht="12.75" customHeight="1">
      <c r="B873" s="1"/>
      <c r="D873" s="50"/>
      <c r="E873" s="51"/>
      <c r="F873" s="51"/>
    </row>
    <row r="874" spans="2:6" ht="12.75" customHeight="1">
      <c r="B874" s="1"/>
      <c r="D874" s="50"/>
      <c r="E874" s="51"/>
      <c r="F874" s="51"/>
    </row>
    <row r="875" spans="2:6" ht="12.75" customHeight="1">
      <c r="B875" s="1"/>
      <c r="D875" s="50"/>
      <c r="E875" s="51"/>
      <c r="F875" s="51"/>
    </row>
    <row r="876" spans="2:6" ht="12.75" customHeight="1">
      <c r="B876" s="1"/>
      <c r="D876" s="50"/>
      <c r="E876" s="51"/>
      <c r="F876" s="51"/>
    </row>
    <row r="877" spans="2:6" ht="12.75" customHeight="1">
      <c r="B877" s="1"/>
      <c r="D877" s="50"/>
      <c r="E877" s="51"/>
      <c r="F877" s="51"/>
    </row>
    <row r="878" spans="2:6" ht="12.75" customHeight="1">
      <c r="B878" s="1"/>
      <c r="D878" s="50"/>
      <c r="E878" s="51"/>
      <c r="F878" s="51"/>
    </row>
    <row r="879" spans="2:6" ht="12.75" customHeight="1">
      <c r="B879" s="1"/>
      <c r="D879" s="50"/>
      <c r="E879" s="51"/>
      <c r="F879" s="51"/>
    </row>
    <row r="880" spans="2:6" ht="12.75" customHeight="1">
      <c r="B880" s="1"/>
      <c r="D880" s="50"/>
      <c r="E880" s="51"/>
      <c r="F880" s="51"/>
    </row>
    <row r="881" spans="2:6" ht="12.75" customHeight="1">
      <c r="B881" s="1"/>
      <c r="D881" s="50"/>
      <c r="E881" s="51"/>
      <c r="F881" s="51"/>
    </row>
    <row r="882" spans="2:6" ht="12.75" customHeight="1">
      <c r="B882" s="1"/>
      <c r="D882" s="50"/>
      <c r="E882" s="51"/>
      <c r="F882" s="51"/>
    </row>
    <row r="883" spans="2:6" ht="12.75" customHeight="1">
      <c r="B883" s="1"/>
      <c r="D883" s="50"/>
      <c r="E883" s="51"/>
      <c r="F883" s="51"/>
    </row>
    <row r="884" spans="2:6" ht="12.75" customHeight="1">
      <c r="B884" s="1"/>
      <c r="D884" s="50"/>
      <c r="E884" s="51"/>
      <c r="F884" s="51"/>
    </row>
    <row r="885" spans="2:6" ht="12.75" customHeight="1">
      <c r="B885" s="1"/>
      <c r="D885" s="50"/>
      <c r="E885" s="51"/>
      <c r="F885" s="51"/>
    </row>
    <row r="886" spans="2:6" ht="12.75" customHeight="1">
      <c r="B886" s="1"/>
      <c r="D886" s="50"/>
      <c r="E886" s="51"/>
      <c r="F886" s="51"/>
    </row>
    <row r="887" spans="2:6" ht="12.75" customHeight="1">
      <c r="B887" s="1"/>
      <c r="D887" s="50"/>
      <c r="E887" s="51"/>
      <c r="F887" s="51"/>
    </row>
    <row r="888" spans="2:6" ht="12.75" customHeight="1">
      <c r="B888" s="1"/>
      <c r="D888" s="50"/>
      <c r="E888" s="51"/>
      <c r="F888" s="51"/>
    </row>
    <row r="889" spans="2:6" ht="12.75" customHeight="1">
      <c r="B889" s="1"/>
      <c r="D889" s="50"/>
      <c r="E889" s="51"/>
      <c r="F889" s="51"/>
    </row>
    <row r="890" spans="2:6" ht="12.75" customHeight="1">
      <c r="B890" s="1"/>
      <c r="D890" s="50"/>
      <c r="E890" s="51"/>
      <c r="F890" s="51"/>
    </row>
    <row r="891" spans="2:6" ht="12.75" customHeight="1">
      <c r="B891" s="1"/>
      <c r="D891" s="50"/>
      <c r="E891" s="51"/>
      <c r="F891" s="51"/>
    </row>
    <row r="892" spans="2:6" ht="12.75" customHeight="1">
      <c r="B892" s="1"/>
      <c r="D892" s="50"/>
      <c r="E892" s="51"/>
      <c r="F892" s="51"/>
    </row>
    <row r="893" spans="2:6" ht="12.75" customHeight="1">
      <c r="B893" s="1"/>
      <c r="D893" s="50"/>
      <c r="E893" s="51"/>
      <c r="F893" s="51"/>
    </row>
    <row r="894" spans="2:6" ht="12.75" customHeight="1">
      <c r="B894" s="1"/>
      <c r="D894" s="50"/>
      <c r="E894" s="51"/>
      <c r="F894" s="51"/>
    </row>
    <row r="895" spans="2:6" ht="12.75" customHeight="1">
      <c r="B895" s="1"/>
      <c r="D895" s="50"/>
      <c r="E895" s="51"/>
      <c r="F895" s="51"/>
    </row>
    <row r="896" spans="2:6" ht="12.75" customHeight="1">
      <c r="B896" s="1"/>
      <c r="D896" s="50"/>
      <c r="E896" s="51"/>
      <c r="F896" s="51"/>
    </row>
    <row r="897" spans="2:6" ht="12.75" customHeight="1">
      <c r="B897" s="1"/>
      <c r="D897" s="50"/>
      <c r="E897" s="51"/>
      <c r="F897" s="51"/>
    </row>
    <row r="898" spans="2:6" ht="12.75" customHeight="1">
      <c r="B898" s="1"/>
      <c r="D898" s="50"/>
      <c r="E898" s="51"/>
      <c r="F898" s="51"/>
    </row>
    <row r="899" spans="2:6" ht="12.75" customHeight="1">
      <c r="B899" s="1"/>
      <c r="D899" s="50"/>
      <c r="E899" s="51"/>
      <c r="F899" s="51"/>
    </row>
    <row r="900" spans="2:6" ht="12.75" customHeight="1">
      <c r="B900" s="1"/>
      <c r="D900" s="50"/>
      <c r="E900" s="51"/>
      <c r="F900" s="51"/>
    </row>
    <row r="901" spans="2:6" ht="12.75" customHeight="1">
      <c r="B901" s="1"/>
      <c r="D901" s="50"/>
      <c r="E901" s="51"/>
      <c r="F901" s="51"/>
    </row>
    <row r="902" spans="2:6" ht="12.75" customHeight="1">
      <c r="B902" s="1"/>
      <c r="D902" s="50"/>
      <c r="E902" s="51"/>
      <c r="F902" s="51"/>
    </row>
    <row r="903" spans="2:6" ht="12.75" customHeight="1">
      <c r="B903" s="1"/>
      <c r="D903" s="50"/>
      <c r="E903" s="51"/>
      <c r="F903" s="51"/>
    </row>
    <row r="904" spans="2:6" ht="12.75" customHeight="1">
      <c r="B904" s="1"/>
      <c r="D904" s="50"/>
      <c r="E904" s="51"/>
      <c r="F904" s="51"/>
    </row>
    <row r="905" spans="2:6" ht="12.75" customHeight="1">
      <c r="B905" s="1"/>
      <c r="D905" s="50"/>
      <c r="E905" s="51"/>
      <c r="F905" s="51"/>
    </row>
    <row r="906" spans="2:6" ht="12.75" customHeight="1">
      <c r="B906" s="1"/>
      <c r="D906" s="50"/>
      <c r="E906" s="51"/>
      <c r="F906" s="51"/>
    </row>
    <row r="907" spans="2:6" ht="12.75" customHeight="1">
      <c r="B907" s="1"/>
      <c r="D907" s="50"/>
      <c r="E907" s="51"/>
      <c r="F907" s="51"/>
    </row>
    <row r="908" spans="2:6" ht="12.75" customHeight="1">
      <c r="B908" s="1"/>
      <c r="D908" s="50"/>
      <c r="E908" s="51"/>
      <c r="F908" s="51"/>
    </row>
    <row r="909" spans="2:6" ht="12.75" customHeight="1">
      <c r="B909" s="1"/>
      <c r="D909" s="50"/>
      <c r="E909" s="51"/>
      <c r="F909" s="51"/>
    </row>
    <row r="910" spans="2:6" ht="12.75" customHeight="1">
      <c r="B910" s="1"/>
      <c r="D910" s="50"/>
      <c r="E910" s="51"/>
      <c r="F910" s="51"/>
    </row>
    <row r="911" spans="2:6" ht="12.75" customHeight="1">
      <c r="B911" s="1"/>
      <c r="D911" s="50"/>
      <c r="E911" s="51"/>
      <c r="F911" s="51"/>
    </row>
    <row r="912" spans="2:6" ht="12.75" customHeight="1">
      <c r="B912" s="1"/>
      <c r="D912" s="50"/>
      <c r="E912" s="51"/>
      <c r="F912" s="51"/>
    </row>
    <row r="913" spans="2:6" ht="12.75" customHeight="1">
      <c r="B913" s="1"/>
      <c r="D913" s="50"/>
      <c r="E913" s="51"/>
      <c r="F913" s="51"/>
    </row>
    <row r="914" spans="2:6" ht="12.75" customHeight="1">
      <c r="B914" s="1"/>
      <c r="D914" s="50"/>
      <c r="E914" s="51"/>
      <c r="F914" s="51"/>
    </row>
    <row r="915" spans="2:6" ht="12.75" customHeight="1">
      <c r="B915" s="1"/>
      <c r="D915" s="50"/>
      <c r="E915" s="51"/>
      <c r="F915" s="51"/>
    </row>
    <row r="916" spans="2:6" ht="12.75" customHeight="1">
      <c r="B916" s="1"/>
      <c r="D916" s="50"/>
      <c r="E916" s="51"/>
      <c r="F916" s="51"/>
    </row>
    <row r="917" spans="2:6" ht="12.75" customHeight="1">
      <c r="B917" s="1"/>
      <c r="D917" s="50"/>
      <c r="E917" s="51"/>
      <c r="F917" s="51"/>
    </row>
    <row r="918" spans="2:6" ht="12.75" customHeight="1">
      <c r="B918" s="1"/>
      <c r="D918" s="50"/>
      <c r="E918" s="51"/>
      <c r="F918" s="51"/>
    </row>
    <row r="919" spans="2:6" ht="12.75" customHeight="1">
      <c r="B919" s="1"/>
      <c r="D919" s="50"/>
      <c r="E919" s="51"/>
      <c r="F919" s="51"/>
    </row>
    <row r="920" spans="2:6" ht="12.75" customHeight="1">
      <c r="B920" s="1"/>
      <c r="D920" s="50"/>
      <c r="E920" s="51"/>
      <c r="F920" s="51"/>
    </row>
    <row r="921" spans="2:6" ht="12.75" customHeight="1">
      <c r="B921" s="1"/>
      <c r="D921" s="50"/>
      <c r="E921" s="51"/>
      <c r="F921" s="51"/>
    </row>
    <row r="922" spans="2:6" ht="12.75" customHeight="1">
      <c r="B922" s="1"/>
      <c r="D922" s="50"/>
      <c r="E922" s="51"/>
      <c r="F922" s="51"/>
    </row>
    <row r="923" spans="2:6" ht="12.75" customHeight="1">
      <c r="B923" s="1"/>
      <c r="D923" s="50"/>
      <c r="E923" s="51"/>
      <c r="F923" s="51"/>
    </row>
    <row r="924" spans="2:6" ht="12.75" customHeight="1">
      <c r="B924" s="1"/>
      <c r="D924" s="50"/>
      <c r="E924" s="51"/>
      <c r="F924" s="51"/>
    </row>
    <row r="925" spans="2:6" ht="12.75" customHeight="1">
      <c r="B925" s="1"/>
      <c r="D925" s="50"/>
      <c r="E925" s="51"/>
      <c r="F925" s="51"/>
    </row>
    <row r="926" spans="2:6" ht="12.75" customHeight="1">
      <c r="B926" s="1"/>
      <c r="D926" s="50"/>
      <c r="E926" s="51"/>
      <c r="F926" s="51"/>
    </row>
    <row r="927" spans="2:6" ht="12.75" customHeight="1">
      <c r="B927" s="1"/>
      <c r="D927" s="50"/>
      <c r="E927" s="51"/>
      <c r="F927" s="51"/>
    </row>
    <row r="928" spans="2:6" ht="12.75" customHeight="1">
      <c r="B928" s="1"/>
      <c r="D928" s="50"/>
      <c r="E928" s="51"/>
      <c r="F928" s="51"/>
    </row>
    <row r="929" spans="2:6" ht="12.75" customHeight="1">
      <c r="B929" s="1"/>
      <c r="D929" s="50"/>
      <c r="E929" s="51"/>
      <c r="F929" s="51"/>
    </row>
    <row r="930" spans="2:6" ht="12.75" customHeight="1">
      <c r="B930" s="1"/>
      <c r="D930" s="50"/>
      <c r="E930" s="51"/>
      <c r="F930" s="51"/>
    </row>
    <row r="931" spans="2:6" ht="12.75" customHeight="1">
      <c r="B931" s="1"/>
      <c r="D931" s="50"/>
      <c r="E931" s="51"/>
      <c r="F931" s="51"/>
    </row>
    <row r="932" spans="2:6" ht="12.75" customHeight="1">
      <c r="B932" s="1"/>
      <c r="D932" s="50"/>
      <c r="E932" s="51"/>
      <c r="F932" s="51"/>
    </row>
    <row r="933" spans="2:6" ht="12.75" customHeight="1">
      <c r="B933" s="1"/>
      <c r="D933" s="50"/>
      <c r="E933" s="51"/>
      <c r="F933" s="51"/>
    </row>
    <row r="934" spans="2:6" ht="12.75" customHeight="1">
      <c r="B934" s="1"/>
      <c r="D934" s="50"/>
      <c r="E934" s="51"/>
      <c r="F934" s="51"/>
    </row>
    <row r="935" spans="2:6" ht="12.75" customHeight="1">
      <c r="B935" s="1"/>
      <c r="D935" s="50"/>
      <c r="E935" s="51"/>
      <c r="F935" s="51"/>
    </row>
    <row r="936" spans="2:6" ht="12.75" customHeight="1">
      <c r="B936" s="1"/>
      <c r="D936" s="50"/>
      <c r="E936" s="51"/>
      <c r="F936" s="51"/>
    </row>
    <row r="937" spans="2:6" ht="12.75" customHeight="1">
      <c r="B937" s="1"/>
      <c r="D937" s="50"/>
      <c r="E937" s="51"/>
      <c r="F937" s="51"/>
    </row>
    <row r="938" spans="2:6" ht="12.75" customHeight="1">
      <c r="B938" s="1"/>
      <c r="D938" s="50"/>
      <c r="E938" s="51"/>
      <c r="F938" s="51"/>
    </row>
    <row r="939" spans="2:6" ht="12.75" customHeight="1">
      <c r="B939" s="1"/>
      <c r="D939" s="50"/>
      <c r="E939" s="51"/>
      <c r="F939" s="51"/>
    </row>
    <row r="940" spans="2:6" ht="12.75" customHeight="1">
      <c r="B940" s="1"/>
      <c r="D940" s="50"/>
      <c r="E940" s="51"/>
      <c r="F940" s="51"/>
    </row>
    <row r="941" spans="2:6" ht="12.75" customHeight="1">
      <c r="B941" s="1"/>
      <c r="D941" s="50"/>
      <c r="E941" s="51"/>
      <c r="F941" s="51"/>
    </row>
    <row r="942" spans="2:6" ht="12.75" customHeight="1">
      <c r="B942" s="1"/>
      <c r="D942" s="50"/>
      <c r="E942" s="51"/>
      <c r="F942" s="51"/>
    </row>
    <row r="943" spans="2:6" ht="12.75" customHeight="1">
      <c r="B943" s="1"/>
      <c r="D943" s="50"/>
      <c r="E943" s="51"/>
      <c r="F943" s="51"/>
    </row>
    <row r="944" spans="2:6" ht="12.75" customHeight="1">
      <c r="B944" s="1"/>
      <c r="D944" s="50"/>
      <c r="E944" s="51"/>
      <c r="F944" s="51"/>
    </row>
    <row r="945" spans="2:6" ht="12.75" customHeight="1">
      <c r="B945" s="1"/>
      <c r="D945" s="50"/>
      <c r="E945" s="51"/>
      <c r="F945" s="51"/>
    </row>
    <row r="946" spans="2:6" ht="12.75" customHeight="1">
      <c r="B946" s="1"/>
      <c r="D946" s="50"/>
      <c r="E946" s="51"/>
      <c r="F946" s="51"/>
    </row>
    <row r="947" spans="2:6" ht="12.75" customHeight="1">
      <c r="B947" s="1"/>
      <c r="D947" s="50"/>
      <c r="E947" s="51"/>
      <c r="F947" s="51"/>
    </row>
    <row r="948" spans="2:6" ht="12.75" customHeight="1">
      <c r="B948" s="1"/>
      <c r="D948" s="50"/>
      <c r="E948" s="51"/>
      <c r="F948" s="51"/>
    </row>
    <row r="949" spans="2:6" ht="12.75" customHeight="1">
      <c r="B949" s="1"/>
      <c r="D949" s="50"/>
      <c r="E949" s="51"/>
      <c r="F949" s="51"/>
    </row>
    <row r="950" spans="2:6" ht="12.75" customHeight="1">
      <c r="B950" s="1"/>
      <c r="D950" s="50"/>
      <c r="E950" s="51"/>
      <c r="F950" s="51"/>
    </row>
    <row r="951" spans="2:6" ht="12.75" customHeight="1">
      <c r="B951" s="1"/>
      <c r="D951" s="50"/>
      <c r="E951" s="51"/>
      <c r="F951" s="51"/>
    </row>
    <row r="952" spans="2:6" ht="12.75" customHeight="1">
      <c r="B952" s="1"/>
      <c r="D952" s="50"/>
      <c r="E952" s="51"/>
      <c r="F952" s="51"/>
    </row>
    <row r="953" spans="2:6" ht="12.75" customHeight="1">
      <c r="B953" s="1"/>
      <c r="D953" s="50"/>
      <c r="E953" s="51"/>
      <c r="F953" s="51"/>
    </row>
    <row r="954" spans="2:6" ht="12.75" customHeight="1">
      <c r="B954" s="1"/>
      <c r="D954" s="50"/>
      <c r="E954" s="51"/>
      <c r="F954" s="51"/>
    </row>
    <row r="955" spans="2:6" ht="12.75" customHeight="1">
      <c r="B955" s="1"/>
      <c r="D955" s="50"/>
      <c r="E955" s="51"/>
      <c r="F955" s="51"/>
    </row>
    <row r="956" spans="2:6" ht="12.75" customHeight="1">
      <c r="B956" s="1"/>
      <c r="D956" s="50"/>
      <c r="E956" s="51"/>
      <c r="F956" s="51"/>
    </row>
    <row r="957" spans="2:6" ht="12.75" customHeight="1">
      <c r="B957" s="1"/>
      <c r="D957" s="50"/>
      <c r="E957" s="51"/>
      <c r="F957" s="51"/>
    </row>
    <row r="958" spans="2:6" ht="12.75" customHeight="1">
      <c r="B958" s="1"/>
      <c r="D958" s="50"/>
      <c r="E958" s="51"/>
      <c r="F958" s="51"/>
    </row>
    <row r="959" spans="2:6" ht="12.75" customHeight="1">
      <c r="B959" s="1"/>
      <c r="D959" s="50"/>
      <c r="E959" s="51"/>
      <c r="F959" s="51"/>
    </row>
    <row r="960" spans="2:6" ht="12.75" customHeight="1">
      <c r="B960" s="1"/>
      <c r="D960" s="50"/>
      <c r="E960" s="51"/>
      <c r="F960" s="51"/>
    </row>
    <row r="961" spans="2:6" ht="12.75" customHeight="1">
      <c r="B961" s="1"/>
      <c r="D961" s="50"/>
      <c r="E961" s="51"/>
      <c r="F961" s="51"/>
    </row>
    <row r="962" spans="2:6" ht="12.75" customHeight="1">
      <c r="B962" s="1"/>
      <c r="D962" s="50"/>
      <c r="E962" s="51"/>
      <c r="F962" s="51"/>
    </row>
    <row r="963" spans="2:6" ht="12.75" customHeight="1">
      <c r="B963" s="1"/>
      <c r="D963" s="50"/>
      <c r="E963" s="51"/>
      <c r="F963" s="51"/>
    </row>
    <row r="964" spans="2:6" ht="12.75" customHeight="1">
      <c r="B964" s="1"/>
      <c r="D964" s="50"/>
      <c r="E964" s="51"/>
      <c r="F964" s="51"/>
    </row>
    <row r="965" spans="2:6" ht="12.75" customHeight="1">
      <c r="B965" s="1"/>
      <c r="D965" s="50"/>
      <c r="E965" s="51"/>
      <c r="F965" s="51"/>
    </row>
    <row r="966" spans="2:6" ht="12.75" customHeight="1">
      <c r="B966" s="1"/>
      <c r="D966" s="50"/>
      <c r="E966" s="51"/>
      <c r="F966" s="51"/>
    </row>
    <row r="967" spans="2:6" ht="12.75" customHeight="1">
      <c r="B967" s="1"/>
      <c r="D967" s="50"/>
      <c r="E967" s="51"/>
      <c r="F967" s="51"/>
    </row>
    <row r="968" spans="2:6" ht="12.75" customHeight="1">
      <c r="B968" s="1"/>
      <c r="D968" s="50"/>
      <c r="E968" s="51"/>
      <c r="F968" s="51"/>
    </row>
    <row r="969" spans="2:6" ht="12.75" customHeight="1">
      <c r="B969" s="1"/>
      <c r="D969" s="50"/>
      <c r="E969" s="51"/>
      <c r="F969" s="51"/>
    </row>
    <row r="970" spans="2:6" ht="12.75" customHeight="1">
      <c r="B970" s="1"/>
      <c r="D970" s="50"/>
      <c r="E970" s="51"/>
      <c r="F970" s="51"/>
    </row>
    <row r="971" spans="2:6" ht="12.75" customHeight="1">
      <c r="B971" s="1"/>
      <c r="D971" s="50"/>
      <c r="E971" s="51"/>
      <c r="F971" s="51"/>
    </row>
    <row r="972" spans="2:6" ht="12.75" customHeight="1">
      <c r="B972" s="1"/>
      <c r="D972" s="50"/>
      <c r="E972" s="51"/>
      <c r="F972" s="51"/>
    </row>
    <row r="973" spans="2:6" ht="12.75" customHeight="1">
      <c r="B973" s="1"/>
      <c r="D973" s="50"/>
      <c r="E973" s="51"/>
      <c r="F973" s="51"/>
    </row>
    <row r="974" spans="2:6" ht="12.75" customHeight="1">
      <c r="B974" s="1"/>
      <c r="D974" s="50"/>
      <c r="E974" s="51"/>
      <c r="F974" s="51"/>
    </row>
    <row r="975" spans="2:6" ht="12.75" customHeight="1">
      <c r="B975" s="1"/>
      <c r="D975" s="50"/>
      <c r="E975" s="51"/>
      <c r="F975" s="51"/>
    </row>
    <row r="976" spans="2:6" ht="12.75" customHeight="1">
      <c r="B976" s="1"/>
      <c r="D976" s="50"/>
      <c r="E976" s="51"/>
      <c r="F976" s="51"/>
    </row>
    <row r="977" spans="2:6" ht="12.75" customHeight="1">
      <c r="B977" s="1"/>
      <c r="D977" s="50"/>
      <c r="E977" s="51"/>
      <c r="F977" s="51"/>
    </row>
    <row r="978" spans="2:6" ht="12.75" customHeight="1">
      <c r="B978" s="1"/>
      <c r="D978" s="50"/>
      <c r="E978" s="51"/>
      <c r="F978" s="51"/>
    </row>
    <row r="979" spans="2:6" ht="12.75" customHeight="1">
      <c r="B979" s="1"/>
      <c r="D979" s="50"/>
      <c r="E979" s="51"/>
      <c r="F979" s="51"/>
    </row>
    <row r="980" spans="2:6" ht="12.75" customHeight="1">
      <c r="B980" s="1"/>
      <c r="D980" s="50"/>
      <c r="E980" s="51"/>
      <c r="F980" s="51"/>
    </row>
    <row r="981" spans="2:6" ht="12.75" customHeight="1">
      <c r="B981" s="1"/>
      <c r="D981" s="50"/>
      <c r="E981" s="51"/>
      <c r="F981" s="51"/>
    </row>
    <row r="982" spans="2:6" ht="12.75" customHeight="1">
      <c r="B982" s="1"/>
      <c r="D982" s="50"/>
      <c r="E982" s="51"/>
      <c r="F982" s="51"/>
    </row>
    <row r="983" spans="2:6" ht="12.75" customHeight="1">
      <c r="B983" s="1"/>
      <c r="D983" s="50"/>
      <c r="E983" s="51"/>
      <c r="F983" s="51"/>
    </row>
    <row r="984" spans="2:6" ht="12.75" customHeight="1">
      <c r="B984" s="1"/>
      <c r="D984" s="50"/>
      <c r="E984" s="51"/>
      <c r="F984" s="51"/>
    </row>
    <row r="985" spans="2:6" ht="12.75" customHeight="1">
      <c r="B985" s="1"/>
      <c r="D985" s="50"/>
      <c r="E985" s="51"/>
      <c r="F985" s="51"/>
    </row>
    <row r="986" spans="2:6" ht="12.75" customHeight="1">
      <c r="B986" s="1"/>
      <c r="D986" s="50"/>
      <c r="E986" s="51"/>
      <c r="F986" s="51"/>
    </row>
    <row r="987" spans="2:6" ht="12.75" customHeight="1">
      <c r="B987" s="1"/>
      <c r="D987" s="50"/>
      <c r="E987" s="51"/>
      <c r="F987" s="51"/>
    </row>
    <row r="988" spans="2:6" ht="12.75" customHeight="1">
      <c r="B988" s="1"/>
      <c r="D988" s="50"/>
      <c r="E988" s="51"/>
      <c r="F988" s="51"/>
    </row>
    <row r="989" spans="2:6" ht="12.75" customHeight="1">
      <c r="B989" s="1"/>
      <c r="D989" s="50"/>
      <c r="E989" s="51"/>
      <c r="F989" s="51"/>
    </row>
    <row r="990" spans="2:6" ht="12.75" customHeight="1">
      <c r="B990" s="1"/>
      <c r="D990" s="50"/>
      <c r="E990" s="51"/>
      <c r="F990" s="51"/>
    </row>
    <row r="991" spans="2:6" ht="12.75" customHeight="1">
      <c r="B991" s="1"/>
      <c r="D991" s="50"/>
      <c r="E991" s="51"/>
      <c r="F991" s="51"/>
    </row>
    <row r="992" spans="2:6" ht="12.75" customHeight="1">
      <c r="B992" s="1"/>
      <c r="D992" s="50"/>
      <c r="E992" s="51"/>
      <c r="F992" s="51"/>
    </row>
    <row r="993" spans="2:6" ht="12.75" customHeight="1">
      <c r="B993" s="1"/>
      <c r="D993" s="50"/>
      <c r="E993" s="51"/>
      <c r="F993" s="51"/>
    </row>
    <row r="994" spans="2:6" ht="12.75" customHeight="1">
      <c r="B994" s="1"/>
      <c r="D994" s="50"/>
      <c r="E994" s="51"/>
      <c r="F994" s="51"/>
    </row>
    <row r="995" spans="2:6" ht="12.75" customHeight="1">
      <c r="B995" s="1"/>
      <c r="D995" s="50"/>
      <c r="E995" s="51"/>
      <c r="F995" s="51"/>
    </row>
    <row r="996" spans="2:6" ht="12.75" customHeight="1">
      <c r="B996" s="1"/>
      <c r="D996" s="50"/>
      <c r="E996" s="51"/>
      <c r="F996" s="51"/>
    </row>
    <row r="997" spans="2:6" ht="12.75" customHeight="1">
      <c r="B997" s="1"/>
      <c r="D997" s="50"/>
      <c r="E997" s="51"/>
      <c r="F997" s="51"/>
    </row>
    <row r="998" spans="2:6" ht="12.75" customHeight="1">
      <c r="B998" s="1"/>
      <c r="D998" s="50"/>
      <c r="E998" s="51"/>
      <c r="F998" s="51"/>
    </row>
    <row r="999" spans="2:6" ht="12.75" customHeight="1">
      <c r="B999" s="1"/>
      <c r="D999" s="50"/>
      <c r="E999" s="51"/>
      <c r="F999" s="51"/>
    </row>
    <row r="1000" spans="2:6" ht="12.75" customHeight="1">
      <c r="B1000" s="1"/>
      <c r="D1000" s="50"/>
      <c r="E1000" s="51"/>
      <c r="F1000" s="51"/>
    </row>
  </sheetData>
  <mergeCells count="1">
    <mergeCell ref="B1:F1"/>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0"/>
  <sheetViews>
    <sheetView showGridLines="0" workbookViewId="0">
      <selection activeCell="J4" sqref="J4"/>
    </sheetView>
  </sheetViews>
  <sheetFormatPr defaultColWidth="14.44140625" defaultRowHeight="15" customHeight="1"/>
  <cols>
    <col min="1" max="1" width="2.5546875" customWidth="1"/>
    <col min="2" max="2" width="13.6640625" customWidth="1"/>
    <col min="3" max="3" width="58.33203125" customWidth="1"/>
    <col min="4" max="4" width="10.5546875" customWidth="1"/>
    <col min="5" max="5" width="14.109375" customWidth="1"/>
    <col min="6" max="6" width="13" customWidth="1"/>
    <col min="7" max="7" width="10.88671875" customWidth="1"/>
    <col min="8" max="8" width="12.5546875" customWidth="1"/>
    <col min="9" max="9" width="10.33203125" customWidth="1"/>
    <col min="10" max="10" width="52.5546875" customWidth="1"/>
    <col min="11" max="26" width="8.6640625" customWidth="1"/>
  </cols>
  <sheetData>
    <row r="1" spans="2:10" ht="44.25" customHeight="1">
      <c r="B1" s="508"/>
      <c r="C1" s="499"/>
      <c r="D1" s="499"/>
      <c r="E1" s="499"/>
      <c r="F1" s="499"/>
      <c r="G1" s="499"/>
      <c r="H1" s="499"/>
      <c r="I1" s="52"/>
    </row>
    <row r="2" spans="2:10" ht="16.5" customHeight="1">
      <c r="B2" s="53" t="s">
        <v>24</v>
      </c>
      <c r="D2" s="54"/>
      <c r="E2" s="505" t="s">
        <v>25</v>
      </c>
      <c r="F2" s="506"/>
      <c r="G2" s="507"/>
    </row>
    <row r="3" spans="2:10" ht="48.75" customHeight="1">
      <c r="B3" s="55" t="s">
        <v>19</v>
      </c>
      <c r="C3" s="56" t="s">
        <v>20</v>
      </c>
      <c r="D3" s="56" t="s">
        <v>26</v>
      </c>
      <c r="E3" s="56" t="s">
        <v>27</v>
      </c>
      <c r="F3" s="56" t="s">
        <v>28</v>
      </c>
      <c r="G3" s="56" t="s">
        <v>29</v>
      </c>
      <c r="H3" s="57" t="s">
        <v>30</v>
      </c>
      <c r="I3" s="58" t="s">
        <v>31</v>
      </c>
      <c r="J3" s="59" t="s">
        <v>32</v>
      </c>
    </row>
    <row r="4" spans="2:10" ht="12.75" customHeight="1">
      <c r="B4" s="60"/>
      <c r="C4" s="61"/>
      <c r="D4" s="62">
        <v>0</v>
      </c>
      <c r="E4" s="63">
        <v>0</v>
      </c>
      <c r="F4" s="63">
        <v>0</v>
      </c>
      <c r="G4" s="63">
        <v>0</v>
      </c>
      <c r="H4" s="64" t="str">
        <f t="shared" ref="H4:H104" si="0">IF(ISBLANK(C4),"",D4*((0.4*E4)+(0.3*F4)+(0.3*G4)))</f>
        <v/>
      </c>
      <c r="I4" s="65" t="str">
        <f>IF(H4="","",H4*'Indices PF'!$E$54)</f>
        <v/>
      </c>
      <c r="J4" s="66"/>
    </row>
    <row r="5" spans="2:10" ht="12.75" customHeight="1">
      <c r="B5" s="67"/>
      <c r="C5" s="68"/>
      <c r="D5" s="69"/>
      <c r="E5" s="70"/>
      <c r="F5" s="70"/>
      <c r="G5" s="70"/>
      <c r="H5" s="64" t="str">
        <f t="shared" si="0"/>
        <v/>
      </c>
      <c r="I5" s="65" t="str">
        <f>IF(H5="","",H5*'Indices PF'!$E$54)</f>
        <v/>
      </c>
      <c r="J5" s="71"/>
    </row>
    <row r="6" spans="2:10" ht="15" customHeight="1">
      <c r="B6" s="67"/>
      <c r="C6" s="68"/>
      <c r="D6" s="69"/>
      <c r="E6" s="70"/>
      <c r="F6" s="70"/>
      <c r="G6" s="70"/>
      <c r="H6" s="64" t="str">
        <f t="shared" si="0"/>
        <v/>
      </c>
      <c r="I6" s="65" t="str">
        <f>IF(H6="","",H6*'Indices PF'!$E$54)</f>
        <v/>
      </c>
      <c r="J6" s="72"/>
    </row>
    <row r="7" spans="2:10" ht="12.75" customHeight="1">
      <c r="B7" s="67"/>
      <c r="C7" s="68"/>
      <c r="D7" s="69"/>
      <c r="E7" s="70"/>
      <c r="F7" s="70"/>
      <c r="G7" s="70"/>
      <c r="H7" s="64" t="str">
        <f t="shared" si="0"/>
        <v/>
      </c>
      <c r="I7" s="65" t="str">
        <f>IF(H7="","",H7*'Indices PF'!$E$54)</f>
        <v/>
      </c>
      <c r="J7" s="72"/>
    </row>
    <row r="8" spans="2:10" ht="12.75" customHeight="1">
      <c r="B8" s="67"/>
      <c r="C8" s="68"/>
      <c r="D8" s="69"/>
      <c r="E8" s="70"/>
      <c r="F8" s="70"/>
      <c r="G8" s="70"/>
      <c r="H8" s="64" t="str">
        <f t="shared" si="0"/>
        <v/>
      </c>
      <c r="I8" s="65" t="str">
        <f>IF(H8="","",H8*'Indices PF'!$E$54)</f>
        <v/>
      </c>
      <c r="J8" s="72"/>
    </row>
    <row r="9" spans="2:10" ht="12.75" customHeight="1">
      <c r="B9" s="67"/>
      <c r="C9" s="68"/>
      <c r="D9" s="69"/>
      <c r="E9" s="70"/>
      <c r="F9" s="70"/>
      <c r="G9" s="70"/>
      <c r="H9" s="64" t="str">
        <f t="shared" si="0"/>
        <v/>
      </c>
      <c r="I9" s="65" t="str">
        <f>IF(H9="","",H9*'Indices PF'!$E$54)</f>
        <v/>
      </c>
      <c r="J9" s="72"/>
    </row>
    <row r="10" spans="2:10" ht="12.75" customHeight="1">
      <c r="B10" s="67"/>
      <c r="C10" s="68"/>
      <c r="D10" s="69"/>
      <c r="E10" s="70"/>
      <c r="F10" s="70"/>
      <c r="G10" s="70"/>
      <c r="H10" s="64" t="str">
        <f t="shared" si="0"/>
        <v/>
      </c>
      <c r="I10" s="65" t="str">
        <f>IF(H10="","",H10*'Indices PF'!$E$54)</f>
        <v/>
      </c>
      <c r="J10" s="72"/>
    </row>
    <row r="11" spans="2:10" ht="12.75" customHeight="1">
      <c r="B11" s="67"/>
      <c r="C11" s="68"/>
      <c r="D11" s="69"/>
      <c r="E11" s="70"/>
      <c r="F11" s="70"/>
      <c r="G11" s="70"/>
      <c r="H11" s="64" t="str">
        <f t="shared" si="0"/>
        <v/>
      </c>
      <c r="I11" s="65" t="str">
        <f>IF(H11="","",H11*'Indices PF'!$E$54)</f>
        <v/>
      </c>
      <c r="J11" s="72"/>
    </row>
    <row r="12" spans="2:10" ht="12.75" customHeight="1">
      <c r="B12" s="67"/>
      <c r="C12" s="68"/>
      <c r="D12" s="69"/>
      <c r="E12" s="70"/>
      <c r="F12" s="70"/>
      <c r="G12" s="70"/>
      <c r="H12" s="64" t="str">
        <f t="shared" si="0"/>
        <v/>
      </c>
      <c r="I12" s="65" t="str">
        <f>IF(H12="","",H12*'Indices PF'!$E$54)</f>
        <v/>
      </c>
      <c r="J12" s="72"/>
    </row>
    <row r="13" spans="2:10" ht="12.75" customHeight="1">
      <c r="B13" s="67"/>
      <c r="C13" s="68"/>
      <c r="D13" s="69"/>
      <c r="E13" s="70"/>
      <c r="F13" s="70"/>
      <c r="G13" s="70"/>
      <c r="H13" s="64" t="str">
        <f t="shared" si="0"/>
        <v/>
      </c>
      <c r="I13" s="65" t="str">
        <f>IF(H13="","",H13*'Indices PF'!$E$54)</f>
        <v/>
      </c>
      <c r="J13" s="72"/>
    </row>
    <row r="14" spans="2:10" ht="12.75" customHeight="1">
      <c r="B14" s="67"/>
      <c r="C14" s="68"/>
      <c r="D14" s="69"/>
      <c r="E14" s="70"/>
      <c r="F14" s="70"/>
      <c r="G14" s="70"/>
      <c r="H14" s="64" t="str">
        <f t="shared" si="0"/>
        <v/>
      </c>
      <c r="I14" s="65" t="str">
        <f>IF(H14="","",H14*'Indices PF'!$E$54)</f>
        <v/>
      </c>
      <c r="J14" s="72"/>
    </row>
    <row r="15" spans="2:10" ht="12.75" customHeight="1">
      <c r="B15" s="67"/>
      <c r="C15" s="68"/>
      <c r="D15" s="69"/>
      <c r="E15" s="70"/>
      <c r="F15" s="70"/>
      <c r="G15" s="70"/>
      <c r="H15" s="64" t="str">
        <f t="shared" si="0"/>
        <v/>
      </c>
      <c r="I15" s="65" t="str">
        <f>IF(H15="","",H15*'Indices PF'!$E$54)</f>
        <v/>
      </c>
      <c r="J15" s="72"/>
    </row>
    <row r="16" spans="2:10" ht="12.75" customHeight="1">
      <c r="B16" s="67"/>
      <c r="C16" s="68"/>
      <c r="D16" s="69"/>
      <c r="E16" s="70"/>
      <c r="F16" s="70"/>
      <c r="G16" s="70"/>
      <c r="H16" s="64" t="str">
        <f t="shared" si="0"/>
        <v/>
      </c>
      <c r="I16" s="65" t="str">
        <f>IF(H16="","",H16*'Indices PF'!$E$54)</f>
        <v/>
      </c>
      <c r="J16" s="72"/>
    </row>
    <row r="17" spans="2:10" ht="12.75" customHeight="1">
      <c r="B17" s="67"/>
      <c r="C17" s="68"/>
      <c r="D17" s="69"/>
      <c r="E17" s="70"/>
      <c r="F17" s="70"/>
      <c r="G17" s="70"/>
      <c r="H17" s="64" t="str">
        <f t="shared" si="0"/>
        <v/>
      </c>
      <c r="I17" s="65" t="str">
        <f>IF(H17="","",H17*'Indices PF'!$E$54)</f>
        <v/>
      </c>
      <c r="J17" s="72"/>
    </row>
    <row r="18" spans="2:10" ht="12.75" customHeight="1">
      <c r="B18" s="67"/>
      <c r="C18" s="68"/>
      <c r="D18" s="69"/>
      <c r="E18" s="70"/>
      <c r="F18" s="70"/>
      <c r="G18" s="70"/>
      <c r="H18" s="64" t="str">
        <f t="shared" si="0"/>
        <v/>
      </c>
      <c r="I18" s="65" t="str">
        <f>IF(H18="","",H18*'Indices PF'!$E$54)</f>
        <v/>
      </c>
      <c r="J18" s="72"/>
    </row>
    <row r="19" spans="2:10" ht="12.75" customHeight="1">
      <c r="B19" s="67"/>
      <c r="C19" s="68"/>
      <c r="D19" s="69"/>
      <c r="E19" s="70"/>
      <c r="F19" s="70"/>
      <c r="G19" s="70"/>
      <c r="H19" s="64" t="str">
        <f t="shared" si="0"/>
        <v/>
      </c>
      <c r="I19" s="65" t="str">
        <f>IF(H19="","",H19*'Indices PF'!$E$54)</f>
        <v/>
      </c>
      <c r="J19" s="72"/>
    </row>
    <row r="20" spans="2:10" ht="12.75" customHeight="1">
      <c r="B20" s="67"/>
      <c r="C20" s="68"/>
      <c r="D20" s="69"/>
      <c r="E20" s="70"/>
      <c r="F20" s="70"/>
      <c r="G20" s="70"/>
      <c r="H20" s="64" t="str">
        <f t="shared" si="0"/>
        <v/>
      </c>
      <c r="I20" s="65" t="str">
        <f>IF(H20="","",H20*'Indices PF'!$E$54)</f>
        <v/>
      </c>
      <c r="J20" s="72"/>
    </row>
    <row r="21" spans="2:10" ht="12.75" customHeight="1">
      <c r="B21" s="67"/>
      <c r="C21" s="68"/>
      <c r="D21" s="69"/>
      <c r="E21" s="70"/>
      <c r="F21" s="70"/>
      <c r="G21" s="70"/>
      <c r="H21" s="64" t="str">
        <f t="shared" si="0"/>
        <v/>
      </c>
      <c r="I21" s="65" t="str">
        <f>IF(H21="","",H21*'Indices PF'!$E$54)</f>
        <v/>
      </c>
      <c r="J21" s="72"/>
    </row>
    <row r="22" spans="2:10" ht="12.75" customHeight="1">
      <c r="B22" s="67"/>
      <c r="C22" s="68"/>
      <c r="D22" s="69"/>
      <c r="E22" s="70"/>
      <c r="F22" s="70"/>
      <c r="G22" s="70"/>
      <c r="H22" s="64" t="str">
        <f t="shared" si="0"/>
        <v/>
      </c>
      <c r="I22" s="65" t="str">
        <f>IF(H22="","",H22*'Indices PF'!$E$54)</f>
        <v/>
      </c>
      <c r="J22" s="72"/>
    </row>
    <row r="23" spans="2:10" ht="12.75" customHeight="1">
      <c r="B23" s="67"/>
      <c r="C23" s="68"/>
      <c r="D23" s="69"/>
      <c r="E23" s="70"/>
      <c r="F23" s="70"/>
      <c r="G23" s="70"/>
      <c r="H23" s="64" t="str">
        <f t="shared" si="0"/>
        <v/>
      </c>
      <c r="I23" s="65" t="str">
        <f>IF(H23="","",H23*'Indices PF'!$E$54)</f>
        <v/>
      </c>
      <c r="J23" s="72"/>
    </row>
    <row r="24" spans="2:10" ht="12.75" customHeight="1">
      <c r="B24" s="67"/>
      <c r="C24" s="68"/>
      <c r="D24" s="69"/>
      <c r="E24" s="70"/>
      <c r="F24" s="70"/>
      <c r="G24" s="70"/>
      <c r="H24" s="64" t="str">
        <f t="shared" si="0"/>
        <v/>
      </c>
      <c r="I24" s="65" t="str">
        <f>IF(H24="","",H24*'Indices PF'!$E$54)</f>
        <v/>
      </c>
      <c r="J24" s="72"/>
    </row>
    <row r="25" spans="2:10" ht="12.75" customHeight="1">
      <c r="B25" s="67"/>
      <c r="C25" s="68"/>
      <c r="D25" s="69"/>
      <c r="E25" s="70"/>
      <c r="F25" s="70"/>
      <c r="G25" s="70"/>
      <c r="H25" s="64" t="str">
        <f t="shared" si="0"/>
        <v/>
      </c>
      <c r="I25" s="65" t="str">
        <f>IF(H25="","",H25*'Indices PF'!$E$54)</f>
        <v/>
      </c>
      <c r="J25" s="72"/>
    </row>
    <row r="26" spans="2:10" ht="12.75" customHeight="1">
      <c r="B26" s="67"/>
      <c r="C26" s="68"/>
      <c r="D26" s="69"/>
      <c r="E26" s="70"/>
      <c r="F26" s="70"/>
      <c r="G26" s="70"/>
      <c r="H26" s="64" t="str">
        <f t="shared" si="0"/>
        <v/>
      </c>
      <c r="I26" s="65" t="str">
        <f>IF(H26="","",H26*'Indices PF'!$E$54)</f>
        <v/>
      </c>
      <c r="J26" s="72"/>
    </row>
    <row r="27" spans="2:10" ht="12.75" customHeight="1">
      <c r="B27" s="67"/>
      <c r="C27" s="68"/>
      <c r="D27" s="69"/>
      <c r="E27" s="70"/>
      <c r="F27" s="70"/>
      <c r="G27" s="70"/>
      <c r="H27" s="64" t="str">
        <f t="shared" si="0"/>
        <v/>
      </c>
      <c r="I27" s="65" t="str">
        <f>IF(H27="","",H27*'Indices PF'!$E$54)</f>
        <v/>
      </c>
      <c r="J27" s="72"/>
    </row>
    <row r="28" spans="2:10" ht="12.75" customHeight="1">
      <c r="B28" s="67"/>
      <c r="C28" s="68"/>
      <c r="D28" s="69"/>
      <c r="E28" s="70"/>
      <c r="F28" s="70"/>
      <c r="G28" s="70"/>
      <c r="H28" s="64" t="str">
        <f t="shared" si="0"/>
        <v/>
      </c>
      <c r="I28" s="65" t="str">
        <f>IF(H28="","",H28*'Indices PF'!$E$54)</f>
        <v/>
      </c>
      <c r="J28" s="72"/>
    </row>
    <row r="29" spans="2:10" ht="12.75" customHeight="1">
      <c r="B29" s="67"/>
      <c r="C29" s="68"/>
      <c r="D29" s="69"/>
      <c r="E29" s="70"/>
      <c r="F29" s="70"/>
      <c r="G29" s="70"/>
      <c r="H29" s="64" t="str">
        <f t="shared" si="0"/>
        <v/>
      </c>
      <c r="I29" s="65" t="str">
        <f>IF(H29="","",H29*'Indices PF'!$E$54)</f>
        <v/>
      </c>
      <c r="J29" s="72"/>
    </row>
    <row r="30" spans="2:10" ht="12.75" customHeight="1">
      <c r="B30" s="67"/>
      <c r="C30" s="68"/>
      <c r="D30" s="69"/>
      <c r="E30" s="70"/>
      <c r="F30" s="70"/>
      <c r="G30" s="70"/>
      <c r="H30" s="64" t="str">
        <f t="shared" si="0"/>
        <v/>
      </c>
      <c r="I30" s="65" t="str">
        <f>IF(H30="","",H30*'Indices PF'!$E$54)</f>
        <v/>
      </c>
      <c r="J30" s="72"/>
    </row>
    <row r="31" spans="2:10" ht="12.75" customHeight="1">
      <c r="B31" s="67"/>
      <c r="C31" s="68"/>
      <c r="D31" s="69"/>
      <c r="E31" s="70"/>
      <c r="F31" s="70"/>
      <c r="G31" s="70"/>
      <c r="H31" s="64" t="str">
        <f t="shared" si="0"/>
        <v/>
      </c>
      <c r="I31" s="65" t="str">
        <f>IF(H31="","",H31*'Indices PF'!$E$54)</f>
        <v/>
      </c>
      <c r="J31" s="72"/>
    </row>
    <row r="32" spans="2:10" ht="12.75" customHeight="1">
      <c r="B32" s="67"/>
      <c r="C32" s="68"/>
      <c r="D32" s="69"/>
      <c r="E32" s="70"/>
      <c r="F32" s="70"/>
      <c r="G32" s="70"/>
      <c r="H32" s="64" t="str">
        <f t="shared" si="0"/>
        <v/>
      </c>
      <c r="I32" s="65" t="str">
        <f>IF(H32="","",H32*'Indices PF'!$E$54)</f>
        <v/>
      </c>
      <c r="J32" s="72"/>
    </row>
    <row r="33" spans="2:10" ht="12.75" customHeight="1">
      <c r="B33" s="67"/>
      <c r="C33" s="68"/>
      <c r="D33" s="69"/>
      <c r="E33" s="70"/>
      <c r="F33" s="70"/>
      <c r="G33" s="70"/>
      <c r="H33" s="64" t="str">
        <f t="shared" si="0"/>
        <v/>
      </c>
      <c r="I33" s="65" t="str">
        <f>IF(H33="","",H33*'Indices PF'!$E$54)</f>
        <v/>
      </c>
      <c r="J33" s="72"/>
    </row>
    <row r="34" spans="2:10" ht="12.75" customHeight="1">
      <c r="B34" s="67"/>
      <c r="C34" s="68"/>
      <c r="D34" s="69"/>
      <c r="E34" s="70"/>
      <c r="F34" s="70"/>
      <c r="G34" s="70"/>
      <c r="H34" s="64" t="str">
        <f t="shared" si="0"/>
        <v/>
      </c>
      <c r="I34" s="65" t="str">
        <f>IF(H34="","",H34*'Indices PF'!$E$54)</f>
        <v/>
      </c>
      <c r="J34" s="72"/>
    </row>
    <row r="35" spans="2:10" ht="12.75" customHeight="1">
      <c r="B35" s="67"/>
      <c r="C35" s="68"/>
      <c r="D35" s="69"/>
      <c r="E35" s="70"/>
      <c r="F35" s="70"/>
      <c r="G35" s="70"/>
      <c r="H35" s="64" t="str">
        <f t="shared" si="0"/>
        <v/>
      </c>
      <c r="I35" s="65" t="str">
        <f>IF(H35="","",H35*'Indices PF'!$E$54)</f>
        <v/>
      </c>
      <c r="J35" s="72"/>
    </row>
    <row r="36" spans="2:10" ht="12.75" customHeight="1">
      <c r="B36" s="67"/>
      <c r="C36" s="68"/>
      <c r="D36" s="69"/>
      <c r="E36" s="70"/>
      <c r="F36" s="70"/>
      <c r="G36" s="70"/>
      <c r="H36" s="64" t="str">
        <f t="shared" si="0"/>
        <v/>
      </c>
      <c r="I36" s="65" t="str">
        <f>IF(H36="","",H36*'Indices PF'!$E$54)</f>
        <v/>
      </c>
      <c r="J36" s="72"/>
    </row>
    <row r="37" spans="2:10" ht="12.75" customHeight="1">
      <c r="B37" s="67"/>
      <c r="C37" s="68"/>
      <c r="D37" s="69"/>
      <c r="E37" s="70"/>
      <c r="F37" s="70"/>
      <c r="G37" s="70"/>
      <c r="H37" s="64" t="str">
        <f t="shared" si="0"/>
        <v/>
      </c>
      <c r="I37" s="65" t="str">
        <f>IF(H37="","",H37*'Indices PF'!$E$54)</f>
        <v/>
      </c>
      <c r="J37" s="72"/>
    </row>
    <row r="38" spans="2:10" ht="12.75" customHeight="1">
      <c r="B38" s="67"/>
      <c r="C38" s="68"/>
      <c r="D38" s="69"/>
      <c r="E38" s="70"/>
      <c r="F38" s="70"/>
      <c r="G38" s="70"/>
      <c r="H38" s="64" t="str">
        <f t="shared" si="0"/>
        <v/>
      </c>
      <c r="I38" s="65" t="str">
        <f>IF(H38="","",H38*'Indices PF'!$E$54)</f>
        <v/>
      </c>
      <c r="J38" s="72"/>
    </row>
    <row r="39" spans="2:10" ht="12.75" customHeight="1">
      <c r="B39" s="67"/>
      <c r="C39" s="68"/>
      <c r="D39" s="69"/>
      <c r="E39" s="70"/>
      <c r="F39" s="70"/>
      <c r="G39" s="70"/>
      <c r="H39" s="64" t="str">
        <f t="shared" si="0"/>
        <v/>
      </c>
      <c r="I39" s="65" t="str">
        <f>IF(H39="","",H39*'Indices PF'!$E$54)</f>
        <v/>
      </c>
      <c r="J39" s="72"/>
    </row>
    <row r="40" spans="2:10" ht="12.75" customHeight="1">
      <c r="B40" s="67"/>
      <c r="C40" s="68"/>
      <c r="D40" s="69"/>
      <c r="E40" s="70"/>
      <c r="F40" s="70"/>
      <c r="G40" s="70"/>
      <c r="H40" s="64" t="str">
        <f t="shared" si="0"/>
        <v/>
      </c>
      <c r="I40" s="65" t="str">
        <f>IF(H40="","",H40*'Indices PF'!$E$54)</f>
        <v/>
      </c>
      <c r="J40" s="72"/>
    </row>
    <row r="41" spans="2:10" ht="12.75" customHeight="1">
      <c r="B41" s="67"/>
      <c r="C41" s="68"/>
      <c r="D41" s="69"/>
      <c r="E41" s="70"/>
      <c r="F41" s="70"/>
      <c r="G41" s="70"/>
      <c r="H41" s="64" t="str">
        <f t="shared" si="0"/>
        <v/>
      </c>
      <c r="I41" s="65" t="str">
        <f>IF(H41="","",H41*'Indices PF'!$E$54)</f>
        <v/>
      </c>
      <c r="J41" s="72"/>
    </row>
    <row r="42" spans="2:10" ht="12.75" customHeight="1">
      <c r="B42" s="67"/>
      <c r="C42" s="68"/>
      <c r="D42" s="69"/>
      <c r="E42" s="70"/>
      <c r="F42" s="70"/>
      <c r="G42" s="70"/>
      <c r="H42" s="64" t="str">
        <f t="shared" si="0"/>
        <v/>
      </c>
      <c r="I42" s="65" t="str">
        <f>IF(H42="","",H42*'Indices PF'!$E$54)</f>
        <v/>
      </c>
      <c r="J42" s="72"/>
    </row>
    <row r="43" spans="2:10" ht="12.75" customHeight="1">
      <c r="B43" s="67"/>
      <c r="C43" s="68"/>
      <c r="D43" s="69"/>
      <c r="E43" s="70"/>
      <c r="F43" s="70"/>
      <c r="G43" s="70"/>
      <c r="H43" s="64" t="str">
        <f t="shared" si="0"/>
        <v/>
      </c>
      <c r="I43" s="65" t="str">
        <f>IF(H43="","",H43*'Indices PF'!$E$54)</f>
        <v/>
      </c>
      <c r="J43" s="72"/>
    </row>
    <row r="44" spans="2:10" ht="12.75" customHeight="1">
      <c r="B44" s="67"/>
      <c r="C44" s="68"/>
      <c r="D44" s="69"/>
      <c r="E44" s="70"/>
      <c r="F44" s="70"/>
      <c r="G44" s="70"/>
      <c r="H44" s="64" t="str">
        <f t="shared" si="0"/>
        <v/>
      </c>
      <c r="I44" s="65" t="str">
        <f>IF(H44="","",H44*'Indices PF'!$E$54)</f>
        <v/>
      </c>
      <c r="J44" s="72"/>
    </row>
    <row r="45" spans="2:10" ht="12.75" customHeight="1">
      <c r="B45" s="67"/>
      <c r="C45" s="68"/>
      <c r="D45" s="69"/>
      <c r="E45" s="70"/>
      <c r="F45" s="70"/>
      <c r="G45" s="70"/>
      <c r="H45" s="64" t="str">
        <f t="shared" si="0"/>
        <v/>
      </c>
      <c r="I45" s="65" t="str">
        <f>IF(H45="","",H45*'Indices PF'!$E$54)</f>
        <v/>
      </c>
      <c r="J45" s="72"/>
    </row>
    <row r="46" spans="2:10" ht="12.75" customHeight="1">
      <c r="B46" s="67"/>
      <c r="C46" s="68"/>
      <c r="D46" s="69"/>
      <c r="E46" s="70"/>
      <c r="F46" s="70"/>
      <c r="G46" s="70"/>
      <c r="H46" s="64" t="str">
        <f t="shared" si="0"/>
        <v/>
      </c>
      <c r="I46" s="65" t="str">
        <f>IF(H46="","",H46*'Indices PF'!$E$54)</f>
        <v/>
      </c>
      <c r="J46" s="72"/>
    </row>
    <row r="47" spans="2:10" ht="12.75" customHeight="1">
      <c r="B47" s="67"/>
      <c r="C47" s="68"/>
      <c r="D47" s="69"/>
      <c r="E47" s="70"/>
      <c r="F47" s="70"/>
      <c r="G47" s="70"/>
      <c r="H47" s="64" t="str">
        <f t="shared" si="0"/>
        <v/>
      </c>
      <c r="I47" s="65" t="str">
        <f>IF(H47="","",H47*'Indices PF'!$E$54)</f>
        <v/>
      </c>
      <c r="J47" s="72"/>
    </row>
    <row r="48" spans="2:10" ht="12.75" customHeight="1">
      <c r="B48" s="67"/>
      <c r="C48" s="68"/>
      <c r="D48" s="69"/>
      <c r="E48" s="70"/>
      <c r="F48" s="70"/>
      <c r="G48" s="70"/>
      <c r="H48" s="64" t="str">
        <f t="shared" si="0"/>
        <v/>
      </c>
      <c r="I48" s="65" t="str">
        <f>IF(H48="","",H48*'Indices PF'!$E$54)</f>
        <v/>
      </c>
      <c r="J48" s="72"/>
    </row>
    <row r="49" spans="2:10" ht="12.75" customHeight="1">
      <c r="B49" s="67"/>
      <c r="C49" s="68"/>
      <c r="D49" s="69"/>
      <c r="E49" s="70"/>
      <c r="F49" s="70"/>
      <c r="G49" s="70"/>
      <c r="H49" s="64" t="str">
        <f t="shared" si="0"/>
        <v/>
      </c>
      <c r="I49" s="65" t="str">
        <f>IF(H49="","",H49*'Indices PF'!$E$54)</f>
        <v/>
      </c>
      <c r="J49" s="72"/>
    </row>
    <row r="50" spans="2:10" ht="12.75" customHeight="1">
      <c r="B50" s="67"/>
      <c r="C50" s="68"/>
      <c r="D50" s="69"/>
      <c r="E50" s="70"/>
      <c r="F50" s="70"/>
      <c r="G50" s="70"/>
      <c r="H50" s="64" t="str">
        <f t="shared" si="0"/>
        <v/>
      </c>
      <c r="I50" s="65" t="str">
        <f>IF(H50="","",H50*'Indices PF'!$E$54)</f>
        <v/>
      </c>
      <c r="J50" s="72"/>
    </row>
    <row r="51" spans="2:10" ht="12.75" customHeight="1">
      <c r="B51" s="67"/>
      <c r="C51" s="68"/>
      <c r="D51" s="69"/>
      <c r="E51" s="70"/>
      <c r="F51" s="70"/>
      <c r="G51" s="70"/>
      <c r="H51" s="64" t="str">
        <f t="shared" si="0"/>
        <v/>
      </c>
      <c r="I51" s="65" t="str">
        <f>IF(H51="","",H51*'Indices PF'!$E$54)</f>
        <v/>
      </c>
      <c r="J51" s="72"/>
    </row>
    <row r="52" spans="2:10" ht="12.75" customHeight="1">
      <c r="B52" s="67"/>
      <c r="C52" s="68"/>
      <c r="D52" s="69"/>
      <c r="E52" s="70"/>
      <c r="F52" s="70"/>
      <c r="G52" s="70"/>
      <c r="H52" s="64" t="str">
        <f t="shared" si="0"/>
        <v/>
      </c>
      <c r="I52" s="65" t="str">
        <f>IF(H52="","",H52*'Indices PF'!$E$54)</f>
        <v/>
      </c>
      <c r="J52" s="72"/>
    </row>
    <row r="53" spans="2:10" ht="12.75" customHeight="1">
      <c r="B53" s="67"/>
      <c r="C53" s="68"/>
      <c r="D53" s="69"/>
      <c r="E53" s="70"/>
      <c r="F53" s="70"/>
      <c r="G53" s="70"/>
      <c r="H53" s="64" t="str">
        <f t="shared" si="0"/>
        <v/>
      </c>
      <c r="I53" s="65" t="str">
        <f>IF(H53="","",H53*'Indices PF'!$E$54)</f>
        <v/>
      </c>
      <c r="J53" s="72"/>
    </row>
    <row r="54" spans="2:10" ht="12.75" customHeight="1">
      <c r="B54" s="67"/>
      <c r="C54" s="68"/>
      <c r="D54" s="69"/>
      <c r="E54" s="70"/>
      <c r="F54" s="70"/>
      <c r="G54" s="70"/>
      <c r="H54" s="64" t="str">
        <f t="shared" si="0"/>
        <v/>
      </c>
      <c r="I54" s="65" t="str">
        <f>IF(H54="","",H54*'Indices PF'!$E$54)</f>
        <v/>
      </c>
      <c r="J54" s="72"/>
    </row>
    <row r="55" spans="2:10" ht="12.75" customHeight="1">
      <c r="B55" s="67"/>
      <c r="C55" s="68"/>
      <c r="D55" s="69"/>
      <c r="E55" s="70"/>
      <c r="F55" s="70"/>
      <c r="G55" s="70"/>
      <c r="H55" s="64" t="str">
        <f t="shared" si="0"/>
        <v/>
      </c>
      <c r="I55" s="65" t="str">
        <f>IF(H55="","",H55*'Indices PF'!$E$54)</f>
        <v/>
      </c>
      <c r="J55" s="72"/>
    </row>
    <row r="56" spans="2:10" ht="12.75" customHeight="1">
      <c r="B56" s="67"/>
      <c r="C56" s="68"/>
      <c r="D56" s="69"/>
      <c r="E56" s="70"/>
      <c r="F56" s="70"/>
      <c r="G56" s="70"/>
      <c r="H56" s="64" t="str">
        <f t="shared" si="0"/>
        <v/>
      </c>
      <c r="I56" s="65" t="str">
        <f>IF(H56="","",H56*'Indices PF'!$E$54)</f>
        <v/>
      </c>
      <c r="J56" s="72"/>
    </row>
    <row r="57" spans="2:10" ht="12.75" customHeight="1">
      <c r="B57" s="67"/>
      <c r="C57" s="68"/>
      <c r="D57" s="69"/>
      <c r="E57" s="70"/>
      <c r="F57" s="70"/>
      <c r="G57" s="70"/>
      <c r="H57" s="64" t="str">
        <f t="shared" si="0"/>
        <v/>
      </c>
      <c r="I57" s="65" t="str">
        <f>IF(H57="","",H57*'Indices PF'!$E$54)</f>
        <v/>
      </c>
      <c r="J57" s="72"/>
    </row>
    <row r="58" spans="2:10" ht="12.75" customHeight="1">
      <c r="B58" s="67"/>
      <c r="C58" s="68"/>
      <c r="D58" s="69"/>
      <c r="E58" s="70"/>
      <c r="F58" s="70"/>
      <c r="G58" s="70"/>
      <c r="H58" s="64" t="str">
        <f t="shared" si="0"/>
        <v/>
      </c>
      <c r="I58" s="65" t="str">
        <f>IF(H58="","",H58*'Indices PF'!$E$54)</f>
        <v/>
      </c>
      <c r="J58" s="72"/>
    </row>
    <row r="59" spans="2:10" ht="12.75" customHeight="1">
      <c r="B59" s="67"/>
      <c r="C59" s="68"/>
      <c r="D59" s="69"/>
      <c r="E59" s="70"/>
      <c r="F59" s="70"/>
      <c r="G59" s="70"/>
      <c r="H59" s="64" t="str">
        <f t="shared" si="0"/>
        <v/>
      </c>
      <c r="I59" s="65" t="str">
        <f>IF(H59="","",H59*'Indices PF'!$E$54)</f>
        <v/>
      </c>
      <c r="J59" s="72"/>
    </row>
    <row r="60" spans="2:10" ht="12.75" customHeight="1">
      <c r="B60" s="67"/>
      <c r="C60" s="68"/>
      <c r="D60" s="69"/>
      <c r="E60" s="70"/>
      <c r="F60" s="70"/>
      <c r="G60" s="70"/>
      <c r="H60" s="64" t="str">
        <f t="shared" si="0"/>
        <v/>
      </c>
      <c r="I60" s="65" t="str">
        <f>IF(H60="","",H60*'Indices PF'!$E$54)</f>
        <v/>
      </c>
      <c r="J60" s="72"/>
    </row>
    <row r="61" spans="2:10" ht="12.75" customHeight="1">
      <c r="B61" s="67"/>
      <c r="C61" s="68"/>
      <c r="D61" s="69"/>
      <c r="E61" s="70"/>
      <c r="F61" s="70"/>
      <c r="G61" s="70"/>
      <c r="H61" s="64" t="str">
        <f t="shared" si="0"/>
        <v/>
      </c>
      <c r="I61" s="65" t="str">
        <f>IF(H61="","",H61*'Indices PF'!$E$54)</f>
        <v/>
      </c>
      <c r="J61" s="72"/>
    </row>
    <row r="62" spans="2:10" ht="12.75" customHeight="1">
      <c r="B62" s="67"/>
      <c r="C62" s="68"/>
      <c r="D62" s="69"/>
      <c r="E62" s="70"/>
      <c r="F62" s="70"/>
      <c r="G62" s="70"/>
      <c r="H62" s="64" t="str">
        <f t="shared" si="0"/>
        <v/>
      </c>
      <c r="I62" s="65" t="str">
        <f>IF(H62="","",H62*'Indices PF'!$E$54)</f>
        <v/>
      </c>
      <c r="J62" s="72"/>
    </row>
    <row r="63" spans="2:10" ht="12.75" customHeight="1">
      <c r="B63" s="67"/>
      <c r="C63" s="68"/>
      <c r="D63" s="69"/>
      <c r="E63" s="70"/>
      <c r="F63" s="70"/>
      <c r="G63" s="70"/>
      <c r="H63" s="64" t="str">
        <f t="shared" si="0"/>
        <v/>
      </c>
      <c r="I63" s="65" t="str">
        <f>IF(H63="","",H63*'Indices PF'!$E$54)</f>
        <v/>
      </c>
      <c r="J63" s="72"/>
    </row>
    <row r="64" spans="2:10" ht="12.75" customHeight="1">
      <c r="B64" s="67"/>
      <c r="C64" s="68"/>
      <c r="D64" s="69"/>
      <c r="E64" s="70"/>
      <c r="F64" s="70"/>
      <c r="G64" s="70"/>
      <c r="H64" s="64" t="str">
        <f t="shared" si="0"/>
        <v/>
      </c>
      <c r="I64" s="65" t="str">
        <f>IF(H64="","",H64*'Indices PF'!$E$54)</f>
        <v/>
      </c>
      <c r="J64" s="72"/>
    </row>
    <row r="65" spans="2:10" ht="12.75" customHeight="1">
      <c r="B65" s="67"/>
      <c r="C65" s="68"/>
      <c r="D65" s="69"/>
      <c r="E65" s="70"/>
      <c r="F65" s="70"/>
      <c r="G65" s="70"/>
      <c r="H65" s="64" t="str">
        <f t="shared" si="0"/>
        <v/>
      </c>
      <c r="I65" s="65" t="str">
        <f>IF(H65="","",H65*'Indices PF'!$E$54)</f>
        <v/>
      </c>
      <c r="J65" s="72"/>
    </row>
    <row r="66" spans="2:10" ht="12.75" customHeight="1">
      <c r="B66" s="67"/>
      <c r="C66" s="68"/>
      <c r="D66" s="69"/>
      <c r="E66" s="70"/>
      <c r="F66" s="70"/>
      <c r="G66" s="70"/>
      <c r="H66" s="64" t="str">
        <f t="shared" si="0"/>
        <v/>
      </c>
      <c r="I66" s="65" t="str">
        <f>IF(H66="","",H66*'Indices PF'!$E$54)</f>
        <v/>
      </c>
      <c r="J66" s="72"/>
    </row>
    <row r="67" spans="2:10" ht="12.75" customHeight="1">
      <c r="B67" s="67"/>
      <c r="C67" s="68"/>
      <c r="D67" s="69"/>
      <c r="E67" s="70"/>
      <c r="F67" s="70"/>
      <c r="G67" s="70"/>
      <c r="H67" s="64" t="str">
        <f t="shared" si="0"/>
        <v/>
      </c>
      <c r="I67" s="65" t="str">
        <f>IF(H67="","",H67*'Indices PF'!$E$54)</f>
        <v/>
      </c>
      <c r="J67" s="72"/>
    </row>
    <row r="68" spans="2:10" ht="12.75" customHeight="1">
      <c r="B68" s="67"/>
      <c r="C68" s="68"/>
      <c r="D68" s="69"/>
      <c r="E68" s="70"/>
      <c r="F68" s="70"/>
      <c r="G68" s="70"/>
      <c r="H68" s="64" t="str">
        <f t="shared" si="0"/>
        <v/>
      </c>
      <c r="I68" s="65" t="str">
        <f>IF(H68="","",H68*'Indices PF'!$E$54)</f>
        <v/>
      </c>
      <c r="J68" s="72"/>
    </row>
    <row r="69" spans="2:10" ht="12.75" customHeight="1">
      <c r="B69" s="67"/>
      <c r="C69" s="68"/>
      <c r="D69" s="69"/>
      <c r="E69" s="70"/>
      <c r="F69" s="70"/>
      <c r="G69" s="70"/>
      <c r="H69" s="64" t="str">
        <f t="shared" si="0"/>
        <v/>
      </c>
      <c r="I69" s="65" t="str">
        <f>IF(H69="","",H69*'Indices PF'!$E$54)</f>
        <v/>
      </c>
      <c r="J69" s="72"/>
    </row>
    <row r="70" spans="2:10" ht="12.75" customHeight="1">
      <c r="B70" s="67"/>
      <c r="C70" s="68"/>
      <c r="D70" s="69"/>
      <c r="E70" s="70"/>
      <c r="F70" s="70"/>
      <c r="G70" s="70"/>
      <c r="H70" s="64" t="str">
        <f t="shared" si="0"/>
        <v/>
      </c>
      <c r="I70" s="65" t="str">
        <f>IF(H70="","",H70*'Indices PF'!$E$54)</f>
        <v/>
      </c>
      <c r="J70" s="72"/>
    </row>
    <row r="71" spans="2:10" ht="12.75" customHeight="1">
      <c r="B71" s="67"/>
      <c r="C71" s="68"/>
      <c r="D71" s="69"/>
      <c r="E71" s="70"/>
      <c r="F71" s="70"/>
      <c r="G71" s="70"/>
      <c r="H71" s="64" t="str">
        <f t="shared" si="0"/>
        <v/>
      </c>
      <c r="I71" s="65" t="str">
        <f>IF(H71="","",H71*'Indices PF'!$E$54)</f>
        <v/>
      </c>
      <c r="J71" s="72"/>
    </row>
    <row r="72" spans="2:10" ht="12.75" customHeight="1">
      <c r="B72" s="67"/>
      <c r="C72" s="68"/>
      <c r="D72" s="69"/>
      <c r="E72" s="70"/>
      <c r="F72" s="70"/>
      <c r="G72" s="70"/>
      <c r="H72" s="64" t="str">
        <f t="shared" si="0"/>
        <v/>
      </c>
      <c r="I72" s="65" t="str">
        <f>IF(H72="","",H72*'Indices PF'!$E$54)</f>
        <v/>
      </c>
      <c r="J72" s="72"/>
    </row>
    <row r="73" spans="2:10" ht="12.75" customHeight="1">
      <c r="B73" s="67"/>
      <c r="C73" s="68"/>
      <c r="D73" s="69"/>
      <c r="E73" s="70"/>
      <c r="F73" s="70"/>
      <c r="G73" s="70"/>
      <c r="H73" s="64" t="str">
        <f t="shared" si="0"/>
        <v/>
      </c>
      <c r="I73" s="65" t="str">
        <f>IF(H73="","",H73*'Indices PF'!$E$54)</f>
        <v/>
      </c>
      <c r="J73" s="72"/>
    </row>
    <row r="74" spans="2:10" ht="12.75" customHeight="1">
      <c r="B74" s="67"/>
      <c r="C74" s="68"/>
      <c r="D74" s="69"/>
      <c r="E74" s="70"/>
      <c r="F74" s="70"/>
      <c r="G74" s="70"/>
      <c r="H74" s="64" t="str">
        <f t="shared" si="0"/>
        <v/>
      </c>
      <c r="I74" s="65" t="str">
        <f>IF(H74="","",H74*'Indices PF'!$E$54)</f>
        <v/>
      </c>
      <c r="J74" s="72"/>
    </row>
    <row r="75" spans="2:10" ht="12.75" customHeight="1">
      <c r="B75" s="67"/>
      <c r="C75" s="68"/>
      <c r="D75" s="69"/>
      <c r="E75" s="70"/>
      <c r="F75" s="70"/>
      <c r="G75" s="70"/>
      <c r="H75" s="64" t="str">
        <f t="shared" si="0"/>
        <v/>
      </c>
      <c r="I75" s="65" t="str">
        <f>IF(H75="","",H75*'Indices PF'!$E$54)</f>
        <v/>
      </c>
      <c r="J75" s="72"/>
    </row>
    <row r="76" spans="2:10" ht="12.75" customHeight="1">
      <c r="B76" s="67"/>
      <c r="C76" s="68"/>
      <c r="D76" s="69"/>
      <c r="E76" s="70"/>
      <c r="F76" s="70"/>
      <c r="G76" s="70"/>
      <c r="H76" s="64" t="str">
        <f t="shared" si="0"/>
        <v/>
      </c>
      <c r="I76" s="65" t="str">
        <f>IF(H76="","",H76*'Indices PF'!$E$54)</f>
        <v/>
      </c>
      <c r="J76" s="72"/>
    </row>
    <row r="77" spans="2:10" ht="12.75" customHeight="1">
      <c r="B77" s="67"/>
      <c r="C77" s="68"/>
      <c r="D77" s="69"/>
      <c r="E77" s="70"/>
      <c r="F77" s="70"/>
      <c r="G77" s="70"/>
      <c r="H77" s="64" t="str">
        <f t="shared" si="0"/>
        <v/>
      </c>
      <c r="I77" s="65" t="str">
        <f>IF(H77="","",H77*'Indices PF'!$E$54)</f>
        <v/>
      </c>
      <c r="J77" s="72"/>
    </row>
    <row r="78" spans="2:10" ht="12.75" customHeight="1">
      <c r="B78" s="67"/>
      <c r="C78" s="68"/>
      <c r="D78" s="69"/>
      <c r="E78" s="70"/>
      <c r="F78" s="70"/>
      <c r="G78" s="70"/>
      <c r="H78" s="64" t="str">
        <f t="shared" si="0"/>
        <v/>
      </c>
      <c r="I78" s="65" t="str">
        <f>IF(H78="","",H78*'Indices PF'!$E$54)</f>
        <v/>
      </c>
      <c r="J78" s="72"/>
    </row>
    <row r="79" spans="2:10" ht="12.75" customHeight="1">
      <c r="B79" s="67"/>
      <c r="C79" s="68"/>
      <c r="D79" s="69"/>
      <c r="E79" s="70"/>
      <c r="F79" s="70"/>
      <c r="G79" s="70"/>
      <c r="H79" s="64" t="str">
        <f t="shared" si="0"/>
        <v/>
      </c>
      <c r="I79" s="65" t="str">
        <f>IF(H79="","",H79*'Indices PF'!$E$54)</f>
        <v/>
      </c>
      <c r="J79" s="72"/>
    </row>
    <row r="80" spans="2:10" ht="12.75" customHeight="1">
      <c r="B80" s="67"/>
      <c r="C80" s="68"/>
      <c r="D80" s="69"/>
      <c r="E80" s="70"/>
      <c r="F80" s="70"/>
      <c r="G80" s="70"/>
      <c r="H80" s="64" t="str">
        <f t="shared" si="0"/>
        <v/>
      </c>
      <c r="I80" s="65" t="str">
        <f>IF(H80="","",H80*'Indices PF'!$E$54)</f>
        <v/>
      </c>
      <c r="J80" s="72"/>
    </row>
    <row r="81" spans="2:10" ht="12.75" customHeight="1">
      <c r="B81" s="67"/>
      <c r="C81" s="68"/>
      <c r="D81" s="69"/>
      <c r="E81" s="70"/>
      <c r="F81" s="70"/>
      <c r="G81" s="70"/>
      <c r="H81" s="64" t="str">
        <f t="shared" si="0"/>
        <v/>
      </c>
      <c r="I81" s="65" t="str">
        <f>IF(H81="","",H81*'Indices PF'!$E$54)</f>
        <v/>
      </c>
      <c r="J81" s="72"/>
    </row>
    <row r="82" spans="2:10" ht="12.75" customHeight="1">
      <c r="B82" s="67"/>
      <c r="C82" s="68"/>
      <c r="D82" s="69"/>
      <c r="E82" s="70"/>
      <c r="F82" s="70"/>
      <c r="G82" s="70"/>
      <c r="H82" s="64" t="str">
        <f t="shared" si="0"/>
        <v/>
      </c>
      <c r="I82" s="65" t="str">
        <f>IF(H82="","",H82*'Indices PF'!$E$54)</f>
        <v/>
      </c>
      <c r="J82" s="72"/>
    </row>
    <row r="83" spans="2:10" ht="12.75" customHeight="1">
      <c r="B83" s="67"/>
      <c r="C83" s="68"/>
      <c r="D83" s="69"/>
      <c r="E83" s="70"/>
      <c r="F83" s="70"/>
      <c r="G83" s="70"/>
      <c r="H83" s="64" t="str">
        <f t="shared" si="0"/>
        <v/>
      </c>
      <c r="I83" s="65" t="str">
        <f>IF(H83="","",H83*'Indices PF'!$E$54)</f>
        <v/>
      </c>
      <c r="J83" s="72"/>
    </row>
    <row r="84" spans="2:10" ht="12.75" customHeight="1">
      <c r="B84" s="67"/>
      <c r="C84" s="68"/>
      <c r="D84" s="69"/>
      <c r="E84" s="70"/>
      <c r="F84" s="70"/>
      <c r="G84" s="70"/>
      <c r="H84" s="64" t="str">
        <f t="shared" si="0"/>
        <v/>
      </c>
      <c r="I84" s="65" t="str">
        <f>IF(H84="","",H84*'Indices PF'!$E$54)</f>
        <v/>
      </c>
      <c r="J84" s="72"/>
    </row>
    <row r="85" spans="2:10" ht="12.75" customHeight="1">
      <c r="B85" s="67"/>
      <c r="C85" s="68"/>
      <c r="D85" s="69"/>
      <c r="E85" s="70"/>
      <c r="F85" s="70"/>
      <c r="G85" s="70"/>
      <c r="H85" s="64" t="str">
        <f t="shared" si="0"/>
        <v/>
      </c>
      <c r="I85" s="65" t="str">
        <f>IF(H85="","",H85*'Indices PF'!$E$54)</f>
        <v/>
      </c>
      <c r="J85" s="72"/>
    </row>
    <row r="86" spans="2:10" ht="12.75" customHeight="1">
      <c r="B86" s="67"/>
      <c r="C86" s="68"/>
      <c r="D86" s="69"/>
      <c r="E86" s="70"/>
      <c r="F86" s="70"/>
      <c r="G86" s="70"/>
      <c r="H86" s="64" t="str">
        <f t="shared" si="0"/>
        <v/>
      </c>
      <c r="I86" s="65" t="str">
        <f>IF(H86="","",H86*'Indices PF'!$E$54)</f>
        <v/>
      </c>
      <c r="J86" s="72"/>
    </row>
    <row r="87" spans="2:10" ht="12.75" customHeight="1">
      <c r="B87" s="67"/>
      <c r="C87" s="68"/>
      <c r="D87" s="69"/>
      <c r="E87" s="70"/>
      <c r="F87" s="70"/>
      <c r="G87" s="70"/>
      <c r="H87" s="64" t="str">
        <f t="shared" si="0"/>
        <v/>
      </c>
      <c r="I87" s="65" t="str">
        <f>IF(H87="","",H87*'Indices PF'!$E$54)</f>
        <v/>
      </c>
      <c r="J87" s="72"/>
    </row>
    <row r="88" spans="2:10" ht="12.75" customHeight="1">
      <c r="B88" s="67"/>
      <c r="C88" s="68"/>
      <c r="D88" s="69"/>
      <c r="E88" s="70"/>
      <c r="F88" s="70"/>
      <c r="G88" s="70"/>
      <c r="H88" s="64" t="str">
        <f t="shared" si="0"/>
        <v/>
      </c>
      <c r="I88" s="65" t="str">
        <f>IF(H88="","",H88*'Indices PF'!$E$54)</f>
        <v/>
      </c>
      <c r="J88" s="72"/>
    </row>
    <row r="89" spans="2:10" ht="12.75" customHeight="1">
      <c r="B89" s="67"/>
      <c r="C89" s="68"/>
      <c r="D89" s="69"/>
      <c r="E89" s="70"/>
      <c r="F89" s="70"/>
      <c r="G89" s="70"/>
      <c r="H89" s="64" t="str">
        <f t="shared" si="0"/>
        <v/>
      </c>
      <c r="I89" s="65" t="str">
        <f>IF(H89="","",H89*'Indices PF'!$E$54)</f>
        <v/>
      </c>
      <c r="J89" s="72"/>
    </row>
    <row r="90" spans="2:10" ht="12.75" customHeight="1">
      <c r="B90" s="67"/>
      <c r="C90" s="68"/>
      <c r="D90" s="69"/>
      <c r="E90" s="70"/>
      <c r="F90" s="70"/>
      <c r="G90" s="70"/>
      <c r="H90" s="64" t="str">
        <f t="shared" si="0"/>
        <v/>
      </c>
      <c r="I90" s="65" t="str">
        <f>IF(H90="","",H90*'Indices PF'!$E$54)</f>
        <v/>
      </c>
      <c r="J90" s="72"/>
    </row>
    <row r="91" spans="2:10" ht="12.75" customHeight="1">
      <c r="B91" s="67"/>
      <c r="C91" s="68"/>
      <c r="D91" s="69"/>
      <c r="E91" s="70"/>
      <c r="F91" s="70"/>
      <c r="G91" s="70"/>
      <c r="H91" s="64" t="str">
        <f t="shared" si="0"/>
        <v/>
      </c>
      <c r="I91" s="65" t="str">
        <f>IF(H91="","",H91*'Indices PF'!$E$54)</f>
        <v/>
      </c>
      <c r="J91" s="72"/>
    </row>
    <row r="92" spans="2:10" ht="12.75" customHeight="1">
      <c r="B92" s="67"/>
      <c r="C92" s="68"/>
      <c r="D92" s="69"/>
      <c r="E92" s="70"/>
      <c r="F92" s="70"/>
      <c r="G92" s="70"/>
      <c r="H92" s="64" t="str">
        <f t="shared" si="0"/>
        <v/>
      </c>
      <c r="I92" s="65" t="str">
        <f>IF(H92="","",H92*'Indices PF'!$E$54)</f>
        <v/>
      </c>
      <c r="J92" s="72"/>
    </row>
    <row r="93" spans="2:10" ht="12.75" customHeight="1">
      <c r="B93" s="67"/>
      <c r="C93" s="68"/>
      <c r="D93" s="69"/>
      <c r="E93" s="70"/>
      <c r="F93" s="70"/>
      <c r="G93" s="70"/>
      <c r="H93" s="64" t="str">
        <f t="shared" si="0"/>
        <v/>
      </c>
      <c r="I93" s="65" t="str">
        <f>IF(H93="","",H93*'Indices PF'!$E$54)</f>
        <v/>
      </c>
      <c r="J93" s="72"/>
    </row>
    <row r="94" spans="2:10" ht="12.75" customHeight="1">
      <c r="B94" s="67"/>
      <c r="C94" s="68"/>
      <c r="D94" s="69"/>
      <c r="E94" s="70"/>
      <c r="F94" s="70"/>
      <c r="G94" s="70"/>
      <c r="H94" s="64" t="str">
        <f t="shared" si="0"/>
        <v/>
      </c>
      <c r="I94" s="65" t="str">
        <f>IF(H94="","",H94*'Indices PF'!$E$54)</f>
        <v/>
      </c>
      <c r="J94" s="72"/>
    </row>
    <row r="95" spans="2:10" ht="12.75" customHeight="1">
      <c r="B95" s="67"/>
      <c r="C95" s="68"/>
      <c r="D95" s="69"/>
      <c r="E95" s="70"/>
      <c r="F95" s="70"/>
      <c r="G95" s="70"/>
      <c r="H95" s="64" t="str">
        <f t="shared" si="0"/>
        <v/>
      </c>
      <c r="I95" s="65" t="str">
        <f>IF(H95="","",H95*'Indices PF'!$E$54)</f>
        <v/>
      </c>
      <c r="J95" s="72"/>
    </row>
    <row r="96" spans="2:10" ht="12.75" customHeight="1">
      <c r="B96" s="67"/>
      <c r="C96" s="68"/>
      <c r="D96" s="69"/>
      <c r="E96" s="70"/>
      <c r="F96" s="70"/>
      <c r="G96" s="70"/>
      <c r="H96" s="64" t="str">
        <f t="shared" si="0"/>
        <v/>
      </c>
      <c r="I96" s="65" t="str">
        <f>IF(H96="","",H96*'Indices PF'!$E$54)</f>
        <v/>
      </c>
      <c r="J96" s="72"/>
    </row>
    <row r="97" spans="2:10" ht="12.75" customHeight="1">
      <c r="B97" s="67"/>
      <c r="C97" s="68"/>
      <c r="D97" s="69"/>
      <c r="E97" s="70"/>
      <c r="F97" s="70"/>
      <c r="G97" s="70"/>
      <c r="H97" s="64" t="str">
        <f t="shared" si="0"/>
        <v/>
      </c>
      <c r="I97" s="65" t="str">
        <f>IF(H97="","",H97*'Indices PF'!$E$54)</f>
        <v/>
      </c>
      <c r="J97" s="72"/>
    </row>
    <row r="98" spans="2:10" ht="12.75" customHeight="1">
      <c r="B98" s="67"/>
      <c r="C98" s="68"/>
      <c r="D98" s="69"/>
      <c r="E98" s="70"/>
      <c r="F98" s="70"/>
      <c r="G98" s="70"/>
      <c r="H98" s="64" t="str">
        <f t="shared" si="0"/>
        <v/>
      </c>
      <c r="I98" s="65" t="str">
        <f>IF(H98="","",H98*'Indices PF'!$E$54)</f>
        <v/>
      </c>
      <c r="J98" s="72"/>
    </row>
    <row r="99" spans="2:10" ht="12.75" customHeight="1">
      <c r="B99" s="67"/>
      <c r="C99" s="68"/>
      <c r="D99" s="69"/>
      <c r="E99" s="70"/>
      <c r="F99" s="70"/>
      <c r="G99" s="70"/>
      <c r="H99" s="64" t="str">
        <f t="shared" si="0"/>
        <v/>
      </c>
      <c r="I99" s="65" t="str">
        <f>IF(H99="","",H99*'Indices PF'!$E$54)</f>
        <v/>
      </c>
      <c r="J99" s="72"/>
    </row>
    <row r="100" spans="2:10" ht="12.75" customHeight="1">
      <c r="B100" s="67"/>
      <c r="C100" s="68"/>
      <c r="D100" s="69"/>
      <c r="E100" s="70"/>
      <c r="F100" s="70"/>
      <c r="G100" s="70"/>
      <c r="H100" s="64" t="str">
        <f t="shared" si="0"/>
        <v/>
      </c>
      <c r="I100" s="65" t="str">
        <f>IF(H100="","",H100*'Indices PF'!$E$54)</f>
        <v/>
      </c>
      <c r="J100" s="72"/>
    </row>
    <row r="101" spans="2:10" ht="12.75" customHeight="1">
      <c r="B101" s="67"/>
      <c r="C101" s="68"/>
      <c r="D101" s="69"/>
      <c r="E101" s="70"/>
      <c r="F101" s="70"/>
      <c r="G101" s="70"/>
      <c r="H101" s="64" t="str">
        <f t="shared" si="0"/>
        <v/>
      </c>
      <c r="I101" s="65" t="str">
        <f>IF(H101="","",H101*'Indices PF'!$E$54)</f>
        <v/>
      </c>
      <c r="J101" s="72"/>
    </row>
    <row r="102" spans="2:10" ht="12.75" customHeight="1">
      <c r="B102" s="67"/>
      <c r="C102" s="68"/>
      <c r="D102" s="69"/>
      <c r="E102" s="70"/>
      <c r="F102" s="70"/>
      <c r="G102" s="70"/>
      <c r="H102" s="64" t="str">
        <f t="shared" si="0"/>
        <v/>
      </c>
      <c r="I102" s="65" t="str">
        <f>IF(H102="","",H102*'Indices PF'!$E$54)</f>
        <v/>
      </c>
      <c r="J102" s="72"/>
    </row>
    <row r="103" spans="2:10" ht="12.75" customHeight="1">
      <c r="B103" s="73"/>
      <c r="C103" s="74"/>
      <c r="D103" s="75"/>
      <c r="E103" s="76"/>
      <c r="F103" s="76"/>
      <c r="G103" s="76"/>
      <c r="H103" s="64" t="str">
        <f t="shared" si="0"/>
        <v/>
      </c>
      <c r="I103" s="65" t="str">
        <f>IF(H103="","",H103*'Indices PF'!$E$54)</f>
        <v/>
      </c>
      <c r="J103" s="72"/>
    </row>
    <row r="104" spans="2:10" ht="12.75" customHeight="1">
      <c r="B104" s="77"/>
      <c r="C104" s="78"/>
      <c r="D104" s="79"/>
      <c r="E104" s="80"/>
      <c r="F104" s="80"/>
      <c r="G104" s="80"/>
      <c r="H104" s="81" t="str">
        <f t="shared" si="0"/>
        <v/>
      </c>
      <c r="I104" s="81" t="str">
        <f>IF(ISBLANK(D104),"",E104*((0.4*F104)+(0.3*G104)+(0.3*H104)))</f>
        <v/>
      </c>
      <c r="J104" s="82"/>
    </row>
    <row r="105" spans="2:10" ht="12.75" customHeight="1">
      <c r="B105" s="509"/>
      <c r="C105" s="502"/>
      <c r="D105" s="502"/>
      <c r="E105" s="502"/>
      <c r="F105" s="502"/>
      <c r="G105" s="502"/>
      <c r="H105" s="503"/>
      <c r="I105" s="83"/>
    </row>
    <row r="106" spans="2:10" ht="23.25" customHeight="1">
      <c r="B106" s="510" t="s">
        <v>33</v>
      </c>
      <c r="C106" s="511"/>
      <c r="D106" s="511"/>
      <c r="E106" s="511"/>
      <c r="F106" s="511"/>
      <c r="G106" s="511"/>
      <c r="H106" s="511"/>
      <c r="I106" s="512"/>
    </row>
    <row r="107" spans="2:10" ht="13.5" customHeight="1">
      <c r="B107" s="513" t="s">
        <v>34</v>
      </c>
      <c r="C107" s="514"/>
      <c r="D107" s="514"/>
      <c r="E107" s="514"/>
      <c r="F107" s="514"/>
      <c r="G107" s="514"/>
      <c r="H107" s="514"/>
      <c r="I107" s="515"/>
    </row>
    <row r="108" spans="2:10" ht="12.75" customHeight="1">
      <c r="B108" s="516"/>
      <c r="C108" s="499"/>
      <c r="D108" s="499"/>
      <c r="E108" s="499"/>
      <c r="F108" s="499"/>
      <c r="G108" s="499"/>
      <c r="H108" s="499"/>
      <c r="I108" s="517"/>
    </row>
    <row r="109" spans="2:10" ht="12.75" customHeight="1">
      <c r="B109" s="516"/>
      <c r="C109" s="499"/>
      <c r="D109" s="499"/>
      <c r="E109" s="499"/>
      <c r="F109" s="499"/>
      <c r="G109" s="499"/>
      <c r="H109" s="499"/>
      <c r="I109" s="517"/>
    </row>
    <row r="110" spans="2:10" ht="12.75" customHeight="1">
      <c r="B110" s="516"/>
      <c r="C110" s="499"/>
      <c r="D110" s="499"/>
      <c r="E110" s="499"/>
      <c r="F110" s="499"/>
      <c r="G110" s="499"/>
      <c r="H110" s="499"/>
      <c r="I110" s="517"/>
    </row>
    <row r="111" spans="2:10" ht="12.75" customHeight="1">
      <c r="B111" s="516"/>
      <c r="C111" s="499"/>
      <c r="D111" s="499"/>
      <c r="E111" s="499"/>
      <c r="F111" s="499"/>
      <c r="G111" s="499"/>
      <c r="H111" s="499"/>
      <c r="I111" s="517"/>
    </row>
    <row r="112" spans="2:10" ht="12.75" customHeight="1">
      <c r="B112" s="518"/>
      <c r="C112" s="519"/>
      <c r="D112" s="519"/>
      <c r="E112" s="519"/>
      <c r="F112" s="519"/>
      <c r="G112" s="519"/>
      <c r="H112" s="519"/>
      <c r="I112" s="520"/>
    </row>
    <row r="113" spans="2:9" ht="12.75" customHeight="1">
      <c r="B113" s="1"/>
      <c r="D113" s="51"/>
      <c r="E113" s="51"/>
      <c r="F113" s="51"/>
      <c r="G113" s="51"/>
      <c r="H113" s="51"/>
      <c r="I113" s="51"/>
    </row>
    <row r="114" spans="2:9" ht="12.75" customHeight="1">
      <c r="B114" s="1"/>
      <c r="D114" s="51"/>
      <c r="E114" s="51"/>
      <c r="F114" s="51"/>
      <c r="G114" s="51"/>
      <c r="H114" s="51"/>
      <c r="I114" s="51"/>
    </row>
    <row r="115" spans="2:9" ht="12.75" customHeight="1">
      <c r="B115" s="1"/>
      <c r="D115" s="51"/>
      <c r="E115" s="51"/>
      <c r="F115" s="51"/>
      <c r="G115" s="51"/>
      <c r="H115" s="51"/>
      <c r="I115" s="51"/>
    </row>
    <row r="116" spans="2:9" ht="12.75" customHeight="1">
      <c r="B116" s="1"/>
      <c r="D116" s="51"/>
      <c r="E116" s="51"/>
      <c r="F116" s="51"/>
      <c r="G116" s="51"/>
      <c r="H116" s="51"/>
      <c r="I116" s="51"/>
    </row>
    <row r="117" spans="2:9" ht="12.75" customHeight="1">
      <c r="B117" s="1"/>
      <c r="D117" s="51"/>
      <c r="E117" s="51"/>
      <c r="F117" s="51"/>
      <c r="G117" s="51"/>
      <c r="H117" s="51"/>
      <c r="I117" s="51"/>
    </row>
    <row r="118" spans="2:9" ht="12.75" customHeight="1">
      <c r="B118" s="1"/>
      <c r="D118" s="51"/>
      <c r="E118" s="51"/>
      <c r="F118" s="51"/>
      <c r="G118" s="51"/>
      <c r="H118" s="51"/>
      <c r="I118" s="51"/>
    </row>
    <row r="119" spans="2:9" ht="12.75" customHeight="1">
      <c r="B119" s="1"/>
      <c r="D119" s="51"/>
      <c r="E119" s="51"/>
      <c r="F119" s="51"/>
      <c r="G119" s="51"/>
      <c r="H119" s="51"/>
      <c r="I119" s="51"/>
    </row>
    <row r="120" spans="2:9" ht="12.75" customHeight="1">
      <c r="B120" s="1"/>
      <c r="D120" s="51"/>
      <c r="E120" s="51"/>
      <c r="F120" s="51"/>
      <c r="G120" s="51"/>
      <c r="H120" s="51"/>
      <c r="I120" s="51"/>
    </row>
    <row r="121" spans="2:9" ht="12.75" customHeight="1">
      <c r="B121" s="1"/>
      <c r="D121" s="51"/>
      <c r="E121" s="51"/>
      <c r="F121" s="51"/>
      <c r="G121" s="51"/>
      <c r="H121" s="51"/>
      <c r="I121" s="51"/>
    </row>
    <row r="122" spans="2:9" ht="12.75" customHeight="1">
      <c r="B122" s="1"/>
      <c r="D122" s="51"/>
      <c r="E122" s="51"/>
      <c r="F122" s="51"/>
      <c r="G122" s="51"/>
      <c r="H122" s="51"/>
      <c r="I122" s="51"/>
    </row>
    <row r="123" spans="2:9" ht="12.75" customHeight="1">
      <c r="B123" s="1"/>
      <c r="D123" s="51"/>
      <c r="E123" s="51"/>
      <c r="F123" s="51"/>
      <c r="G123" s="51"/>
      <c r="H123" s="51"/>
      <c r="I123" s="51"/>
    </row>
    <row r="124" spans="2:9" ht="12.75" customHeight="1">
      <c r="B124" s="1"/>
      <c r="D124" s="51"/>
      <c r="E124" s="51"/>
      <c r="F124" s="51"/>
      <c r="G124" s="51"/>
      <c r="H124" s="51"/>
      <c r="I124" s="51"/>
    </row>
    <row r="125" spans="2:9" ht="12.75" customHeight="1">
      <c r="B125" s="1"/>
      <c r="D125" s="51"/>
      <c r="E125" s="51"/>
      <c r="F125" s="51"/>
      <c r="G125" s="51"/>
      <c r="H125" s="51"/>
      <c r="I125" s="51"/>
    </row>
    <row r="126" spans="2:9" ht="12.75" customHeight="1">
      <c r="B126" s="1"/>
      <c r="D126" s="51"/>
      <c r="E126" s="51"/>
      <c r="F126" s="51"/>
      <c r="G126" s="51"/>
      <c r="H126" s="51"/>
      <c r="I126" s="51"/>
    </row>
    <row r="127" spans="2:9" ht="12.75" customHeight="1">
      <c r="B127" s="1"/>
      <c r="D127" s="51"/>
      <c r="E127" s="51"/>
      <c r="F127" s="51"/>
      <c r="G127" s="51"/>
      <c r="H127" s="51"/>
      <c r="I127" s="51"/>
    </row>
    <row r="128" spans="2:9" ht="12.75" customHeight="1">
      <c r="B128" s="1"/>
      <c r="D128" s="51"/>
      <c r="E128" s="51"/>
      <c r="F128" s="51"/>
      <c r="G128" s="51"/>
      <c r="H128" s="51"/>
      <c r="I128" s="51"/>
    </row>
    <row r="129" spans="2:9" ht="12.75" customHeight="1">
      <c r="B129" s="1"/>
      <c r="D129" s="51"/>
      <c r="E129" s="51"/>
      <c r="F129" s="51"/>
      <c r="G129" s="51"/>
      <c r="H129" s="51"/>
      <c r="I129" s="51"/>
    </row>
    <row r="130" spans="2:9" ht="12.75" customHeight="1">
      <c r="B130" s="1"/>
      <c r="D130" s="51"/>
      <c r="E130" s="51"/>
      <c r="F130" s="51"/>
      <c r="G130" s="51"/>
      <c r="H130" s="51"/>
      <c r="I130" s="51"/>
    </row>
    <row r="131" spans="2:9" ht="12.75" customHeight="1">
      <c r="B131" s="1"/>
      <c r="D131" s="51"/>
      <c r="E131" s="51"/>
      <c r="F131" s="51"/>
      <c r="G131" s="51"/>
      <c r="H131" s="51"/>
      <c r="I131" s="51"/>
    </row>
    <row r="132" spans="2:9" ht="12.75" customHeight="1">
      <c r="B132" s="1"/>
      <c r="D132" s="51"/>
      <c r="E132" s="51"/>
      <c r="F132" s="51"/>
      <c r="G132" s="51"/>
      <c r="H132" s="51"/>
      <c r="I132" s="51"/>
    </row>
    <row r="133" spans="2:9" ht="12.75" customHeight="1">
      <c r="B133" s="1"/>
      <c r="D133" s="51"/>
      <c r="E133" s="51"/>
      <c r="F133" s="51"/>
      <c r="G133" s="51"/>
      <c r="H133" s="51"/>
      <c r="I133" s="51"/>
    </row>
    <row r="134" spans="2:9" ht="12.75" customHeight="1">
      <c r="B134" s="1"/>
      <c r="D134" s="51"/>
      <c r="E134" s="51"/>
      <c r="F134" s="51"/>
      <c r="G134" s="51"/>
      <c r="H134" s="51"/>
      <c r="I134" s="51"/>
    </row>
    <row r="135" spans="2:9" ht="12.75" customHeight="1">
      <c r="B135" s="1"/>
      <c r="D135" s="51"/>
      <c r="E135" s="51"/>
      <c r="F135" s="51"/>
      <c r="G135" s="51"/>
      <c r="H135" s="51"/>
      <c r="I135" s="51"/>
    </row>
    <row r="136" spans="2:9" ht="12.75" customHeight="1">
      <c r="B136" s="1"/>
      <c r="D136" s="51"/>
      <c r="E136" s="51"/>
      <c r="F136" s="51"/>
      <c r="G136" s="51"/>
      <c r="H136" s="51"/>
      <c r="I136" s="51"/>
    </row>
    <row r="137" spans="2:9" ht="12.75" customHeight="1">
      <c r="B137" s="1"/>
      <c r="D137" s="51"/>
      <c r="E137" s="51"/>
      <c r="F137" s="51"/>
      <c r="G137" s="51"/>
      <c r="H137" s="51"/>
      <c r="I137" s="51"/>
    </row>
    <row r="138" spans="2:9" ht="12.75" customHeight="1">
      <c r="B138" s="1"/>
      <c r="D138" s="51"/>
      <c r="E138" s="51"/>
      <c r="F138" s="51"/>
      <c r="G138" s="51"/>
      <c r="H138" s="51"/>
      <c r="I138" s="51"/>
    </row>
    <row r="139" spans="2:9" ht="12.75" customHeight="1">
      <c r="B139" s="1"/>
      <c r="D139" s="51"/>
      <c r="E139" s="51"/>
      <c r="F139" s="51"/>
      <c r="G139" s="51"/>
      <c r="H139" s="51"/>
      <c r="I139" s="51"/>
    </row>
    <row r="140" spans="2:9" ht="12.75" customHeight="1">
      <c r="B140" s="1"/>
      <c r="D140" s="51"/>
      <c r="E140" s="51"/>
      <c r="F140" s="51"/>
      <c r="G140" s="51"/>
      <c r="H140" s="51"/>
      <c r="I140" s="51"/>
    </row>
    <row r="141" spans="2:9" ht="12.75" customHeight="1">
      <c r="B141" s="1"/>
      <c r="D141" s="51"/>
      <c r="E141" s="51"/>
      <c r="F141" s="51"/>
      <c r="G141" s="51"/>
      <c r="H141" s="51"/>
      <c r="I141" s="51"/>
    </row>
    <row r="142" spans="2:9" ht="12.75" customHeight="1">
      <c r="B142" s="1"/>
      <c r="D142" s="51"/>
      <c r="E142" s="51"/>
      <c r="F142" s="51"/>
      <c r="G142" s="51"/>
      <c r="H142" s="51"/>
      <c r="I142" s="51"/>
    </row>
    <row r="143" spans="2:9" ht="12.75" customHeight="1">
      <c r="B143" s="1"/>
      <c r="D143" s="51"/>
      <c r="E143" s="51"/>
      <c r="F143" s="51"/>
      <c r="G143" s="51"/>
      <c r="H143" s="51"/>
      <c r="I143" s="51"/>
    </row>
    <row r="144" spans="2:9" ht="12.75" customHeight="1">
      <c r="B144" s="1"/>
      <c r="D144" s="51"/>
      <c r="E144" s="51"/>
      <c r="F144" s="51"/>
      <c r="G144" s="51"/>
      <c r="H144" s="51"/>
      <c r="I144" s="51"/>
    </row>
    <row r="145" spans="2:9" ht="12.75" customHeight="1">
      <c r="B145" s="1"/>
      <c r="D145" s="51"/>
      <c r="E145" s="51"/>
      <c r="F145" s="51"/>
      <c r="G145" s="51"/>
      <c r="H145" s="51"/>
      <c r="I145" s="51"/>
    </row>
    <row r="146" spans="2:9" ht="12.75" customHeight="1">
      <c r="B146" s="1"/>
      <c r="D146" s="51"/>
      <c r="E146" s="51"/>
      <c r="F146" s="51"/>
      <c r="G146" s="51"/>
      <c r="H146" s="51"/>
      <c r="I146" s="51"/>
    </row>
    <row r="147" spans="2:9" ht="12.75" customHeight="1">
      <c r="B147" s="1"/>
      <c r="D147" s="51"/>
      <c r="E147" s="51"/>
      <c r="F147" s="51"/>
      <c r="G147" s="51"/>
      <c r="H147" s="51"/>
      <c r="I147" s="51"/>
    </row>
    <row r="148" spans="2:9" ht="12.75" customHeight="1">
      <c r="B148" s="1"/>
      <c r="D148" s="51"/>
      <c r="E148" s="51"/>
      <c r="F148" s="51"/>
      <c r="G148" s="51"/>
      <c r="H148" s="51"/>
      <c r="I148" s="51"/>
    </row>
    <row r="149" spans="2:9" ht="12.75" customHeight="1">
      <c r="B149" s="1"/>
      <c r="D149" s="51"/>
      <c r="E149" s="51"/>
      <c r="F149" s="51"/>
      <c r="G149" s="51"/>
      <c r="H149" s="51"/>
      <c r="I149" s="51"/>
    </row>
    <row r="150" spans="2:9" ht="12.75" customHeight="1">
      <c r="B150" s="1"/>
      <c r="D150" s="51"/>
      <c r="E150" s="51"/>
      <c r="F150" s="51"/>
      <c r="G150" s="51"/>
      <c r="H150" s="51"/>
      <c r="I150" s="51"/>
    </row>
    <row r="151" spans="2:9" ht="12.75" customHeight="1">
      <c r="B151" s="1"/>
      <c r="D151" s="51"/>
      <c r="E151" s="51"/>
      <c r="F151" s="51"/>
      <c r="G151" s="51"/>
      <c r="H151" s="51"/>
      <c r="I151" s="51"/>
    </row>
    <row r="152" spans="2:9" ht="12.75" customHeight="1">
      <c r="B152" s="1"/>
      <c r="D152" s="51"/>
      <c r="E152" s="51"/>
      <c r="F152" s="51"/>
      <c r="G152" s="51"/>
      <c r="H152" s="51"/>
      <c r="I152" s="51"/>
    </row>
    <row r="153" spans="2:9" ht="12.75" customHeight="1">
      <c r="B153" s="1"/>
      <c r="D153" s="51"/>
      <c r="E153" s="51"/>
      <c r="F153" s="51"/>
      <c r="G153" s="51"/>
      <c r="H153" s="51"/>
      <c r="I153" s="51"/>
    </row>
    <row r="154" spans="2:9" ht="12.75" customHeight="1">
      <c r="B154" s="1"/>
      <c r="D154" s="51"/>
      <c r="E154" s="51"/>
      <c r="F154" s="51"/>
      <c r="G154" s="51"/>
      <c r="H154" s="51"/>
      <c r="I154" s="51"/>
    </row>
    <row r="155" spans="2:9" ht="12.75" customHeight="1">
      <c r="B155" s="1"/>
      <c r="D155" s="51"/>
      <c r="E155" s="51"/>
      <c r="F155" s="51"/>
      <c r="G155" s="51"/>
      <c r="H155" s="51"/>
      <c r="I155" s="51"/>
    </row>
    <row r="156" spans="2:9" ht="12.75" customHeight="1">
      <c r="B156" s="1"/>
      <c r="D156" s="51"/>
      <c r="E156" s="51"/>
      <c r="F156" s="51"/>
      <c r="G156" s="51"/>
      <c r="H156" s="51"/>
      <c r="I156" s="51"/>
    </row>
    <row r="157" spans="2:9" ht="12.75" customHeight="1">
      <c r="B157" s="1"/>
      <c r="D157" s="51"/>
      <c r="E157" s="51"/>
      <c r="F157" s="51"/>
      <c r="G157" s="51"/>
      <c r="H157" s="51"/>
      <c r="I157" s="51"/>
    </row>
    <row r="158" spans="2:9" ht="12.75" customHeight="1">
      <c r="B158" s="1"/>
      <c r="D158" s="51"/>
      <c r="E158" s="51"/>
      <c r="F158" s="51"/>
      <c r="G158" s="51"/>
      <c r="H158" s="51"/>
      <c r="I158" s="51"/>
    </row>
    <row r="159" spans="2:9" ht="12.75" customHeight="1">
      <c r="B159" s="1"/>
      <c r="D159" s="51"/>
      <c r="E159" s="51"/>
      <c r="F159" s="51"/>
      <c r="G159" s="51"/>
      <c r="H159" s="51"/>
      <c r="I159" s="51"/>
    </row>
    <row r="160" spans="2:9" ht="12.75" customHeight="1">
      <c r="B160" s="1"/>
      <c r="D160" s="51"/>
      <c r="E160" s="51"/>
      <c r="F160" s="51"/>
      <c r="G160" s="51"/>
      <c r="H160" s="51"/>
      <c r="I160" s="51"/>
    </row>
    <row r="161" spans="2:9" ht="12.75" customHeight="1">
      <c r="B161" s="1"/>
      <c r="D161" s="51"/>
      <c r="E161" s="51"/>
      <c r="F161" s="51"/>
      <c r="G161" s="51"/>
      <c r="H161" s="51"/>
      <c r="I161" s="51"/>
    </row>
    <row r="162" spans="2:9" ht="12.75" customHeight="1">
      <c r="B162" s="1"/>
      <c r="D162" s="51"/>
      <c r="E162" s="51"/>
      <c r="F162" s="51"/>
      <c r="G162" s="51"/>
      <c r="H162" s="51"/>
      <c r="I162" s="51"/>
    </row>
    <row r="163" spans="2:9" ht="12.75" customHeight="1">
      <c r="B163" s="1"/>
      <c r="D163" s="51"/>
      <c r="E163" s="51"/>
      <c r="F163" s="51"/>
      <c r="G163" s="51"/>
      <c r="H163" s="51"/>
      <c r="I163" s="51"/>
    </row>
    <row r="164" spans="2:9" ht="12.75" customHeight="1">
      <c r="B164" s="1"/>
      <c r="D164" s="51"/>
      <c r="E164" s="51"/>
      <c r="F164" s="51"/>
      <c r="G164" s="51"/>
      <c r="H164" s="51"/>
      <c r="I164" s="51"/>
    </row>
    <row r="165" spans="2:9" ht="12.75" customHeight="1">
      <c r="B165" s="1"/>
      <c r="D165" s="51"/>
      <c r="E165" s="51"/>
      <c r="F165" s="51"/>
      <c r="G165" s="51"/>
      <c r="H165" s="51"/>
      <c r="I165" s="51"/>
    </row>
    <row r="166" spans="2:9" ht="12.75" customHeight="1">
      <c r="B166" s="1"/>
      <c r="D166" s="51"/>
      <c r="E166" s="51"/>
      <c r="F166" s="51"/>
      <c r="G166" s="51"/>
      <c r="H166" s="51"/>
      <c r="I166" s="51"/>
    </row>
    <row r="167" spans="2:9" ht="12.75" customHeight="1">
      <c r="B167" s="1"/>
      <c r="D167" s="51"/>
      <c r="E167" s="51"/>
      <c r="F167" s="51"/>
      <c r="G167" s="51"/>
      <c r="H167" s="51"/>
      <c r="I167" s="51"/>
    </row>
    <row r="168" spans="2:9" ht="12.75" customHeight="1">
      <c r="B168" s="1"/>
      <c r="D168" s="51"/>
      <c r="E168" s="51"/>
      <c r="F168" s="51"/>
      <c r="G168" s="51"/>
      <c r="H168" s="51"/>
      <c r="I168" s="51"/>
    </row>
    <row r="169" spans="2:9" ht="12.75" customHeight="1">
      <c r="B169" s="1"/>
      <c r="D169" s="51"/>
      <c r="E169" s="51"/>
      <c r="F169" s="51"/>
      <c r="G169" s="51"/>
      <c r="H169" s="51"/>
      <c r="I169" s="51"/>
    </row>
    <row r="170" spans="2:9" ht="12.75" customHeight="1">
      <c r="B170" s="1"/>
      <c r="D170" s="51"/>
      <c r="E170" s="51"/>
      <c r="F170" s="51"/>
      <c r="G170" s="51"/>
      <c r="H170" s="51"/>
      <c r="I170" s="51"/>
    </row>
    <row r="171" spans="2:9" ht="12.75" customHeight="1">
      <c r="B171" s="1"/>
      <c r="D171" s="51"/>
      <c r="E171" s="51"/>
      <c r="F171" s="51"/>
      <c r="G171" s="51"/>
      <c r="H171" s="51"/>
      <c r="I171" s="51"/>
    </row>
    <row r="172" spans="2:9" ht="12.75" customHeight="1">
      <c r="B172" s="1"/>
      <c r="D172" s="51"/>
      <c r="E172" s="51"/>
      <c r="F172" s="51"/>
      <c r="G172" s="51"/>
      <c r="H172" s="51"/>
      <c r="I172" s="51"/>
    </row>
    <row r="173" spans="2:9" ht="12.75" customHeight="1">
      <c r="B173" s="1"/>
      <c r="D173" s="51"/>
      <c r="E173" s="51"/>
      <c r="F173" s="51"/>
      <c r="G173" s="51"/>
      <c r="H173" s="51"/>
      <c r="I173" s="51"/>
    </row>
    <row r="174" spans="2:9" ht="12.75" customHeight="1">
      <c r="B174" s="1"/>
      <c r="D174" s="51"/>
      <c r="E174" s="51"/>
      <c r="F174" s="51"/>
      <c r="G174" s="51"/>
      <c r="H174" s="51"/>
      <c r="I174" s="51"/>
    </row>
    <row r="175" spans="2:9" ht="12.75" customHeight="1">
      <c r="B175" s="1"/>
      <c r="D175" s="51"/>
      <c r="E175" s="51"/>
      <c r="F175" s="51"/>
      <c r="G175" s="51"/>
      <c r="H175" s="51"/>
      <c r="I175" s="51"/>
    </row>
    <row r="176" spans="2:9" ht="12.75" customHeight="1">
      <c r="B176" s="1"/>
      <c r="D176" s="51"/>
      <c r="E176" s="51"/>
      <c r="F176" s="51"/>
      <c r="G176" s="51"/>
      <c r="H176" s="51"/>
      <c r="I176" s="51"/>
    </row>
    <row r="177" spans="2:9" ht="12.75" customHeight="1">
      <c r="B177" s="1"/>
      <c r="D177" s="51"/>
      <c r="E177" s="51"/>
      <c r="F177" s="51"/>
      <c r="G177" s="51"/>
      <c r="H177" s="51"/>
      <c r="I177" s="51"/>
    </row>
    <row r="178" spans="2:9" ht="12.75" customHeight="1">
      <c r="B178" s="1"/>
      <c r="D178" s="51"/>
      <c r="E178" s="51"/>
      <c r="F178" s="51"/>
      <c r="G178" s="51"/>
      <c r="H178" s="51"/>
      <c r="I178" s="51"/>
    </row>
    <row r="179" spans="2:9" ht="12.75" customHeight="1">
      <c r="B179" s="1"/>
      <c r="D179" s="51"/>
      <c r="E179" s="51"/>
      <c r="F179" s="51"/>
      <c r="G179" s="51"/>
      <c r="H179" s="51"/>
      <c r="I179" s="51"/>
    </row>
    <row r="180" spans="2:9" ht="12.75" customHeight="1">
      <c r="B180" s="1"/>
      <c r="D180" s="51"/>
      <c r="E180" s="51"/>
      <c r="F180" s="51"/>
      <c r="G180" s="51"/>
      <c r="H180" s="51"/>
      <c r="I180" s="51"/>
    </row>
    <row r="181" spans="2:9" ht="12.75" customHeight="1">
      <c r="B181" s="1"/>
      <c r="D181" s="51"/>
      <c r="E181" s="51"/>
      <c r="F181" s="51"/>
      <c r="G181" s="51"/>
      <c r="H181" s="51"/>
      <c r="I181" s="51"/>
    </row>
    <row r="182" spans="2:9" ht="12.75" customHeight="1">
      <c r="B182" s="1"/>
      <c r="D182" s="51"/>
      <c r="E182" s="51"/>
      <c r="F182" s="51"/>
      <c r="G182" s="51"/>
      <c r="H182" s="51"/>
      <c r="I182" s="51"/>
    </row>
    <row r="183" spans="2:9" ht="12.75" customHeight="1">
      <c r="B183" s="1"/>
      <c r="D183" s="51"/>
      <c r="E183" s="51"/>
      <c r="F183" s="51"/>
      <c r="G183" s="51"/>
      <c r="H183" s="51"/>
      <c r="I183" s="51"/>
    </row>
    <row r="184" spans="2:9" ht="12.75" customHeight="1">
      <c r="B184" s="1"/>
      <c r="D184" s="51"/>
      <c r="E184" s="51"/>
      <c r="F184" s="51"/>
      <c r="G184" s="51"/>
      <c r="H184" s="51"/>
      <c r="I184" s="51"/>
    </row>
    <row r="185" spans="2:9" ht="12.75" customHeight="1">
      <c r="B185" s="1"/>
      <c r="D185" s="51"/>
      <c r="E185" s="51"/>
      <c r="F185" s="51"/>
      <c r="G185" s="51"/>
      <c r="H185" s="51"/>
      <c r="I185" s="51"/>
    </row>
    <row r="186" spans="2:9" ht="12.75" customHeight="1">
      <c r="B186" s="1"/>
      <c r="D186" s="51"/>
      <c r="E186" s="51"/>
      <c r="F186" s="51"/>
      <c r="G186" s="51"/>
      <c r="H186" s="51"/>
      <c r="I186" s="51"/>
    </row>
    <row r="187" spans="2:9" ht="12.75" customHeight="1">
      <c r="B187" s="1"/>
      <c r="D187" s="51"/>
      <c r="E187" s="51"/>
      <c r="F187" s="51"/>
      <c r="G187" s="51"/>
      <c r="H187" s="51"/>
      <c r="I187" s="51"/>
    </row>
    <row r="188" spans="2:9" ht="12.75" customHeight="1">
      <c r="B188" s="1"/>
      <c r="D188" s="51"/>
      <c r="E188" s="51"/>
      <c r="F188" s="51"/>
      <c r="G188" s="51"/>
      <c r="H188" s="51"/>
      <c r="I188" s="51"/>
    </row>
    <row r="189" spans="2:9" ht="12.75" customHeight="1">
      <c r="B189" s="1"/>
      <c r="D189" s="51"/>
      <c r="E189" s="51"/>
      <c r="F189" s="51"/>
      <c r="G189" s="51"/>
      <c r="H189" s="51"/>
      <c r="I189" s="51"/>
    </row>
    <row r="190" spans="2:9" ht="12.75" customHeight="1">
      <c r="B190" s="1"/>
      <c r="D190" s="51"/>
      <c r="E190" s="51"/>
      <c r="F190" s="51"/>
      <c r="G190" s="51"/>
      <c r="H190" s="51"/>
      <c r="I190" s="51"/>
    </row>
    <row r="191" spans="2:9" ht="12.75" customHeight="1">
      <c r="B191" s="1"/>
      <c r="D191" s="51"/>
      <c r="E191" s="51"/>
      <c r="F191" s="51"/>
      <c r="G191" s="51"/>
      <c r="H191" s="51"/>
      <c r="I191" s="51"/>
    </row>
    <row r="192" spans="2:9" ht="12.75" customHeight="1">
      <c r="B192" s="1"/>
      <c r="D192" s="51"/>
      <c r="E192" s="51"/>
      <c r="F192" s="51"/>
      <c r="G192" s="51"/>
      <c r="H192" s="51"/>
      <c r="I192" s="51"/>
    </row>
    <row r="193" spans="2:9" ht="12.75" customHeight="1">
      <c r="B193" s="1"/>
      <c r="D193" s="51"/>
      <c r="E193" s="51"/>
      <c r="F193" s="51"/>
      <c r="G193" s="51"/>
      <c r="H193" s="51"/>
      <c r="I193" s="51"/>
    </row>
    <row r="194" spans="2:9" ht="12.75" customHeight="1">
      <c r="B194" s="1"/>
      <c r="D194" s="51"/>
      <c r="E194" s="51"/>
      <c r="F194" s="51"/>
      <c r="G194" s="51"/>
      <c r="H194" s="51"/>
      <c r="I194" s="51"/>
    </row>
    <row r="195" spans="2:9" ht="12.75" customHeight="1">
      <c r="B195" s="1"/>
      <c r="D195" s="51"/>
      <c r="E195" s="51"/>
      <c r="F195" s="51"/>
      <c r="G195" s="51"/>
      <c r="H195" s="51"/>
      <c r="I195" s="51"/>
    </row>
    <row r="196" spans="2:9" ht="12.75" customHeight="1">
      <c r="B196" s="1"/>
      <c r="D196" s="51"/>
      <c r="E196" s="51"/>
      <c r="F196" s="51"/>
      <c r="G196" s="51"/>
      <c r="H196" s="51"/>
      <c r="I196" s="51"/>
    </row>
    <row r="197" spans="2:9" ht="12.75" customHeight="1">
      <c r="B197" s="1"/>
      <c r="D197" s="51"/>
      <c r="E197" s="51"/>
      <c r="F197" s="51"/>
      <c r="G197" s="51"/>
      <c r="H197" s="51"/>
      <c r="I197" s="51"/>
    </row>
    <row r="198" spans="2:9" ht="12.75" customHeight="1">
      <c r="B198" s="1"/>
      <c r="D198" s="51"/>
      <c r="E198" s="51"/>
      <c r="F198" s="51"/>
      <c r="G198" s="51"/>
      <c r="H198" s="51"/>
      <c r="I198" s="51"/>
    </row>
    <row r="199" spans="2:9" ht="12.75" customHeight="1">
      <c r="B199" s="1"/>
      <c r="D199" s="51"/>
      <c r="E199" s="51"/>
      <c r="F199" s="51"/>
      <c r="G199" s="51"/>
      <c r="H199" s="51"/>
      <c r="I199" s="51"/>
    </row>
    <row r="200" spans="2:9" ht="12.75" customHeight="1">
      <c r="B200" s="1"/>
      <c r="D200" s="51"/>
      <c r="E200" s="51"/>
      <c r="F200" s="51"/>
      <c r="G200" s="51"/>
      <c r="H200" s="51"/>
      <c r="I200" s="51"/>
    </row>
    <row r="201" spans="2:9" ht="12.75" customHeight="1">
      <c r="B201" s="1"/>
      <c r="D201" s="51"/>
      <c r="E201" s="51"/>
      <c r="F201" s="51"/>
      <c r="G201" s="51"/>
      <c r="H201" s="51"/>
      <c r="I201" s="51"/>
    </row>
    <row r="202" spans="2:9" ht="12.75" customHeight="1">
      <c r="B202" s="1"/>
      <c r="D202" s="51"/>
      <c r="E202" s="51"/>
      <c r="F202" s="51"/>
      <c r="G202" s="51"/>
      <c r="H202" s="51"/>
      <c r="I202" s="51"/>
    </row>
    <row r="203" spans="2:9" ht="12.75" customHeight="1">
      <c r="B203" s="1"/>
      <c r="D203" s="51"/>
      <c r="E203" s="51"/>
      <c r="F203" s="51"/>
      <c r="G203" s="51"/>
      <c r="H203" s="51"/>
      <c r="I203" s="51"/>
    </row>
    <row r="204" spans="2:9" ht="12.75" customHeight="1">
      <c r="B204" s="1"/>
      <c r="D204" s="51"/>
      <c r="E204" s="51"/>
      <c r="F204" s="51"/>
      <c r="G204" s="51"/>
      <c r="H204" s="51"/>
      <c r="I204" s="51"/>
    </row>
    <row r="205" spans="2:9" ht="12.75" customHeight="1">
      <c r="B205" s="1"/>
      <c r="D205" s="51"/>
      <c r="E205" s="51"/>
      <c r="F205" s="51"/>
      <c r="G205" s="51"/>
      <c r="H205" s="51"/>
      <c r="I205" s="51"/>
    </row>
    <row r="206" spans="2:9" ht="12.75" customHeight="1">
      <c r="B206" s="1"/>
      <c r="D206" s="51"/>
      <c r="E206" s="51"/>
      <c r="F206" s="51"/>
      <c r="G206" s="51"/>
      <c r="H206" s="51"/>
      <c r="I206" s="51"/>
    </row>
    <row r="207" spans="2:9" ht="12.75" customHeight="1">
      <c r="B207" s="1"/>
      <c r="D207" s="51"/>
      <c r="E207" s="51"/>
      <c r="F207" s="51"/>
      <c r="G207" s="51"/>
      <c r="H207" s="51"/>
      <c r="I207" s="51"/>
    </row>
    <row r="208" spans="2:9" ht="12.75" customHeight="1">
      <c r="B208" s="1"/>
      <c r="D208" s="51"/>
      <c r="E208" s="51"/>
      <c r="F208" s="51"/>
      <c r="G208" s="51"/>
      <c r="H208" s="51"/>
      <c r="I208" s="51"/>
    </row>
    <row r="209" spans="2:9" ht="12.75" customHeight="1">
      <c r="B209" s="1"/>
      <c r="D209" s="51"/>
      <c r="E209" s="51"/>
      <c r="F209" s="51"/>
      <c r="G209" s="51"/>
      <c r="H209" s="51"/>
      <c r="I209" s="51"/>
    </row>
    <row r="210" spans="2:9" ht="12.75" customHeight="1">
      <c r="B210" s="1"/>
      <c r="D210" s="51"/>
      <c r="E210" s="51"/>
      <c r="F210" s="51"/>
      <c r="G210" s="51"/>
      <c r="H210" s="51"/>
      <c r="I210" s="51"/>
    </row>
    <row r="211" spans="2:9" ht="12.75" customHeight="1">
      <c r="B211" s="1"/>
      <c r="D211" s="51"/>
      <c r="E211" s="51"/>
      <c r="F211" s="51"/>
      <c r="G211" s="51"/>
      <c r="H211" s="51"/>
      <c r="I211" s="51"/>
    </row>
    <row r="212" spans="2:9" ht="12.75" customHeight="1">
      <c r="B212" s="1"/>
      <c r="D212" s="51"/>
      <c r="E212" s="51"/>
      <c r="F212" s="51"/>
      <c r="G212" s="51"/>
      <c r="H212" s="51"/>
      <c r="I212" s="51"/>
    </row>
    <row r="213" spans="2:9" ht="12.75" customHeight="1">
      <c r="B213" s="1"/>
      <c r="D213" s="51"/>
      <c r="E213" s="51"/>
      <c r="F213" s="51"/>
      <c r="G213" s="51"/>
      <c r="H213" s="51"/>
      <c r="I213" s="51"/>
    </row>
    <row r="214" spans="2:9" ht="12.75" customHeight="1">
      <c r="B214" s="1"/>
      <c r="D214" s="51"/>
      <c r="E214" s="51"/>
      <c r="F214" s="51"/>
      <c r="G214" s="51"/>
      <c r="H214" s="51"/>
      <c r="I214" s="51"/>
    </row>
    <row r="215" spans="2:9" ht="12.75" customHeight="1">
      <c r="B215" s="1"/>
      <c r="D215" s="51"/>
      <c r="E215" s="51"/>
      <c r="F215" s="51"/>
      <c r="G215" s="51"/>
      <c r="H215" s="51"/>
      <c r="I215" s="51"/>
    </row>
    <row r="216" spans="2:9" ht="12.75" customHeight="1">
      <c r="B216" s="1"/>
      <c r="D216" s="51"/>
      <c r="E216" s="51"/>
      <c r="F216" s="51"/>
      <c r="G216" s="51"/>
      <c r="H216" s="51"/>
      <c r="I216" s="51"/>
    </row>
    <row r="217" spans="2:9" ht="12.75" customHeight="1">
      <c r="B217" s="1"/>
      <c r="D217" s="51"/>
      <c r="E217" s="51"/>
      <c r="F217" s="51"/>
      <c r="G217" s="51"/>
      <c r="H217" s="51"/>
      <c r="I217" s="51"/>
    </row>
    <row r="218" spans="2:9" ht="12.75" customHeight="1">
      <c r="B218" s="1"/>
      <c r="D218" s="51"/>
      <c r="E218" s="51"/>
      <c r="F218" s="51"/>
      <c r="G218" s="51"/>
      <c r="H218" s="51"/>
      <c r="I218" s="51"/>
    </row>
    <row r="219" spans="2:9" ht="12.75" customHeight="1">
      <c r="B219" s="1"/>
      <c r="D219" s="51"/>
      <c r="E219" s="51"/>
      <c r="F219" s="51"/>
      <c r="G219" s="51"/>
      <c r="H219" s="51"/>
      <c r="I219" s="51"/>
    </row>
    <row r="220" spans="2:9" ht="12.75" customHeight="1">
      <c r="B220" s="1"/>
      <c r="D220" s="51"/>
      <c r="E220" s="51"/>
      <c r="F220" s="51"/>
      <c r="G220" s="51"/>
      <c r="H220" s="51"/>
      <c r="I220" s="51"/>
    </row>
    <row r="221" spans="2:9" ht="12.75" customHeight="1">
      <c r="B221" s="1"/>
      <c r="D221" s="51"/>
      <c r="E221" s="51"/>
      <c r="F221" s="51"/>
      <c r="G221" s="51"/>
      <c r="H221" s="51"/>
      <c r="I221" s="51"/>
    </row>
    <row r="222" spans="2:9" ht="12.75" customHeight="1">
      <c r="B222" s="1"/>
      <c r="D222" s="51"/>
      <c r="E222" s="51"/>
      <c r="F222" s="51"/>
      <c r="G222" s="51"/>
      <c r="H222" s="51"/>
      <c r="I222" s="51"/>
    </row>
    <row r="223" spans="2:9" ht="12.75" customHeight="1">
      <c r="B223" s="1"/>
      <c r="D223" s="51"/>
      <c r="E223" s="51"/>
      <c r="F223" s="51"/>
      <c r="G223" s="51"/>
      <c r="H223" s="51"/>
      <c r="I223" s="51"/>
    </row>
    <row r="224" spans="2:9" ht="12.75" customHeight="1">
      <c r="B224" s="1"/>
      <c r="D224" s="51"/>
      <c r="E224" s="51"/>
      <c r="F224" s="51"/>
      <c r="G224" s="51"/>
      <c r="H224" s="51"/>
      <c r="I224" s="51"/>
    </row>
    <row r="225" spans="2:9" ht="12.75" customHeight="1">
      <c r="B225" s="1"/>
      <c r="D225" s="51"/>
      <c r="E225" s="51"/>
      <c r="F225" s="51"/>
      <c r="G225" s="51"/>
      <c r="H225" s="51"/>
      <c r="I225" s="51"/>
    </row>
    <row r="226" spans="2:9" ht="12.75" customHeight="1">
      <c r="B226" s="1"/>
      <c r="D226" s="51"/>
      <c r="E226" s="51"/>
      <c r="F226" s="51"/>
      <c r="G226" s="51"/>
      <c r="H226" s="51"/>
      <c r="I226" s="51"/>
    </row>
    <row r="227" spans="2:9" ht="12.75" customHeight="1">
      <c r="B227" s="1"/>
      <c r="D227" s="51"/>
      <c r="E227" s="51"/>
      <c r="F227" s="51"/>
      <c r="G227" s="51"/>
      <c r="H227" s="51"/>
      <c r="I227" s="51"/>
    </row>
    <row r="228" spans="2:9" ht="12.75" customHeight="1">
      <c r="B228" s="1"/>
      <c r="D228" s="51"/>
      <c r="E228" s="51"/>
      <c r="F228" s="51"/>
      <c r="G228" s="51"/>
      <c r="H228" s="51"/>
      <c r="I228" s="51"/>
    </row>
    <row r="229" spans="2:9" ht="12.75" customHeight="1">
      <c r="B229" s="1"/>
      <c r="D229" s="51"/>
      <c r="E229" s="51"/>
      <c r="F229" s="51"/>
      <c r="G229" s="51"/>
      <c r="H229" s="51"/>
      <c r="I229" s="51"/>
    </row>
    <row r="230" spans="2:9" ht="12.75" customHeight="1">
      <c r="B230" s="1"/>
      <c r="D230" s="51"/>
      <c r="E230" s="51"/>
      <c r="F230" s="51"/>
      <c r="G230" s="51"/>
      <c r="H230" s="51"/>
      <c r="I230" s="51"/>
    </row>
    <row r="231" spans="2:9" ht="12.75" customHeight="1">
      <c r="B231" s="1"/>
      <c r="D231" s="51"/>
      <c r="E231" s="51"/>
      <c r="F231" s="51"/>
      <c r="G231" s="51"/>
      <c r="H231" s="51"/>
      <c r="I231" s="51"/>
    </row>
    <row r="232" spans="2:9" ht="12.75" customHeight="1">
      <c r="B232" s="1"/>
      <c r="D232" s="51"/>
      <c r="E232" s="51"/>
      <c r="F232" s="51"/>
      <c r="G232" s="51"/>
      <c r="H232" s="51"/>
      <c r="I232" s="51"/>
    </row>
    <row r="233" spans="2:9" ht="12.75" customHeight="1">
      <c r="B233" s="1"/>
      <c r="D233" s="51"/>
      <c r="E233" s="51"/>
      <c r="F233" s="51"/>
      <c r="G233" s="51"/>
      <c r="H233" s="51"/>
      <c r="I233" s="51"/>
    </row>
    <row r="234" spans="2:9" ht="12.75" customHeight="1">
      <c r="B234" s="1"/>
      <c r="D234" s="51"/>
      <c r="E234" s="51"/>
      <c r="F234" s="51"/>
      <c r="G234" s="51"/>
      <c r="H234" s="51"/>
      <c r="I234" s="51"/>
    </row>
    <row r="235" spans="2:9" ht="12.75" customHeight="1">
      <c r="B235" s="1"/>
      <c r="D235" s="51"/>
      <c r="E235" s="51"/>
      <c r="F235" s="51"/>
      <c r="G235" s="51"/>
      <c r="H235" s="51"/>
      <c r="I235" s="51"/>
    </row>
    <row r="236" spans="2:9" ht="12.75" customHeight="1">
      <c r="B236" s="1"/>
      <c r="D236" s="51"/>
      <c r="E236" s="51"/>
      <c r="F236" s="51"/>
      <c r="G236" s="51"/>
      <c r="H236" s="51"/>
      <c r="I236" s="51"/>
    </row>
    <row r="237" spans="2:9" ht="12.75" customHeight="1">
      <c r="B237" s="1"/>
      <c r="D237" s="51"/>
      <c r="E237" s="51"/>
      <c r="F237" s="51"/>
      <c r="G237" s="51"/>
      <c r="H237" s="51"/>
      <c r="I237" s="51"/>
    </row>
    <row r="238" spans="2:9" ht="12.75" customHeight="1">
      <c r="B238" s="1"/>
      <c r="D238" s="51"/>
      <c r="E238" s="51"/>
      <c r="F238" s="51"/>
      <c r="G238" s="51"/>
      <c r="H238" s="51"/>
      <c r="I238" s="51"/>
    </row>
    <row r="239" spans="2:9" ht="12.75" customHeight="1">
      <c r="B239" s="1"/>
      <c r="D239" s="51"/>
      <c r="E239" s="51"/>
      <c r="F239" s="51"/>
      <c r="G239" s="51"/>
      <c r="H239" s="51"/>
      <c r="I239" s="51"/>
    </row>
    <row r="240" spans="2:9" ht="12.75" customHeight="1">
      <c r="B240" s="1"/>
      <c r="D240" s="51"/>
      <c r="E240" s="51"/>
      <c r="F240" s="51"/>
      <c r="G240" s="51"/>
      <c r="H240" s="51"/>
      <c r="I240" s="51"/>
    </row>
    <row r="241" spans="2:9" ht="12.75" customHeight="1">
      <c r="B241" s="1"/>
      <c r="D241" s="51"/>
      <c r="E241" s="51"/>
      <c r="F241" s="51"/>
      <c r="G241" s="51"/>
      <c r="H241" s="51"/>
      <c r="I241" s="51"/>
    </row>
    <row r="242" spans="2:9" ht="12.75" customHeight="1">
      <c r="B242" s="1"/>
      <c r="D242" s="51"/>
      <c r="E242" s="51"/>
      <c r="F242" s="51"/>
      <c r="G242" s="51"/>
      <c r="H242" s="51"/>
      <c r="I242" s="51"/>
    </row>
    <row r="243" spans="2:9" ht="12.75" customHeight="1">
      <c r="B243" s="1"/>
      <c r="D243" s="51"/>
      <c r="E243" s="51"/>
      <c r="F243" s="51"/>
      <c r="G243" s="51"/>
      <c r="H243" s="51"/>
      <c r="I243" s="51"/>
    </row>
    <row r="244" spans="2:9" ht="12.75" customHeight="1">
      <c r="B244" s="1"/>
      <c r="D244" s="51"/>
      <c r="E244" s="51"/>
      <c r="F244" s="51"/>
      <c r="G244" s="51"/>
      <c r="H244" s="51"/>
      <c r="I244" s="51"/>
    </row>
    <row r="245" spans="2:9" ht="12.75" customHeight="1">
      <c r="B245" s="1"/>
      <c r="D245" s="51"/>
      <c r="E245" s="51"/>
      <c r="F245" s="51"/>
      <c r="G245" s="51"/>
      <c r="H245" s="51"/>
      <c r="I245" s="51"/>
    </row>
    <row r="246" spans="2:9" ht="12.75" customHeight="1">
      <c r="B246" s="1"/>
      <c r="D246" s="51"/>
      <c r="E246" s="51"/>
      <c r="F246" s="51"/>
      <c r="G246" s="51"/>
      <c r="H246" s="51"/>
      <c r="I246" s="51"/>
    </row>
    <row r="247" spans="2:9" ht="12.75" customHeight="1">
      <c r="B247" s="1"/>
      <c r="D247" s="51"/>
      <c r="E247" s="51"/>
      <c r="F247" s="51"/>
      <c r="G247" s="51"/>
      <c r="H247" s="51"/>
      <c r="I247" s="51"/>
    </row>
    <row r="248" spans="2:9" ht="12.75" customHeight="1">
      <c r="B248" s="1"/>
      <c r="D248" s="51"/>
      <c r="E248" s="51"/>
      <c r="F248" s="51"/>
      <c r="G248" s="51"/>
      <c r="H248" s="51"/>
      <c r="I248" s="51"/>
    </row>
    <row r="249" spans="2:9" ht="12.75" customHeight="1">
      <c r="B249" s="1"/>
      <c r="D249" s="51"/>
      <c r="E249" s="51"/>
      <c r="F249" s="51"/>
      <c r="G249" s="51"/>
      <c r="H249" s="51"/>
      <c r="I249" s="51"/>
    </row>
    <row r="250" spans="2:9" ht="12.75" customHeight="1">
      <c r="B250" s="1"/>
      <c r="D250" s="51"/>
      <c r="E250" s="51"/>
      <c r="F250" s="51"/>
      <c r="G250" s="51"/>
      <c r="H250" s="51"/>
      <c r="I250" s="51"/>
    </row>
    <row r="251" spans="2:9" ht="12.75" customHeight="1">
      <c r="B251" s="1"/>
      <c r="D251" s="51"/>
      <c r="E251" s="51"/>
      <c r="F251" s="51"/>
      <c r="G251" s="51"/>
      <c r="H251" s="51"/>
      <c r="I251" s="51"/>
    </row>
    <row r="252" spans="2:9" ht="12.75" customHeight="1">
      <c r="B252" s="1"/>
      <c r="D252" s="51"/>
      <c r="E252" s="51"/>
      <c r="F252" s="51"/>
      <c r="G252" s="51"/>
      <c r="H252" s="51"/>
      <c r="I252" s="51"/>
    </row>
    <row r="253" spans="2:9" ht="12.75" customHeight="1">
      <c r="B253" s="1"/>
      <c r="D253" s="51"/>
      <c r="E253" s="51"/>
      <c r="F253" s="51"/>
      <c r="G253" s="51"/>
      <c r="H253" s="51"/>
      <c r="I253" s="51"/>
    </row>
    <row r="254" spans="2:9" ht="12.75" customHeight="1">
      <c r="B254" s="1"/>
      <c r="D254" s="51"/>
      <c r="E254" s="51"/>
      <c r="F254" s="51"/>
      <c r="G254" s="51"/>
      <c r="H254" s="51"/>
      <c r="I254" s="51"/>
    </row>
    <row r="255" spans="2:9" ht="12.75" customHeight="1">
      <c r="B255" s="1"/>
      <c r="D255" s="51"/>
      <c r="E255" s="51"/>
      <c r="F255" s="51"/>
      <c r="G255" s="51"/>
      <c r="H255" s="51"/>
      <c r="I255" s="51"/>
    </row>
    <row r="256" spans="2:9" ht="12.75" customHeight="1">
      <c r="B256" s="1"/>
      <c r="D256" s="51"/>
      <c r="E256" s="51"/>
      <c r="F256" s="51"/>
      <c r="G256" s="51"/>
      <c r="H256" s="51"/>
      <c r="I256" s="51"/>
    </row>
    <row r="257" spans="2:9" ht="12.75" customHeight="1">
      <c r="B257" s="1"/>
      <c r="D257" s="51"/>
      <c r="E257" s="51"/>
      <c r="F257" s="51"/>
      <c r="G257" s="51"/>
      <c r="H257" s="51"/>
      <c r="I257" s="51"/>
    </row>
    <row r="258" spans="2:9" ht="12.75" customHeight="1">
      <c r="B258" s="1"/>
      <c r="D258" s="51"/>
      <c r="E258" s="51"/>
      <c r="F258" s="51"/>
      <c r="G258" s="51"/>
      <c r="H258" s="51"/>
      <c r="I258" s="51"/>
    </row>
    <row r="259" spans="2:9" ht="12.75" customHeight="1">
      <c r="B259" s="1"/>
      <c r="D259" s="51"/>
      <c r="E259" s="51"/>
      <c r="F259" s="51"/>
      <c r="G259" s="51"/>
      <c r="H259" s="51"/>
      <c r="I259" s="51"/>
    </row>
    <row r="260" spans="2:9" ht="12.75" customHeight="1">
      <c r="B260" s="1"/>
      <c r="D260" s="51"/>
      <c r="E260" s="51"/>
      <c r="F260" s="51"/>
      <c r="G260" s="51"/>
      <c r="H260" s="51"/>
      <c r="I260" s="51"/>
    </row>
    <row r="261" spans="2:9" ht="12.75" customHeight="1">
      <c r="B261" s="1"/>
      <c r="D261" s="51"/>
      <c r="E261" s="51"/>
      <c r="F261" s="51"/>
      <c r="G261" s="51"/>
      <c r="H261" s="51"/>
      <c r="I261" s="51"/>
    </row>
    <row r="262" spans="2:9" ht="12.75" customHeight="1">
      <c r="B262" s="1"/>
      <c r="D262" s="51"/>
      <c r="E262" s="51"/>
      <c r="F262" s="51"/>
      <c r="G262" s="51"/>
      <c r="H262" s="51"/>
      <c r="I262" s="51"/>
    </row>
    <row r="263" spans="2:9" ht="12.75" customHeight="1">
      <c r="B263" s="1"/>
      <c r="D263" s="51"/>
      <c r="E263" s="51"/>
      <c r="F263" s="51"/>
      <c r="G263" s="51"/>
      <c r="H263" s="51"/>
      <c r="I263" s="51"/>
    </row>
    <row r="264" spans="2:9" ht="12.75" customHeight="1">
      <c r="B264" s="1"/>
      <c r="D264" s="51"/>
      <c r="E264" s="51"/>
      <c r="F264" s="51"/>
      <c r="G264" s="51"/>
      <c r="H264" s="51"/>
      <c r="I264" s="51"/>
    </row>
    <row r="265" spans="2:9" ht="12.75" customHeight="1">
      <c r="B265" s="1"/>
      <c r="D265" s="51"/>
      <c r="E265" s="51"/>
      <c r="F265" s="51"/>
      <c r="G265" s="51"/>
      <c r="H265" s="51"/>
      <c r="I265" s="51"/>
    </row>
    <row r="266" spans="2:9" ht="12.75" customHeight="1">
      <c r="B266" s="1"/>
      <c r="D266" s="51"/>
      <c r="E266" s="51"/>
      <c r="F266" s="51"/>
      <c r="G266" s="51"/>
      <c r="H266" s="51"/>
      <c r="I266" s="51"/>
    </row>
    <row r="267" spans="2:9" ht="12.75" customHeight="1">
      <c r="B267" s="1"/>
      <c r="D267" s="51"/>
      <c r="E267" s="51"/>
      <c r="F267" s="51"/>
      <c r="G267" s="51"/>
      <c r="H267" s="51"/>
      <c r="I267" s="51"/>
    </row>
    <row r="268" spans="2:9" ht="12.75" customHeight="1">
      <c r="B268" s="1"/>
      <c r="D268" s="51"/>
      <c r="E268" s="51"/>
      <c r="F268" s="51"/>
      <c r="G268" s="51"/>
      <c r="H268" s="51"/>
      <c r="I268" s="51"/>
    </row>
    <row r="269" spans="2:9" ht="12.75" customHeight="1">
      <c r="B269" s="1"/>
      <c r="D269" s="51"/>
      <c r="E269" s="51"/>
      <c r="F269" s="51"/>
      <c r="G269" s="51"/>
      <c r="H269" s="51"/>
      <c r="I269" s="51"/>
    </row>
    <row r="270" spans="2:9" ht="12.75" customHeight="1">
      <c r="B270" s="1"/>
      <c r="D270" s="51"/>
      <c r="E270" s="51"/>
      <c r="F270" s="51"/>
      <c r="G270" s="51"/>
      <c r="H270" s="51"/>
      <c r="I270" s="51"/>
    </row>
    <row r="271" spans="2:9" ht="12.75" customHeight="1">
      <c r="B271" s="1"/>
      <c r="D271" s="51"/>
      <c r="E271" s="51"/>
      <c r="F271" s="51"/>
      <c r="G271" s="51"/>
      <c r="H271" s="51"/>
      <c r="I271" s="51"/>
    </row>
    <row r="272" spans="2:9" ht="12.75" customHeight="1">
      <c r="B272" s="1"/>
      <c r="D272" s="51"/>
      <c r="E272" s="51"/>
      <c r="F272" s="51"/>
      <c r="G272" s="51"/>
      <c r="H272" s="51"/>
      <c r="I272" s="51"/>
    </row>
    <row r="273" spans="2:9" ht="12.75" customHeight="1">
      <c r="B273" s="1"/>
      <c r="D273" s="51"/>
      <c r="E273" s="51"/>
      <c r="F273" s="51"/>
      <c r="G273" s="51"/>
      <c r="H273" s="51"/>
      <c r="I273" s="51"/>
    </row>
    <row r="274" spans="2:9" ht="12.75" customHeight="1">
      <c r="B274" s="1"/>
      <c r="D274" s="51"/>
      <c r="E274" s="51"/>
      <c r="F274" s="51"/>
      <c r="G274" s="51"/>
      <c r="H274" s="51"/>
      <c r="I274" s="51"/>
    </row>
    <row r="275" spans="2:9" ht="12.75" customHeight="1">
      <c r="B275" s="1"/>
      <c r="D275" s="51"/>
      <c r="E275" s="51"/>
      <c r="F275" s="51"/>
      <c r="G275" s="51"/>
      <c r="H275" s="51"/>
      <c r="I275" s="51"/>
    </row>
    <row r="276" spans="2:9" ht="12.75" customHeight="1">
      <c r="B276" s="1"/>
      <c r="D276" s="51"/>
      <c r="E276" s="51"/>
      <c r="F276" s="51"/>
      <c r="G276" s="51"/>
      <c r="H276" s="51"/>
      <c r="I276" s="51"/>
    </row>
    <row r="277" spans="2:9" ht="12.75" customHeight="1">
      <c r="B277" s="1"/>
      <c r="D277" s="51"/>
      <c r="E277" s="51"/>
      <c r="F277" s="51"/>
      <c r="G277" s="51"/>
      <c r="H277" s="51"/>
      <c r="I277" s="51"/>
    </row>
    <row r="278" spans="2:9" ht="12.75" customHeight="1">
      <c r="B278" s="1"/>
      <c r="D278" s="51"/>
      <c r="E278" s="51"/>
      <c r="F278" s="51"/>
      <c r="G278" s="51"/>
      <c r="H278" s="51"/>
      <c r="I278" s="51"/>
    </row>
    <row r="279" spans="2:9" ht="12.75" customHeight="1">
      <c r="B279" s="1"/>
      <c r="D279" s="51"/>
      <c r="E279" s="51"/>
      <c r="F279" s="51"/>
      <c r="G279" s="51"/>
      <c r="H279" s="51"/>
      <c r="I279" s="51"/>
    </row>
    <row r="280" spans="2:9" ht="12.75" customHeight="1">
      <c r="B280" s="1"/>
      <c r="D280" s="51"/>
      <c r="E280" s="51"/>
      <c r="F280" s="51"/>
      <c r="G280" s="51"/>
      <c r="H280" s="51"/>
      <c r="I280" s="51"/>
    </row>
    <row r="281" spans="2:9" ht="12.75" customHeight="1">
      <c r="B281" s="1"/>
      <c r="D281" s="51"/>
      <c r="E281" s="51"/>
      <c r="F281" s="51"/>
      <c r="G281" s="51"/>
      <c r="H281" s="51"/>
      <c r="I281" s="51"/>
    </row>
    <row r="282" spans="2:9" ht="12.75" customHeight="1">
      <c r="B282" s="1"/>
      <c r="D282" s="51"/>
      <c r="E282" s="51"/>
      <c r="F282" s="51"/>
      <c r="G282" s="51"/>
      <c r="H282" s="51"/>
      <c r="I282" s="51"/>
    </row>
    <row r="283" spans="2:9" ht="12.75" customHeight="1">
      <c r="B283" s="1"/>
      <c r="D283" s="51"/>
      <c r="E283" s="51"/>
      <c r="F283" s="51"/>
      <c r="G283" s="51"/>
      <c r="H283" s="51"/>
      <c r="I283" s="51"/>
    </row>
    <row r="284" spans="2:9" ht="12.75" customHeight="1">
      <c r="B284" s="1"/>
      <c r="D284" s="51"/>
      <c r="E284" s="51"/>
      <c r="F284" s="51"/>
      <c r="G284" s="51"/>
      <c r="H284" s="51"/>
      <c r="I284" s="51"/>
    </row>
    <row r="285" spans="2:9" ht="12.75" customHeight="1">
      <c r="B285" s="1"/>
      <c r="D285" s="51"/>
      <c r="E285" s="51"/>
      <c r="F285" s="51"/>
      <c r="G285" s="51"/>
      <c r="H285" s="51"/>
      <c r="I285" s="51"/>
    </row>
    <row r="286" spans="2:9" ht="12.75" customHeight="1">
      <c r="B286" s="1"/>
      <c r="D286" s="51"/>
      <c r="E286" s="51"/>
      <c r="F286" s="51"/>
      <c r="G286" s="51"/>
      <c r="H286" s="51"/>
      <c r="I286" s="51"/>
    </row>
    <row r="287" spans="2:9" ht="12.75" customHeight="1">
      <c r="B287" s="1"/>
      <c r="D287" s="51"/>
      <c r="E287" s="51"/>
      <c r="F287" s="51"/>
      <c r="G287" s="51"/>
      <c r="H287" s="51"/>
      <c r="I287" s="51"/>
    </row>
    <row r="288" spans="2:9" ht="12.75" customHeight="1">
      <c r="B288" s="1"/>
      <c r="D288" s="51"/>
      <c r="E288" s="51"/>
      <c r="F288" s="51"/>
      <c r="G288" s="51"/>
      <c r="H288" s="51"/>
      <c r="I288" s="51"/>
    </row>
    <row r="289" spans="2:9" ht="12.75" customHeight="1">
      <c r="B289" s="1"/>
      <c r="D289" s="51"/>
      <c r="E289" s="51"/>
      <c r="F289" s="51"/>
      <c r="G289" s="51"/>
      <c r="H289" s="51"/>
      <c r="I289" s="51"/>
    </row>
    <row r="290" spans="2:9" ht="12.75" customHeight="1">
      <c r="B290" s="1"/>
      <c r="D290" s="51"/>
      <c r="E290" s="51"/>
      <c r="F290" s="51"/>
      <c r="G290" s="51"/>
      <c r="H290" s="51"/>
      <c r="I290" s="51"/>
    </row>
    <row r="291" spans="2:9" ht="12.75" customHeight="1">
      <c r="B291" s="1"/>
      <c r="D291" s="51"/>
      <c r="E291" s="51"/>
      <c r="F291" s="51"/>
      <c r="G291" s="51"/>
      <c r="H291" s="51"/>
      <c r="I291" s="51"/>
    </row>
    <row r="292" spans="2:9" ht="12.75" customHeight="1">
      <c r="B292" s="1"/>
      <c r="D292" s="51"/>
      <c r="E292" s="51"/>
      <c r="F292" s="51"/>
      <c r="G292" s="51"/>
      <c r="H292" s="51"/>
      <c r="I292" s="51"/>
    </row>
    <row r="293" spans="2:9" ht="12.75" customHeight="1">
      <c r="B293" s="1"/>
      <c r="D293" s="51"/>
      <c r="E293" s="51"/>
      <c r="F293" s="51"/>
      <c r="G293" s="51"/>
      <c r="H293" s="51"/>
      <c r="I293" s="51"/>
    </row>
    <row r="294" spans="2:9" ht="12.75" customHeight="1">
      <c r="B294" s="1"/>
      <c r="D294" s="51"/>
      <c r="E294" s="51"/>
      <c r="F294" s="51"/>
      <c r="G294" s="51"/>
      <c r="H294" s="51"/>
      <c r="I294" s="51"/>
    </row>
    <row r="295" spans="2:9" ht="12.75" customHeight="1">
      <c r="B295" s="1"/>
      <c r="D295" s="51"/>
      <c r="E295" s="51"/>
      <c r="F295" s="51"/>
      <c r="G295" s="51"/>
      <c r="H295" s="51"/>
      <c r="I295" s="51"/>
    </row>
    <row r="296" spans="2:9" ht="12.75" customHeight="1">
      <c r="B296" s="1"/>
      <c r="D296" s="51"/>
      <c r="E296" s="51"/>
      <c r="F296" s="51"/>
      <c r="G296" s="51"/>
      <c r="H296" s="51"/>
      <c r="I296" s="51"/>
    </row>
    <row r="297" spans="2:9" ht="12.75" customHeight="1">
      <c r="B297" s="1"/>
      <c r="D297" s="51"/>
      <c r="E297" s="51"/>
      <c r="F297" s="51"/>
      <c r="G297" s="51"/>
      <c r="H297" s="51"/>
      <c r="I297" s="51"/>
    </row>
    <row r="298" spans="2:9" ht="12.75" customHeight="1">
      <c r="B298" s="1"/>
      <c r="D298" s="51"/>
      <c r="E298" s="51"/>
      <c r="F298" s="51"/>
      <c r="G298" s="51"/>
      <c r="H298" s="51"/>
      <c r="I298" s="51"/>
    </row>
    <row r="299" spans="2:9" ht="12.75" customHeight="1">
      <c r="B299" s="1"/>
      <c r="D299" s="51"/>
      <c r="E299" s="51"/>
      <c r="F299" s="51"/>
      <c r="G299" s="51"/>
      <c r="H299" s="51"/>
      <c r="I299" s="51"/>
    </row>
    <row r="300" spans="2:9" ht="12.75" customHeight="1">
      <c r="B300" s="1"/>
      <c r="D300" s="51"/>
      <c r="E300" s="51"/>
      <c r="F300" s="51"/>
      <c r="G300" s="51"/>
      <c r="H300" s="51"/>
      <c r="I300" s="51"/>
    </row>
    <row r="301" spans="2:9" ht="12.75" customHeight="1">
      <c r="B301" s="1"/>
      <c r="D301" s="51"/>
      <c r="E301" s="51"/>
      <c r="F301" s="51"/>
      <c r="G301" s="51"/>
      <c r="H301" s="51"/>
      <c r="I301" s="51"/>
    </row>
    <row r="302" spans="2:9" ht="12.75" customHeight="1">
      <c r="B302" s="1"/>
      <c r="D302" s="51"/>
      <c r="E302" s="51"/>
      <c r="F302" s="51"/>
      <c r="G302" s="51"/>
      <c r="H302" s="51"/>
      <c r="I302" s="51"/>
    </row>
    <row r="303" spans="2:9" ht="12.75" customHeight="1">
      <c r="B303" s="1"/>
      <c r="D303" s="51"/>
      <c r="E303" s="51"/>
      <c r="F303" s="51"/>
      <c r="G303" s="51"/>
      <c r="H303" s="51"/>
      <c r="I303" s="51"/>
    </row>
    <row r="304" spans="2:9" ht="12.75" customHeight="1">
      <c r="B304" s="1"/>
      <c r="D304" s="51"/>
      <c r="E304" s="51"/>
      <c r="F304" s="51"/>
      <c r="G304" s="51"/>
      <c r="H304" s="51"/>
      <c r="I304" s="51"/>
    </row>
    <row r="305" spans="2:9" ht="12.75" customHeight="1">
      <c r="B305" s="1"/>
      <c r="D305" s="51"/>
      <c r="E305" s="51"/>
      <c r="F305" s="51"/>
      <c r="G305" s="51"/>
      <c r="H305" s="51"/>
      <c r="I305" s="51"/>
    </row>
    <row r="306" spans="2:9" ht="12.75" customHeight="1">
      <c r="B306" s="1"/>
      <c r="D306" s="51"/>
      <c r="E306" s="51"/>
      <c r="F306" s="51"/>
      <c r="G306" s="51"/>
      <c r="H306" s="51"/>
      <c r="I306" s="51"/>
    </row>
    <row r="307" spans="2:9" ht="12.75" customHeight="1">
      <c r="B307" s="1"/>
      <c r="D307" s="51"/>
      <c r="E307" s="51"/>
      <c r="F307" s="51"/>
      <c r="G307" s="51"/>
      <c r="H307" s="51"/>
      <c r="I307" s="51"/>
    </row>
    <row r="308" spans="2:9" ht="12.75" customHeight="1">
      <c r="B308" s="1"/>
      <c r="D308" s="51"/>
      <c r="E308" s="51"/>
      <c r="F308" s="51"/>
      <c r="G308" s="51"/>
      <c r="H308" s="51"/>
      <c r="I308" s="51"/>
    </row>
    <row r="309" spans="2:9" ht="12.75" customHeight="1">
      <c r="B309" s="1"/>
      <c r="D309" s="51"/>
      <c r="E309" s="51"/>
      <c r="F309" s="51"/>
      <c r="G309" s="51"/>
      <c r="H309" s="51"/>
      <c r="I309" s="51"/>
    </row>
    <row r="310" spans="2:9" ht="12.75" customHeight="1">
      <c r="B310" s="1"/>
      <c r="D310" s="51"/>
      <c r="E310" s="51"/>
      <c r="F310" s="51"/>
      <c r="G310" s="51"/>
      <c r="H310" s="51"/>
      <c r="I310" s="51"/>
    </row>
    <row r="311" spans="2:9" ht="12.75" customHeight="1">
      <c r="B311" s="1"/>
      <c r="D311" s="51"/>
      <c r="E311" s="51"/>
      <c r="F311" s="51"/>
      <c r="G311" s="51"/>
      <c r="H311" s="51"/>
      <c r="I311" s="51"/>
    </row>
    <row r="312" spans="2:9" ht="12.75" customHeight="1">
      <c r="B312" s="1"/>
      <c r="D312" s="51"/>
      <c r="E312" s="51"/>
      <c r="F312" s="51"/>
      <c r="G312" s="51"/>
      <c r="H312" s="51"/>
      <c r="I312" s="51"/>
    </row>
    <row r="313" spans="2:9" ht="12.75" customHeight="1">
      <c r="B313" s="1"/>
      <c r="D313" s="51"/>
      <c r="E313" s="51"/>
      <c r="F313" s="51"/>
      <c r="G313" s="51"/>
      <c r="H313" s="51"/>
      <c r="I313" s="51"/>
    </row>
    <row r="314" spans="2:9" ht="12.75" customHeight="1">
      <c r="B314" s="1"/>
      <c r="D314" s="51"/>
      <c r="E314" s="51"/>
      <c r="F314" s="51"/>
      <c r="G314" s="51"/>
      <c r="H314" s="51"/>
      <c r="I314" s="51"/>
    </row>
    <row r="315" spans="2:9" ht="12.75" customHeight="1">
      <c r="B315" s="1"/>
      <c r="D315" s="51"/>
      <c r="E315" s="51"/>
      <c r="F315" s="51"/>
      <c r="G315" s="51"/>
      <c r="H315" s="51"/>
      <c r="I315" s="51"/>
    </row>
    <row r="316" spans="2:9" ht="12.75" customHeight="1">
      <c r="B316" s="1"/>
      <c r="D316" s="51"/>
      <c r="E316" s="51"/>
      <c r="F316" s="51"/>
      <c r="G316" s="51"/>
      <c r="H316" s="51"/>
      <c r="I316" s="51"/>
    </row>
    <row r="317" spans="2:9" ht="12.75" customHeight="1">
      <c r="B317" s="1"/>
      <c r="D317" s="51"/>
      <c r="E317" s="51"/>
      <c r="F317" s="51"/>
      <c r="G317" s="51"/>
      <c r="H317" s="51"/>
      <c r="I317" s="51"/>
    </row>
    <row r="318" spans="2:9" ht="12.75" customHeight="1">
      <c r="B318" s="1"/>
      <c r="D318" s="51"/>
      <c r="E318" s="51"/>
      <c r="F318" s="51"/>
      <c r="G318" s="51"/>
      <c r="H318" s="51"/>
      <c r="I318" s="51"/>
    </row>
    <row r="319" spans="2:9" ht="12.75" customHeight="1">
      <c r="B319" s="1"/>
      <c r="D319" s="51"/>
      <c r="E319" s="51"/>
      <c r="F319" s="51"/>
      <c r="G319" s="51"/>
      <c r="H319" s="51"/>
      <c r="I319" s="51"/>
    </row>
    <row r="320" spans="2:9" ht="12.75" customHeight="1">
      <c r="B320" s="1"/>
      <c r="D320" s="51"/>
      <c r="E320" s="51"/>
      <c r="F320" s="51"/>
      <c r="G320" s="51"/>
      <c r="H320" s="51"/>
      <c r="I320" s="51"/>
    </row>
    <row r="321" spans="2:9" ht="12.75" customHeight="1">
      <c r="B321" s="1"/>
      <c r="D321" s="51"/>
      <c r="E321" s="51"/>
      <c r="F321" s="51"/>
      <c r="G321" s="51"/>
      <c r="H321" s="51"/>
      <c r="I321" s="51"/>
    </row>
    <row r="322" spans="2:9" ht="12.75" customHeight="1">
      <c r="B322" s="1"/>
      <c r="D322" s="51"/>
      <c r="E322" s="51"/>
      <c r="F322" s="51"/>
      <c r="G322" s="51"/>
      <c r="H322" s="51"/>
      <c r="I322" s="51"/>
    </row>
    <row r="323" spans="2:9" ht="12.75" customHeight="1">
      <c r="B323" s="1"/>
      <c r="D323" s="51"/>
      <c r="E323" s="51"/>
      <c r="F323" s="51"/>
      <c r="G323" s="51"/>
      <c r="H323" s="51"/>
      <c r="I323" s="51"/>
    </row>
    <row r="324" spans="2:9" ht="12.75" customHeight="1">
      <c r="B324" s="1"/>
      <c r="D324" s="51"/>
      <c r="E324" s="51"/>
      <c r="F324" s="51"/>
      <c r="G324" s="51"/>
      <c r="H324" s="51"/>
      <c r="I324" s="51"/>
    </row>
    <row r="325" spans="2:9" ht="12.75" customHeight="1">
      <c r="B325" s="1"/>
      <c r="D325" s="51"/>
      <c r="E325" s="51"/>
      <c r="F325" s="51"/>
      <c r="G325" s="51"/>
      <c r="H325" s="51"/>
      <c r="I325" s="51"/>
    </row>
    <row r="326" spans="2:9" ht="12.75" customHeight="1">
      <c r="B326" s="1"/>
      <c r="D326" s="51"/>
      <c r="E326" s="51"/>
      <c r="F326" s="51"/>
      <c r="G326" s="51"/>
      <c r="H326" s="51"/>
      <c r="I326" s="51"/>
    </row>
    <row r="327" spans="2:9" ht="12.75" customHeight="1">
      <c r="B327" s="1"/>
      <c r="D327" s="51"/>
      <c r="E327" s="51"/>
      <c r="F327" s="51"/>
      <c r="G327" s="51"/>
      <c r="H327" s="51"/>
      <c r="I327" s="51"/>
    </row>
    <row r="328" spans="2:9" ht="12.75" customHeight="1">
      <c r="B328" s="1"/>
      <c r="D328" s="51"/>
      <c r="E328" s="51"/>
      <c r="F328" s="51"/>
      <c r="G328" s="51"/>
      <c r="H328" s="51"/>
      <c r="I328" s="51"/>
    </row>
    <row r="329" spans="2:9" ht="12.75" customHeight="1">
      <c r="B329" s="1"/>
      <c r="D329" s="51"/>
      <c r="E329" s="51"/>
      <c r="F329" s="51"/>
      <c r="G329" s="51"/>
      <c r="H329" s="51"/>
      <c r="I329" s="51"/>
    </row>
    <row r="330" spans="2:9" ht="12.75" customHeight="1">
      <c r="B330" s="1"/>
      <c r="D330" s="51"/>
      <c r="E330" s="51"/>
      <c r="F330" s="51"/>
      <c r="G330" s="51"/>
      <c r="H330" s="51"/>
      <c r="I330" s="51"/>
    </row>
    <row r="331" spans="2:9" ht="12.75" customHeight="1">
      <c r="B331" s="1"/>
      <c r="D331" s="51"/>
      <c r="E331" s="51"/>
      <c r="F331" s="51"/>
      <c r="G331" s="51"/>
      <c r="H331" s="51"/>
      <c r="I331" s="51"/>
    </row>
    <row r="332" spans="2:9" ht="12.75" customHeight="1">
      <c r="B332" s="1"/>
      <c r="D332" s="51"/>
      <c r="E332" s="51"/>
      <c r="F332" s="51"/>
      <c r="G332" s="51"/>
      <c r="H332" s="51"/>
      <c r="I332" s="51"/>
    </row>
    <row r="333" spans="2:9" ht="12.75" customHeight="1">
      <c r="B333" s="1"/>
      <c r="D333" s="51"/>
      <c r="E333" s="51"/>
      <c r="F333" s="51"/>
      <c r="G333" s="51"/>
      <c r="H333" s="51"/>
      <c r="I333" s="51"/>
    </row>
    <row r="334" spans="2:9" ht="12.75" customHeight="1">
      <c r="B334" s="1"/>
      <c r="D334" s="51"/>
      <c r="E334" s="51"/>
      <c r="F334" s="51"/>
      <c r="G334" s="51"/>
      <c r="H334" s="51"/>
      <c r="I334" s="51"/>
    </row>
    <row r="335" spans="2:9" ht="12.75" customHeight="1">
      <c r="B335" s="1"/>
      <c r="D335" s="51"/>
      <c r="E335" s="51"/>
      <c r="F335" s="51"/>
      <c r="G335" s="51"/>
      <c r="H335" s="51"/>
      <c r="I335" s="51"/>
    </row>
    <row r="336" spans="2:9" ht="12.75" customHeight="1">
      <c r="B336" s="1"/>
      <c r="D336" s="51"/>
      <c r="E336" s="51"/>
      <c r="F336" s="51"/>
      <c r="G336" s="51"/>
      <c r="H336" s="51"/>
      <c r="I336" s="51"/>
    </row>
    <row r="337" spans="2:9" ht="12.75" customHeight="1">
      <c r="B337" s="1"/>
      <c r="D337" s="51"/>
      <c r="E337" s="51"/>
      <c r="F337" s="51"/>
      <c r="G337" s="51"/>
      <c r="H337" s="51"/>
      <c r="I337" s="51"/>
    </row>
    <row r="338" spans="2:9" ht="12.75" customHeight="1">
      <c r="B338" s="1"/>
      <c r="D338" s="51"/>
      <c r="E338" s="51"/>
      <c r="F338" s="51"/>
      <c r="G338" s="51"/>
      <c r="H338" s="51"/>
      <c r="I338" s="51"/>
    </row>
    <row r="339" spans="2:9" ht="12.75" customHeight="1">
      <c r="B339" s="1"/>
      <c r="D339" s="51"/>
      <c r="E339" s="51"/>
      <c r="F339" s="51"/>
      <c r="G339" s="51"/>
      <c r="H339" s="51"/>
      <c r="I339" s="51"/>
    </row>
    <row r="340" spans="2:9" ht="12.75" customHeight="1">
      <c r="B340" s="1"/>
      <c r="D340" s="51"/>
      <c r="E340" s="51"/>
      <c r="F340" s="51"/>
      <c r="G340" s="51"/>
      <c r="H340" s="51"/>
      <c r="I340" s="51"/>
    </row>
    <row r="341" spans="2:9" ht="12.75" customHeight="1">
      <c r="B341" s="1"/>
      <c r="D341" s="51"/>
      <c r="E341" s="51"/>
      <c r="F341" s="51"/>
      <c r="G341" s="51"/>
      <c r="H341" s="51"/>
      <c r="I341" s="51"/>
    </row>
    <row r="342" spans="2:9" ht="12.75" customHeight="1">
      <c r="B342" s="1"/>
      <c r="D342" s="51"/>
      <c r="E342" s="51"/>
      <c r="F342" s="51"/>
      <c r="G342" s="51"/>
      <c r="H342" s="51"/>
      <c r="I342" s="51"/>
    </row>
    <row r="343" spans="2:9" ht="12.75" customHeight="1">
      <c r="B343" s="1"/>
      <c r="D343" s="51"/>
      <c r="E343" s="51"/>
      <c r="F343" s="51"/>
      <c r="G343" s="51"/>
      <c r="H343" s="51"/>
      <c r="I343" s="51"/>
    </row>
    <row r="344" spans="2:9" ht="12.75" customHeight="1">
      <c r="B344" s="1"/>
      <c r="D344" s="51"/>
      <c r="E344" s="51"/>
      <c r="F344" s="51"/>
      <c r="G344" s="51"/>
      <c r="H344" s="51"/>
      <c r="I344" s="51"/>
    </row>
    <row r="345" spans="2:9" ht="12.75" customHeight="1">
      <c r="B345" s="1"/>
      <c r="D345" s="51"/>
      <c r="E345" s="51"/>
      <c r="F345" s="51"/>
      <c r="G345" s="51"/>
      <c r="H345" s="51"/>
      <c r="I345" s="51"/>
    </row>
    <row r="346" spans="2:9" ht="12.75" customHeight="1">
      <c r="B346" s="1"/>
      <c r="D346" s="51"/>
      <c r="E346" s="51"/>
      <c r="F346" s="51"/>
      <c r="G346" s="51"/>
      <c r="H346" s="51"/>
      <c r="I346" s="51"/>
    </row>
    <row r="347" spans="2:9" ht="12.75" customHeight="1">
      <c r="B347" s="1"/>
      <c r="D347" s="51"/>
      <c r="E347" s="51"/>
      <c r="F347" s="51"/>
      <c r="G347" s="51"/>
      <c r="H347" s="51"/>
      <c r="I347" s="51"/>
    </row>
    <row r="348" spans="2:9" ht="12.75" customHeight="1">
      <c r="B348" s="1"/>
      <c r="D348" s="51"/>
      <c r="E348" s="51"/>
      <c r="F348" s="51"/>
      <c r="G348" s="51"/>
      <c r="H348" s="51"/>
      <c r="I348" s="51"/>
    </row>
    <row r="349" spans="2:9" ht="12.75" customHeight="1">
      <c r="B349" s="1"/>
      <c r="D349" s="51"/>
      <c r="E349" s="51"/>
      <c r="F349" s="51"/>
      <c r="G349" s="51"/>
      <c r="H349" s="51"/>
      <c r="I349" s="51"/>
    </row>
    <row r="350" spans="2:9" ht="12.75" customHeight="1">
      <c r="B350" s="1"/>
      <c r="D350" s="51"/>
      <c r="E350" s="51"/>
      <c r="F350" s="51"/>
      <c r="G350" s="51"/>
      <c r="H350" s="51"/>
      <c r="I350" s="51"/>
    </row>
    <row r="351" spans="2:9" ht="12.75" customHeight="1">
      <c r="B351" s="1"/>
      <c r="D351" s="51"/>
      <c r="E351" s="51"/>
      <c r="F351" s="51"/>
      <c r="G351" s="51"/>
      <c r="H351" s="51"/>
      <c r="I351" s="51"/>
    </row>
    <row r="352" spans="2:9" ht="12.75" customHeight="1">
      <c r="B352" s="1"/>
      <c r="D352" s="51"/>
      <c r="E352" s="51"/>
      <c r="F352" s="51"/>
      <c r="G352" s="51"/>
      <c r="H352" s="51"/>
      <c r="I352" s="51"/>
    </row>
    <row r="353" spans="2:9" ht="12.75" customHeight="1">
      <c r="B353" s="1"/>
      <c r="D353" s="51"/>
      <c r="E353" s="51"/>
      <c r="F353" s="51"/>
      <c r="G353" s="51"/>
      <c r="H353" s="51"/>
      <c r="I353" s="51"/>
    </row>
    <row r="354" spans="2:9" ht="12.75" customHeight="1">
      <c r="B354" s="1"/>
      <c r="D354" s="51"/>
      <c r="E354" s="51"/>
      <c r="F354" s="51"/>
      <c r="G354" s="51"/>
      <c r="H354" s="51"/>
      <c r="I354" s="51"/>
    </row>
    <row r="355" spans="2:9" ht="12.75" customHeight="1">
      <c r="B355" s="1"/>
      <c r="D355" s="51"/>
      <c r="E355" s="51"/>
      <c r="F355" s="51"/>
      <c r="G355" s="51"/>
      <c r="H355" s="51"/>
      <c r="I355" s="51"/>
    </row>
    <row r="356" spans="2:9" ht="12.75" customHeight="1">
      <c r="B356" s="1"/>
      <c r="D356" s="51"/>
      <c r="E356" s="51"/>
      <c r="F356" s="51"/>
      <c r="G356" s="51"/>
      <c r="H356" s="51"/>
      <c r="I356" s="51"/>
    </row>
    <row r="357" spans="2:9" ht="12.75" customHeight="1">
      <c r="B357" s="1"/>
      <c r="D357" s="51"/>
      <c r="E357" s="51"/>
      <c r="F357" s="51"/>
      <c r="G357" s="51"/>
      <c r="H357" s="51"/>
      <c r="I357" s="51"/>
    </row>
    <row r="358" spans="2:9" ht="12.75" customHeight="1">
      <c r="B358" s="1"/>
      <c r="D358" s="51"/>
      <c r="E358" s="51"/>
      <c r="F358" s="51"/>
      <c r="G358" s="51"/>
      <c r="H358" s="51"/>
      <c r="I358" s="51"/>
    </row>
    <row r="359" spans="2:9" ht="12.75" customHeight="1">
      <c r="B359" s="1"/>
      <c r="D359" s="51"/>
      <c r="E359" s="51"/>
      <c r="F359" s="51"/>
      <c r="G359" s="51"/>
      <c r="H359" s="51"/>
      <c r="I359" s="51"/>
    </row>
    <row r="360" spans="2:9" ht="12.75" customHeight="1">
      <c r="B360" s="1"/>
      <c r="D360" s="51"/>
      <c r="E360" s="51"/>
      <c r="F360" s="51"/>
      <c r="G360" s="51"/>
      <c r="H360" s="51"/>
      <c r="I360" s="51"/>
    </row>
    <row r="361" spans="2:9" ht="12.75" customHeight="1">
      <c r="B361" s="1"/>
      <c r="D361" s="51"/>
      <c r="E361" s="51"/>
      <c r="F361" s="51"/>
      <c r="G361" s="51"/>
      <c r="H361" s="51"/>
      <c r="I361" s="51"/>
    </row>
    <row r="362" spans="2:9" ht="12.75" customHeight="1">
      <c r="B362" s="1"/>
      <c r="D362" s="51"/>
      <c r="E362" s="51"/>
      <c r="F362" s="51"/>
      <c r="G362" s="51"/>
      <c r="H362" s="51"/>
      <c r="I362" s="51"/>
    </row>
    <row r="363" spans="2:9" ht="12.75" customHeight="1">
      <c r="B363" s="1"/>
      <c r="D363" s="51"/>
      <c r="E363" s="51"/>
      <c r="F363" s="51"/>
      <c r="G363" s="51"/>
      <c r="H363" s="51"/>
      <c r="I363" s="51"/>
    </row>
    <row r="364" spans="2:9" ht="12.75" customHeight="1">
      <c r="B364" s="1"/>
      <c r="D364" s="51"/>
      <c r="E364" s="51"/>
      <c r="F364" s="51"/>
      <c r="G364" s="51"/>
      <c r="H364" s="51"/>
      <c r="I364" s="51"/>
    </row>
    <row r="365" spans="2:9" ht="12.75" customHeight="1">
      <c r="B365" s="1"/>
      <c r="D365" s="51"/>
      <c r="E365" s="51"/>
      <c r="F365" s="51"/>
      <c r="G365" s="51"/>
      <c r="H365" s="51"/>
      <c r="I365" s="51"/>
    </row>
    <row r="366" spans="2:9" ht="12.75" customHeight="1">
      <c r="B366" s="1"/>
      <c r="D366" s="51"/>
      <c r="E366" s="51"/>
      <c r="F366" s="51"/>
      <c r="G366" s="51"/>
      <c r="H366" s="51"/>
      <c r="I366" s="51"/>
    </row>
    <row r="367" spans="2:9" ht="12.75" customHeight="1">
      <c r="B367" s="1"/>
      <c r="D367" s="51"/>
      <c r="E367" s="51"/>
      <c r="F367" s="51"/>
      <c r="G367" s="51"/>
      <c r="H367" s="51"/>
      <c r="I367" s="51"/>
    </row>
    <row r="368" spans="2:9" ht="12.75" customHeight="1">
      <c r="B368" s="1"/>
      <c r="D368" s="51"/>
      <c r="E368" s="51"/>
      <c r="F368" s="51"/>
      <c r="G368" s="51"/>
      <c r="H368" s="51"/>
      <c r="I368" s="51"/>
    </row>
    <row r="369" spans="2:9" ht="12.75" customHeight="1">
      <c r="B369" s="1"/>
      <c r="D369" s="51"/>
      <c r="E369" s="51"/>
      <c r="F369" s="51"/>
      <c r="G369" s="51"/>
      <c r="H369" s="51"/>
      <c r="I369" s="51"/>
    </row>
    <row r="370" spans="2:9" ht="12.75" customHeight="1">
      <c r="B370" s="1"/>
      <c r="D370" s="51"/>
      <c r="E370" s="51"/>
      <c r="F370" s="51"/>
      <c r="G370" s="51"/>
      <c r="H370" s="51"/>
      <c r="I370" s="51"/>
    </row>
    <row r="371" spans="2:9" ht="12.75" customHeight="1">
      <c r="B371" s="1"/>
      <c r="D371" s="51"/>
      <c r="E371" s="51"/>
      <c r="F371" s="51"/>
      <c r="G371" s="51"/>
      <c r="H371" s="51"/>
      <c r="I371" s="51"/>
    </row>
    <row r="372" spans="2:9" ht="12.75" customHeight="1">
      <c r="B372" s="1"/>
      <c r="D372" s="51"/>
      <c r="E372" s="51"/>
      <c r="F372" s="51"/>
      <c r="G372" s="51"/>
      <c r="H372" s="51"/>
      <c r="I372" s="51"/>
    </row>
    <row r="373" spans="2:9" ht="12.75" customHeight="1">
      <c r="B373" s="1"/>
      <c r="D373" s="51"/>
      <c r="E373" s="51"/>
      <c r="F373" s="51"/>
      <c r="G373" s="51"/>
      <c r="H373" s="51"/>
      <c r="I373" s="51"/>
    </row>
    <row r="374" spans="2:9" ht="12.75" customHeight="1">
      <c r="B374" s="1"/>
      <c r="D374" s="51"/>
      <c r="E374" s="51"/>
      <c r="F374" s="51"/>
      <c r="G374" s="51"/>
      <c r="H374" s="51"/>
      <c r="I374" s="51"/>
    </row>
    <row r="375" spans="2:9" ht="12.75" customHeight="1">
      <c r="B375" s="1"/>
      <c r="D375" s="51"/>
      <c r="E375" s="51"/>
      <c r="F375" s="51"/>
      <c r="G375" s="51"/>
      <c r="H375" s="51"/>
      <c r="I375" s="51"/>
    </row>
    <row r="376" spans="2:9" ht="12.75" customHeight="1">
      <c r="B376" s="1"/>
      <c r="D376" s="51"/>
      <c r="E376" s="51"/>
      <c r="F376" s="51"/>
      <c r="G376" s="51"/>
      <c r="H376" s="51"/>
      <c r="I376" s="51"/>
    </row>
    <row r="377" spans="2:9" ht="12.75" customHeight="1">
      <c r="B377" s="1"/>
      <c r="D377" s="51"/>
      <c r="E377" s="51"/>
      <c r="F377" s="51"/>
      <c r="G377" s="51"/>
      <c r="H377" s="51"/>
      <c r="I377" s="51"/>
    </row>
    <row r="378" spans="2:9" ht="12.75" customHeight="1">
      <c r="B378" s="1"/>
      <c r="D378" s="51"/>
      <c r="E378" s="51"/>
      <c r="F378" s="51"/>
      <c r="G378" s="51"/>
      <c r="H378" s="51"/>
      <c r="I378" s="51"/>
    </row>
    <row r="379" spans="2:9" ht="12.75" customHeight="1">
      <c r="B379" s="1"/>
      <c r="D379" s="51"/>
      <c r="E379" s="51"/>
      <c r="F379" s="51"/>
      <c r="G379" s="51"/>
      <c r="H379" s="51"/>
      <c r="I379" s="51"/>
    </row>
    <row r="380" spans="2:9" ht="12.75" customHeight="1">
      <c r="B380" s="1"/>
      <c r="D380" s="51"/>
      <c r="E380" s="51"/>
      <c r="F380" s="51"/>
      <c r="G380" s="51"/>
      <c r="H380" s="51"/>
      <c r="I380" s="51"/>
    </row>
    <row r="381" spans="2:9" ht="12.75" customHeight="1">
      <c r="B381" s="1"/>
      <c r="D381" s="51"/>
      <c r="E381" s="51"/>
      <c r="F381" s="51"/>
      <c r="G381" s="51"/>
      <c r="H381" s="51"/>
      <c r="I381" s="51"/>
    </row>
    <row r="382" spans="2:9" ht="12.75" customHeight="1">
      <c r="B382" s="1"/>
      <c r="D382" s="51"/>
      <c r="E382" s="51"/>
      <c r="F382" s="51"/>
      <c r="G382" s="51"/>
      <c r="H382" s="51"/>
      <c r="I382" s="51"/>
    </row>
    <row r="383" spans="2:9" ht="12.75" customHeight="1">
      <c r="B383" s="1"/>
      <c r="D383" s="51"/>
      <c r="E383" s="51"/>
      <c r="F383" s="51"/>
      <c r="G383" s="51"/>
      <c r="H383" s="51"/>
      <c r="I383" s="51"/>
    </row>
    <row r="384" spans="2:9" ht="12.75" customHeight="1">
      <c r="B384" s="1"/>
      <c r="D384" s="51"/>
      <c r="E384" s="51"/>
      <c r="F384" s="51"/>
      <c r="G384" s="51"/>
      <c r="H384" s="51"/>
      <c r="I384" s="51"/>
    </row>
    <row r="385" spans="2:9" ht="12.75" customHeight="1">
      <c r="B385" s="1"/>
      <c r="D385" s="51"/>
      <c r="E385" s="51"/>
      <c r="F385" s="51"/>
      <c r="G385" s="51"/>
      <c r="H385" s="51"/>
      <c r="I385" s="51"/>
    </row>
    <row r="386" spans="2:9" ht="12.75" customHeight="1">
      <c r="B386" s="1"/>
      <c r="D386" s="51"/>
      <c r="E386" s="51"/>
      <c r="F386" s="51"/>
      <c r="G386" s="51"/>
      <c r="H386" s="51"/>
      <c r="I386" s="51"/>
    </row>
    <row r="387" spans="2:9" ht="12.75" customHeight="1">
      <c r="B387" s="1"/>
      <c r="D387" s="51"/>
      <c r="E387" s="51"/>
      <c r="F387" s="51"/>
      <c r="G387" s="51"/>
      <c r="H387" s="51"/>
      <c r="I387" s="51"/>
    </row>
    <row r="388" spans="2:9" ht="12.75" customHeight="1">
      <c r="B388" s="1"/>
      <c r="D388" s="51"/>
      <c r="E388" s="51"/>
      <c r="F388" s="51"/>
      <c r="G388" s="51"/>
      <c r="H388" s="51"/>
      <c r="I388" s="51"/>
    </row>
    <row r="389" spans="2:9" ht="12.75" customHeight="1">
      <c r="B389" s="1"/>
      <c r="D389" s="51"/>
      <c r="E389" s="51"/>
      <c r="F389" s="51"/>
      <c r="G389" s="51"/>
      <c r="H389" s="51"/>
      <c r="I389" s="51"/>
    </row>
    <row r="390" spans="2:9" ht="12.75" customHeight="1">
      <c r="B390" s="1"/>
      <c r="D390" s="51"/>
      <c r="E390" s="51"/>
      <c r="F390" s="51"/>
      <c r="G390" s="51"/>
      <c r="H390" s="51"/>
      <c r="I390" s="51"/>
    </row>
    <row r="391" spans="2:9" ht="12.75" customHeight="1">
      <c r="B391" s="1"/>
      <c r="D391" s="51"/>
      <c r="E391" s="51"/>
      <c r="F391" s="51"/>
      <c r="G391" s="51"/>
      <c r="H391" s="51"/>
      <c r="I391" s="51"/>
    </row>
    <row r="392" spans="2:9" ht="12.75" customHeight="1">
      <c r="B392" s="1"/>
      <c r="D392" s="51"/>
      <c r="E392" s="51"/>
      <c r="F392" s="51"/>
      <c r="G392" s="51"/>
      <c r="H392" s="51"/>
      <c r="I392" s="51"/>
    </row>
    <row r="393" spans="2:9" ht="12.75" customHeight="1">
      <c r="B393" s="1"/>
      <c r="D393" s="51"/>
      <c r="E393" s="51"/>
      <c r="F393" s="51"/>
      <c r="G393" s="51"/>
      <c r="H393" s="51"/>
      <c r="I393" s="51"/>
    </row>
    <row r="394" spans="2:9" ht="12.75" customHeight="1">
      <c r="B394" s="1"/>
      <c r="D394" s="51"/>
      <c r="E394" s="51"/>
      <c r="F394" s="51"/>
      <c r="G394" s="51"/>
      <c r="H394" s="51"/>
      <c r="I394" s="51"/>
    </row>
    <row r="395" spans="2:9" ht="12.75" customHeight="1">
      <c r="B395" s="1"/>
      <c r="D395" s="51"/>
      <c r="E395" s="51"/>
      <c r="F395" s="51"/>
      <c r="G395" s="51"/>
      <c r="H395" s="51"/>
      <c r="I395" s="51"/>
    </row>
    <row r="396" spans="2:9" ht="12.75" customHeight="1">
      <c r="B396" s="1"/>
      <c r="D396" s="51"/>
      <c r="E396" s="51"/>
      <c r="F396" s="51"/>
      <c r="G396" s="51"/>
      <c r="H396" s="51"/>
      <c r="I396" s="51"/>
    </row>
    <row r="397" spans="2:9" ht="12.75" customHeight="1">
      <c r="B397" s="1"/>
      <c r="D397" s="51"/>
      <c r="E397" s="51"/>
      <c r="F397" s="51"/>
      <c r="G397" s="51"/>
      <c r="H397" s="51"/>
      <c r="I397" s="51"/>
    </row>
    <row r="398" spans="2:9" ht="12.75" customHeight="1">
      <c r="B398" s="1"/>
      <c r="D398" s="51"/>
      <c r="E398" s="51"/>
      <c r="F398" s="51"/>
      <c r="G398" s="51"/>
      <c r="H398" s="51"/>
      <c r="I398" s="51"/>
    </row>
    <row r="399" spans="2:9" ht="12.75" customHeight="1">
      <c r="B399" s="1"/>
      <c r="D399" s="51"/>
      <c r="E399" s="51"/>
      <c r="F399" s="51"/>
      <c r="G399" s="51"/>
      <c r="H399" s="51"/>
      <c r="I399" s="51"/>
    </row>
    <row r="400" spans="2:9" ht="12.75" customHeight="1">
      <c r="B400" s="1"/>
      <c r="D400" s="51"/>
      <c r="E400" s="51"/>
      <c r="F400" s="51"/>
      <c r="G400" s="51"/>
      <c r="H400" s="51"/>
      <c r="I400" s="51"/>
    </row>
    <row r="401" spans="2:9" ht="12.75" customHeight="1">
      <c r="B401" s="1"/>
      <c r="D401" s="51"/>
      <c r="E401" s="51"/>
      <c r="F401" s="51"/>
      <c r="G401" s="51"/>
      <c r="H401" s="51"/>
      <c r="I401" s="51"/>
    </row>
    <row r="402" spans="2:9" ht="12.75" customHeight="1">
      <c r="B402" s="1"/>
      <c r="D402" s="51"/>
      <c r="E402" s="51"/>
      <c r="F402" s="51"/>
      <c r="G402" s="51"/>
      <c r="H402" s="51"/>
      <c r="I402" s="51"/>
    </row>
    <row r="403" spans="2:9" ht="12.75" customHeight="1">
      <c r="B403" s="1"/>
      <c r="D403" s="51"/>
      <c r="E403" s="51"/>
      <c r="F403" s="51"/>
      <c r="G403" s="51"/>
      <c r="H403" s="51"/>
      <c r="I403" s="51"/>
    </row>
    <row r="404" spans="2:9" ht="12.75" customHeight="1">
      <c r="B404" s="1"/>
      <c r="D404" s="51"/>
      <c r="E404" s="51"/>
      <c r="F404" s="51"/>
      <c r="G404" s="51"/>
      <c r="H404" s="51"/>
      <c r="I404" s="51"/>
    </row>
    <row r="405" spans="2:9" ht="12.75" customHeight="1">
      <c r="B405" s="1"/>
      <c r="D405" s="51"/>
      <c r="E405" s="51"/>
      <c r="F405" s="51"/>
      <c r="G405" s="51"/>
      <c r="H405" s="51"/>
      <c r="I405" s="51"/>
    </row>
    <row r="406" spans="2:9" ht="12.75" customHeight="1">
      <c r="B406" s="1"/>
      <c r="D406" s="51"/>
      <c r="E406" s="51"/>
      <c r="F406" s="51"/>
      <c r="G406" s="51"/>
      <c r="H406" s="51"/>
      <c r="I406" s="51"/>
    </row>
    <row r="407" spans="2:9" ht="12.75" customHeight="1">
      <c r="B407" s="1"/>
      <c r="D407" s="51"/>
      <c r="E407" s="51"/>
      <c r="F407" s="51"/>
      <c r="G407" s="51"/>
      <c r="H407" s="51"/>
      <c r="I407" s="51"/>
    </row>
    <row r="408" spans="2:9" ht="12.75" customHeight="1">
      <c r="B408" s="1"/>
      <c r="D408" s="51"/>
      <c r="E408" s="51"/>
      <c r="F408" s="51"/>
      <c r="G408" s="51"/>
      <c r="H408" s="51"/>
      <c r="I408" s="51"/>
    </row>
    <row r="409" spans="2:9" ht="12.75" customHeight="1">
      <c r="B409" s="1"/>
      <c r="D409" s="51"/>
      <c r="E409" s="51"/>
      <c r="F409" s="51"/>
      <c r="G409" s="51"/>
      <c r="H409" s="51"/>
      <c r="I409" s="51"/>
    </row>
    <row r="410" spans="2:9" ht="12.75" customHeight="1">
      <c r="B410" s="1"/>
      <c r="D410" s="51"/>
      <c r="E410" s="51"/>
      <c r="F410" s="51"/>
      <c r="G410" s="51"/>
      <c r="H410" s="51"/>
      <c r="I410" s="51"/>
    </row>
    <row r="411" spans="2:9" ht="12.75" customHeight="1">
      <c r="B411" s="1"/>
      <c r="D411" s="51"/>
      <c r="E411" s="51"/>
      <c r="F411" s="51"/>
      <c r="G411" s="51"/>
      <c r="H411" s="51"/>
      <c r="I411" s="51"/>
    </row>
    <row r="412" spans="2:9" ht="12.75" customHeight="1">
      <c r="B412" s="1"/>
      <c r="D412" s="51"/>
      <c r="E412" s="51"/>
      <c r="F412" s="51"/>
      <c r="G412" s="51"/>
      <c r="H412" s="51"/>
      <c r="I412" s="51"/>
    </row>
    <row r="413" spans="2:9" ht="12.75" customHeight="1">
      <c r="B413" s="1"/>
      <c r="D413" s="51"/>
      <c r="E413" s="51"/>
      <c r="F413" s="51"/>
      <c r="G413" s="51"/>
      <c r="H413" s="51"/>
      <c r="I413" s="51"/>
    </row>
    <row r="414" spans="2:9" ht="12.75" customHeight="1">
      <c r="B414" s="1"/>
      <c r="D414" s="51"/>
      <c r="E414" s="51"/>
      <c r="F414" s="51"/>
      <c r="G414" s="51"/>
      <c r="H414" s="51"/>
      <c r="I414" s="51"/>
    </row>
    <row r="415" spans="2:9" ht="12.75" customHeight="1">
      <c r="B415" s="1"/>
      <c r="D415" s="51"/>
      <c r="E415" s="51"/>
      <c r="F415" s="51"/>
      <c r="G415" s="51"/>
      <c r="H415" s="51"/>
      <c r="I415" s="51"/>
    </row>
    <row r="416" spans="2:9" ht="12.75" customHeight="1">
      <c r="B416" s="1"/>
      <c r="D416" s="51"/>
      <c r="E416" s="51"/>
      <c r="F416" s="51"/>
      <c r="G416" s="51"/>
      <c r="H416" s="51"/>
      <c r="I416" s="51"/>
    </row>
    <row r="417" spans="2:9" ht="12.75" customHeight="1">
      <c r="B417" s="1"/>
      <c r="D417" s="51"/>
      <c r="E417" s="51"/>
      <c r="F417" s="51"/>
      <c r="G417" s="51"/>
      <c r="H417" s="51"/>
      <c r="I417" s="51"/>
    </row>
    <row r="418" spans="2:9" ht="12.75" customHeight="1">
      <c r="B418" s="1"/>
      <c r="D418" s="51"/>
      <c r="E418" s="51"/>
      <c r="F418" s="51"/>
      <c r="G418" s="51"/>
      <c r="H418" s="51"/>
      <c r="I418" s="51"/>
    </row>
    <row r="419" spans="2:9" ht="12.75" customHeight="1">
      <c r="B419" s="1"/>
      <c r="D419" s="51"/>
      <c r="E419" s="51"/>
      <c r="F419" s="51"/>
      <c r="G419" s="51"/>
      <c r="H419" s="51"/>
      <c r="I419" s="51"/>
    </row>
    <row r="420" spans="2:9" ht="12.75" customHeight="1">
      <c r="B420" s="1"/>
      <c r="D420" s="51"/>
      <c r="E420" s="51"/>
      <c r="F420" s="51"/>
      <c r="G420" s="51"/>
      <c r="H420" s="51"/>
      <c r="I420" s="51"/>
    </row>
    <row r="421" spans="2:9" ht="12.75" customHeight="1">
      <c r="B421" s="1"/>
      <c r="D421" s="51"/>
      <c r="E421" s="51"/>
      <c r="F421" s="51"/>
      <c r="G421" s="51"/>
      <c r="H421" s="51"/>
      <c r="I421" s="51"/>
    </row>
    <row r="422" spans="2:9" ht="12.75" customHeight="1">
      <c r="B422" s="1"/>
      <c r="D422" s="51"/>
      <c r="E422" s="51"/>
      <c r="F422" s="51"/>
      <c r="G422" s="51"/>
      <c r="H422" s="51"/>
      <c r="I422" s="51"/>
    </row>
    <row r="423" spans="2:9" ht="12.75" customHeight="1">
      <c r="B423" s="1"/>
      <c r="D423" s="51"/>
      <c r="E423" s="51"/>
      <c r="F423" s="51"/>
      <c r="G423" s="51"/>
      <c r="H423" s="51"/>
      <c r="I423" s="51"/>
    </row>
    <row r="424" spans="2:9" ht="12.75" customHeight="1">
      <c r="B424" s="1"/>
      <c r="D424" s="51"/>
      <c r="E424" s="51"/>
      <c r="F424" s="51"/>
      <c r="G424" s="51"/>
      <c r="H424" s="51"/>
      <c r="I424" s="51"/>
    </row>
    <row r="425" spans="2:9" ht="12.75" customHeight="1">
      <c r="B425" s="1"/>
      <c r="D425" s="51"/>
      <c r="E425" s="51"/>
      <c r="F425" s="51"/>
      <c r="G425" s="51"/>
      <c r="H425" s="51"/>
      <c r="I425" s="51"/>
    </row>
    <row r="426" spans="2:9" ht="12.75" customHeight="1">
      <c r="B426" s="1"/>
      <c r="D426" s="51"/>
      <c r="E426" s="51"/>
      <c r="F426" s="51"/>
      <c r="G426" s="51"/>
      <c r="H426" s="51"/>
      <c r="I426" s="51"/>
    </row>
    <row r="427" spans="2:9" ht="12.75" customHeight="1">
      <c r="B427" s="1"/>
      <c r="D427" s="51"/>
      <c r="E427" s="51"/>
      <c r="F427" s="51"/>
      <c r="G427" s="51"/>
      <c r="H427" s="51"/>
      <c r="I427" s="51"/>
    </row>
    <row r="428" spans="2:9" ht="12.75" customHeight="1">
      <c r="B428" s="1"/>
      <c r="D428" s="51"/>
      <c r="E428" s="51"/>
      <c r="F428" s="51"/>
      <c r="G428" s="51"/>
      <c r="H428" s="51"/>
      <c r="I428" s="51"/>
    </row>
    <row r="429" spans="2:9" ht="12.75" customHeight="1">
      <c r="B429" s="1"/>
      <c r="D429" s="51"/>
      <c r="E429" s="51"/>
      <c r="F429" s="51"/>
      <c r="G429" s="51"/>
      <c r="H429" s="51"/>
      <c r="I429" s="51"/>
    </row>
    <row r="430" spans="2:9" ht="12.75" customHeight="1">
      <c r="B430" s="1"/>
      <c r="D430" s="51"/>
      <c r="E430" s="51"/>
      <c r="F430" s="51"/>
      <c r="G430" s="51"/>
      <c r="H430" s="51"/>
      <c r="I430" s="51"/>
    </row>
    <row r="431" spans="2:9" ht="12.75" customHeight="1">
      <c r="B431" s="1"/>
      <c r="D431" s="51"/>
      <c r="E431" s="51"/>
      <c r="F431" s="51"/>
      <c r="G431" s="51"/>
      <c r="H431" s="51"/>
      <c r="I431" s="51"/>
    </row>
    <row r="432" spans="2:9" ht="12.75" customHeight="1">
      <c r="B432" s="1"/>
      <c r="D432" s="51"/>
      <c r="E432" s="51"/>
      <c r="F432" s="51"/>
      <c r="G432" s="51"/>
      <c r="H432" s="51"/>
      <c r="I432" s="51"/>
    </row>
    <row r="433" spans="2:9" ht="12.75" customHeight="1">
      <c r="B433" s="1"/>
      <c r="D433" s="51"/>
      <c r="E433" s="51"/>
      <c r="F433" s="51"/>
      <c r="G433" s="51"/>
      <c r="H433" s="51"/>
      <c r="I433" s="51"/>
    </row>
    <row r="434" spans="2:9" ht="12.75" customHeight="1">
      <c r="B434" s="1"/>
      <c r="D434" s="51"/>
      <c r="E434" s="51"/>
      <c r="F434" s="51"/>
      <c r="G434" s="51"/>
      <c r="H434" s="51"/>
      <c r="I434" s="51"/>
    </row>
    <row r="435" spans="2:9" ht="12.75" customHeight="1">
      <c r="B435" s="1"/>
      <c r="D435" s="51"/>
      <c r="E435" s="51"/>
      <c r="F435" s="51"/>
      <c r="G435" s="51"/>
      <c r="H435" s="51"/>
      <c r="I435" s="51"/>
    </row>
    <row r="436" spans="2:9" ht="12.75" customHeight="1">
      <c r="B436" s="1"/>
      <c r="D436" s="51"/>
      <c r="E436" s="51"/>
      <c r="F436" s="51"/>
      <c r="G436" s="51"/>
      <c r="H436" s="51"/>
      <c r="I436" s="51"/>
    </row>
    <row r="437" spans="2:9" ht="12.75" customHeight="1">
      <c r="B437" s="1"/>
      <c r="D437" s="51"/>
      <c r="E437" s="51"/>
      <c r="F437" s="51"/>
      <c r="G437" s="51"/>
      <c r="H437" s="51"/>
      <c r="I437" s="51"/>
    </row>
    <row r="438" spans="2:9" ht="12.75" customHeight="1">
      <c r="B438" s="1"/>
      <c r="D438" s="51"/>
      <c r="E438" s="51"/>
      <c r="F438" s="51"/>
      <c r="G438" s="51"/>
      <c r="H438" s="51"/>
      <c r="I438" s="51"/>
    </row>
    <row r="439" spans="2:9" ht="12.75" customHeight="1">
      <c r="B439" s="1"/>
      <c r="D439" s="51"/>
      <c r="E439" s="51"/>
      <c r="F439" s="51"/>
      <c r="G439" s="51"/>
      <c r="H439" s="51"/>
      <c r="I439" s="51"/>
    </row>
    <row r="440" spans="2:9" ht="12.75" customHeight="1">
      <c r="B440" s="1"/>
      <c r="D440" s="51"/>
      <c r="E440" s="51"/>
      <c r="F440" s="51"/>
      <c r="G440" s="51"/>
      <c r="H440" s="51"/>
      <c r="I440" s="51"/>
    </row>
    <row r="441" spans="2:9" ht="12.75" customHeight="1">
      <c r="B441" s="1"/>
      <c r="D441" s="51"/>
      <c r="E441" s="51"/>
      <c r="F441" s="51"/>
      <c r="G441" s="51"/>
      <c r="H441" s="51"/>
      <c r="I441" s="51"/>
    </row>
    <row r="442" spans="2:9" ht="12.75" customHeight="1">
      <c r="B442" s="1"/>
      <c r="D442" s="51"/>
      <c r="E442" s="51"/>
      <c r="F442" s="51"/>
      <c r="G442" s="51"/>
      <c r="H442" s="51"/>
      <c r="I442" s="51"/>
    </row>
    <row r="443" spans="2:9" ht="12.75" customHeight="1">
      <c r="B443" s="1"/>
      <c r="D443" s="51"/>
      <c r="E443" s="51"/>
      <c r="F443" s="51"/>
      <c r="G443" s="51"/>
      <c r="H443" s="51"/>
      <c r="I443" s="51"/>
    </row>
    <row r="444" spans="2:9" ht="12.75" customHeight="1">
      <c r="B444" s="1"/>
      <c r="D444" s="51"/>
      <c r="E444" s="51"/>
      <c r="F444" s="51"/>
      <c r="G444" s="51"/>
      <c r="H444" s="51"/>
      <c r="I444" s="51"/>
    </row>
    <row r="445" spans="2:9" ht="12.75" customHeight="1">
      <c r="B445" s="1"/>
      <c r="D445" s="51"/>
      <c r="E445" s="51"/>
      <c r="F445" s="51"/>
      <c r="G445" s="51"/>
      <c r="H445" s="51"/>
      <c r="I445" s="51"/>
    </row>
    <row r="446" spans="2:9" ht="12.75" customHeight="1">
      <c r="B446" s="1"/>
      <c r="D446" s="51"/>
      <c r="E446" s="51"/>
      <c r="F446" s="51"/>
      <c r="G446" s="51"/>
      <c r="H446" s="51"/>
      <c r="I446" s="51"/>
    </row>
    <row r="447" spans="2:9" ht="12.75" customHeight="1">
      <c r="B447" s="1"/>
      <c r="D447" s="51"/>
      <c r="E447" s="51"/>
      <c r="F447" s="51"/>
      <c r="G447" s="51"/>
      <c r="H447" s="51"/>
      <c r="I447" s="51"/>
    </row>
    <row r="448" spans="2:9" ht="12.75" customHeight="1">
      <c r="B448" s="1"/>
      <c r="D448" s="51"/>
      <c r="E448" s="51"/>
      <c r="F448" s="51"/>
      <c r="G448" s="51"/>
      <c r="H448" s="51"/>
      <c r="I448" s="51"/>
    </row>
    <row r="449" spans="2:9" ht="12.75" customHeight="1">
      <c r="B449" s="1"/>
      <c r="D449" s="51"/>
      <c r="E449" s="51"/>
      <c r="F449" s="51"/>
      <c r="G449" s="51"/>
      <c r="H449" s="51"/>
      <c r="I449" s="51"/>
    </row>
    <row r="450" spans="2:9" ht="12.75" customHeight="1">
      <c r="B450" s="1"/>
      <c r="D450" s="51"/>
      <c r="E450" s="51"/>
      <c r="F450" s="51"/>
      <c r="G450" s="51"/>
      <c r="H450" s="51"/>
      <c r="I450" s="51"/>
    </row>
    <row r="451" spans="2:9" ht="12.75" customHeight="1">
      <c r="B451" s="1"/>
      <c r="D451" s="51"/>
      <c r="E451" s="51"/>
      <c r="F451" s="51"/>
      <c r="G451" s="51"/>
      <c r="H451" s="51"/>
      <c r="I451" s="51"/>
    </row>
    <row r="452" spans="2:9" ht="12.75" customHeight="1">
      <c r="B452" s="1"/>
      <c r="D452" s="51"/>
      <c r="E452" s="51"/>
      <c r="F452" s="51"/>
      <c r="G452" s="51"/>
      <c r="H452" s="51"/>
      <c r="I452" s="51"/>
    </row>
    <row r="453" spans="2:9" ht="12.75" customHeight="1">
      <c r="B453" s="1"/>
      <c r="D453" s="51"/>
      <c r="E453" s="51"/>
      <c r="F453" s="51"/>
      <c r="G453" s="51"/>
      <c r="H453" s="51"/>
      <c r="I453" s="51"/>
    </row>
    <row r="454" spans="2:9" ht="12.75" customHeight="1">
      <c r="B454" s="1"/>
      <c r="D454" s="51"/>
      <c r="E454" s="51"/>
      <c r="F454" s="51"/>
      <c r="G454" s="51"/>
      <c r="H454" s="51"/>
      <c r="I454" s="51"/>
    </row>
    <row r="455" spans="2:9" ht="12.75" customHeight="1">
      <c r="B455" s="1"/>
      <c r="D455" s="51"/>
      <c r="E455" s="51"/>
      <c r="F455" s="51"/>
      <c r="G455" s="51"/>
      <c r="H455" s="51"/>
      <c r="I455" s="51"/>
    </row>
    <row r="456" spans="2:9" ht="12.75" customHeight="1">
      <c r="B456" s="1"/>
      <c r="D456" s="51"/>
      <c r="E456" s="51"/>
      <c r="F456" s="51"/>
      <c r="G456" s="51"/>
      <c r="H456" s="51"/>
      <c r="I456" s="51"/>
    </row>
    <row r="457" spans="2:9" ht="12.75" customHeight="1">
      <c r="B457" s="1"/>
      <c r="D457" s="51"/>
      <c r="E457" s="51"/>
      <c r="F457" s="51"/>
      <c r="G457" s="51"/>
      <c r="H457" s="51"/>
      <c r="I457" s="51"/>
    </row>
    <row r="458" spans="2:9" ht="12.75" customHeight="1">
      <c r="B458" s="1"/>
      <c r="D458" s="51"/>
      <c r="E458" s="51"/>
      <c r="F458" s="51"/>
      <c r="G458" s="51"/>
      <c r="H458" s="51"/>
      <c r="I458" s="51"/>
    </row>
    <row r="459" spans="2:9" ht="12.75" customHeight="1">
      <c r="B459" s="1"/>
      <c r="D459" s="51"/>
      <c r="E459" s="51"/>
      <c r="F459" s="51"/>
      <c r="G459" s="51"/>
      <c r="H459" s="51"/>
      <c r="I459" s="51"/>
    </row>
    <row r="460" spans="2:9" ht="12.75" customHeight="1">
      <c r="B460" s="1"/>
      <c r="D460" s="51"/>
      <c r="E460" s="51"/>
      <c r="F460" s="51"/>
      <c r="G460" s="51"/>
      <c r="H460" s="51"/>
      <c r="I460" s="51"/>
    </row>
    <row r="461" spans="2:9" ht="12.75" customHeight="1">
      <c r="B461" s="1"/>
      <c r="D461" s="51"/>
      <c r="E461" s="51"/>
      <c r="F461" s="51"/>
      <c r="G461" s="51"/>
      <c r="H461" s="51"/>
      <c r="I461" s="51"/>
    </row>
    <row r="462" spans="2:9" ht="12.75" customHeight="1">
      <c r="B462" s="1"/>
      <c r="D462" s="51"/>
      <c r="E462" s="51"/>
      <c r="F462" s="51"/>
      <c r="G462" s="51"/>
      <c r="H462" s="51"/>
      <c r="I462" s="51"/>
    </row>
    <row r="463" spans="2:9" ht="12.75" customHeight="1">
      <c r="B463" s="1"/>
      <c r="D463" s="51"/>
      <c r="E463" s="51"/>
      <c r="F463" s="51"/>
      <c r="G463" s="51"/>
      <c r="H463" s="51"/>
      <c r="I463" s="51"/>
    </row>
    <row r="464" spans="2:9" ht="12.75" customHeight="1">
      <c r="B464" s="1"/>
      <c r="D464" s="51"/>
      <c r="E464" s="51"/>
      <c r="F464" s="51"/>
      <c r="G464" s="51"/>
      <c r="H464" s="51"/>
      <c r="I464" s="51"/>
    </row>
    <row r="465" spans="2:9" ht="12.75" customHeight="1">
      <c r="B465" s="1"/>
      <c r="D465" s="51"/>
      <c r="E465" s="51"/>
      <c r="F465" s="51"/>
      <c r="G465" s="51"/>
      <c r="H465" s="51"/>
      <c r="I465" s="51"/>
    </row>
    <row r="466" spans="2:9" ht="12.75" customHeight="1">
      <c r="B466" s="1"/>
      <c r="D466" s="51"/>
      <c r="E466" s="51"/>
      <c r="F466" s="51"/>
      <c r="G466" s="51"/>
      <c r="H466" s="51"/>
      <c r="I466" s="51"/>
    </row>
    <row r="467" spans="2:9" ht="12.75" customHeight="1">
      <c r="B467" s="1"/>
      <c r="D467" s="51"/>
      <c r="E467" s="51"/>
      <c r="F467" s="51"/>
      <c r="G467" s="51"/>
      <c r="H467" s="51"/>
      <c r="I467" s="51"/>
    </row>
    <row r="468" spans="2:9" ht="12.75" customHeight="1">
      <c r="B468" s="1"/>
      <c r="D468" s="51"/>
      <c r="E468" s="51"/>
      <c r="F468" s="51"/>
      <c r="G468" s="51"/>
      <c r="H468" s="51"/>
      <c r="I468" s="51"/>
    </row>
    <row r="469" spans="2:9" ht="12.75" customHeight="1">
      <c r="B469" s="1"/>
      <c r="D469" s="51"/>
      <c r="E469" s="51"/>
      <c r="F469" s="51"/>
      <c r="G469" s="51"/>
      <c r="H469" s="51"/>
      <c r="I469" s="51"/>
    </row>
    <row r="470" spans="2:9" ht="12.75" customHeight="1">
      <c r="B470" s="1"/>
      <c r="D470" s="51"/>
      <c r="E470" s="51"/>
      <c r="F470" s="51"/>
      <c r="G470" s="51"/>
      <c r="H470" s="51"/>
      <c r="I470" s="51"/>
    </row>
    <row r="471" spans="2:9" ht="12.75" customHeight="1">
      <c r="B471" s="1"/>
      <c r="D471" s="51"/>
      <c r="E471" s="51"/>
      <c r="F471" s="51"/>
      <c r="G471" s="51"/>
      <c r="H471" s="51"/>
      <c r="I471" s="51"/>
    </row>
    <row r="472" spans="2:9" ht="12.75" customHeight="1">
      <c r="B472" s="1"/>
      <c r="D472" s="51"/>
      <c r="E472" s="51"/>
      <c r="F472" s="51"/>
      <c r="G472" s="51"/>
      <c r="H472" s="51"/>
      <c r="I472" s="51"/>
    </row>
    <row r="473" spans="2:9" ht="12.75" customHeight="1">
      <c r="B473" s="1"/>
      <c r="D473" s="51"/>
      <c r="E473" s="51"/>
      <c r="F473" s="51"/>
      <c r="G473" s="51"/>
      <c r="H473" s="51"/>
      <c r="I473" s="51"/>
    </row>
    <row r="474" spans="2:9" ht="12.75" customHeight="1">
      <c r="B474" s="1"/>
      <c r="D474" s="51"/>
      <c r="E474" s="51"/>
      <c r="F474" s="51"/>
      <c r="G474" s="51"/>
      <c r="H474" s="51"/>
      <c r="I474" s="51"/>
    </row>
    <row r="475" spans="2:9" ht="12.75" customHeight="1">
      <c r="B475" s="1"/>
      <c r="D475" s="51"/>
      <c r="E475" s="51"/>
      <c r="F475" s="51"/>
      <c r="G475" s="51"/>
      <c r="H475" s="51"/>
      <c r="I475" s="51"/>
    </row>
    <row r="476" spans="2:9" ht="12.75" customHeight="1">
      <c r="B476" s="1"/>
      <c r="D476" s="51"/>
      <c r="E476" s="51"/>
      <c r="F476" s="51"/>
      <c r="G476" s="51"/>
      <c r="H476" s="51"/>
      <c r="I476" s="51"/>
    </row>
    <row r="477" spans="2:9" ht="12.75" customHeight="1">
      <c r="B477" s="1"/>
      <c r="D477" s="51"/>
      <c r="E477" s="51"/>
      <c r="F477" s="51"/>
      <c r="G477" s="51"/>
      <c r="H477" s="51"/>
      <c r="I477" s="51"/>
    </row>
    <row r="478" spans="2:9" ht="12.75" customHeight="1">
      <c r="B478" s="1"/>
      <c r="D478" s="51"/>
      <c r="E478" s="51"/>
      <c r="F478" s="51"/>
      <c r="G478" s="51"/>
      <c r="H478" s="51"/>
      <c r="I478" s="51"/>
    </row>
    <row r="479" spans="2:9" ht="12.75" customHeight="1">
      <c r="B479" s="1"/>
      <c r="D479" s="51"/>
      <c r="E479" s="51"/>
      <c r="F479" s="51"/>
      <c r="G479" s="51"/>
      <c r="H479" s="51"/>
      <c r="I479" s="51"/>
    </row>
    <row r="480" spans="2:9" ht="12.75" customHeight="1">
      <c r="B480" s="1"/>
      <c r="D480" s="51"/>
      <c r="E480" s="51"/>
      <c r="F480" s="51"/>
      <c r="G480" s="51"/>
      <c r="H480" s="51"/>
      <c r="I480" s="51"/>
    </row>
    <row r="481" spans="2:9" ht="12.75" customHeight="1">
      <c r="B481" s="1"/>
      <c r="D481" s="51"/>
      <c r="E481" s="51"/>
      <c r="F481" s="51"/>
      <c r="G481" s="51"/>
      <c r="H481" s="51"/>
      <c r="I481" s="51"/>
    </row>
    <row r="482" spans="2:9" ht="12.75" customHeight="1">
      <c r="B482" s="1"/>
      <c r="D482" s="51"/>
      <c r="E482" s="51"/>
      <c r="F482" s="51"/>
      <c r="G482" s="51"/>
      <c r="H482" s="51"/>
      <c r="I482" s="51"/>
    </row>
    <row r="483" spans="2:9" ht="12.75" customHeight="1">
      <c r="B483" s="1"/>
      <c r="D483" s="51"/>
      <c r="E483" s="51"/>
      <c r="F483" s="51"/>
      <c r="G483" s="51"/>
      <c r="H483" s="51"/>
      <c r="I483" s="51"/>
    </row>
    <row r="484" spans="2:9" ht="12.75" customHeight="1">
      <c r="B484" s="1"/>
      <c r="D484" s="51"/>
      <c r="E484" s="51"/>
      <c r="F484" s="51"/>
      <c r="G484" s="51"/>
      <c r="H484" s="51"/>
      <c r="I484" s="51"/>
    </row>
    <row r="485" spans="2:9" ht="12.75" customHeight="1">
      <c r="B485" s="1"/>
      <c r="D485" s="51"/>
      <c r="E485" s="51"/>
      <c r="F485" s="51"/>
      <c r="G485" s="51"/>
      <c r="H485" s="51"/>
      <c r="I485" s="51"/>
    </row>
    <row r="486" spans="2:9" ht="12.75" customHeight="1">
      <c r="B486" s="1"/>
      <c r="D486" s="51"/>
      <c r="E486" s="51"/>
      <c r="F486" s="51"/>
      <c r="G486" s="51"/>
      <c r="H486" s="51"/>
      <c r="I486" s="51"/>
    </row>
    <row r="487" spans="2:9" ht="12.75" customHeight="1">
      <c r="B487" s="1"/>
      <c r="D487" s="51"/>
      <c r="E487" s="51"/>
      <c r="F487" s="51"/>
      <c r="G487" s="51"/>
      <c r="H487" s="51"/>
      <c r="I487" s="51"/>
    </row>
    <row r="488" spans="2:9" ht="12.75" customHeight="1">
      <c r="B488" s="1"/>
      <c r="D488" s="51"/>
      <c r="E488" s="51"/>
      <c r="F488" s="51"/>
      <c r="G488" s="51"/>
      <c r="H488" s="51"/>
      <c r="I488" s="51"/>
    </row>
    <row r="489" spans="2:9" ht="12.75" customHeight="1">
      <c r="B489" s="1"/>
      <c r="D489" s="51"/>
      <c r="E489" s="51"/>
      <c r="F489" s="51"/>
      <c r="G489" s="51"/>
      <c r="H489" s="51"/>
      <c r="I489" s="51"/>
    </row>
    <row r="490" spans="2:9" ht="12.75" customHeight="1">
      <c r="B490" s="1"/>
      <c r="D490" s="51"/>
      <c r="E490" s="51"/>
      <c r="F490" s="51"/>
      <c r="G490" s="51"/>
      <c r="H490" s="51"/>
      <c r="I490" s="51"/>
    </row>
    <row r="491" spans="2:9" ht="12.75" customHeight="1">
      <c r="B491" s="1"/>
      <c r="D491" s="51"/>
      <c r="E491" s="51"/>
      <c r="F491" s="51"/>
      <c r="G491" s="51"/>
      <c r="H491" s="51"/>
      <c r="I491" s="51"/>
    </row>
    <row r="492" spans="2:9" ht="12.75" customHeight="1">
      <c r="B492" s="1"/>
      <c r="D492" s="51"/>
      <c r="E492" s="51"/>
      <c r="F492" s="51"/>
      <c r="G492" s="51"/>
      <c r="H492" s="51"/>
      <c r="I492" s="51"/>
    </row>
    <row r="493" spans="2:9" ht="12.75" customHeight="1">
      <c r="B493" s="1"/>
      <c r="D493" s="51"/>
      <c r="E493" s="51"/>
      <c r="F493" s="51"/>
      <c r="G493" s="51"/>
      <c r="H493" s="51"/>
      <c r="I493" s="51"/>
    </row>
    <row r="494" spans="2:9" ht="12.75" customHeight="1">
      <c r="B494" s="1"/>
      <c r="D494" s="51"/>
      <c r="E494" s="51"/>
      <c r="F494" s="51"/>
      <c r="G494" s="51"/>
      <c r="H494" s="51"/>
      <c r="I494" s="51"/>
    </row>
    <row r="495" spans="2:9" ht="12.75" customHeight="1">
      <c r="B495" s="1"/>
      <c r="D495" s="51"/>
      <c r="E495" s="51"/>
      <c r="F495" s="51"/>
      <c r="G495" s="51"/>
      <c r="H495" s="51"/>
      <c r="I495" s="51"/>
    </row>
    <row r="496" spans="2:9" ht="12.75" customHeight="1">
      <c r="B496" s="1"/>
      <c r="D496" s="51"/>
      <c r="E496" s="51"/>
      <c r="F496" s="51"/>
      <c r="G496" s="51"/>
      <c r="H496" s="51"/>
      <c r="I496" s="51"/>
    </row>
    <row r="497" spans="2:9" ht="12.75" customHeight="1">
      <c r="B497" s="1"/>
      <c r="D497" s="51"/>
      <c r="E497" s="51"/>
      <c r="F497" s="51"/>
      <c r="G497" s="51"/>
      <c r="H497" s="51"/>
      <c r="I497" s="51"/>
    </row>
    <row r="498" spans="2:9" ht="12.75" customHeight="1">
      <c r="B498" s="1"/>
      <c r="D498" s="51"/>
      <c r="E498" s="51"/>
      <c r="F498" s="51"/>
      <c r="G498" s="51"/>
      <c r="H498" s="51"/>
      <c r="I498" s="51"/>
    </row>
    <row r="499" spans="2:9" ht="12.75" customHeight="1">
      <c r="B499" s="1"/>
      <c r="D499" s="51"/>
      <c r="E499" s="51"/>
      <c r="F499" s="51"/>
      <c r="G499" s="51"/>
      <c r="H499" s="51"/>
      <c r="I499" s="51"/>
    </row>
    <row r="500" spans="2:9" ht="12.75" customHeight="1">
      <c r="B500" s="1"/>
      <c r="D500" s="51"/>
      <c r="E500" s="51"/>
      <c r="F500" s="51"/>
      <c r="G500" s="51"/>
      <c r="H500" s="51"/>
      <c r="I500" s="51"/>
    </row>
    <row r="501" spans="2:9" ht="12.75" customHeight="1">
      <c r="B501" s="1"/>
      <c r="D501" s="51"/>
      <c r="E501" s="51"/>
      <c r="F501" s="51"/>
      <c r="G501" s="51"/>
      <c r="H501" s="51"/>
      <c r="I501" s="51"/>
    </row>
    <row r="502" spans="2:9" ht="12.75" customHeight="1">
      <c r="B502" s="1"/>
      <c r="D502" s="51"/>
      <c r="E502" s="51"/>
      <c r="F502" s="51"/>
      <c r="G502" s="51"/>
      <c r="H502" s="51"/>
      <c r="I502" s="51"/>
    </row>
    <row r="503" spans="2:9" ht="12.75" customHeight="1">
      <c r="B503" s="1"/>
      <c r="D503" s="51"/>
      <c r="E503" s="51"/>
      <c r="F503" s="51"/>
      <c r="G503" s="51"/>
      <c r="H503" s="51"/>
      <c r="I503" s="51"/>
    </row>
    <row r="504" spans="2:9" ht="12.75" customHeight="1">
      <c r="B504" s="1"/>
      <c r="D504" s="51"/>
      <c r="E504" s="51"/>
      <c r="F504" s="51"/>
      <c r="G504" s="51"/>
      <c r="H504" s="51"/>
      <c r="I504" s="51"/>
    </row>
    <row r="505" spans="2:9" ht="12.75" customHeight="1">
      <c r="B505" s="1"/>
      <c r="D505" s="51"/>
      <c r="E505" s="51"/>
      <c r="F505" s="51"/>
      <c r="G505" s="51"/>
      <c r="H505" s="51"/>
      <c r="I505" s="51"/>
    </row>
    <row r="506" spans="2:9" ht="12.75" customHeight="1">
      <c r="B506" s="1"/>
      <c r="D506" s="51"/>
      <c r="E506" s="51"/>
      <c r="F506" s="51"/>
      <c r="G506" s="51"/>
      <c r="H506" s="51"/>
      <c r="I506" s="51"/>
    </row>
    <row r="507" spans="2:9" ht="12.75" customHeight="1">
      <c r="B507" s="1"/>
      <c r="D507" s="51"/>
      <c r="E507" s="51"/>
      <c r="F507" s="51"/>
      <c r="G507" s="51"/>
      <c r="H507" s="51"/>
      <c r="I507" s="51"/>
    </row>
    <row r="508" spans="2:9" ht="12.75" customHeight="1">
      <c r="B508" s="1"/>
      <c r="D508" s="51"/>
      <c r="E508" s="51"/>
      <c r="F508" s="51"/>
      <c r="G508" s="51"/>
      <c r="H508" s="51"/>
      <c r="I508" s="51"/>
    </row>
    <row r="509" spans="2:9" ht="12.75" customHeight="1">
      <c r="B509" s="1"/>
      <c r="D509" s="51"/>
      <c r="E509" s="51"/>
      <c r="F509" s="51"/>
      <c r="G509" s="51"/>
      <c r="H509" s="51"/>
      <c r="I509" s="51"/>
    </row>
    <row r="510" spans="2:9" ht="12.75" customHeight="1">
      <c r="B510" s="1"/>
      <c r="D510" s="51"/>
      <c r="E510" s="51"/>
      <c r="F510" s="51"/>
      <c r="G510" s="51"/>
      <c r="H510" s="51"/>
      <c r="I510" s="51"/>
    </row>
    <row r="511" spans="2:9" ht="12.75" customHeight="1">
      <c r="B511" s="1"/>
      <c r="D511" s="51"/>
      <c r="E511" s="51"/>
      <c r="F511" s="51"/>
      <c r="G511" s="51"/>
      <c r="H511" s="51"/>
      <c r="I511" s="51"/>
    </row>
    <row r="512" spans="2:9" ht="12.75" customHeight="1">
      <c r="B512" s="1"/>
      <c r="D512" s="51"/>
      <c r="E512" s="51"/>
      <c r="F512" s="51"/>
      <c r="G512" s="51"/>
      <c r="H512" s="51"/>
      <c r="I512" s="51"/>
    </row>
    <row r="513" spans="2:9" ht="12.75" customHeight="1">
      <c r="B513" s="1"/>
      <c r="D513" s="51"/>
      <c r="E513" s="51"/>
      <c r="F513" s="51"/>
      <c r="G513" s="51"/>
      <c r="H513" s="51"/>
      <c r="I513" s="51"/>
    </row>
    <row r="514" spans="2:9" ht="12.75" customHeight="1">
      <c r="B514" s="1"/>
      <c r="D514" s="51"/>
      <c r="E514" s="51"/>
      <c r="F514" s="51"/>
      <c r="G514" s="51"/>
      <c r="H514" s="51"/>
      <c r="I514" s="51"/>
    </row>
    <row r="515" spans="2:9" ht="12.75" customHeight="1">
      <c r="B515" s="1"/>
      <c r="D515" s="51"/>
      <c r="E515" s="51"/>
      <c r="F515" s="51"/>
      <c r="G515" s="51"/>
      <c r="H515" s="51"/>
      <c r="I515" s="51"/>
    </row>
    <row r="516" spans="2:9" ht="12.75" customHeight="1">
      <c r="B516" s="1"/>
      <c r="D516" s="51"/>
      <c r="E516" s="51"/>
      <c r="F516" s="51"/>
      <c r="G516" s="51"/>
      <c r="H516" s="51"/>
      <c r="I516" s="51"/>
    </row>
    <row r="517" spans="2:9" ht="12.75" customHeight="1">
      <c r="B517" s="1"/>
      <c r="D517" s="51"/>
      <c r="E517" s="51"/>
      <c r="F517" s="51"/>
      <c r="G517" s="51"/>
      <c r="H517" s="51"/>
      <c r="I517" s="51"/>
    </row>
    <row r="518" spans="2:9" ht="12.75" customHeight="1">
      <c r="B518" s="1"/>
      <c r="D518" s="51"/>
      <c r="E518" s="51"/>
      <c r="F518" s="51"/>
      <c r="G518" s="51"/>
      <c r="H518" s="51"/>
      <c r="I518" s="51"/>
    </row>
    <row r="519" spans="2:9" ht="12.75" customHeight="1">
      <c r="B519" s="1"/>
      <c r="D519" s="51"/>
      <c r="E519" s="51"/>
      <c r="F519" s="51"/>
      <c r="G519" s="51"/>
      <c r="H519" s="51"/>
      <c r="I519" s="51"/>
    </row>
    <row r="520" spans="2:9" ht="12.75" customHeight="1">
      <c r="B520" s="1"/>
      <c r="D520" s="51"/>
      <c r="E520" s="51"/>
      <c r="F520" s="51"/>
      <c r="G520" s="51"/>
      <c r="H520" s="51"/>
      <c r="I520" s="51"/>
    </row>
    <row r="521" spans="2:9" ht="12.75" customHeight="1">
      <c r="B521" s="1"/>
      <c r="D521" s="51"/>
      <c r="E521" s="51"/>
      <c r="F521" s="51"/>
      <c r="G521" s="51"/>
      <c r="H521" s="51"/>
      <c r="I521" s="51"/>
    </row>
    <row r="522" spans="2:9" ht="12.75" customHeight="1">
      <c r="B522" s="1"/>
      <c r="D522" s="51"/>
      <c r="E522" s="51"/>
      <c r="F522" s="51"/>
      <c r="G522" s="51"/>
      <c r="H522" s="51"/>
      <c r="I522" s="51"/>
    </row>
    <row r="523" spans="2:9" ht="12.75" customHeight="1">
      <c r="B523" s="1"/>
      <c r="D523" s="51"/>
      <c r="E523" s="51"/>
      <c r="F523" s="51"/>
      <c r="G523" s="51"/>
      <c r="H523" s="51"/>
      <c r="I523" s="51"/>
    </row>
    <row r="524" spans="2:9" ht="12.75" customHeight="1">
      <c r="B524" s="1"/>
      <c r="D524" s="51"/>
      <c r="E524" s="51"/>
      <c r="F524" s="51"/>
      <c r="G524" s="51"/>
      <c r="H524" s="51"/>
      <c r="I524" s="51"/>
    </row>
    <row r="525" spans="2:9" ht="12.75" customHeight="1">
      <c r="B525" s="1"/>
      <c r="D525" s="51"/>
      <c r="E525" s="51"/>
      <c r="F525" s="51"/>
      <c r="G525" s="51"/>
      <c r="H525" s="51"/>
      <c r="I525" s="51"/>
    </row>
    <row r="526" spans="2:9" ht="12.75" customHeight="1">
      <c r="B526" s="1"/>
      <c r="D526" s="51"/>
      <c r="E526" s="51"/>
      <c r="F526" s="51"/>
      <c r="G526" s="51"/>
      <c r="H526" s="51"/>
      <c r="I526" s="51"/>
    </row>
    <row r="527" spans="2:9" ht="12.75" customHeight="1">
      <c r="B527" s="1"/>
      <c r="D527" s="51"/>
      <c r="E527" s="51"/>
      <c r="F527" s="51"/>
      <c r="G527" s="51"/>
      <c r="H527" s="51"/>
      <c r="I527" s="51"/>
    </row>
    <row r="528" spans="2:9" ht="12.75" customHeight="1">
      <c r="B528" s="1"/>
      <c r="D528" s="51"/>
      <c r="E528" s="51"/>
      <c r="F528" s="51"/>
      <c r="G528" s="51"/>
      <c r="H528" s="51"/>
      <c r="I528" s="51"/>
    </row>
    <row r="529" spans="2:9" ht="12.75" customHeight="1">
      <c r="B529" s="1"/>
      <c r="D529" s="51"/>
      <c r="E529" s="51"/>
      <c r="F529" s="51"/>
      <c r="G529" s="51"/>
      <c r="H529" s="51"/>
      <c r="I529" s="51"/>
    </row>
    <row r="530" spans="2:9" ht="12.75" customHeight="1">
      <c r="B530" s="1"/>
      <c r="D530" s="51"/>
      <c r="E530" s="51"/>
      <c r="F530" s="51"/>
      <c r="G530" s="51"/>
      <c r="H530" s="51"/>
      <c r="I530" s="51"/>
    </row>
    <row r="531" spans="2:9" ht="12.75" customHeight="1">
      <c r="B531" s="1"/>
      <c r="D531" s="51"/>
      <c r="E531" s="51"/>
      <c r="F531" s="51"/>
      <c r="G531" s="51"/>
      <c r="H531" s="51"/>
      <c r="I531" s="51"/>
    </row>
    <row r="532" spans="2:9" ht="12.75" customHeight="1">
      <c r="B532" s="1"/>
      <c r="D532" s="51"/>
      <c r="E532" s="51"/>
      <c r="F532" s="51"/>
      <c r="G532" s="51"/>
      <c r="H532" s="51"/>
      <c r="I532" s="51"/>
    </row>
    <row r="533" spans="2:9" ht="12.75" customHeight="1">
      <c r="B533" s="1"/>
      <c r="D533" s="51"/>
      <c r="E533" s="51"/>
      <c r="F533" s="51"/>
      <c r="G533" s="51"/>
      <c r="H533" s="51"/>
      <c r="I533" s="51"/>
    </row>
    <row r="534" spans="2:9" ht="12.75" customHeight="1">
      <c r="B534" s="1"/>
      <c r="D534" s="51"/>
      <c r="E534" s="51"/>
      <c r="F534" s="51"/>
      <c r="G534" s="51"/>
      <c r="H534" s="51"/>
      <c r="I534" s="51"/>
    </row>
    <row r="535" spans="2:9" ht="12.75" customHeight="1">
      <c r="B535" s="1"/>
      <c r="D535" s="51"/>
      <c r="E535" s="51"/>
      <c r="F535" s="51"/>
      <c r="G535" s="51"/>
      <c r="H535" s="51"/>
      <c r="I535" s="51"/>
    </row>
    <row r="536" spans="2:9" ht="12.75" customHeight="1">
      <c r="B536" s="1"/>
      <c r="D536" s="51"/>
      <c r="E536" s="51"/>
      <c r="F536" s="51"/>
      <c r="G536" s="51"/>
      <c r="H536" s="51"/>
      <c r="I536" s="51"/>
    </row>
    <row r="537" spans="2:9" ht="12.75" customHeight="1">
      <c r="B537" s="1"/>
      <c r="D537" s="51"/>
      <c r="E537" s="51"/>
      <c r="F537" s="51"/>
      <c r="G537" s="51"/>
      <c r="H537" s="51"/>
      <c r="I537" s="51"/>
    </row>
    <row r="538" spans="2:9" ht="12.75" customHeight="1">
      <c r="B538" s="1"/>
      <c r="D538" s="51"/>
      <c r="E538" s="51"/>
      <c r="F538" s="51"/>
      <c r="G538" s="51"/>
      <c r="H538" s="51"/>
      <c r="I538" s="51"/>
    </row>
    <row r="539" spans="2:9" ht="12.75" customHeight="1">
      <c r="B539" s="1"/>
      <c r="D539" s="51"/>
      <c r="E539" s="51"/>
      <c r="F539" s="51"/>
      <c r="G539" s="51"/>
      <c r="H539" s="51"/>
      <c r="I539" s="51"/>
    </row>
    <row r="540" spans="2:9" ht="12.75" customHeight="1">
      <c r="B540" s="1"/>
      <c r="D540" s="51"/>
      <c r="E540" s="51"/>
      <c r="F540" s="51"/>
      <c r="G540" s="51"/>
      <c r="H540" s="51"/>
      <c r="I540" s="51"/>
    </row>
    <row r="541" spans="2:9" ht="12.75" customHeight="1">
      <c r="B541" s="1"/>
      <c r="D541" s="51"/>
      <c r="E541" s="51"/>
      <c r="F541" s="51"/>
      <c r="G541" s="51"/>
      <c r="H541" s="51"/>
      <c r="I541" s="51"/>
    </row>
    <row r="542" spans="2:9" ht="12.75" customHeight="1">
      <c r="B542" s="1"/>
      <c r="D542" s="51"/>
      <c r="E542" s="51"/>
      <c r="F542" s="51"/>
      <c r="G542" s="51"/>
      <c r="H542" s="51"/>
      <c r="I542" s="51"/>
    </row>
    <row r="543" spans="2:9" ht="12.75" customHeight="1">
      <c r="B543" s="1"/>
      <c r="D543" s="51"/>
      <c r="E543" s="51"/>
      <c r="F543" s="51"/>
      <c r="G543" s="51"/>
      <c r="H543" s="51"/>
      <c r="I543" s="51"/>
    </row>
    <row r="544" spans="2:9" ht="12.75" customHeight="1">
      <c r="B544" s="1"/>
      <c r="D544" s="51"/>
      <c r="E544" s="51"/>
      <c r="F544" s="51"/>
      <c r="G544" s="51"/>
      <c r="H544" s="51"/>
      <c r="I544" s="51"/>
    </row>
    <row r="545" spans="2:9" ht="12.75" customHeight="1">
      <c r="B545" s="1"/>
      <c r="D545" s="51"/>
      <c r="E545" s="51"/>
      <c r="F545" s="51"/>
      <c r="G545" s="51"/>
      <c r="H545" s="51"/>
      <c r="I545" s="51"/>
    </row>
    <row r="546" spans="2:9" ht="12.75" customHeight="1">
      <c r="B546" s="1"/>
      <c r="D546" s="51"/>
      <c r="E546" s="51"/>
      <c r="F546" s="51"/>
      <c r="G546" s="51"/>
      <c r="H546" s="51"/>
      <c r="I546" s="51"/>
    </row>
    <row r="547" spans="2:9" ht="12.75" customHeight="1">
      <c r="B547" s="1"/>
      <c r="D547" s="51"/>
      <c r="E547" s="51"/>
      <c r="F547" s="51"/>
      <c r="G547" s="51"/>
      <c r="H547" s="51"/>
      <c r="I547" s="51"/>
    </row>
    <row r="548" spans="2:9" ht="12.75" customHeight="1">
      <c r="B548" s="1"/>
      <c r="D548" s="51"/>
      <c r="E548" s="51"/>
      <c r="F548" s="51"/>
      <c r="G548" s="51"/>
      <c r="H548" s="51"/>
      <c r="I548" s="51"/>
    </row>
    <row r="549" spans="2:9" ht="12.75" customHeight="1">
      <c r="B549" s="1"/>
      <c r="D549" s="51"/>
      <c r="E549" s="51"/>
      <c r="F549" s="51"/>
      <c r="G549" s="51"/>
      <c r="H549" s="51"/>
      <c r="I549" s="51"/>
    </row>
    <row r="550" spans="2:9" ht="12.75" customHeight="1">
      <c r="B550" s="1"/>
      <c r="D550" s="51"/>
      <c r="E550" s="51"/>
      <c r="F550" s="51"/>
      <c r="G550" s="51"/>
      <c r="H550" s="51"/>
      <c r="I550" s="51"/>
    </row>
    <row r="551" spans="2:9" ht="12.75" customHeight="1">
      <c r="B551" s="1"/>
      <c r="D551" s="51"/>
      <c r="E551" s="51"/>
      <c r="F551" s="51"/>
      <c r="G551" s="51"/>
      <c r="H551" s="51"/>
      <c r="I551" s="51"/>
    </row>
    <row r="552" spans="2:9" ht="12.75" customHeight="1">
      <c r="B552" s="1"/>
      <c r="D552" s="51"/>
      <c r="E552" s="51"/>
      <c r="F552" s="51"/>
      <c r="G552" s="51"/>
      <c r="H552" s="51"/>
      <c r="I552" s="51"/>
    </row>
    <row r="553" spans="2:9" ht="12.75" customHeight="1">
      <c r="B553" s="1"/>
      <c r="D553" s="51"/>
      <c r="E553" s="51"/>
      <c r="F553" s="51"/>
      <c r="G553" s="51"/>
      <c r="H553" s="51"/>
      <c r="I553" s="51"/>
    </row>
    <row r="554" spans="2:9" ht="12.75" customHeight="1">
      <c r="B554" s="1"/>
      <c r="D554" s="51"/>
      <c r="E554" s="51"/>
      <c r="F554" s="51"/>
      <c r="G554" s="51"/>
      <c r="H554" s="51"/>
      <c r="I554" s="51"/>
    </row>
    <row r="555" spans="2:9" ht="12.75" customHeight="1">
      <c r="B555" s="1"/>
      <c r="D555" s="51"/>
      <c r="E555" s="51"/>
      <c r="F555" s="51"/>
      <c r="G555" s="51"/>
      <c r="H555" s="51"/>
      <c r="I555" s="51"/>
    </row>
    <row r="556" spans="2:9" ht="12.75" customHeight="1">
      <c r="B556" s="1"/>
      <c r="D556" s="51"/>
      <c r="E556" s="51"/>
      <c r="F556" s="51"/>
      <c r="G556" s="51"/>
      <c r="H556" s="51"/>
      <c r="I556" s="51"/>
    </row>
    <row r="557" spans="2:9" ht="12.75" customHeight="1">
      <c r="B557" s="1"/>
      <c r="D557" s="51"/>
      <c r="E557" s="51"/>
      <c r="F557" s="51"/>
      <c r="G557" s="51"/>
      <c r="H557" s="51"/>
      <c r="I557" s="51"/>
    </row>
    <row r="558" spans="2:9" ht="12.75" customHeight="1">
      <c r="B558" s="1"/>
      <c r="D558" s="51"/>
      <c r="E558" s="51"/>
      <c r="F558" s="51"/>
      <c r="G558" s="51"/>
      <c r="H558" s="51"/>
      <c r="I558" s="51"/>
    </row>
    <row r="559" spans="2:9" ht="12.75" customHeight="1">
      <c r="B559" s="1"/>
      <c r="D559" s="51"/>
      <c r="E559" s="51"/>
      <c r="F559" s="51"/>
      <c r="G559" s="51"/>
      <c r="H559" s="51"/>
      <c r="I559" s="51"/>
    </row>
    <row r="560" spans="2:9" ht="12.75" customHeight="1">
      <c r="B560" s="1"/>
      <c r="D560" s="51"/>
      <c r="E560" s="51"/>
      <c r="F560" s="51"/>
      <c r="G560" s="51"/>
      <c r="H560" s="51"/>
      <c r="I560" s="51"/>
    </row>
    <row r="561" spans="2:9" ht="12.75" customHeight="1">
      <c r="B561" s="1"/>
      <c r="D561" s="51"/>
      <c r="E561" s="51"/>
      <c r="F561" s="51"/>
      <c r="G561" s="51"/>
      <c r="H561" s="51"/>
      <c r="I561" s="51"/>
    </row>
    <row r="562" spans="2:9" ht="12.75" customHeight="1">
      <c r="B562" s="1"/>
      <c r="D562" s="51"/>
      <c r="E562" s="51"/>
      <c r="F562" s="51"/>
      <c r="G562" s="51"/>
      <c r="H562" s="51"/>
      <c r="I562" s="51"/>
    </row>
    <row r="563" spans="2:9" ht="12.75" customHeight="1">
      <c r="B563" s="1"/>
      <c r="D563" s="51"/>
      <c r="E563" s="51"/>
      <c r="F563" s="51"/>
      <c r="G563" s="51"/>
      <c r="H563" s="51"/>
      <c r="I563" s="51"/>
    </row>
    <row r="564" spans="2:9" ht="12.75" customHeight="1">
      <c r="B564" s="1"/>
      <c r="D564" s="51"/>
      <c r="E564" s="51"/>
      <c r="F564" s="51"/>
      <c r="G564" s="51"/>
      <c r="H564" s="51"/>
      <c r="I564" s="51"/>
    </row>
    <row r="565" spans="2:9" ht="12.75" customHeight="1">
      <c r="B565" s="1"/>
      <c r="D565" s="51"/>
      <c r="E565" s="51"/>
      <c r="F565" s="51"/>
      <c r="G565" s="51"/>
      <c r="H565" s="51"/>
      <c r="I565" s="51"/>
    </row>
    <row r="566" spans="2:9" ht="12.75" customHeight="1">
      <c r="B566" s="1"/>
      <c r="D566" s="51"/>
      <c r="E566" s="51"/>
      <c r="F566" s="51"/>
      <c r="G566" s="51"/>
      <c r="H566" s="51"/>
      <c r="I566" s="51"/>
    </row>
    <row r="567" spans="2:9" ht="12.75" customHeight="1">
      <c r="B567" s="1"/>
      <c r="D567" s="51"/>
      <c r="E567" s="51"/>
      <c r="F567" s="51"/>
      <c r="G567" s="51"/>
      <c r="H567" s="51"/>
      <c r="I567" s="51"/>
    </row>
    <row r="568" spans="2:9" ht="12.75" customHeight="1">
      <c r="B568" s="1"/>
      <c r="D568" s="51"/>
      <c r="E568" s="51"/>
      <c r="F568" s="51"/>
      <c r="G568" s="51"/>
      <c r="H568" s="51"/>
      <c r="I568" s="51"/>
    </row>
    <row r="569" spans="2:9" ht="12.75" customHeight="1">
      <c r="B569" s="1"/>
      <c r="D569" s="51"/>
      <c r="E569" s="51"/>
      <c r="F569" s="51"/>
      <c r="G569" s="51"/>
      <c r="H569" s="51"/>
      <c r="I569" s="51"/>
    </row>
    <row r="570" spans="2:9" ht="12.75" customHeight="1">
      <c r="B570" s="1"/>
      <c r="D570" s="51"/>
      <c r="E570" s="51"/>
      <c r="F570" s="51"/>
      <c r="G570" s="51"/>
      <c r="H570" s="51"/>
      <c r="I570" s="51"/>
    </row>
    <row r="571" spans="2:9" ht="12.75" customHeight="1">
      <c r="B571" s="1"/>
      <c r="D571" s="51"/>
      <c r="E571" s="51"/>
      <c r="F571" s="51"/>
      <c r="G571" s="51"/>
      <c r="H571" s="51"/>
      <c r="I571" s="51"/>
    </row>
    <row r="572" spans="2:9" ht="12.75" customHeight="1">
      <c r="B572" s="1"/>
      <c r="D572" s="51"/>
      <c r="E572" s="51"/>
      <c r="F572" s="51"/>
      <c r="G572" s="51"/>
      <c r="H572" s="51"/>
      <c r="I572" s="51"/>
    </row>
    <row r="573" spans="2:9" ht="12.75" customHeight="1">
      <c r="B573" s="1"/>
      <c r="D573" s="51"/>
      <c r="E573" s="51"/>
      <c r="F573" s="51"/>
      <c r="G573" s="51"/>
      <c r="H573" s="51"/>
      <c r="I573" s="51"/>
    </row>
    <row r="574" spans="2:9" ht="12.75" customHeight="1">
      <c r="B574" s="1"/>
      <c r="D574" s="51"/>
      <c r="E574" s="51"/>
      <c r="F574" s="51"/>
      <c r="G574" s="51"/>
      <c r="H574" s="51"/>
      <c r="I574" s="51"/>
    </row>
    <row r="575" spans="2:9" ht="12.75" customHeight="1">
      <c r="B575" s="1"/>
      <c r="D575" s="51"/>
      <c r="E575" s="51"/>
      <c r="F575" s="51"/>
      <c r="G575" s="51"/>
      <c r="H575" s="51"/>
      <c r="I575" s="51"/>
    </row>
    <row r="576" spans="2:9" ht="12.75" customHeight="1">
      <c r="B576" s="1"/>
      <c r="D576" s="51"/>
      <c r="E576" s="51"/>
      <c r="F576" s="51"/>
      <c r="G576" s="51"/>
      <c r="H576" s="51"/>
      <c r="I576" s="51"/>
    </row>
    <row r="577" spans="2:9" ht="12.75" customHeight="1">
      <c r="B577" s="1"/>
      <c r="D577" s="51"/>
      <c r="E577" s="51"/>
      <c r="F577" s="51"/>
      <c r="G577" s="51"/>
      <c r="H577" s="51"/>
      <c r="I577" s="51"/>
    </row>
    <row r="578" spans="2:9" ht="12.75" customHeight="1">
      <c r="B578" s="1"/>
      <c r="D578" s="51"/>
      <c r="E578" s="51"/>
      <c r="F578" s="51"/>
      <c r="G578" s="51"/>
      <c r="H578" s="51"/>
      <c r="I578" s="51"/>
    </row>
    <row r="579" spans="2:9" ht="12.75" customHeight="1">
      <c r="B579" s="1"/>
      <c r="D579" s="51"/>
      <c r="E579" s="51"/>
      <c r="F579" s="51"/>
      <c r="G579" s="51"/>
      <c r="H579" s="51"/>
      <c r="I579" s="51"/>
    </row>
    <row r="580" spans="2:9" ht="12.75" customHeight="1">
      <c r="B580" s="1"/>
      <c r="D580" s="51"/>
      <c r="E580" s="51"/>
      <c r="F580" s="51"/>
      <c r="G580" s="51"/>
      <c r="H580" s="51"/>
      <c r="I580" s="51"/>
    </row>
    <row r="581" spans="2:9" ht="12.75" customHeight="1">
      <c r="B581" s="1"/>
      <c r="D581" s="51"/>
      <c r="E581" s="51"/>
      <c r="F581" s="51"/>
      <c r="G581" s="51"/>
      <c r="H581" s="51"/>
      <c r="I581" s="51"/>
    </row>
    <row r="582" spans="2:9" ht="12.75" customHeight="1">
      <c r="B582" s="1"/>
      <c r="D582" s="51"/>
      <c r="E582" s="51"/>
      <c r="F582" s="51"/>
      <c r="G582" s="51"/>
      <c r="H582" s="51"/>
      <c r="I582" s="51"/>
    </row>
    <row r="583" spans="2:9" ht="12.75" customHeight="1">
      <c r="B583" s="1"/>
      <c r="D583" s="51"/>
      <c r="E583" s="51"/>
      <c r="F583" s="51"/>
      <c r="G583" s="51"/>
      <c r="H583" s="51"/>
      <c r="I583" s="51"/>
    </row>
    <row r="584" spans="2:9" ht="12.75" customHeight="1">
      <c r="B584" s="1"/>
      <c r="D584" s="51"/>
      <c r="E584" s="51"/>
      <c r="F584" s="51"/>
      <c r="G584" s="51"/>
      <c r="H584" s="51"/>
      <c r="I584" s="51"/>
    </row>
    <row r="585" spans="2:9" ht="12.75" customHeight="1">
      <c r="B585" s="1"/>
      <c r="D585" s="51"/>
      <c r="E585" s="51"/>
      <c r="F585" s="51"/>
      <c r="G585" s="51"/>
      <c r="H585" s="51"/>
      <c r="I585" s="51"/>
    </row>
    <row r="586" spans="2:9" ht="12.75" customHeight="1">
      <c r="B586" s="1"/>
      <c r="D586" s="51"/>
      <c r="E586" s="51"/>
      <c r="F586" s="51"/>
      <c r="G586" s="51"/>
      <c r="H586" s="51"/>
      <c r="I586" s="51"/>
    </row>
    <row r="587" spans="2:9" ht="12.75" customHeight="1">
      <c r="B587" s="1"/>
      <c r="D587" s="51"/>
      <c r="E587" s="51"/>
      <c r="F587" s="51"/>
      <c r="G587" s="51"/>
      <c r="H587" s="51"/>
      <c r="I587" s="51"/>
    </row>
    <row r="588" spans="2:9" ht="12.75" customHeight="1">
      <c r="B588" s="1"/>
      <c r="D588" s="51"/>
      <c r="E588" s="51"/>
      <c r="F588" s="51"/>
      <c r="G588" s="51"/>
      <c r="H588" s="51"/>
      <c r="I588" s="51"/>
    </row>
    <row r="589" spans="2:9" ht="12.75" customHeight="1">
      <c r="B589" s="1"/>
      <c r="D589" s="51"/>
      <c r="E589" s="51"/>
      <c r="F589" s="51"/>
      <c r="G589" s="51"/>
      <c r="H589" s="51"/>
      <c r="I589" s="51"/>
    </row>
    <row r="590" spans="2:9" ht="12.75" customHeight="1">
      <c r="B590" s="1"/>
      <c r="D590" s="51"/>
      <c r="E590" s="51"/>
      <c r="F590" s="51"/>
      <c r="G590" s="51"/>
      <c r="H590" s="51"/>
      <c r="I590" s="51"/>
    </row>
    <row r="591" spans="2:9" ht="12.75" customHeight="1">
      <c r="B591" s="1"/>
      <c r="D591" s="51"/>
      <c r="E591" s="51"/>
      <c r="F591" s="51"/>
      <c r="G591" s="51"/>
      <c r="H591" s="51"/>
      <c r="I591" s="51"/>
    </row>
    <row r="592" spans="2:9" ht="12.75" customHeight="1">
      <c r="B592" s="1"/>
      <c r="D592" s="51"/>
      <c r="E592" s="51"/>
      <c r="F592" s="51"/>
      <c r="G592" s="51"/>
      <c r="H592" s="51"/>
      <c r="I592" s="51"/>
    </row>
    <row r="593" spans="2:9" ht="12.75" customHeight="1">
      <c r="B593" s="1"/>
      <c r="D593" s="51"/>
      <c r="E593" s="51"/>
      <c r="F593" s="51"/>
      <c r="G593" s="51"/>
      <c r="H593" s="51"/>
      <c r="I593" s="51"/>
    </row>
    <row r="594" spans="2:9" ht="12.75" customHeight="1">
      <c r="B594" s="1"/>
      <c r="D594" s="51"/>
      <c r="E594" s="51"/>
      <c r="F594" s="51"/>
      <c r="G594" s="51"/>
      <c r="H594" s="51"/>
      <c r="I594" s="51"/>
    </row>
    <row r="595" spans="2:9" ht="12.75" customHeight="1">
      <c r="B595" s="1"/>
      <c r="D595" s="51"/>
      <c r="E595" s="51"/>
      <c r="F595" s="51"/>
      <c r="G595" s="51"/>
      <c r="H595" s="51"/>
      <c r="I595" s="51"/>
    </row>
    <row r="596" spans="2:9" ht="12.75" customHeight="1">
      <c r="B596" s="1"/>
      <c r="D596" s="51"/>
      <c r="E596" s="51"/>
      <c r="F596" s="51"/>
      <c r="G596" s="51"/>
      <c r="H596" s="51"/>
      <c r="I596" s="51"/>
    </row>
    <row r="597" spans="2:9" ht="12.75" customHeight="1">
      <c r="B597" s="1"/>
      <c r="D597" s="51"/>
      <c r="E597" s="51"/>
      <c r="F597" s="51"/>
      <c r="G597" s="51"/>
      <c r="H597" s="51"/>
      <c r="I597" s="51"/>
    </row>
    <row r="598" spans="2:9" ht="12.75" customHeight="1">
      <c r="B598" s="1"/>
      <c r="D598" s="51"/>
      <c r="E598" s="51"/>
      <c r="F598" s="51"/>
      <c r="G598" s="51"/>
      <c r="H598" s="51"/>
      <c r="I598" s="51"/>
    </row>
    <row r="599" spans="2:9" ht="12.75" customHeight="1">
      <c r="B599" s="1"/>
      <c r="D599" s="51"/>
      <c r="E599" s="51"/>
      <c r="F599" s="51"/>
      <c r="G599" s="51"/>
      <c r="H599" s="51"/>
      <c r="I599" s="51"/>
    </row>
    <row r="600" spans="2:9" ht="12.75" customHeight="1">
      <c r="B600" s="1"/>
      <c r="D600" s="51"/>
      <c r="E600" s="51"/>
      <c r="F600" s="51"/>
      <c r="G600" s="51"/>
      <c r="H600" s="51"/>
      <c r="I600" s="51"/>
    </row>
    <row r="601" spans="2:9" ht="12.75" customHeight="1">
      <c r="B601" s="1"/>
      <c r="D601" s="51"/>
      <c r="E601" s="51"/>
      <c r="F601" s="51"/>
      <c r="G601" s="51"/>
      <c r="H601" s="51"/>
      <c r="I601" s="51"/>
    </row>
    <row r="602" spans="2:9" ht="12.75" customHeight="1">
      <c r="B602" s="1"/>
      <c r="D602" s="51"/>
      <c r="E602" s="51"/>
      <c r="F602" s="51"/>
      <c r="G602" s="51"/>
      <c r="H602" s="51"/>
      <c r="I602" s="51"/>
    </row>
    <row r="603" spans="2:9" ht="12.75" customHeight="1">
      <c r="B603" s="1"/>
      <c r="D603" s="51"/>
      <c r="E603" s="51"/>
      <c r="F603" s="51"/>
      <c r="G603" s="51"/>
      <c r="H603" s="51"/>
      <c r="I603" s="51"/>
    </row>
    <row r="604" spans="2:9" ht="12.75" customHeight="1">
      <c r="B604" s="1"/>
      <c r="D604" s="51"/>
      <c r="E604" s="51"/>
      <c r="F604" s="51"/>
      <c r="G604" s="51"/>
      <c r="H604" s="51"/>
      <c r="I604" s="51"/>
    </row>
    <row r="605" spans="2:9" ht="12.75" customHeight="1">
      <c r="B605" s="1"/>
      <c r="D605" s="51"/>
      <c r="E605" s="51"/>
      <c r="F605" s="51"/>
      <c r="G605" s="51"/>
      <c r="H605" s="51"/>
      <c r="I605" s="51"/>
    </row>
    <row r="606" spans="2:9" ht="12.75" customHeight="1">
      <c r="B606" s="1"/>
      <c r="D606" s="51"/>
      <c r="E606" s="51"/>
      <c r="F606" s="51"/>
      <c r="G606" s="51"/>
      <c r="H606" s="51"/>
      <c r="I606" s="51"/>
    </row>
    <row r="607" spans="2:9" ht="12.75" customHeight="1">
      <c r="B607" s="1"/>
      <c r="D607" s="51"/>
      <c r="E607" s="51"/>
      <c r="F607" s="51"/>
      <c r="G607" s="51"/>
      <c r="H607" s="51"/>
      <c r="I607" s="51"/>
    </row>
    <row r="608" spans="2:9" ht="12.75" customHeight="1">
      <c r="B608" s="1"/>
      <c r="D608" s="51"/>
      <c r="E608" s="51"/>
      <c r="F608" s="51"/>
      <c r="G608" s="51"/>
      <c r="H608" s="51"/>
      <c r="I608" s="51"/>
    </row>
    <row r="609" spans="2:9" ht="12.75" customHeight="1">
      <c r="B609" s="1"/>
      <c r="D609" s="51"/>
      <c r="E609" s="51"/>
      <c r="F609" s="51"/>
      <c r="G609" s="51"/>
      <c r="H609" s="51"/>
      <c r="I609" s="51"/>
    </row>
    <row r="610" spans="2:9" ht="12.75" customHeight="1">
      <c r="B610" s="1"/>
      <c r="D610" s="51"/>
      <c r="E610" s="51"/>
      <c r="F610" s="51"/>
      <c r="G610" s="51"/>
      <c r="H610" s="51"/>
      <c r="I610" s="51"/>
    </row>
    <row r="611" spans="2:9" ht="12.75" customHeight="1">
      <c r="B611" s="1"/>
      <c r="D611" s="51"/>
      <c r="E611" s="51"/>
      <c r="F611" s="51"/>
      <c r="G611" s="51"/>
      <c r="H611" s="51"/>
      <c r="I611" s="51"/>
    </row>
    <row r="612" spans="2:9" ht="12.75" customHeight="1">
      <c r="B612" s="1"/>
      <c r="D612" s="51"/>
      <c r="E612" s="51"/>
      <c r="F612" s="51"/>
      <c r="G612" s="51"/>
      <c r="H612" s="51"/>
      <c r="I612" s="51"/>
    </row>
    <row r="613" spans="2:9" ht="12.75" customHeight="1">
      <c r="B613" s="1"/>
      <c r="D613" s="51"/>
      <c r="E613" s="51"/>
      <c r="F613" s="51"/>
      <c r="G613" s="51"/>
      <c r="H613" s="51"/>
      <c r="I613" s="51"/>
    </row>
    <row r="614" spans="2:9" ht="12.75" customHeight="1">
      <c r="B614" s="1"/>
      <c r="D614" s="51"/>
      <c r="E614" s="51"/>
      <c r="F614" s="51"/>
      <c r="G614" s="51"/>
      <c r="H614" s="51"/>
      <c r="I614" s="51"/>
    </row>
    <row r="615" spans="2:9" ht="12.75" customHeight="1">
      <c r="B615" s="1"/>
      <c r="D615" s="51"/>
      <c r="E615" s="51"/>
      <c r="F615" s="51"/>
      <c r="G615" s="51"/>
      <c r="H615" s="51"/>
      <c r="I615" s="51"/>
    </row>
    <row r="616" spans="2:9" ht="12.75" customHeight="1">
      <c r="B616" s="1"/>
      <c r="D616" s="51"/>
      <c r="E616" s="51"/>
      <c r="F616" s="51"/>
      <c r="G616" s="51"/>
      <c r="H616" s="51"/>
      <c r="I616" s="51"/>
    </row>
    <row r="617" spans="2:9" ht="12.75" customHeight="1">
      <c r="B617" s="1"/>
      <c r="D617" s="51"/>
      <c r="E617" s="51"/>
      <c r="F617" s="51"/>
      <c r="G617" s="51"/>
      <c r="H617" s="51"/>
      <c r="I617" s="51"/>
    </row>
    <row r="618" spans="2:9" ht="12.75" customHeight="1">
      <c r="B618" s="1"/>
      <c r="D618" s="51"/>
      <c r="E618" s="51"/>
      <c r="F618" s="51"/>
      <c r="G618" s="51"/>
      <c r="H618" s="51"/>
      <c r="I618" s="51"/>
    </row>
    <row r="619" spans="2:9" ht="12.75" customHeight="1">
      <c r="B619" s="1"/>
      <c r="D619" s="51"/>
      <c r="E619" s="51"/>
      <c r="F619" s="51"/>
      <c r="G619" s="51"/>
      <c r="H619" s="51"/>
      <c r="I619" s="51"/>
    </row>
    <row r="620" spans="2:9" ht="12.75" customHeight="1">
      <c r="B620" s="1"/>
      <c r="D620" s="51"/>
      <c r="E620" s="51"/>
      <c r="F620" s="51"/>
      <c r="G620" s="51"/>
      <c r="H620" s="51"/>
      <c r="I620" s="51"/>
    </row>
    <row r="621" spans="2:9" ht="12.75" customHeight="1">
      <c r="B621" s="1"/>
      <c r="D621" s="51"/>
      <c r="E621" s="51"/>
      <c r="F621" s="51"/>
      <c r="G621" s="51"/>
      <c r="H621" s="51"/>
      <c r="I621" s="51"/>
    </row>
    <row r="622" spans="2:9" ht="12.75" customHeight="1">
      <c r="B622" s="1"/>
      <c r="D622" s="51"/>
      <c r="E622" s="51"/>
      <c r="F622" s="51"/>
      <c r="G622" s="51"/>
      <c r="H622" s="51"/>
      <c r="I622" s="51"/>
    </row>
    <row r="623" spans="2:9" ht="12.75" customHeight="1">
      <c r="B623" s="1"/>
      <c r="D623" s="51"/>
      <c r="E623" s="51"/>
      <c r="F623" s="51"/>
      <c r="G623" s="51"/>
      <c r="H623" s="51"/>
      <c r="I623" s="51"/>
    </row>
    <row r="624" spans="2:9" ht="12.75" customHeight="1">
      <c r="B624" s="1"/>
      <c r="D624" s="51"/>
      <c r="E624" s="51"/>
      <c r="F624" s="51"/>
      <c r="G624" s="51"/>
      <c r="H624" s="51"/>
      <c r="I624" s="51"/>
    </row>
    <row r="625" spans="2:9" ht="12.75" customHeight="1">
      <c r="B625" s="1"/>
      <c r="D625" s="51"/>
      <c r="E625" s="51"/>
      <c r="F625" s="51"/>
      <c r="G625" s="51"/>
      <c r="H625" s="51"/>
      <c r="I625" s="51"/>
    </row>
    <row r="626" spans="2:9" ht="12.75" customHeight="1">
      <c r="B626" s="1"/>
      <c r="D626" s="51"/>
      <c r="E626" s="51"/>
      <c r="F626" s="51"/>
      <c r="G626" s="51"/>
      <c r="H626" s="51"/>
      <c r="I626" s="51"/>
    </row>
    <row r="627" spans="2:9" ht="12.75" customHeight="1">
      <c r="B627" s="1"/>
      <c r="D627" s="51"/>
      <c r="E627" s="51"/>
      <c r="F627" s="51"/>
      <c r="G627" s="51"/>
      <c r="H627" s="51"/>
      <c r="I627" s="51"/>
    </row>
    <row r="628" spans="2:9" ht="12.75" customHeight="1">
      <c r="B628" s="1"/>
      <c r="D628" s="51"/>
      <c r="E628" s="51"/>
      <c r="F628" s="51"/>
      <c r="G628" s="51"/>
      <c r="H628" s="51"/>
      <c r="I628" s="51"/>
    </row>
    <row r="629" spans="2:9" ht="12.75" customHeight="1">
      <c r="B629" s="1"/>
      <c r="D629" s="51"/>
      <c r="E629" s="51"/>
      <c r="F629" s="51"/>
      <c r="G629" s="51"/>
      <c r="H629" s="51"/>
      <c r="I629" s="51"/>
    </row>
    <row r="630" spans="2:9" ht="12.75" customHeight="1">
      <c r="B630" s="1"/>
      <c r="D630" s="51"/>
      <c r="E630" s="51"/>
      <c r="F630" s="51"/>
      <c r="G630" s="51"/>
      <c r="H630" s="51"/>
      <c r="I630" s="51"/>
    </row>
    <row r="631" spans="2:9" ht="12.75" customHeight="1">
      <c r="B631" s="1"/>
      <c r="D631" s="51"/>
      <c r="E631" s="51"/>
      <c r="F631" s="51"/>
      <c r="G631" s="51"/>
      <c r="H631" s="51"/>
      <c r="I631" s="51"/>
    </row>
    <row r="632" spans="2:9" ht="12.75" customHeight="1">
      <c r="B632" s="1"/>
      <c r="D632" s="51"/>
      <c r="E632" s="51"/>
      <c r="F632" s="51"/>
      <c r="G632" s="51"/>
      <c r="H632" s="51"/>
      <c r="I632" s="51"/>
    </row>
    <row r="633" spans="2:9" ht="12.75" customHeight="1">
      <c r="B633" s="1"/>
      <c r="D633" s="51"/>
      <c r="E633" s="51"/>
      <c r="F633" s="51"/>
      <c r="G633" s="51"/>
      <c r="H633" s="51"/>
      <c r="I633" s="51"/>
    </row>
    <row r="634" spans="2:9" ht="12.75" customHeight="1">
      <c r="B634" s="1"/>
      <c r="D634" s="51"/>
      <c r="E634" s="51"/>
      <c r="F634" s="51"/>
      <c r="G634" s="51"/>
      <c r="H634" s="51"/>
      <c r="I634" s="51"/>
    </row>
    <row r="635" spans="2:9" ht="12.75" customHeight="1">
      <c r="B635" s="1"/>
      <c r="D635" s="51"/>
      <c r="E635" s="51"/>
      <c r="F635" s="51"/>
      <c r="G635" s="51"/>
      <c r="H635" s="51"/>
      <c r="I635" s="51"/>
    </row>
    <row r="636" spans="2:9" ht="12.75" customHeight="1">
      <c r="B636" s="1"/>
      <c r="D636" s="51"/>
      <c r="E636" s="51"/>
      <c r="F636" s="51"/>
      <c r="G636" s="51"/>
      <c r="H636" s="51"/>
      <c r="I636" s="51"/>
    </row>
    <row r="637" spans="2:9" ht="12.75" customHeight="1">
      <c r="B637" s="1"/>
      <c r="D637" s="51"/>
      <c r="E637" s="51"/>
      <c r="F637" s="51"/>
      <c r="G637" s="51"/>
      <c r="H637" s="51"/>
      <c r="I637" s="51"/>
    </row>
    <row r="638" spans="2:9" ht="12.75" customHeight="1">
      <c r="B638" s="1"/>
      <c r="D638" s="51"/>
      <c r="E638" s="51"/>
      <c r="F638" s="51"/>
      <c r="G638" s="51"/>
      <c r="H638" s="51"/>
      <c r="I638" s="51"/>
    </row>
    <row r="639" spans="2:9" ht="12.75" customHeight="1">
      <c r="B639" s="1"/>
      <c r="D639" s="51"/>
      <c r="E639" s="51"/>
      <c r="F639" s="51"/>
      <c r="G639" s="51"/>
      <c r="H639" s="51"/>
      <c r="I639" s="51"/>
    </row>
    <row r="640" spans="2:9" ht="12.75" customHeight="1">
      <c r="B640" s="1"/>
      <c r="D640" s="51"/>
      <c r="E640" s="51"/>
      <c r="F640" s="51"/>
      <c r="G640" s="51"/>
      <c r="H640" s="51"/>
      <c r="I640" s="51"/>
    </row>
    <row r="641" spans="2:9" ht="12.75" customHeight="1">
      <c r="B641" s="1"/>
      <c r="D641" s="51"/>
      <c r="E641" s="51"/>
      <c r="F641" s="51"/>
      <c r="G641" s="51"/>
      <c r="H641" s="51"/>
      <c r="I641" s="51"/>
    </row>
    <row r="642" spans="2:9" ht="12.75" customHeight="1">
      <c r="B642" s="1"/>
      <c r="D642" s="51"/>
      <c r="E642" s="51"/>
      <c r="F642" s="51"/>
      <c r="G642" s="51"/>
      <c r="H642" s="51"/>
      <c r="I642" s="51"/>
    </row>
    <row r="643" spans="2:9" ht="12.75" customHeight="1">
      <c r="B643" s="1"/>
      <c r="D643" s="51"/>
      <c r="E643" s="51"/>
      <c r="F643" s="51"/>
      <c r="G643" s="51"/>
      <c r="H643" s="51"/>
      <c r="I643" s="51"/>
    </row>
    <row r="644" spans="2:9" ht="12.75" customHeight="1">
      <c r="B644" s="1"/>
      <c r="D644" s="51"/>
      <c r="E644" s="51"/>
      <c r="F644" s="51"/>
      <c r="G644" s="51"/>
      <c r="H644" s="51"/>
      <c r="I644" s="51"/>
    </row>
    <row r="645" spans="2:9" ht="12.75" customHeight="1">
      <c r="B645" s="1"/>
      <c r="D645" s="51"/>
      <c r="E645" s="51"/>
      <c r="F645" s="51"/>
      <c r="G645" s="51"/>
      <c r="H645" s="51"/>
      <c r="I645" s="51"/>
    </row>
    <row r="646" spans="2:9" ht="12.75" customHeight="1">
      <c r="B646" s="1"/>
      <c r="D646" s="51"/>
      <c r="E646" s="51"/>
      <c r="F646" s="51"/>
      <c r="G646" s="51"/>
      <c r="H646" s="51"/>
      <c r="I646" s="51"/>
    </row>
    <row r="647" spans="2:9" ht="12.75" customHeight="1">
      <c r="B647" s="1"/>
      <c r="D647" s="51"/>
      <c r="E647" s="51"/>
      <c r="F647" s="51"/>
      <c r="G647" s="51"/>
      <c r="H647" s="51"/>
      <c r="I647" s="51"/>
    </row>
    <row r="648" spans="2:9" ht="12.75" customHeight="1">
      <c r="B648" s="1"/>
      <c r="D648" s="51"/>
      <c r="E648" s="51"/>
      <c r="F648" s="51"/>
      <c r="G648" s="51"/>
      <c r="H648" s="51"/>
      <c r="I648" s="51"/>
    </row>
    <row r="649" spans="2:9" ht="12.75" customHeight="1">
      <c r="B649" s="1"/>
      <c r="D649" s="51"/>
      <c r="E649" s="51"/>
      <c r="F649" s="51"/>
      <c r="G649" s="51"/>
      <c r="H649" s="51"/>
      <c r="I649" s="51"/>
    </row>
    <row r="650" spans="2:9" ht="12.75" customHeight="1">
      <c r="B650" s="1"/>
      <c r="D650" s="51"/>
      <c r="E650" s="51"/>
      <c r="F650" s="51"/>
      <c r="G650" s="51"/>
      <c r="H650" s="51"/>
      <c r="I650" s="51"/>
    </row>
    <row r="651" spans="2:9" ht="12.75" customHeight="1">
      <c r="B651" s="1"/>
      <c r="D651" s="51"/>
      <c r="E651" s="51"/>
      <c r="F651" s="51"/>
      <c r="G651" s="51"/>
      <c r="H651" s="51"/>
      <c r="I651" s="51"/>
    </row>
    <row r="652" spans="2:9" ht="12.75" customHeight="1">
      <c r="B652" s="1"/>
      <c r="D652" s="51"/>
      <c r="E652" s="51"/>
      <c r="F652" s="51"/>
      <c r="G652" s="51"/>
      <c r="H652" s="51"/>
      <c r="I652" s="51"/>
    </row>
    <row r="653" spans="2:9" ht="12.75" customHeight="1">
      <c r="B653" s="1"/>
      <c r="D653" s="51"/>
      <c r="E653" s="51"/>
      <c r="F653" s="51"/>
      <c r="G653" s="51"/>
      <c r="H653" s="51"/>
      <c r="I653" s="51"/>
    </row>
    <row r="654" spans="2:9" ht="12.75" customHeight="1">
      <c r="B654" s="1"/>
      <c r="D654" s="51"/>
      <c r="E654" s="51"/>
      <c r="F654" s="51"/>
      <c r="G654" s="51"/>
      <c r="H654" s="51"/>
      <c r="I654" s="51"/>
    </row>
    <row r="655" spans="2:9" ht="12.75" customHeight="1">
      <c r="B655" s="1"/>
      <c r="D655" s="51"/>
      <c r="E655" s="51"/>
      <c r="F655" s="51"/>
      <c r="G655" s="51"/>
      <c r="H655" s="51"/>
      <c r="I655" s="51"/>
    </row>
    <row r="656" spans="2:9" ht="12.75" customHeight="1">
      <c r="B656" s="1"/>
      <c r="D656" s="51"/>
      <c r="E656" s="51"/>
      <c r="F656" s="51"/>
      <c r="G656" s="51"/>
      <c r="H656" s="51"/>
      <c r="I656" s="51"/>
    </row>
    <row r="657" spans="2:9" ht="12.75" customHeight="1">
      <c r="B657" s="1"/>
      <c r="D657" s="51"/>
      <c r="E657" s="51"/>
      <c r="F657" s="51"/>
      <c r="G657" s="51"/>
      <c r="H657" s="51"/>
      <c r="I657" s="51"/>
    </row>
    <row r="658" spans="2:9" ht="12.75" customHeight="1">
      <c r="B658" s="1"/>
      <c r="D658" s="51"/>
      <c r="E658" s="51"/>
      <c r="F658" s="51"/>
      <c r="G658" s="51"/>
      <c r="H658" s="51"/>
      <c r="I658" s="51"/>
    </row>
    <row r="659" spans="2:9" ht="12.75" customHeight="1">
      <c r="B659" s="1"/>
      <c r="D659" s="51"/>
      <c r="E659" s="51"/>
      <c r="F659" s="51"/>
      <c r="G659" s="51"/>
      <c r="H659" s="51"/>
      <c r="I659" s="51"/>
    </row>
    <row r="660" spans="2:9" ht="12.75" customHeight="1">
      <c r="B660" s="1"/>
      <c r="D660" s="51"/>
      <c r="E660" s="51"/>
      <c r="F660" s="51"/>
      <c r="G660" s="51"/>
      <c r="H660" s="51"/>
      <c r="I660" s="51"/>
    </row>
    <row r="661" spans="2:9" ht="12.75" customHeight="1">
      <c r="B661" s="1"/>
      <c r="D661" s="51"/>
      <c r="E661" s="51"/>
      <c r="F661" s="51"/>
      <c r="G661" s="51"/>
      <c r="H661" s="51"/>
      <c r="I661" s="51"/>
    </row>
    <row r="662" spans="2:9" ht="12.75" customHeight="1">
      <c r="B662" s="1"/>
      <c r="D662" s="51"/>
      <c r="E662" s="51"/>
      <c r="F662" s="51"/>
      <c r="G662" s="51"/>
      <c r="H662" s="51"/>
      <c r="I662" s="51"/>
    </row>
    <row r="663" spans="2:9" ht="12.75" customHeight="1">
      <c r="B663" s="1"/>
      <c r="D663" s="51"/>
      <c r="E663" s="51"/>
      <c r="F663" s="51"/>
      <c r="G663" s="51"/>
      <c r="H663" s="51"/>
      <c r="I663" s="51"/>
    </row>
    <row r="664" spans="2:9" ht="12.75" customHeight="1">
      <c r="B664" s="1"/>
      <c r="D664" s="51"/>
      <c r="E664" s="51"/>
      <c r="F664" s="51"/>
      <c r="G664" s="51"/>
      <c r="H664" s="51"/>
      <c r="I664" s="51"/>
    </row>
    <row r="665" spans="2:9" ht="12.75" customHeight="1">
      <c r="B665" s="1"/>
      <c r="D665" s="51"/>
      <c r="E665" s="51"/>
      <c r="F665" s="51"/>
      <c r="G665" s="51"/>
      <c r="H665" s="51"/>
      <c r="I665" s="51"/>
    </row>
    <row r="666" spans="2:9" ht="12.75" customHeight="1">
      <c r="B666" s="1"/>
      <c r="D666" s="51"/>
      <c r="E666" s="51"/>
      <c r="F666" s="51"/>
      <c r="G666" s="51"/>
      <c r="H666" s="51"/>
      <c r="I666" s="51"/>
    </row>
    <row r="667" spans="2:9" ht="12.75" customHeight="1">
      <c r="B667" s="1"/>
      <c r="D667" s="51"/>
      <c r="E667" s="51"/>
      <c r="F667" s="51"/>
      <c r="G667" s="51"/>
      <c r="H667" s="51"/>
      <c r="I667" s="51"/>
    </row>
    <row r="668" spans="2:9" ht="12.75" customHeight="1">
      <c r="B668" s="1"/>
      <c r="D668" s="51"/>
      <c r="E668" s="51"/>
      <c r="F668" s="51"/>
      <c r="G668" s="51"/>
      <c r="H668" s="51"/>
      <c r="I668" s="51"/>
    </row>
    <row r="669" spans="2:9" ht="12.75" customHeight="1">
      <c r="B669" s="1"/>
      <c r="D669" s="51"/>
      <c r="E669" s="51"/>
      <c r="F669" s="51"/>
      <c r="G669" s="51"/>
      <c r="H669" s="51"/>
      <c r="I669" s="51"/>
    </row>
    <row r="670" spans="2:9" ht="12.75" customHeight="1">
      <c r="B670" s="1"/>
      <c r="D670" s="51"/>
      <c r="E670" s="51"/>
      <c r="F670" s="51"/>
      <c r="G670" s="51"/>
      <c r="H670" s="51"/>
      <c r="I670" s="51"/>
    </row>
    <row r="671" spans="2:9" ht="12.75" customHeight="1">
      <c r="B671" s="1"/>
      <c r="D671" s="51"/>
      <c r="E671" s="51"/>
      <c r="F671" s="51"/>
      <c r="G671" s="51"/>
      <c r="H671" s="51"/>
      <c r="I671" s="51"/>
    </row>
    <row r="672" spans="2:9" ht="12.75" customHeight="1">
      <c r="B672" s="1"/>
      <c r="D672" s="51"/>
      <c r="E672" s="51"/>
      <c r="F672" s="51"/>
      <c r="G672" s="51"/>
      <c r="H672" s="51"/>
      <c r="I672" s="51"/>
    </row>
    <row r="673" spans="2:9" ht="12.75" customHeight="1">
      <c r="B673" s="1"/>
      <c r="D673" s="51"/>
      <c r="E673" s="51"/>
      <c r="F673" s="51"/>
      <c r="G673" s="51"/>
      <c r="H673" s="51"/>
      <c r="I673" s="51"/>
    </row>
    <row r="674" spans="2:9" ht="12.75" customHeight="1">
      <c r="B674" s="1"/>
      <c r="D674" s="51"/>
      <c r="E674" s="51"/>
      <c r="F674" s="51"/>
      <c r="G674" s="51"/>
      <c r="H674" s="51"/>
      <c r="I674" s="51"/>
    </row>
    <row r="675" spans="2:9" ht="12.75" customHeight="1">
      <c r="B675" s="1"/>
      <c r="D675" s="51"/>
      <c r="E675" s="51"/>
      <c r="F675" s="51"/>
      <c r="G675" s="51"/>
      <c r="H675" s="51"/>
      <c r="I675" s="51"/>
    </row>
    <row r="676" spans="2:9" ht="12.75" customHeight="1">
      <c r="B676" s="1"/>
      <c r="D676" s="51"/>
      <c r="E676" s="51"/>
      <c r="F676" s="51"/>
      <c r="G676" s="51"/>
      <c r="H676" s="51"/>
      <c r="I676" s="51"/>
    </row>
    <row r="677" spans="2:9" ht="12.75" customHeight="1">
      <c r="B677" s="1"/>
      <c r="D677" s="51"/>
      <c r="E677" s="51"/>
      <c r="F677" s="51"/>
      <c r="G677" s="51"/>
      <c r="H677" s="51"/>
      <c r="I677" s="51"/>
    </row>
    <row r="678" spans="2:9" ht="12.75" customHeight="1">
      <c r="B678" s="1"/>
      <c r="D678" s="51"/>
      <c r="E678" s="51"/>
      <c r="F678" s="51"/>
      <c r="G678" s="51"/>
      <c r="H678" s="51"/>
      <c r="I678" s="51"/>
    </row>
    <row r="679" spans="2:9" ht="12.75" customHeight="1">
      <c r="B679" s="1"/>
      <c r="D679" s="51"/>
      <c r="E679" s="51"/>
      <c r="F679" s="51"/>
      <c r="G679" s="51"/>
      <c r="H679" s="51"/>
      <c r="I679" s="51"/>
    </row>
    <row r="680" spans="2:9" ht="12.75" customHeight="1">
      <c r="B680" s="1"/>
      <c r="D680" s="51"/>
      <c r="E680" s="51"/>
      <c r="F680" s="51"/>
      <c r="G680" s="51"/>
      <c r="H680" s="51"/>
      <c r="I680" s="51"/>
    </row>
    <row r="681" spans="2:9" ht="12.75" customHeight="1">
      <c r="B681" s="1"/>
      <c r="D681" s="51"/>
      <c r="E681" s="51"/>
      <c r="F681" s="51"/>
      <c r="G681" s="51"/>
      <c r="H681" s="51"/>
      <c r="I681" s="51"/>
    </row>
    <row r="682" spans="2:9" ht="12.75" customHeight="1">
      <c r="B682" s="1"/>
      <c r="D682" s="51"/>
      <c r="E682" s="51"/>
      <c r="F682" s="51"/>
      <c r="G682" s="51"/>
      <c r="H682" s="51"/>
      <c r="I682" s="51"/>
    </row>
    <row r="683" spans="2:9" ht="12.75" customHeight="1">
      <c r="B683" s="1"/>
      <c r="D683" s="51"/>
      <c r="E683" s="51"/>
      <c r="F683" s="51"/>
      <c r="G683" s="51"/>
      <c r="H683" s="51"/>
      <c r="I683" s="51"/>
    </row>
    <row r="684" spans="2:9" ht="12.75" customHeight="1">
      <c r="B684" s="1"/>
      <c r="D684" s="51"/>
      <c r="E684" s="51"/>
      <c r="F684" s="51"/>
      <c r="G684" s="51"/>
      <c r="H684" s="51"/>
      <c r="I684" s="51"/>
    </row>
    <row r="685" spans="2:9" ht="12.75" customHeight="1">
      <c r="B685" s="1"/>
      <c r="D685" s="51"/>
      <c r="E685" s="51"/>
      <c r="F685" s="51"/>
      <c r="G685" s="51"/>
      <c r="H685" s="51"/>
      <c r="I685" s="51"/>
    </row>
    <row r="686" spans="2:9" ht="12.75" customHeight="1">
      <c r="B686" s="1"/>
      <c r="D686" s="51"/>
      <c r="E686" s="51"/>
      <c r="F686" s="51"/>
      <c r="G686" s="51"/>
      <c r="H686" s="51"/>
      <c r="I686" s="51"/>
    </row>
    <row r="687" spans="2:9" ht="12.75" customHeight="1">
      <c r="B687" s="1"/>
      <c r="D687" s="51"/>
      <c r="E687" s="51"/>
      <c r="F687" s="51"/>
      <c r="G687" s="51"/>
      <c r="H687" s="51"/>
      <c r="I687" s="51"/>
    </row>
    <row r="688" spans="2:9" ht="12.75" customHeight="1">
      <c r="B688" s="1"/>
      <c r="D688" s="51"/>
      <c r="E688" s="51"/>
      <c r="F688" s="51"/>
      <c r="G688" s="51"/>
      <c r="H688" s="51"/>
      <c r="I688" s="51"/>
    </row>
    <row r="689" spans="2:9" ht="12.75" customHeight="1">
      <c r="B689" s="1"/>
      <c r="D689" s="51"/>
      <c r="E689" s="51"/>
      <c r="F689" s="51"/>
      <c r="G689" s="51"/>
      <c r="H689" s="51"/>
      <c r="I689" s="51"/>
    </row>
    <row r="690" spans="2:9" ht="12.75" customHeight="1">
      <c r="B690" s="1"/>
      <c r="D690" s="51"/>
      <c r="E690" s="51"/>
      <c r="F690" s="51"/>
      <c r="G690" s="51"/>
      <c r="H690" s="51"/>
      <c r="I690" s="51"/>
    </row>
    <row r="691" spans="2:9" ht="12.75" customHeight="1">
      <c r="B691" s="1"/>
      <c r="D691" s="51"/>
      <c r="E691" s="51"/>
      <c r="F691" s="51"/>
      <c r="G691" s="51"/>
      <c r="H691" s="51"/>
      <c r="I691" s="51"/>
    </row>
    <row r="692" spans="2:9" ht="12.75" customHeight="1">
      <c r="B692" s="1"/>
      <c r="D692" s="51"/>
      <c r="E692" s="51"/>
      <c r="F692" s="51"/>
      <c r="G692" s="51"/>
      <c r="H692" s="51"/>
      <c r="I692" s="51"/>
    </row>
    <row r="693" spans="2:9" ht="12.75" customHeight="1">
      <c r="B693" s="1"/>
      <c r="D693" s="51"/>
      <c r="E693" s="51"/>
      <c r="F693" s="51"/>
      <c r="G693" s="51"/>
      <c r="H693" s="51"/>
      <c r="I693" s="51"/>
    </row>
    <row r="694" spans="2:9" ht="12.75" customHeight="1">
      <c r="B694" s="1"/>
      <c r="D694" s="51"/>
      <c r="E694" s="51"/>
      <c r="F694" s="51"/>
      <c r="G694" s="51"/>
      <c r="H694" s="51"/>
      <c r="I694" s="51"/>
    </row>
    <row r="695" spans="2:9" ht="12.75" customHeight="1">
      <c r="B695" s="1"/>
      <c r="D695" s="51"/>
      <c r="E695" s="51"/>
      <c r="F695" s="51"/>
      <c r="G695" s="51"/>
      <c r="H695" s="51"/>
      <c r="I695" s="51"/>
    </row>
    <row r="696" spans="2:9" ht="12.75" customHeight="1">
      <c r="B696" s="1"/>
      <c r="D696" s="51"/>
      <c r="E696" s="51"/>
      <c r="F696" s="51"/>
      <c r="G696" s="51"/>
      <c r="H696" s="51"/>
      <c r="I696" s="51"/>
    </row>
    <row r="697" spans="2:9" ht="12.75" customHeight="1">
      <c r="B697" s="1"/>
      <c r="D697" s="51"/>
      <c r="E697" s="51"/>
      <c r="F697" s="51"/>
      <c r="G697" s="51"/>
      <c r="H697" s="51"/>
      <c r="I697" s="51"/>
    </row>
    <row r="698" spans="2:9" ht="12.75" customHeight="1">
      <c r="B698" s="1"/>
      <c r="D698" s="51"/>
      <c r="E698" s="51"/>
      <c r="F698" s="51"/>
      <c r="G698" s="51"/>
      <c r="H698" s="51"/>
      <c r="I698" s="51"/>
    </row>
    <row r="699" spans="2:9" ht="12.75" customHeight="1">
      <c r="B699" s="1"/>
      <c r="D699" s="51"/>
      <c r="E699" s="51"/>
      <c r="F699" s="51"/>
      <c r="G699" s="51"/>
      <c r="H699" s="51"/>
      <c r="I699" s="51"/>
    </row>
    <row r="700" spans="2:9" ht="12.75" customHeight="1">
      <c r="B700" s="1"/>
      <c r="D700" s="51"/>
      <c r="E700" s="51"/>
      <c r="F700" s="51"/>
      <c r="G700" s="51"/>
      <c r="H700" s="51"/>
      <c r="I700" s="51"/>
    </row>
    <row r="701" spans="2:9" ht="12.75" customHeight="1">
      <c r="B701" s="1"/>
      <c r="D701" s="51"/>
      <c r="E701" s="51"/>
      <c r="F701" s="51"/>
      <c r="G701" s="51"/>
      <c r="H701" s="51"/>
      <c r="I701" s="51"/>
    </row>
    <row r="702" spans="2:9" ht="12.75" customHeight="1">
      <c r="B702" s="1"/>
      <c r="D702" s="51"/>
      <c r="E702" s="51"/>
      <c r="F702" s="51"/>
      <c r="G702" s="51"/>
      <c r="H702" s="51"/>
      <c r="I702" s="51"/>
    </row>
    <row r="703" spans="2:9" ht="12.75" customHeight="1">
      <c r="B703" s="1"/>
      <c r="D703" s="51"/>
      <c r="E703" s="51"/>
      <c r="F703" s="51"/>
      <c r="G703" s="51"/>
      <c r="H703" s="51"/>
      <c r="I703" s="51"/>
    </row>
    <row r="704" spans="2:9" ht="12.75" customHeight="1">
      <c r="B704" s="1"/>
      <c r="D704" s="51"/>
      <c r="E704" s="51"/>
      <c r="F704" s="51"/>
      <c r="G704" s="51"/>
      <c r="H704" s="51"/>
      <c r="I704" s="51"/>
    </row>
    <row r="705" spans="2:9" ht="12.75" customHeight="1">
      <c r="B705" s="1"/>
      <c r="D705" s="51"/>
      <c r="E705" s="51"/>
      <c r="F705" s="51"/>
      <c r="G705" s="51"/>
      <c r="H705" s="51"/>
      <c r="I705" s="51"/>
    </row>
    <row r="706" spans="2:9" ht="12.75" customHeight="1">
      <c r="B706" s="1"/>
      <c r="D706" s="51"/>
      <c r="E706" s="51"/>
      <c r="F706" s="51"/>
      <c r="G706" s="51"/>
      <c r="H706" s="51"/>
      <c r="I706" s="51"/>
    </row>
    <row r="707" spans="2:9" ht="12.75" customHeight="1">
      <c r="B707" s="1"/>
      <c r="D707" s="51"/>
      <c r="E707" s="51"/>
      <c r="F707" s="51"/>
      <c r="G707" s="51"/>
      <c r="H707" s="51"/>
      <c r="I707" s="51"/>
    </row>
    <row r="708" spans="2:9" ht="12.75" customHeight="1">
      <c r="B708" s="1"/>
      <c r="D708" s="51"/>
      <c r="E708" s="51"/>
      <c r="F708" s="51"/>
      <c r="G708" s="51"/>
      <c r="H708" s="51"/>
      <c r="I708" s="51"/>
    </row>
    <row r="709" spans="2:9" ht="12.75" customHeight="1">
      <c r="B709" s="1"/>
      <c r="D709" s="51"/>
      <c r="E709" s="51"/>
      <c r="F709" s="51"/>
      <c r="G709" s="51"/>
      <c r="H709" s="51"/>
      <c r="I709" s="51"/>
    </row>
    <row r="710" spans="2:9" ht="12.75" customHeight="1">
      <c r="B710" s="1"/>
      <c r="D710" s="51"/>
      <c r="E710" s="51"/>
      <c r="F710" s="51"/>
      <c r="G710" s="51"/>
      <c r="H710" s="51"/>
      <c r="I710" s="51"/>
    </row>
    <row r="711" spans="2:9" ht="12.75" customHeight="1">
      <c r="B711" s="1"/>
      <c r="D711" s="51"/>
      <c r="E711" s="51"/>
      <c r="F711" s="51"/>
      <c r="G711" s="51"/>
      <c r="H711" s="51"/>
      <c r="I711" s="51"/>
    </row>
    <row r="712" spans="2:9" ht="12.75" customHeight="1">
      <c r="B712" s="1"/>
      <c r="D712" s="51"/>
      <c r="E712" s="51"/>
      <c r="F712" s="51"/>
      <c r="G712" s="51"/>
      <c r="H712" s="51"/>
      <c r="I712" s="51"/>
    </row>
    <row r="713" spans="2:9" ht="12.75" customHeight="1">
      <c r="B713" s="1"/>
      <c r="D713" s="51"/>
      <c r="E713" s="51"/>
      <c r="F713" s="51"/>
      <c r="G713" s="51"/>
      <c r="H713" s="51"/>
      <c r="I713" s="51"/>
    </row>
    <row r="714" spans="2:9" ht="12.75" customHeight="1">
      <c r="B714" s="1"/>
      <c r="D714" s="51"/>
      <c r="E714" s="51"/>
      <c r="F714" s="51"/>
      <c r="G714" s="51"/>
      <c r="H714" s="51"/>
      <c r="I714" s="51"/>
    </row>
    <row r="715" spans="2:9" ht="12.75" customHeight="1">
      <c r="B715" s="1"/>
      <c r="D715" s="51"/>
      <c r="E715" s="51"/>
      <c r="F715" s="51"/>
      <c r="G715" s="51"/>
      <c r="H715" s="51"/>
      <c r="I715" s="51"/>
    </row>
    <row r="716" spans="2:9" ht="12.75" customHeight="1">
      <c r="B716" s="1"/>
      <c r="D716" s="51"/>
      <c r="E716" s="51"/>
      <c r="F716" s="51"/>
      <c r="G716" s="51"/>
      <c r="H716" s="51"/>
      <c r="I716" s="51"/>
    </row>
    <row r="717" spans="2:9" ht="12.75" customHeight="1">
      <c r="B717" s="1"/>
      <c r="D717" s="51"/>
      <c r="E717" s="51"/>
      <c r="F717" s="51"/>
      <c r="G717" s="51"/>
      <c r="H717" s="51"/>
      <c r="I717" s="51"/>
    </row>
    <row r="718" spans="2:9" ht="12.75" customHeight="1">
      <c r="B718" s="1"/>
      <c r="D718" s="51"/>
      <c r="E718" s="51"/>
      <c r="F718" s="51"/>
      <c r="G718" s="51"/>
      <c r="H718" s="51"/>
      <c r="I718" s="51"/>
    </row>
    <row r="719" spans="2:9" ht="12.75" customHeight="1">
      <c r="B719" s="1"/>
      <c r="D719" s="51"/>
      <c r="E719" s="51"/>
      <c r="F719" s="51"/>
      <c r="G719" s="51"/>
      <c r="H719" s="51"/>
      <c r="I719" s="51"/>
    </row>
    <row r="720" spans="2:9" ht="12.75" customHeight="1">
      <c r="B720" s="1"/>
      <c r="D720" s="51"/>
      <c r="E720" s="51"/>
      <c r="F720" s="51"/>
      <c r="G720" s="51"/>
      <c r="H720" s="51"/>
      <c r="I720" s="51"/>
    </row>
    <row r="721" spans="2:9" ht="12.75" customHeight="1">
      <c r="B721" s="1"/>
      <c r="D721" s="51"/>
      <c r="E721" s="51"/>
      <c r="F721" s="51"/>
      <c r="G721" s="51"/>
      <c r="H721" s="51"/>
      <c r="I721" s="51"/>
    </row>
    <row r="722" spans="2:9" ht="12.75" customHeight="1">
      <c r="B722" s="1"/>
      <c r="D722" s="51"/>
      <c r="E722" s="51"/>
      <c r="F722" s="51"/>
      <c r="G722" s="51"/>
      <c r="H722" s="51"/>
      <c r="I722" s="51"/>
    </row>
    <row r="723" spans="2:9" ht="12.75" customHeight="1">
      <c r="B723" s="1"/>
      <c r="D723" s="51"/>
      <c r="E723" s="51"/>
      <c r="F723" s="51"/>
      <c r="G723" s="51"/>
      <c r="H723" s="51"/>
      <c r="I723" s="51"/>
    </row>
    <row r="724" spans="2:9" ht="12.75" customHeight="1">
      <c r="B724" s="1"/>
      <c r="D724" s="51"/>
      <c r="E724" s="51"/>
      <c r="F724" s="51"/>
      <c r="G724" s="51"/>
      <c r="H724" s="51"/>
      <c r="I724" s="51"/>
    </row>
    <row r="725" spans="2:9" ht="12.75" customHeight="1">
      <c r="B725" s="1"/>
      <c r="D725" s="51"/>
      <c r="E725" s="51"/>
      <c r="F725" s="51"/>
      <c r="G725" s="51"/>
      <c r="H725" s="51"/>
      <c r="I725" s="51"/>
    </row>
    <row r="726" spans="2:9" ht="12.75" customHeight="1">
      <c r="B726" s="1"/>
      <c r="D726" s="51"/>
      <c r="E726" s="51"/>
      <c r="F726" s="51"/>
      <c r="G726" s="51"/>
      <c r="H726" s="51"/>
      <c r="I726" s="51"/>
    </row>
    <row r="727" spans="2:9" ht="12.75" customHeight="1">
      <c r="B727" s="1"/>
      <c r="D727" s="51"/>
      <c r="E727" s="51"/>
      <c r="F727" s="51"/>
      <c r="G727" s="51"/>
      <c r="H727" s="51"/>
      <c r="I727" s="51"/>
    </row>
    <row r="728" spans="2:9" ht="12.75" customHeight="1">
      <c r="B728" s="1"/>
      <c r="D728" s="51"/>
      <c r="E728" s="51"/>
      <c r="F728" s="51"/>
      <c r="G728" s="51"/>
      <c r="H728" s="51"/>
      <c r="I728" s="51"/>
    </row>
    <row r="729" spans="2:9" ht="12.75" customHeight="1">
      <c r="B729" s="1"/>
      <c r="D729" s="51"/>
      <c r="E729" s="51"/>
      <c r="F729" s="51"/>
      <c r="G729" s="51"/>
      <c r="H729" s="51"/>
      <c r="I729" s="51"/>
    </row>
    <row r="730" spans="2:9" ht="12.75" customHeight="1">
      <c r="B730" s="1"/>
      <c r="D730" s="51"/>
      <c r="E730" s="51"/>
      <c r="F730" s="51"/>
      <c r="G730" s="51"/>
      <c r="H730" s="51"/>
      <c r="I730" s="51"/>
    </row>
    <row r="731" spans="2:9" ht="12.75" customHeight="1">
      <c r="B731" s="1"/>
      <c r="D731" s="51"/>
      <c r="E731" s="51"/>
      <c r="F731" s="51"/>
      <c r="G731" s="51"/>
      <c r="H731" s="51"/>
      <c r="I731" s="51"/>
    </row>
    <row r="732" spans="2:9" ht="12.75" customHeight="1">
      <c r="B732" s="1"/>
      <c r="D732" s="51"/>
      <c r="E732" s="51"/>
      <c r="F732" s="51"/>
      <c r="G732" s="51"/>
      <c r="H732" s="51"/>
      <c r="I732" s="51"/>
    </row>
    <row r="733" spans="2:9" ht="12.75" customHeight="1">
      <c r="B733" s="1"/>
      <c r="D733" s="51"/>
      <c r="E733" s="51"/>
      <c r="F733" s="51"/>
      <c r="G733" s="51"/>
      <c r="H733" s="51"/>
      <c r="I733" s="51"/>
    </row>
    <row r="734" spans="2:9" ht="12.75" customHeight="1">
      <c r="B734" s="1"/>
      <c r="D734" s="51"/>
      <c r="E734" s="51"/>
      <c r="F734" s="51"/>
      <c r="G734" s="51"/>
      <c r="H734" s="51"/>
      <c r="I734" s="51"/>
    </row>
    <row r="735" spans="2:9" ht="12.75" customHeight="1">
      <c r="B735" s="1"/>
      <c r="D735" s="51"/>
      <c r="E735" s="51"/>
      <c r="F735" s="51"/>
      <c r="G735" s="51"/>
      <c r="H735" s="51"/>
      <c r="I735" s="51"/>
    </row>
    <row r="736" spans="2:9" ht="12.75" customHeight="1">
      <c r="B736" s="1"/>
      <c r="D736" s="51"/>
      <c r="E736" s="51"/>
      <c r="F736" s="51"/>
      <c r="G736" s="51"/>
      <c r="H736" s="51"/>
      <c r="I736" s="51"/>
    </row>
    <row r="737" spans="2:9" ht="12.75" customHeight="1">
      <c r="B737" s="1"/>
      <c r="D737" s="51"/>
      <c r="E737" s="51"/>
      <c r="F737" s="51"/>
      <c r="G737" s="51"/>
      <c r="H737" s="51"/>
      <c r="I737" s="51"/>
    </row>
    <row r="738" spans="2:9" ht="12.75" customHeight="1">
      <c r="B738" s="1"/>
      <c r="D738" s="51"/>
      <c r="E738" s="51"/>
      <c r="F738" s="51"/>
      <c r="G738" s="51"/>
      <c r="H738" s="51"/>
      <c r="I738" s="51"/>
    </row>
    <row r="739" spans="2:9" ht="12.75" customHeight="1">
      <c r="B739" s="1"/>
      <c r="D739" s="51"/>
      <c r="E739" s="51"/>
      <c r="F739" s="51"/>
      <c r="G739" s="51"/>
      <c r="H739" s="51"/>
      <c r="I739" s="51"/>
    </row>
    <row r="740" spans="2:9" ht="12.75" customHeight="1">
      <c r="B740" s="1"/>
      <c r="D740" s="51"/>
      <c r="E740" s="51"/>
      <c r="F740" s="51"/>
      <c r="G740" s="51"/>
      <c r="H740" s="51"/>
      <c r="I740" s="51"/>
    </row>
    <row r="741" spans="2:9" ht="12.75" customHeight="1">
      <c r="B741" s="1"/>
      <c r="D741" s="51"/>
      <c r="E741" s="51"/>
      <c r="F741" s="51"/>
      <c r="G741" s="51"/>
      <c r="H741" s="51"/>
      <c r="I741" s="51"/>
    </row>
    <row r="742" spans="2:9" ht="12.75" customHeight="1">
      <c r="B742" s="1"/>
      <c r="D742" s="51"/>
      <c r="E742" s="51"/>
      <c r="F742" s="51"/>
      <c r="G742" s="51"/>
      <c r="H742" s="51"/>
      <c r="I742" s="51"/>
    </row>
    <row r="743" spans="2:9" ht="12.75" customHeight="1">
      <c r="B743" s="1"/>
      <c r="D743" s="51"/>
      <c r="E743" s="51"/>
      <c r="F743" s="51"/>
      <c r="G743" s="51"/>
      <c r="H743" s="51"/>
      <c r="I743" s="51"/>
    </row>
    <row r="744" spans="2:9" ht="12.75" customHeight="1">
      <c r="B744" s="1"/>
      <c r="D744" s="51"/>
      <c r="E744" s="51"/>
      <c r="F744" s="51"/>
      <c r="G744" s="51"/>
      <c r="H744" s="51"/>
      <c r="I744" s="51"/>
    </row>
    <row r="745" spans="2:9" ht="12.75" customHeight="1">
      <c r="B745" s="1"/>
      <c r="D745" s="51"/>
      <c r="E745" s="51"/>
      <c r="F745" s="51"/>
      <c r="G745" s="51"/>
      <c r="H745" s="51"/>
      <c r="I745" s="51"/>
    </row>
    <row r="746" spans="2:9" ht="12.75" customHeight="1">
      <c r="B746" s="1"/>
      <c r="D746" s="51"/>
      <c r="E746" s="51"/>
      <c r="F746" s="51"/>
      <c r="G746" s="51"/>
      <c r="H746" s="51"/>
      <c r="I746" s="51"/>
    </row>
    <row r="747" spans="2:9" ht="12.75" customHeight="1">
      <c r="B747" s="1"/>
      <c r="D747" s="51"/>
      <c r="E747" s="51"/>
      <c r="F747" s="51"/>
      <c r="G747" s="51"/>
      <c r="H747" s="51"/>
      <c r="I747" s="51"/>
    </row>
    <row r="748" spans="2:9" ht="12.75" customHeight="1">
      <c r="B748" s="1"/>
      <c r="D748" s="51"/>
      <c r="E748" s="51"/>
      <c r="F748" s="51"/>
      <c r="G748" s="51"/>
      <c r="H748" s="51"/>
      <c r="I748" s="51"/>
    </row>
    <row r="749" spans="2:9" ht="12.75" customHeight="1">
      <c r="B749" s="1"/>
      <c r="D749" s="51"/>
      <c r="E749" s="51"/>
      <c r="F749" s="51"/>
      <c r="G749" s="51"/>
      <c r="H749" s="51"/>
      <c r="I749" s="51"/>
    </row>
    <row r="750" spans="2:9" ht="12.75" customHeight="1">
      <c r="B750" s="1"/>
      <c r="D750" s="51"/>
      <c r="E750" s="51"/>
      <c r="F750" s="51"/>
      <c r="G750" s="51"/>
      <c r="H750" s="51"/>
      <c r="I750" s="51"/>
    </row>
    <row r="751" spans="2:9" ht="12.75" customHeight="1">
      <c r="B751" s="1"/>
      <c r="D751" s="51"/>
      <c r="E751" s="51"/>
      <c r="F751" s="51"/>
      <c r="G751" s="51"/>
      <c r="H751" s="51"/>
      <c r="I751" s="51"/>
    </row>
    <row r="752" spans="2:9" ht="12.75" customHeight="1">
      <c r="B752" s="1"/>
      <c r="D752" s="51"/>
      <c r="E752" s="51"/>
      <c r="F752" s="51"/>
      <c r="G752" s="51"/>
      <c r="H752" s="51"/>
      <c r="I752" s="51"/>
    </row>
    <row r="753" spans="2:9" ht="12.75" customHeight="1">
      <c r="B753" s="1"/>
      <c r="D753" s="51"/>
      <c r="E753" s="51"/>
      <c r="F753" s="51"/>
      <c r="G753" s="51"/>
      <c r="H753" s="51"/>
      <c r="I753" s="51"/>
    </row>
    <row r="754" spans="2:9" ht="12.75" customHeight="1">
      <c r="B754" s="1"/>
      <c r="D754" s="51"/>
      <c r="E754" s="51"/>
      <c r="F754" s="51"/>
      <c r="G754" s="51"/>
      <c r="H754" s="51"/>
      <c r="I754" s="51"/>
    </row>
    <row r="755" spans="2:9" ht="12.75" customHeight="1">
      <c r="B755" s="1"/>
      <c r="D755" s="51"/>
      <c r="E755" s="51"/>
      <c r="F755" s="51"/>
      <c r="G755" s="51"/>
      <c r="H755" s="51"/>
      <c r="I755" s="51"/>
    </row>
    <row r="756" spans="2:9" ht="12.75" customHeight="1">
      <c r="B756" s="1"/>
      <c r="D756" s="51"/>
      <c r="E756" s="51"/>
      <c r="F756" s="51"/>
      <c r="G756" s="51"/>
      <c r="H756" s="51"/>
      <c r="I756" s="51"/>
    </row>
    <row r="757" spans="2:9" ht="12.75" customHeight="1">
      <c r="B757" s="1"/>
      <c r="D757" s="51"/>
      <c r="E757" s="51"/>
      <c r="F757" s="51"/>
      <c r="G757" s="51"/>
      <c r="H757" s="51"/>
      <c r="I757" s="51"/>
    </row>
    <row r="758" spans="2:9" ht="12.75" customHeight="1">
      <c r="B758" s="1"/>
      <c r="D758" s="51"/>
      <c r="E758" s="51"/>
      <c r="F758" s="51"/>
      <c r="G758" s="51"/>
      <c r="H758" s="51"/>
      <c r="I758" s="51"/>
    </row>
    <row r="759" spans="2:9" ht="12.75" customHeight="1">
      <c r="B759" s="1"/>
      <c r="D759" s="51"/>
      <c r="E759" s="51"/>
      <c r="F759" s="51"/>
      <c r="G759" s="51"/>
      <c r="H759" s="51"/>
      <c r="I759" s="51"/>
    </row>
    <row r="760" spans="2:9" ht="12.75" customHeight="1">
      <c r="B760" s="1"/>
      <c r="D760" s="51"/>
      <c r="E760" s="51"/>
      <c r="F760" s="51"/>
      <c r="G760" s="51"/>
      <c r="H760" s="51"/>
      <c r="I760" s="51"/>
    </row>
    <row r="761" spans="2:9" ht="12.75" customHeight="1">
      <c r="B761" s="1"/>
      <c r="D761" s="51"/>
      <c r="E761" s="51"/>
      <c r="F761" s="51"/>
      <c r="G761" s="51"/>
      <c r="H761" s="51"/>
      <c r="I761" s="51"/>
    </row>
    <row r="762" spans="2:9" ht="12.75" customHeight="1">
      <c r="B762" s="1"/>
      <c r="D762" s="51"/>
      <c r="E762" s="51"/>
      <c r="F762" s="51"/>
      <c r="G762" s="51"/>
      <c r="H762" s="51"/>
      <c r="I762" s="51"/>
    </row>
    <row r="763" spans="2:9" ht="12.75" customHeight="1">
      <c r="B763" s="1"/>
      <c r="D763" s="51"/>
      <c r="E763" s="51"/>
      <c r="F763" s="51"/>
      <c r="G763" s="51"/>
      <c r="H763" s="51"/>
      <c r="I763" s="51"/>
    </row>
    <row r="764" spans="2:9" ht="12.75" customHeight="1">
      <c r="B764" s="1"/>
      <c r="D764" s="51"/>
      <c r="E764" s="51"/>
      <c r="F764" s="51"/>
      <c r="G764" s="51"/>
      <c r="H764" s="51"/>
      <c r="I764" s="51"/>
    </row>
    <row r="765" spans="2:9" ht="12.75" customHeight="1">
      <c r="B765" s="1"/>
      <c r="D765" s="51"/>
      <c r="E765" s="51"/>
      <c r="F765" s="51"/>
      <c r="G765" s="51"/>
      <c r="H765" s="51"/>
      <c r="I765" s="51"/>
    </row>
    <row r="766" spans="2:9" ht="12.75" customHeight="1">
      <c r="B766" s="1"/>
      <c r="D766" s="51"/>
      <c r="E766" s="51"/>
      <c r="F766" s="51"/>
      <c r="G766" s="51"/>
      <c r="H766" s="51"/>
      <c r="I766" s="51"/>
    </row>
    <row r="767" spans="2:9" ht="12.75" customHeight="1">
      <c r="B767" s="1"/>
      <c r="D767" s="51"/>
      <c r="E767" s="51"/>
      <c r="F767" s="51"/>
      <c r="G767" s="51"/>
      <c r="H767" s="51"/>
      <c r="I767" s="51"/>
    </row>
    <row r="768" spans="2:9" ht="12.75" customHeight="1">
      <c r="B768" s="1"/>
      <c r="D768" s="51"/>
      <c r="E768" s="51"/>
      <c r="F768" s="51"/>
      <c r="G768" s="51"/>
      <c r="H768" s="51"/>
      <c r="I768" s="51"/>
    </row>
    <row r="769" spans="2:9" ht="12.75" customHeight="1">
      <c r="B769" s="1"/>
      <c r="D769" s="51"/>
      <c r="E769" s="51"/>
      <c r="F769" s="51"/>
      <c r="G769" s="51"/>
      <c r="H769" s="51"/>
      <c r="I769" s="51"/>
    </row>
    <row r="770" spans="2:9" ht="12.75" customHeight="1">
      <c r="B770" s="1"/>
      <c r="D770" s="51"/>
      <c r="E770" s="51"/>
      <c r="F770" s="51"/>
      <c r="G770" s="51"/>
      <c r="H770" s="51"/>
      <c r="I770" s="51"/>
    </row>
    <row r="771" spans="2:9" ht="12.75" customHeight="1">
      <c r="B771" s="1"/>
      <c r="D771" s="51"/>
      <c r="E771" s="51"/>
      <c r="F771" s="51"/>
      <c r="G771" s="51"/>
      <c r="H771" s="51"/>
      <c r="I771" s="51"/>
    </row>
    <row r="772" spans="2:9" ht="12.75" customHeight="1">
      <c r="B772" s="1"/>
      <c r="D772" s="51"/>
      <c r="E772" s="51"/>
      <c r="F772" s="51"/>
      <c r="G772" s="51"/>
      <c r="H772" s="51"/>
      <c r="I772" s="51"/>
    </row>
    <row r="773" spans="2:9" ht="12.75" customHeight="1">
      <c r="B773" s="1"/>
      <c r="D773" s="51"/>
      <c r="E773" s="51"/>
      <c r="F773" s="51"/>
      <c r="G773" s="51"/>
      <c r="H773" s="51"/>
      <c r="I773" s="51"/>
    </row>
    <row r="774" spans="2:9" ht="12.75" customHeight="1">
      <c r="B774" s="1"/>
      <c r="D774" s="51"/>
      <c r="E774" s="51"/>
      <c r="F774" s="51"/>
      <c r="G774" s="51"/>
      <c r="H774" s="51"/>
      <c r="I774" s="51"/>
    </row>
    <row r="775" spans="2:9" ht="12.75" customHeight="1">
      <c r="B775" s="1"/>
      <c r="D775" s="51"/>
      <c r="E775" s="51"/>
      <c r="F775" s="51"/>
      <c r="G775" s="51"/>
      <c r="H775" s="51"/>
      <c r="I775" s="51"/>
    </row>
    <row r="776" spans="2:9" ht="12.75" customHeight="1">
      <c r="B776" s="1"/>
      <c r="D776" s="51"/>
      <c r="E776" s="51"/>
      <c r="F776" s="51"/>
      <c r="G776" s="51"/>
      <c r="H776" s="51"/>
      <c r="I776" s="51"/>
    </row>
    <row r="777" spans="2:9" ht="12.75" customHeight="1">
      <c r="B777" s="1"/>
      <c r="D777" s="51"/>
      <c r="E777" s="51"/>
      <c r="F777" s="51"/>
      <c r="G777" s="51"/>
      <c r="H777" s="51"/>
      <c r="I777" s="51"/>
    </row>
    <row r="778" spans="2:9" ht="12.75" customHeight="1">
      <c r="B778" s="1"/>
      <c r="D778" s="51"/>
      <c r="E778" s="51"/>
      <c r="F778" s="51"/>
      <c r="G778" s="51"/>
      <c r="H778" s="51"/>
      <c r="I778" s="51"/>
    </row>
    <row r="779" spans="2:9" ht="12.75" customHeight="1">
      <c r="B779" s="1"/>
      <c r="D779" s="51"/>
      <c r="E779" s="51"/>
      <c r="F779" s="51"/>
      <c r="G779" s="51"/>
      <c r="H779" s="51"/>
      <c r="I779" s="51"/>
    </row>
    <row r="780" spans="2:9" ht="12.75" customHeight="1">
      <c r="B780" s="1"/>
      <c r="D780" s="51"/>
      <c r="E780" s="51"/>
      <c r="F780" s="51"/>
      <c r="G780" s="51"/>
      <c r="H780" s="51"/>
      <c r="I780" s="51"/>
    </row>
    <row r="781" spans="2:9" ht="12.75" customHeight="1">
      <c r="B781" s="1"/>
      <c r="D781" s="51"/>
      <c r="E781" s="51"/>
      <c r="F781" s="51"/>
      <c r="G781" s="51"/>
      <c r="H781" s="51"/>
      <c r="I781" s="51"/>
    </row>
    <row r="782" spans="2:9" ht="12.75" customHeight="1">
      <c r="B782" s="1"/>
      <c r="D782" s="51"/>
      <c r="E782" s="51"/>
      <c r="F782" s="51"/>
      <c r="G782" s="51"/>
      <c r="H782" s="51"/>
      <c r="I782" s="51"/>
    </row>
    <row r="783" spans="2:9" ht="12.75" customHeight="1">
      <c r="B783" s="1"/>
      <c r="D783" s="51"/>
      <c r="E783" s="51"/>
      <c r="F783" s="51"/>
      <c r="G783" s="51"/>
      <c r="H783" s="51"/>
      <c r="I783" s="51"/>
    </row>
    <row r="784" spans="2:9" ht="12.75" customHeight="1">
      <c r="B784" s="1"/>
      <c r="D784" s="51"/>
      <c r="E784" s="51"/>
      <c r="F784" s="51"/>
      <c r="G784" s="51"/>
      <c r="H784" s="51"/>
      <c r="I784" s="51"/>
    </row>
    <row r="785" spans="2:9" ht="12.75" customHeight="1">
      <c r="B785" s="1"/>
      <c r="D785" s="51"/>
      <c r="E785" s="51"/>
      <c r="F785" s="51"/>
      <c r="G785" s="51"/>
      <c r="H785" s="51"/>
      <c r="I785" s="51"/>
    </row>
    <row r="786" spans="2:9" ht="12.75" customHeight="1">
      <c r="B786" s="1"/>
      <c r="D786" s="51"/>
      <c r="E786" s="51"/>
      <c r="F786" s="51"/>
      <c r="G786" s="51"/>
      <c r="H786" s="51"/>
      <c r="I786" s="51"/>
    </row>
    <row r="787" spans="2:9" ht="12.75" customHeight="1">
      <c r="B787" s="1"/>
      <c r="D787" s="51"/>
      <c r="E787" s="51"/>
      <c r="F787" s="51"/>
      <c r="G787" s="51"/>
      <c r="H787" s="51"/>
      <c r="I787" s="51"/>
    </row>
    <row r="788" spans="2:9" ht="12.75" customHeight="1">
      <c r="B788" s="1"/>
      <c r="D788" s="51"/>
      <c r="E788" s="51"/>
      <c r="F788" s="51"/>
      <c r="G788" s="51"/>
      <c r="H788" s="51"/>
      <c r="I788" s="51"/>
    </row>
    <row r="789" spans="2:9" ht="12.75" customHeight="1">
      <c r="B789" s="1"/>
      <c r="D789" s="51"/>
      <c r="E789" s="51"/>
      <c r="F789" s="51"/>
      <c r="G789" s="51"/>
      <c r="H789" s="51"/>
      <c r="I789" s="51"/>
    </row>
    <row r="790" spans="2:9" ht="12.75" customHeight="1">
      <c r="B790" s="1"/>
      <c r="D790" s="51"/>
      <c r="E790" s="51"/>
      <c r="F790" s="51"/>
      <c r="G790" s="51"/>
      <c r="H790" s="51"/>
      <c r="I790" s="51"/>
    </row>
    <row r="791" spans="2:9" ht="12.75" customHeight="1">
      <c r="B791" s="1"/>
      <c r="D791" s="51"/>
      <c r="E791" s="51"/>
      <c r="F791" s="51"/>
      <c r="G791" s="51"/>
      <c r="H791" s="51"/>
      <c r="I791" s="51"/>
    </row>
    <row r="792" spans="2:9" ht="12.75" customHeight="1">
      <c r="B792" s="1"/>
      <c r="D792" s="51"/>
      <c r="E792" s="51"/>
      <c r="F792" s="51"/>
      <c r="G792" s="51"/>
      <c r="H792" s="51"/>
      <c r="I792" s="51"/>
    </row>
    <row r="793" spans="2:9" ht="12.75" customHeight="1">
      <c r="B793" s="1"/>
      <c r="D793" s="51"/>
      <c r="E793" s="51"/>
      <c r="F793" s="51"/>
      <c r="G793" s="51"/>
      <c r="H793" s="51"/>
      <c r="I793" s="51"/>
    </row>
    <row r="794" spans="2:9" ht="12.75" customHeight="1">
      <c r="B794" s="1"/>
      <c r="D794" s="51"/>
      <c r="E794" s="51"/>
      <c r="F794" s="51"/>
      <c r="G794" s="51"/>
      <c r="H794" s="51"/>
      <c r="I794" s="51"/>
    </row>
    <row r="795" spans="2:9" ht="12.75" customHeight="1">
      <c r="B795" s="1"/>
      <c r="D795" s="51"/>
      <c r="E795" s="51"/>
      <c r="F795" s="51"/>
      <c r="G795" s="51"/>
      <c r="H795" s="51"/>
      <c r="I795" s="51"/>
    </row>
    <row r="796" spans="2:9" ht="12.75" customHeight="1">
      <c r="B796" s="1"/>
      <c r="D796" s="51"/>
      <c r="E796" s="51"/>
      <c r="F796" s="51"/>
      <c r="G796" s="51"/>
      <c r="H796" s="51"/>
      <c r="I796" s="51"/>
    </row>
    <row r="797" spans="2:9" ht="12.75" customHeight="1">
      <c r="B797" s="1"/>
      <c r="D797" s="51"/>
      <c r="E797" s="51"/>
      <c r="F797" s="51"/>
      <c r="G797" s="51"/>
      <c r="H797" s="51"/>
      <c r="I797" s="51"/>
    </row>
    <row r="798" spans="2:9" ht="12.75" customHeight="1">
      <c r="B798" s="1"/>
      <c r="D798" s="51"/>
      <c r="E798" s="51"/>
      <c r="F798" s="51"/>
      <c r="G798" s="51"/>
      <c r="H798" s="51"/>
      <c r="I798" s="51"/>
    </row>
    <row r="799" spans="2:9" ht="12.75" customHeight="1">
      <c r="B799" s="1"/>
      <c r="D799" s="51"/>
      <c r="E799" s="51"/>
      <c r="F799" s="51"/>
      <c r="G799" s="51"/>
      <c r="H799" s="51"/>
      <c r="I799" s="51"/>
    </row>
    <row r="800" spans="2:9" ht="12.75" customHeight="1">
      <c r="B800" s="1"/>
      <c r="D800" s="51"/>
      <c r="E800" s="51"/>
      <c r="F800" s="51"/>
      <c r="G800" s="51"/>
      <c r="H800" s="51"/>
      <c r="I800" s="51"/>
    </row>
    <row r="801" spans="2:9" ht="12.75" customHeight="1">
      <c r="B801" s="1"/>
      <c r="D801" s="51"/>
      <c r="E801" s="51"/>
      <c r="F801" s="51"/>
      <c r="G801" s="51"/>
      <c r="H801" s="51"/>
      <c r="I801" s="51"/>
    </row>
    <row r="802" spans="2:9" ht="12.75" customHeight="1">
      <c r="B802" s="1"/>
      <c r="D802" s="51"/>
      <c r="E802" s="51"/>
      <c r="F802" s="51"/>
      <c r="G802" s="51"/>
      <c r="H802" s="51"/>
      <c r="I802" s="51"/>
    </row>
    <row r="803" spans="2:9" ht="12.75" customHeight="1">
      <c r="B803" s="1"/>
      <c r="D803" s="51"/>
      <c r="E803" s="51"/>
      <c r="F803" s="51"/>
      <c r="G803" s="51"/>
      <c r="H803" s="51"/>
      <c r="I803" s="51"/>
    </row>
    <row r="804" spans="2:9" ht="12.75" customHeight="1">
      <c r="B804" s="1"/>
      <c r="D804" s="51"/>
      <c r="E804" s="51"/>
      <c r="F804" s="51"/>
      <c r="G804" s="51"/>
      <c r="H804" s="51"/>
      <c r="I804" s="51"/>
    </row>
    <row r="805" spans="2:9" ht="12.75" customHeight="1">
      <c r="B805" s="1"/>
      <c r="D805" s="51"/>
      <c r="E805" s="51"/>
      <c r="F805" s="51"/>
      <c r="G805" s="51"/>
      <c r="H805" s="51"/>
      <c r="I805" s="51"/>
    </row>
    <row r="806" spans="2:9" ht="12.75" customHeight="1">
      <c r="B806" s="1"/>
      <c r="D806" s="51"/>
      <c r="E806" s="51"/>
      <c r="F806" s="51"/>
      <c r="G806" s="51"/>
      <c r="H806" s="51"/>
      <c r="I806" s="51"/>
    </row>
    <row r="807" spans="2:9" ht="12.75" customHeight="1">
      <c r="B807" s="1"/>
      <c r="D807" s="51"/>
      <c r="E807" s="51"/>
      <c r="F807" s="51"/>
      <c r="G807" s="51"/>
      <c r="H807" s="51"/>
      <c r="I807" s="51"/>
    </row>
    <row r="808" spans="2:9" ht="12.75" customHeight="1">
      <c r="B808" s="1"/>
      <c r="D808" s="51"/>
      <c r="E808" s="51"/>
      <c r="F808" s="51"/>
      <c r="G808" s="51"/>
      <c r="H808" s="51"/>
      <c r="I808" s="51"/>
    </row>
    <row r="809" spans="2:9" ht="12.75" customHeight="1">
      <c r="B809" s="1"/>
      <c r="D809" s="51"/>
      <c r="E809" s="51"/>
      <c r="F809" s="51"/>
      <c r="G809" s="51"/>
      <c r="H809" s="51"/>
      <c r="I809" s="51"/>
    </row>
    <row r="810" spans="2:9" ht="12.75" customHeight="1">
      <c r="B810" s="1"/>
      <c r="D810" s="51"/>
      <c r="E810" s="51"/>
      <c r="F810" s="51"/>
      <c r="G810" s="51"/>
      <c r="H810" s="51"/>
      <c r="I810" s="51"/>
    </row>
    <row r="811" spans="2:9" ht="12.75" customHeight="1">
      <c r="B811" s="1"/>
      <c r="D811" s="51"/>
      <c r="E811" s="51"/>
      <c r="F811" s="51"/>
      <c r="G811" s="51"/>
      <c r="H811" s="51"/>
      <c r="I811" s="51"/>
    </row>
    <row r="812" spans="2:9" ht="12.75" customHeight="1">
      <c r="B812" s="1"/>
      <c r="D812" s="51"/>
      <c r="E812" s="51"/>
      <c r="F812" s="51"/>
      <c r="G812" s="51"/>
      <c r="H812" s="51"/>
      <c r="I812" s="51"/>
    </row>
    <row r="813" spans="2:9" ht="12.75" customHeight="1">
      <c r="B813" s="1"/>
      <c r="D813" s="51"/>
      <c r="E813" s="51"/>
      <c r="F813" s="51"/>
      <c r="G813" s="51"/>
      <c r="H813" s="51"/>
      <c r="I813" s="51"/>
    </row>
    <row r="814" spans="2:9" ht="12.75" customHeight="1">
      <c r="B814" s="1"/>
      <c r="D814" s="51"/>
      <c r="E814" s="51"/>
      <c r="F814" s="51"/>
      <c r="G814" s="51"/>
      <c r="H814" s="51"/>
      <c r="I814" s="51"/>
    </row>
    <row r="815" spans="2:9" ht="12.75" customHeight="1">
      <c r="B815" s="1"/>
      <c r="D815" s="51"/>
      <c r="E815" s="51"/>
      <c r="F815" s="51"/>
      <c r="G815" s="51"/>
      <c r="H815" s="51"/>
      <c r="I815" s="51"/>
    </row>
    <row r="816" spans="2:9" ht="12.75" customHeight="1">
      <c r="B816" s="1"/>
      <c r="D816" s="51"/>
      <c r="E816" s="51"/>
      <c r="F816" s="51"/>
      <c r="G816" s="51"/>
      <c r="H816" s="51"/>
      <c r="I816" s="51"/>
    </row>
    <row r="817" spans="2:9" ht="12.75" customHeight="1">
      <c r="B817" s="1"/>
      <c r="D817" s="51"/>
      <c r="E817" s="51"/>
      <c r="F817" s="51"/>
      <c r="G817" s="51"/>
      <c r="H817" s="51"/>
      <c r="I817" s="51"/>
    </row>
    <row r="818" spans="2:9" ht="12.75" customHeight="1">
      <c r="B818" s="1"/>
      <c r="D818" s="51"/>
      <c r="E818" s="51"/>
      <c r="F818" s="51"/>
      <c r="G818" s="51"/>
      <c r="H818" s="51"/>
      <c r="I818" s="51"/>
    </row>
    <row r="819" spans="2:9" ht="12.75" customHeight="1">
      <c r="B819" s="1"/>
      <c r="D819" s="51"/>
      <c r="E819" s="51"/>
      <c r="F819" s="51"/>
      <c r="G819" s="51"/>
      <c r="H819" s="51"/>
      <c r="I819" s="51"/>
    </row>
    <row r="820" spans="2:9" ht="12.75" customHeight="1">
      <c r="B820" s="1"/>
      <c r="D820" s="51"/>
      <c r="E820" s="51"/>
      <c r="F820" s="51"/>
      <c r="G820" s="51"/>
      <c r="H820" s="51"/>
      <c r="I820" s="51"/>
    </row>
    <row r="821" spans="2:9" ht="12.75" customHeight="1">
      <c r="B821" s="1"/>
      <c r="D821" s="51"/>
      <c r="E821" s="51"/>
      <c r="F821" s="51"/>
      <c r="G821" s="51"/>
      <c r="H821" s="51"/>
      <c r="I821" s="51"/>
    </row>
    <row r="822" spans="2:9" ht="12.75" customHeight="1">
      <c r="B822" s="1"/>
      <c r="D822" s="51"/>
      <c r="E822" s="51"/>
      <c r="F822" s="51"/>
      <c r="G822" s="51"/>
      <c r="H822" s="51"/>
      <c r="I822" s="51"/>
    </row>
    <row r="823" spans="2:9" ht="12.75" customHeight="1">
      <c r="B823" s="1"/>
      <c r="D823" s="51"/>
      <c r="E823" s="51"/>
      <c r="F823" s="51"/>
      <c r="G823" s="51"/>
      <c r="H823" s="51"/>
      <c r="I823" s="51"/>
    </row>
    <row r="824" spans="2:9" ht="12.75" customHeight="1">
      <c r="B824" s="1"/>
      <c r="D824" s="51"/>
      <c r="E824" s="51"/>
      <c r="F824" s="51"/>
      <c r="G824" s="51"/>
      <c r="H824" s="51"/>
      <c r="I824" s="51"/>
    </row>
    <row r="825" spans="2:9" ht="12.75" customHeight="1">
      <c r="B825" s="1"/>
      <c r="D825" s="51"/>
      <c r="E825" s="51"/>
      <c r="F825" s="51"/>
      <c r="G825" s="51"/>
      <c r="H825" s="51"/>
      <c r="I825" s="51"/>
    </row>
    <row r="826" spans="2:9" ht="12.75" customHeight="1">
      <c r="B826" s="1"/>
      <c r="D826" s="51"/>
      <c r="E826" s="51"/>
      <c r="F826" s="51"/>
      <c r="G826" s="51"/>
      <c r="H826" s="51"/>
      <c r="I826" s="51"/>
    </row>
    <row r="827" spans="2:9" ht="12.75" customHeight="1">
      <c r="B827" s="1"/>
      <c r="D827" s="51"/>
      <c r="E827" s="51"/>
      <c r="F827" s="51"/>
      <c r="G827" s="51"/>
      <c r="H827" s="51"/>
      <c r="I827" s="51"/>
    </row>
    <row r="828" spans="2:9" ht="12.75" customHeight="1">
      <c r="B828" s="1"/>
      <c r="D828" s="51"/>
      <c r="E828" s="51"/>
      <c r="F828" s="51"/>
      <c r="G828" s="51"/>
      <c r="H828" s="51"/>
      <c r="I828" s="51"/>
    </row>
    <row r="829" spans="2:9" ht="12.75" customHeight="1">
      <c r="B829" s="1"/>
      <c r="D829" s="51"/>
      <c r="E829" s="51"/>
      <c r="F829" s="51"/>
      <c r="G829" s="51"/>
      <c r="H829" s="51"/>
      <c r="I829" s="51"/>
    </row>
    <row r="830" spans="2:9" ht="12.75" customHeight="1">
      <c r="B830" s="1"/>
      <c r="D830" s="51"/>
      <c r="E830" s="51"/>
      <c r="F830" s="51"/>
      <c r="G830" s="51"/>
      <c r="H830" s="51"/>
      <c r="I830" s="51"/>
    </row>
    <row r="831" spans="2:9" ht="12.75" customHeight="1">
      <c r="B831" s="1"/>
      <c r="D831" s="51"/>
      <c r="E831" s="51"/>
      <c r="F831" s="51"/>
      <c r="G831" s="51"/>
      <c r="H831" s="51"/>
      <c r="I831" s="51"/>
    </row>
    <row r="832" spans="2:9" ht="12.75" customHeight="1">
      <c r="B832" s="1"/>
      <c r="D832" s="51"/>
      <c r="E832" s="51"/>
      <c r="F832" s="51"/>
      <c r="G832" s="51"/>
      <c r="H832" s="51"/>
      <c r="I832" s="51"/>
    </row>
    <row r="833" spans="2:9" ht="12.75" customHeight="1">
      <c r="B833" s="1"/>
      <c r="D833" s="51"/>
      <c r="E833" s="51"/>
      <c r="F833" s="51"/>
      <c r="G833" s="51"/>
      <c r="H833" s="51"/>
      <c r="I833" s="51"/>
    </row>
    <row r="834" spans="2:9" ht="12.75" customHeight="1">
      <c r="B834" s="1"/>
      <c r="D834" s="51"/>
      <c r="E834" s="51"/>
      <c r="F834" s="51"/>
      <c r="G834" s="51"/>
      <c r="H834" s="51"/>
      <c r="I834" s="51"/>
    </row>
    <row r="835" spans="2:9" ht="12.75" customHeight="1">
      <c r="B835" s="1"/>
      <c r="D835" s="51"/>
      <c r="E835" s="51"/>
      <c r="F835" s="51"/>
      <c r="G835" s="51"/>
      <c r="H835" s="51"/>
      <c r="I835" s="51"/>
    </row>
    <row r="836" spans="2:9" ht="12.75" customHeight="1">
      <c r="B836" s="1"/>
      <c r="D836" s="51"/>
      <c r="E836" s="51"/>
      <c r="F836" s="51"/>
      <c r="G836" s="51"/>
      <c r="H836" s="51"/>
      <c r="I836" s="51"/>
    </row>
    <row r="837" spans="2:9" ht="12.75" customHeight="1">
      <c r="B837" s="1"/>
      <c r="D837" s="51"/>
      <c r="E837" s="51"/>
      <c r="F837" s="51"/>
      <c r="G837" s="51"/>
      <c r="H837" s="51"/>
      <c r="I837" s="51"/>
    </row>
    <row r="838" spans="2:9" ht="12.75" customHeight="1">
      <c r="B838" s="1"/>
      <c r="D838" s="51"/>
      <c r="E838" s="51"/>
      <c r="F838" s="51"/>
      <c r="G838" s="51"/>
      <c r="H838" s="51"/>
      <c r="I838" s="51"/>
    </row>
    <row r="839" spans="2:9" ht="12.75" customHeight="1">
      <c r="B839" s="1"/>
      <c r="D839" s="51"/>
      <c r="E839" s="51"/>
      <c r="F839" s="51"/>
      <c r="G839" s="51"/>
      <c r="H839" s="51"/>
      <c r="I839" s="51"/>
    </row>
    <row r="840" spans="2:9" ht="12.75" customHeight="1">
      <c r="B840" s="1"/>
      <c r="D840" s="51"/>
      <c r="E840" s="51"/>
      <c r="F840" s="51"/>
      <c r="G840" s="51"/>
      <c r="H840" s="51"/>
      <c r="I840" s="51"/>
    </row>
    <row r="841" spans="2:9" ht="12.75" customHeight="1">
      <c r="B841" s="1"/>
      <c r="D841" s="51"/>
      <c r="E841" s="51"/>
      <c r="F841" s="51"/>
      <c r="G841" s="51"/>
      <c r="H841" s="51"/>
      <c r="I841" s="51"/>
    </row>
    <row r="842" spans="2:9" ht="12.75" customHeight="1">
      <c r="B842" s="1"/>
      <c r="D842" s="51"/>
      <c r="E842" s="51"/>
      <c r="F842" s="51"/>
      <c r="G842" s="51"/>
      <c r="H842" s="51"/>
      <c r="I842" s="51"/>
    </row>
    <row r="843" spans="2:9" ht="12.75" customHeight="1">
      <c r="B843" s="1"/>
      <c r="D843" s="51"/>
      <c r="E843" s="51"/>
      <c r="F843" s="51"/>
      <c r="G843" s="51"/>
      <c r="H843" s="51"/>
      <c r="I843" s="51"/>
    </row>
    <row r="844" spans="2:9" ht="12.75" customHeight="1">
      <c r="B844" s="1"/>
      <c r="D844" s="51"/>
      <c r="E844" s="51"/>
      <c r="F844" s="51"/>
      <c r="G844" s="51"/>
      <c r="H844" s="51"/>
      <c r="I844" s="51"/>
    </row>
    <row r="845" spans="2:9" ht="12.75" customHeight="1">
      <c r="B845" s="1"/>
      <c r="D845" s="51"/>
      <c r="E845" s="51"/>
      <c r="F845" s="51"/>
      <c r="G845" s="51"/>
      <c r="H845" s="51"/>
      <c r="I845" s="51"/>
    </row>
    <row r="846" spans="2:9" ht="12.75" customHeight="1">
      <c r="B846" s="1"/>
      <c r="D846" s="51"/>
      <c r="E846" s="51"/>
      <c r="F846" s="51"/>
      <c r="G846" s="51"/>
      <c r="H846" s="51"/>
      <c r="I846" s="51"/>
    </row>
    <row r="847" spans="2:9" ht="12.75" customHeight="1">
      <c r="B847" s="1"/>
      <c r="D847" s="51"/>
      <c r="E847" s="51"/>
      <c r="F847" s="51"/>
      <c r="G847" s="51"/>
      <c r="H847" s="51"/>
      <c r="I847" s="51"/>
    </row>
    <row r="848" spans="2:9" ht="12.75" customHeight="1">
      <c r="B848" s="1"/>
      <c r="D848" s="51"/>
      <c r="E848" s="51"/>
      <c r="F848" s="51"/>
      <c r="G848" s="51"/>
      <c r="H848" s="51"/>
      <c r="I848" s="51"/>
    </row>
    <row r="849" spans="2:9" ht="12.75" customHeight="1">
      <c r="B849" s="1"/>
      <c r="D849" s="51"/>
      <c r="E849" s="51"/>
      <c r="F849" s="51"/>
      <c r="G849" s="51"/>
      <c r="H849" s="51"/>
      <c r="I849" s="51"/>
    </row>
    <row r="850" spans="2:9" ht="12.75" customHeight="1">
      <c r="B850" s="1"/>
      <c r="D850" s="51"/>
      <c r="E850" s="51"/>
      <c r="F850" s="51"/>
      <c r="G850" s="51"/>
      <c r="H850" s="51"/>
      <c r="I850" s="51"/>
    </row>
    <row r="851" spans="2:9" ht="12.75" customHeight="1">
      <c r="B851" s="1"/>
      <c r="D851" s="51"/>
      <c r="E851" s="51"/>
      <c r="F851" s="51"/>
      <c r="G851" s="51"/>
      <c r="H851" s="51"/>
      <c r="I851" s="51"/>
    </row>
    <row r="852" spans="2:9" ht="12.75" customHeight="1">
      <c r="B852" s="1"/>
      <c r="D852" s="51"/>
      <c r="E852" s="51"/>
      <c r="F852" s="51"/>
      <c r="G852" s="51"/>
      <c r="H852" s="51"/>
      <c r="I852" s="51"/>
    </row>
    <row r="853" spans="2:9" ht="12.75" customHeight="1">
      <c r="B853" s="1"/>
      <c r="D853" s="51"/>
      <c r="E853" s="51"/>
      <c r="F853" s="51"/>
      <c r="G853" s="51"/>
      <c r="H853" s="51"/>
      <c r="I853" s="51"/>
    </row>
    <row r="854" spans="2:9" ht="12.75" customHeight="1">
      <c r="B854" s="1"/>
      <c r="D854" s="51"/>
      <c r="E854" s="51"/>
      <c r="F854" s="51"/>
      <c r="G854" s="51"/>
      <c r="H854" s="51"/>
      <c r="I854" s="51"/>
    </row>
    <row r="855" spans="2:9" ht="12.75" customHeight="1">
      <c r="B855" s="1"/>
      <c r="D855" s="51"/>
      <c r="E855" s="51"/>
      <c r="F855" s="51"/>
      <c r="G855" s="51"/>
      <c r="H855" s="51"/>
      <c r="I855" s="51"/>
    </row>
    <row r="856" spans="2:9" ht="12.75" customHeight="1">
      <c r="B856" s="1"/>
      <c r="D856" s="51"/>
      <c r="E856" s="51"/>
      <c r="F856" s="51"/>
      <c r="G856" s="51"/>
      <c r="H856" s="51"/>
      <c r="I856" s="51"/>
    </row>
    <row r="857" spans="2:9" ht="12.75" customHeight="1">
      <c r="B857" s="1"/>
      <c r="D857" s="51"/>
      <c r="E857" s="51"/>
      <c r="F857" s="51"/>
      <c r="G857" s="51"/>
      <c r="H857" s="51"/>
      <c r="I857" s="51"/>
    </row>
    <row r="858" spans="2:9" ht="12.75" customHeight="1">
      <c r="B858" s="1"/>
      <c r="D858" s="51"/>
      <c r="E858" s="51"/>
      <c r="F858" s="51"/>
      <c r="G858" s="51"/>
      <c r="H858" s="51"/>
      <c r="I858" s="51"/>
    </row>
    <row r="859" spans="2:9" ht="12.75" customHeight="1">
      <c r="B859" s="1"/>
      <c r="D859" s="51"/>
      <c r="E859" s="51"/>
      <c r="F859" s="51"/>
      <c r="G859" s="51"/>
      <c r="H859" s="51"/>
      <c r="I859" s="51"/>
    </row>
    <row r="860" spans="2:9" ht="12.75" customHeight="1">
      <c r="B860" s="1"/>
      <c r="D860" s="51"/>
      <c r="E860" s="51"/>
      <c r="F860" s="51"/>
      <c r="G860" s="51"/>
      <c r="H860" s="51"/>
      <c r="I860" s="51"/>
    </row>
    <row r="861" spans="2:9" ht="12.75" customHeight="1">
      <c r="B861" s="1"/>
      <c r="D861" s="51"/>
      <c r="E861" s="51"/>
      <c r="F861" s="51"/>
      <c r="G861" s="51"/>
      <c r="H861" s="51"/>
      <c r="I861" s="51"/>
    </row>
    <row r="862" spans="2:9" ht="12.75" customHeight="1">
      <c r="B862" s="1"/>
      <c r="D862" s="51"/>
      <c r="E862" s="51"/>
      <c r="F862" s="51"/>
      <c r="G862" s="51"/>
      <c r="H862" s="51"/>
      <c r="I862" s="51"/>
    </row>
    <row r="863" spans="2:9" ht="12.75" customHeight="1">
      <c r="B863" s="1"/>
      <c r="D863" s="51"/>
      <c r="E863" s="51"/>
      <c r="F863" s="51"/>
      <c r="G863" s="51"/>
      <c r="H863" s="51"/>
      <c r="I863" s="51"/>
    </row>
    <row r="864" spans="2:9" ht="12.75" customHeight="1">
      <c r="B864" s="1"/>
      <c r="D864" s="51"/>
      <c r="E864" s="51"/>
      <c r="F864" s="51"/>
      <c r="G864" s="51"/>
      <c r="H864" s="51"/>
      <c r="I864" s="51"/>
    </row>
    <row r="865" spans="2:9" ht="12.75" customHeight="1">
      <c r="B865" s="1"/>
      <c r="D865" s="51"/>
      <c r="E865" s="51"/>
      <c r="F865" s="51"/>
      <c r="G865" s="51"/>
      <c r="H865" s="51"/>
      <c r="I865" s="51"/>
    </row>
    <row r="866" spans="2:9" ht="12.75" customHeight="1">
      <c r="B866" s="1"/>
      <c r="D866" s="51"/>
      <c r="E866" s="51"/>
      <c r="F866" s="51"/>
      <c r="G866" s="51"/>
      <c r="H866" s="51"/>
      <c r="I866" s="51"/>
    </row>
    <row r="867" spans="2:9" ht="12.75" customHeight="1">
      <c r="B867" s="1"/>
      <c r="D867" s="51"/>
      <c r="E867" s="51"/>
      <c r="F867" s="51"/>
      <c r="G867" s="51"/>
      <c r="H867" s="51"/>
      <c r="I867" s="51"/>
    </row>
    <row r="868" spans="2:9" ht="12.75" customHeight="1">
      <c r="B868" s="1"/>
      <c r="D868" s="51"/>
      <c r="E868" s="51"/>
      <c r="F868" s="51"/>
      <c r="G868" s="51"/>
      <c r="H868" s="51"/>
      <c r="I868" s="51"/>
    </row>
    <row r="869" spans="2:9" ht="12.75" customHeight="1">
      <c r="B869" s="1"/>
      <c r="D869" s="51"/>
      <c r="E869" s="51"/>
      <c r="F869" s="51"/>
      <c r="G869" s="51"/>
      <c r="H869" s="51"/>
      <c r="I869" s="51"/>
    </row>
    <row r="870" spans="2:9" ht="12.75" customHeight="1">
      <c r="B870" s="1"/>
      <c r="D870" s="51"/>
      <c r="E870" s="51"/>
      <c r="F870" s="51"/>
      <c r="G870" s="51"/>
      <c r="H870" s="51"/>
      <c r="I870" s="51"/>
    </row>
    <row r="871" spans="2:9" ht="12.75" customHeight="1">
      <c r="B871" s="1"/>
      <c r="D871" s="51"/>
      <c r="E871" s="51"/>
      <c r="F871" s="51"/>
      <c r="G871" s="51"/>
      <c r="H871" s="51"/>
      <c r="I871" s="51"/>
    </row>
    <row r="872" spans="2:9" ht="12.75" customHeight="1">
      <c r="B872" s="1"/>
      <c r="D872" s="51"/>
      <c r="E872" s="51"/>
      <c r="F872" s="51"/>
      <c r="G872" s="51"/>
      <c r="H872" s="51"/>
      <c r="I872" s="51"/>
    </row>
    <row r="873" spans="2:9" ht="12.75" customHeight="1">
      <c r="B873" s="1"/>
      <c r="D873" s="51"/>
      <c r="E873" s="51"/>
      <c r="F873" s="51"/>
      <c r="G873" s="51"/>
      <c r="H873" s="51"/>
      <c r="I873" s="51"/>
    </row>
    <row r="874" spans="2:9" ht="12.75" customHeight="1">
      <c r="B874" s="1"/>
      <c r="D874" s="51"/>
      <c r="E874" s="51"/>
      <c r="F874" s="51"/>
      <c r="G874" s="51"/>
      <c r="H874" s="51"/>
      <c r="I874" s="51"/>
    </row>
    <row r="875" spans="2:9" ht="12.75" customHeight="1">
      <c r="B875" s="1"/>
      <c r="D875" s="51"/>
      <c r="E875" s="51"/>
      <c r="F875" s="51"/>
      <c r="G875" s="51"/>
      <c r="H875" s="51"/>
      <c r="I875" s="51"/>
    </row>
    <row r="876" spans="2:9" ht="12.75" customHeight="1">
      <c r="B876" s="1"/>
      <c r="D876" s="51"/>
      <c r="E876" s="51"/>
      <c r="F876" s="51"/>
      <c r="G876" s="51"/>
      <c r="H876" s="51"/>
      <c r="I876" s="51"/>
    </row>
    <row r="877" spans="2:9" ht="12.75" customHeight="1">
      <c r="B877" s="1"/>
      <c r="D877" s="51"/>
      <c r="E877" s="51"/>
      <c r="F877" s="51"/>
      <c r="G877" s="51"/>
      <c r="H877" s="51"/>
      <c r="I877" s="51"/>
    </row>
    <row r="878" spans="2:9" ht="12.75" customHeight="1">
      <c r="B878" s="1"/>
      <c r="D878" s="51"/>
      <c r="E878" s="51"/>
      <c r="F878" s="51"/>
      <c r="G878" s="51"/>
      <c r="H878" s="51"/>
      <c r="I878" s="51"/>
    </row>
    <row r="879" spans="2:9" ht="12.75" customHeight="1">
      <c r="B879" s="1"/>
      <c r="D879" s="51"/>
      <c r="E879" s="51"/>
      <c r="F879" s="51"/>
      <c r="G879" s="51"/>
      <c r="H879" s="51"/>
      <c r="I879" s="51"/>
    </row>
    <row r="880" spans="2:9" ht="12.75" customHeight="1">
      <c r="B880" s="1"/>
      <c r="D880" s="51"/>
      <c r="E880" s="51"/>
      <c r="F880" s="51"/>
      <c r="G880" s="51"/>
      <c r="H880" s="51"/>
      <c r="I880" s="51"/>
    </row>
    <row r="881" spans="2:9" ht="12.75" customHeight="1">
      <c r="B881" s="1"/>
      <c r="D881" s="51"/>
      <c r="E881" s="51"/>
      <c r="F881" s="51"/>
      <c r="G881" s="51"/>
      <c r="H881" s="51"/>
      <c r="I881" s="51"/>
    </row>
    <row r="882" spans="2:9" ht="12.75" customHeight="1">
      <c r="B882" s="1"/>
      <c r="D882" s="51"/>
      <c r="E882" s="51"/>
      <c r="F882" s="51"/>
      <c r="G882" s="51"/>
      <c r="H882" s="51"/>
      <c r="I882" s="51"/>
    </row>
    <row r="883" spans="2:9" ht="12.75" customHeight="1">
      <c r="B883" s="1"/>
      <c r="D883" s="51"/>
      <c r="E883" s="51"/>
      <c r="F883" s="51"/>
      <c r="G883" s="51"/>
      <c r="H883" s="51"/>
      <c r="I883" s="51"/>
    </row>
    <row r="884" spans="2:9" ht="12.75" customHeight="1">
      <c r="B884" s="1"/>
      <c r="D884" s="51"/>
      <c r="E884" s="51"/>
      <c r="F884" s="51"/>
      <c r="G884" s="51"/>
      <c r="H884" s="51"/>
      <c r="I884" s="51"/>
    </row>
    <row r="885" spans="2:9" ht="12.75" customHeight="1">
      <c r="B885" s="1"/>
      <c r="D885" s="51"/>
      <c r="E885" s="51"/>
      <c r="F885" s="51"/>
      <c r="G885" s="51"/>
      <c r="H885" s="51"/>
      <c r="I885" s="51"/>
    </row>
    <row r="886" spans="2:9" ht="12.75" customHeight="1">
      <c r="B886" s="1"/>
      <c r="D886" s="51"/>
      <c r="E886" s="51"/>
      <c r="F886" s="51"/>
      <c r="G886" s="51"/>
      <c r="H886" s="51"/>
      <c r="I886" s="51"/>
    </row>
    <row r="887" spans="2:9" ht="12.75" customHeight="1">
      <c r="B887" s="1"/>
      <c r="D887" s="51"/>
      <c r="E887" s="51"/>
      <c r="F887" s="51"/>
      <c r="G887" s="51"/>
      <c r="H887" s="51"/>
      <c r="I887" s="51"/>
    </row>
    <row r="888" spans="2:9" ht="12.75" customHeight="1">
      <c r="B888" s="1"/>
      <c r="D888" s="51"/>
      <c r="E888" s="51"/>
      <c r="F888" s="51"/>
      <c r="G888" s="51"/>
      <c r="H888" s="51"/>
      <c r="I888" s="51"/>
    </row>
    <row r="889" spans="2:9" ht="12.75" customHeight="1">
      <c r="B889" s="1"/>
      <c r="D889" s="51"/>
      <c r="E889" s="51"/>
      <c r="F889" s="51"/>
      <c r="G889" s="51"/>
      <c r="H889" s="51"/>
      <c r="I889" s="51"/>
    </row>
    <row r="890" spans="2:9" ht="12.75" customHeight="1">
      <c r="B890" s="1"/>
      <c r="D890" s="51"/>
      <c r="E890" s="51"/>
      <c r="F890" s="51"/>
      <c r="G890" s="51"/>
      <c r="H890" s="51"/>
      <c r="I890" s="51"/>
    </row>
    <row r="891" spans="2:9" ht="12.75" customHeight="1">
      <c r="B891" s="1"/>
      <c r="D891" s="51"/>
      <c r="E891" s="51"/>
      <c r="F891" s="51"/>
      <c r="G891" s="51"/>
      <c r="H891" s="51"/>
      <c r="I891" s="51"/>
    </row>
    <row r="892" spans="2:9" ht="12.75" customHeight="1">
      <c r="B892" s="1"/>
      <c r="D892" s="51"/>
      <c r="E892" s="51"/>
      <c r="F892" s="51"/>
      <c r="G892" s="51"/>
      <c r="H892" s="51"/>
      <c r="I892" s="51"/>
    </row>
    <row r="893" spans="2:9" ht="12.75" customHeight="1">
      <c r="B893" s="1"/>
      <c r="D893" s="51"/>
      <c r="E893" s="51"/>
      <c r="F893" s="51"/>
      <c r="G893" s="51"/>
      <c r="H893" s="51"/>
      <c r="I893" s="51"/>
    </row>
    <row r="894" spans="2:9" ht="12.75" customHeight="1">
      <c r="B894" s="1"/>
      <c r="D894" s="51"/>
      <c r="E894" s="51"/>
      <c r="F894" s="51"/>
      <c r="G894" s="51"/>
      <c r="H894" s="51"/>
      <c r="I894" s="51"/>
    </row>
    <row r="895" spans="2:9" ht="12.75" customHeight="1">
      <c r="B895" s="1"/>
      <c r="D895" s="51"/>
      <c r="E895" s="51"/>
      <c r="F895" s="51"/>
      <c r="G895" s="51"/>
      <c r="H895" s="51"/>
      <c r="I895" s="51"/>
    </row>
    <row r="896" spans="2:9" ht="12.75" customHeight="1">
      <c r="B896" s="1"/>
      <c r="D896" s="51"/>
      <c r="E896" s="51"/>
      <c r="F896" s="51"/>
      <c r="G896" s="51"/>
      <c r="H896" s="51"/>
      <c r="I896" s="51"/>
    </row>
    <row r="897" spans="2:9" ht="12.75" customHeight="1">
      <c r="B897" s="1"/>
      <c r="D897" s="51"/>
      <c r="E897" s="51"/>
      <c r="F897" s="51"/>
      <c r="G897" s="51"/>
      <c r="H897" s="51"/>
      <c r="I897" s="51"/>
    </row>
    <row r="898" spans="2:9" ht="12.75" customHeight="1">
      <c r="B898" s="1"/>
      <c r="D898" s="51"/>
      <c r="E898" s="51"/>
      <c r="F898" s="51"/>
      <c r="G898" s="51"/>
      <c r="H898" s="51"/>
      <c r="I898" s="51"/>
    </row>
    <row r="899" spans="2:9" ht="12.75" customHeight="1">
      <c r="B899" s="1"/>
      <c r="D899" s="51"/>
      <c r="E899" s="51"/>
      <c r="F899" s="51"/>
      <c r="G899" s="51"/>
      <c r="H899" s="51"/>
      <c r="I899" s="51"/>
    </row>
    <row r="900" spans="2:9" ht="12.75" customHeight="1">
      <c r="B900" s="1"/>
      <c r="D900" s="51"/>
      <c r="E900" s="51"/>
      <c r="F900" s="51"/>
      <c r="G900" s="51"/>
      <c r="H900" s="51"/>
      <c r="I900" s="51"/>
    </row>
    <row r="901" spans="2:9" ht="12.75" customHeight="1">
      <c r="B901" s="1"/>
      <c r="D901" s="51"/>
      <c r="E901" s="51"/>
      <c r="F901" s="51"/>
      <c r="G901" s="51"/>
      <c r="H901" s="51"/>
      <c r="I901" s="51"/>
    </row>
    <row r="902" spans="2:9" ht="12.75" customHeight="1">
      <c r="B902" s="1"/>
      <c r="D902" s="51"/>
      <c r="E902" s="51"/>
      <c r="F902" s="51"/>
      <c r="G902" s="51"/>
      <c r="H902" s="51"/>
      <c r="I902" s="51"/>
    </row>
    <row r="903" spans="2:9" ht="12.75" customHeight="1">
      <c r="B903" s="1"/>
      <c r="D903" s="51"/>
      <c r="E903" s="51"/>
      <c r="F903" s="51"/>
      <c r="G903" s="51"/>
      <c r="H903" s="51"/>
      <c r="I903" s="51"/>
    </row>
    <row r="904" spans="2:9" ht="12.75" customHeight="1">
      <c r="B904" s="1"/>
      <c r="D904" s="51"/>
      <c r="E904" s="51"/>
      <c r="F904" s="51"/>
      <c r="G904" s="51"/>
      <c r="H904" s="51"/>
      <c r="I904" s="51"/>
    </row>
    <row r="905" spans="2:9" ht="12.75" customHeight="1">
      <c r="B905" s="1"/>
      <c r="D905" s="51"/>
      <c r="E905" s="51"/>
      <c r="F905" s="51"/>
      <c r="G905" s="51"/>
      <c r="H905" s="51"/>
      <c r="I905" s="51"/>
    </row>
    <row r="906" spans="2:9" ht="12.75" customHeight="1">
      <c r="B906" s="1"/>
      <c r="D906" s="51"/>
      <c r="E906" s="51"/>
      <c r="F906" s="51"/>
      <c r="G906" s="51"/>
      <c r="H906" s="51"/>
      <c r="I906" s="51"/>
    </row>
    <row r="907" spans="2:9" ht="12.75" customHeight="1">
      <c r="B907" s="1"/>
      <c r="D907" s="51"/>
      <c r="E907" s="51"/>
      <c r="F907" s="51"/>
      <c r="G907" s="51"/>
      <c r="H907" s="51"/>
      <c r="I907" s="51"/>
    </row>
    <row r="908" spans="2:9" ht="12.75" customHeight="1">
      <c r="B908" s="1"/>
      <c r="D908" s="51"/>
      <c r="E908" s="51"/>
      <c r="F908" s="51"/>
      <c r="G908" s="51"/>
      <c r="H908" s="51"/>
      <c r="I908" s="51"/>
    </row>
    <row r="909" spans="2:9" ht="12.75" customHeight="1">
      <c r="B909" s="1"/>
      <c r="D909" s="51"/>
      <c r="E909" s="51"/>
      <c r="F909" s="51"/>
      <c r="G909" s="51"/>
      <c r="H909" s="51"/>
      <c r="I909" s="51"/>
    </row>
    <row r="910" spans="2:9" ht="12.75" customHeight="1">
      <c r="B910" s="1"/>
      <c r="D910" s="51"/>
      <c r="E910" s="51"/>
      <c r="F910" s="51"/>
      <c r="G910" s="51"/>
      <c r="H910" s="51"/>
      <c r="I910" s="51"/>
    </row>
    <row r="911" spans="2:9" ht="12.75" customHeight="1">
      <c r="B911" s="1"/>
      <c r="D911" s="51"/>
      <c r="E911" s="51"/>
      <c r="F911" s="51"/>
      <c r="G911" s="51"/>
      <c r="H911" s="51"/>
      <c r="I911" s="51"/>
    </row>
    <row r="912" spans="2:9" ht="12.75" customHeight="1">
      <c r="B912" s="1"/>
      <c r="D912" s="51"/>
      <c r="E912" s="51"/>
      <c r="F912" s="51"/>
      <c r="G912" s="51"/>
      <c r="H912" s="51"/>
      <c r="I912" s="51"/>
    </row>
    <row r="913" spans="2:9" ht="12.75" customHeight="1">
      <c r="B913" s="1"/>
      <c r="D913" s="51"/>
      <c r="E913" s="51"/>
      <c r="F913" s="51"/>
      <c r="G913" s="51"/>
      <c r="H913" s="51"/>
      <c r="I913" s="51"/>
    </row>
    <row r="914" spans="2:9" ht="12.75" customHeight="1">
      <c r="B914" s="1"/>
      <c r="D914" s="51"/>
      <c r="E914" s="51"/>
      <c r="F914" s="51"/>
      <c r="G914" s="51"/>
      <c r="H914" s="51"/>
      <c r="I914" s="51"/>
    </row>
    <row r="915" spans="2:9" ht="12.75" customHeight="1">
      <c r="B915" s="1"/>
      <c r="D915" s="51"/>
      <c r="E915" s="51"/>
      <c r="F915" s="51"/>
      <c r="G915" s="51"/>
      <c r="H915" s="51"/>
      <c r="I915" s="51"/>
    </row>
    <row r="916" spans="2:9" ht="12.75" customHeight="1">
      <c r="B916" s="1"/>
      <c r="D916" s="51"/>
      <c r="E916" s="51"/>
      <c r="F916" s="51"/>
      <c r="G916" s="51"/>
      <c r="H916" s="51"/>
      <c r="I916" s="51"/>
    </row>
    <row r="917" spans="2:9" ht="12.75" customHeight="1">
      <c r="B917" s="1"/>
      <c r="D917" s="51"/>
      <c r="E917" s="51"/>
      <c r="F917" s="51"/>
      <c r="G917" s="51"/>
      <c r="H917" s="51"/>
      <c r="I917" s="51"/>
    </row>
    <row r="918" spans="2:9" ht="12.75" customHeight="1">
      <c r="B918" s="1"/>
      <c r="D918" s="51"/>
      <c r="E918" s="51"/>
      <c r="F918" s="51"/>
      <c r="G918" s="51"/>
      <c r="H918" s="51"/>
      <c r="I918" s="51"/>
    </row>
    <row r="919" spans="2:9" ht="12.75" customHeight="1">
      <c r="B919" s="1"/>
      <c r="D919" s="51"/>
      <c r="E919" s="51"/>
      <c r="F919" s="51"/>
      <c r="G919" s="51"/>
      <c r="H919" s="51"/>
      <c r="I919" s="51"/>
    </row>
    <row r="920" spans="2:9" ht="12.75" customHeight="1">
      <c r="B920" s="1"/>
      <c r="D920" s="51"/>
      <c r="E920" s="51"/>
      <c r="F920" s="51"/>
      <c r="G920" s="51"/>
      <c r="H920" s="51"/>
      <c r="I920" s="51"/>
    </row>
    <row r="921" spans="2:9" ht="12.75" customHeight="1">
      <c r="B921" s="1"/>
      <c r="D921" s="51"/>
      <c r="E921" s="51"/>
      <c r="F921" s="51"/>
      <c r="G921" s="51"/>
      <c r="H921" s="51"/>
      <c r="I921" s="51"/>
    </row>
    <row r="922" spans="2:9" ht="12.75" customHeight="1">
      <c r="B922" s="1"/>
      <c r="D922" s="51"/>
      <c r="E922" s="51"/>
      <c r="F922" s="51"/>
      <c r="G922" s="51"/>
      <c r="H922" s="51"/>
      <c r="I922" s="51"/>
    </row>
    <row r="923" spans="2:9" ht="12.75" customHeight="1">
      <c r="B923" s="1"/>
      <c r="D923" s="51"/>
      <c r="E923" s="51"/>
      <c r="F923" s="51"/>
      <c r="G923" s="51"/>
      <c r="H923" s="51"/>
      <c r="I923" s="51"/>
    </row>
    <row r="924" spans="2:9" ht="12.75" customHeight="1">
      <c r="B924" s="1"/>
      <c r="D924" s="51"/>
      <c r="E924" s="51"/>
      <c r="F924" s="51"/>
      <c r="G924" s="51"/>
      <c r="H924" s="51"/>
      <c r="I924" s="51"/>
    </row>
    <row r="925" spans="2:9" ht="12.75" customHeight="1">
      <c r="B925" s="1"/>
      <c r="D925" s="51"/>
      <c r="E925" s="51"/>
      <c r="F925" s="51"/>
      <c r="G925" s="51"/>
      <c r="H925" s="51"/>
      <c r="I925" s="51"/>
    </row>
    <row r="926" spans="2:9" ht="12.75" customHeight="1">
      <c r="B926" s="1"/>
      <c r="D926" s="51"/>
      <c r="E926" s="51"/>
      <c r="F926" s="51"/>
      <c r="G926" s="51"/>
      <c r="H926" s="51"/>
      <c r="I926" s="51"/>
    </row>
    <row r="927" spans="2:9" ht="12.75" customHeight="1">
      <c r="B927" s="1"/>
      <c r="D927" s="51"/>
      <c r="E927" s="51"/>
      <c r="F927" s="51"/>
      <c r="G927" s="51"/>
      <c r="H927" s="51"/>
      <c r="I927" s="51"/>
    </row>
    <row r="928" spans="2:9" ht="12.75" customHeight="1">
      <c r="B928" s="1"/>
      <c r="D928" s="51"/>
      <c r="E928" s="51"/>
      <c r="F928" s="51"/>
      <c r="G928" s="51"/>
      <c r="H928" s="51"/>
      <c r="I928" s="51"/>
    </row>
    <row r="929" spans="2:9" ht="12.75" customHeight="1">
      <c r="B929" s="1"/>
      <c r="D929" s="51"/>
      <c r="E929" s="51"/>
      <c r="F929" s="51"/>
      <c r="G929" s="51"/>
      <c r="H929" s="51"/>
      <c r="I929" s="51"/>
    </row>
    <row r="930" spans="2:9" ht="12.75" customHeight="1">
      <c r="B930" s="1"/>
      <c r="D930" s="51"/>
      <c r="E930" s="51"/>
      <c r="F930" s="51"/>
      <c r="G930" s="51"/>
      <c r="H930" s="51"/>
      <c r="I930" s="51"/>
    </row>
    <row r="931" spans="2:9" ht="12.75" customHeight="1">
      <c r="B931" s="1"/>
      <c r="D931" s="51"/>
      <c r="E931" s="51"/>
      <c r="F931" s="51"/>
      <c r="G931" s="51"/>
      <c r="H931" s="51"/>
      <c r="I931" s="51"/>
    </row>
    <row r="932" spans="2:9" ht="12.75" customHeight="1">
      <c r="B932" s="1"/>
      <c r="D932" s="51"/>
      <c r="E932" s="51"/>
      <c r="F932" s="51"/>
      <c r="G932" s="51"/>
      <c r="H932" s="51"/>
      <c r="I932" s="51"/>
    </row>
    <row r="933" spans="2:9" ht="12.75" customHeight="1">
      <c r="B933" s="1"/>
      <c r="D933" s="51"/>
      <c r="E933" s="51"/>
      <c r="F933" s="51"/>
      <c r="G933" s="51"/>
      <c r="H933" s="51"/>
      <c r="I933" s="51"/>
    </row>
    <row r="934" spans="2:9" ht="12.75" customHeight="1">
      <c r="B934" s="1"/>
      <c r="D934" s="51"/>
      <c r="E934" s="51"/>
      <c r="F934" s="51"/>
      <c r="G934" s="51"/>
      <c r="H934" s="51"/>
      <c r="I934" s="51"/>
    </row>
    <row r="935" spans="2:9" ht="12.75" customHeight="1">
      <c r="B935" s="1"/>
      <c r="D935" s="51"/>
      <c r="E935" s="51"/>
      <c r="F935" s="51"/>
      <c r="G935" s="51"/>
      <c r="H935" s="51"/>
      <c r="I935" s="51"/>
    </row>
    <row r="936" spans="2:9" ht="12.75" customHeight="1">
      <c r="B936" s="1"/>
      <c r="D936" s="51"/>
      <c r="E936" s="51"/>
      <c r="F936" s="51"/>
      <c r="G936" s="51"/>
      <c r="H936" s="51"/>
      <c r="I936" s="51"/>
    </row>
    <row r="937" spans="2:9" ht="12.75" customHeight="1">
      <c r="B937" s="1"/>
      <c r="D937" s="51"/>
      <c r="E937" s="51"/>
      <c r="F937" s="51"/>
      <c r="G937" s="51"/>
      <c r="H937" s="51"/>
      <c r="I937" s="51"/>
    </row>
    <row r="938" spans="2:9" ht="12.75" customHeight="1">
      <c r="B938" s="1"/>
      <c r="D938" s="51"/>
      <c r="E938" s="51"/>
      <c r="F938" s="51"/>
      <c r="G938" s="51"/>
      <c r="H938" s="51"/>
      <c r="I938" s="51"/>
    </row>
    <row r="939" spans="2:9" ht="12.75" customHeight="1">
      <c r="B939" s="1"/>
      <c r="D939" s="51"/>
      <c r="E939" s="51"/>
      <c r="F939" s="51"/>
      <c r="G939" s="51"/>
      <c r="H939" s="51"/>
      <c r="I939" s="51"/>
    </row>
    <row r="940" spans="2:9" ht="12.75" customHeight="1">
      <c r="B940" s="1"/>
      <c r="D940" s="51"/>
      <c r="E940" s="51"/>
      <c r="F940" s="51"/>
      <c r="G940" s="51"/>
      <c r="H940" s="51"/>
      <c r="I940" s="51"/>
    </row>
    <row r="941" spans="2:9" ht="12.75" customHeight="1">
      <c r="B941" s="1"/>
      <c r="D941" s="51"/>
      <c r="E941" s="51"/>
      <c r="F941" s="51"/>
      <c r="G941" s="51"/>
      <c r="H941" s="51"/>
      <c r="I941" s="51"/>
    </row>
    <row r="942" spans="2:9" ht="12.75" customHeight="1">
      <c r="B942" s="1"/>
      <c r="D942" s="51"/>
      <c r="E942" s="51"/>
      <c r="F942" s="51"/>
      <c r="G942" s="51"/>
      <c r="H942" s="51"/>
      <c r="I942" s="51"/>
    </row>
    <row r="943" spans="2:9" ht="12.75" customHeight="1">
      <c r="B943" s="1"/>
      <c r="D943" s="51"/>
      <c r="E943" s="51"/>
      <c r="F943" s="51"/>
      <c r="G943" s="51"/>
      <c r="H943" s="51"/>
      <c r="I943" s="51"/>
    </row>
    <row r="944" spans="2:9" ht="12.75" customHeight="1">
      <c r="B944" s="1"/>
      <c r="D944" s="51"/>
      <c r="E944" s="51"/>
      <c r="F944" s="51"/>
      <c r="G944" s="51"/>
      <c r="H944" s="51"/>
      <c r="I944" s="51"/>
    </row>
    <row r="945" spans="2:9" ht="12.75" customHeight="1">
      <c r="B945" s="1"/>
      <c r="D945" s="51"/>
      <c r="E945" s="51"/>
      <c r="F945" s="51"/>
      <c r="G945" s="51"/>
      <c r="H945" s="51"/>
      <c r="I945" s="51"/>
    </row>
    <row r="946" spans="2:9" ht="12.75" customHeight="1">
      <c r="B946" s="1"/>
      <c r="D946" s="51"/>
      <c r="E946" s="51"/>
      <c r="F946" s="51"/>
      <c r="G946" s="51"/>
      <c r="H946" s="51"/>
      <c r="I946" s="51"/>
    </row>
    <row r="947" spans="2:9" ht="12.75" customHeight="1">
      <c r="B947" s="1"/>
      <c r="D947" s="51"/>
      <c r="E947" s="51"/>
      <c r="F947" s="51"/>
      <c r="G947" s="51"/>
      <c r="H947" s="51"/>
      <c r="I947" s="51"/>
    </row>
    <row r="948" spans="2:9" ht="12.75" customHeight="1">
      <c r="B948" s="1"/>
      <c r="D948" s="51"/>
      <c r="E948" s="51"/>
      <c r="F948" s="51"/>
      <c r="G948" s="51"/>
      <c r="H948" s="51"/>
      <c r="I948" s="51"/>
    </row>
    <row r="949" spans="2:9" ht="12.75" customHeight="1">
      <c r="B949" s="1"/>
      <c r="D949" s="51"/>
      <c r="E949" s="51"/>
      <c r="F949" s="51"/>
      <c r="G949" s="51"/>
      <c r="H949" s="51"/>
      <c r="I949" s="51"/>
    </row>
    <row r="950" spans="2:9" ht="12.75" customHeight="1">
      <c r="B950" s="1"/>
      <c r="D950" s="51"/>
      <c r="E950" s="51"/>
      <c r="F950" s="51"/>
      <c r="G950" s="51"/>
      <c r="H950" s="51"/>
      <c r="I950" s="51"/>
    </row>
    <row r="951" spans="2:9" ht="12.75" customHeight="1">
      <c r="B951" s="1"/>
      <c r="D951" s="51"/>
      <c r="E951" s="51"/>
      <c r="F951" s="51"/>
      <c r="G951" s="51"/>
      <c r="H951" s="51"/>
      <c r="I951" s="51"/>
    </row>
    <row r="952" spans="2:9" ht="12.75" customHeight="1">
      <c r="B952" s="1"/>
      <c r="D952" s="51"/>
      <c r="E952" s="51"/>
      <c r="F952" s="51"/>
      <c r="G952" s="51"/>
      <c r="H952" s="51"/>
      <c r="I952" s="51"/>
    </row>
    <row r="953" spans="2:9" ht="12.75" customHeight="1">
      <c r="B953" s="1"/>
      <c r="D953" s="51"/>
      <c r="E953" s="51"/>
      <c r="F953" s="51"/>
      <c r="G953" s="51"/>
      <c r="H953" s="51"/>
      <c r="I953" s="51"/>
    </row>
    <row r="954" spans="2:9" ht="12.75" customHeight="1">
      <c r="B954" s="1"/>
      <c r="D954" s="51"/>
      <c r="E954" s="51"/>
      <c r="F954" s="51"/>
      <c r="G954" s="51"/>
      <c r="H954" s="51"/>
      <c r="I954" s="51"/>
    </row>
    <row r="955" spans="2:9" ht="12.75" customHeight="1">
      <c r="B955" s="1"/>
      <c r="D955" s="51"/>
      <c r="E955" s="51"/>
      <c r="F955" s="51"/>
      <c r="G955" s="51"/>
      <c r="H955" s="51"/>
      <c r="I955" s="51"/>
    </row>
    <row r="956" spans="2:9" ht="12.75" customHeight="1">
      <c r="B956" s="1"/>
      <c r="D956" s="51"/>
      <c r="E956" s="51"/>
      <c r="F956" s="51"/>
      <c r="G956" s="51"/>
      <c r="H956" s="51"/>
      <c r="I956" s="51"/>
    </row>
    <row r="957" spans="2:9" ht="12.75" customHeight="1">
      <c r="B957" s="1"/>
      <c r="D957" s="51"/>
      <c r="E957" s="51"/>
      <c r="F957" s="51"/>
      <c r="G957" s="51"/>
      <c r="H957" s="51"/>
      <c r="I957" s="51"/>
    </row>
    <row r="958" spans="2:9" ht="12.75" customHeight="1">
      <c r="B958" s="1"/>
      <c r="D958" s="51"/>
      <c r="E958" s="51"/>
      <c r="F958" s="51"/>
      <c r="G958" s="51"/>
      <c r="H958" s="51"/>
      <c r="I958" s="51"/>
    </row>
    <row r="959" spans="2:9" ht="12.75" customHeight="1">
      <c r="B959" s="1"/>
      <c r="D959" s="51"/>
      <c r="E959" s="51"/>
      <c r="F959" s="51"/>
      <c r="G959" s="51"/>
      <c r="H959" s="51"/>
      <c r="I959" s="51"/>
    </row>
    <row r="960" spans="2:9" ht="12.75" customHeight="1">
      <c r="B960" s="1"/>
      <c r="D960" s="51"/>
      <c r="E960" s="51"/>
      <c r="F960" s="51"/>
      <c r="G960" s="51"/>
      <c r="H960" s="51"/>
      <c r="I960" s="51"/>
    </row>
    <row r="961" spans="2:9" ht="12.75" customHeight="1">
      <c r="B961" s="1"/>
      <c r="D961" s="51"/>
      <c r="E961" s="51"/>
      <c r="F961" s="51"/>
      <c r="G961" s="51"/>
      <c r="H961" s="51"/>
      <c r="I961" s="51"/>
    </row>
    <row r="962" spans="2:9" ht="12.75" customHeight="1">
      <c r="B962" s="1"/>
      <c r="D962" s="51"/>
      <c r="E962" s="51"/>
      <c r="F962" s="51"/>
      <c r="G962" s="51"/>
      <c r="H962" s="51"/>
      <c r="I962" s="51"/>
    </row>
    <row r="963" spans="2:9" ht="12.75" customHeight="1">
      <c r="B963" s="1"/>
      <c r="D963" s="51"/>
      <c r="E963" s="51"/>
      <c r="F963" s="51"/>
      <c r="G963" s="51"/>
      <c r="H963" s="51"/>
      <c r="I963" s="51"/>
    </row>
    <row r="964" spans="2:9" ht="12.75" customHeight="1">
      <c r="B964" s="1"/>
      <c r="D964" s="51"/>
      <c r="E964" s="51"/>
      <c r="F964" s="51"/>
      <c r="G964" s="51"/>
      <c r="H964" s="51"/>
      <c r="I964" s="51"/>
    </row>
    <row r="965" spans="2:9" ht="12.75" customHeight="1">
      <c r="B965" s="1"/>
      <c r="D965" s="51"/>
      <c r="E965" s="51"/>
      <c r="F965" s="51"/>
      <c r="G965" s="51"/>
      <c r="H965" s="51"/>
      <c r="I965" s="51"/>
    </row>
    <row r="966" spans="2:9" ht="12.75" customHeight="1">
      <c r="B966" s="1"/>
      <c r="D966" s="51"/>
      <c r="E966" s="51"/>
      <c r="F966" s="51"/>
      <c r="G966" s="51"/>
      <c r="H966" s="51"/>
      <c r="I966" s="51"/>
    </row>
    <row r="967" spans="2:9" ht="12.75" customHeight="1">
      <c r="B967" s="1"/>
      <c r="D967" s="51"/>
      <c r="E967" s="51"/>
      <c r="F967" s="51"/>
      <c r="G967" s="51"/>
      <c r="H967" s="51"/>
      <c r="I967" s="51"/>
    </row>
    <row r="968" spans="2:9" ht="12.75" customHeight="1">
      <c r="B968" s="1"/>
      <c r="D968" s="51"/>
      <c r="E968" s="51"/>
      <c r="F968" s="51"/>
      <c r="G968" s="51"/>
      <c r="H968" s="51"/>
      <c r="I968" s="51"/>
    </row>
    <row r="969" spans="2:9" ht="12.75" customHeight="1">
      <c r="B969" s="1"/>
      <c r="D969" s="51"/>
      <c r="E969" s="51"/>
      <c r="F969" s="51"/>
      <c r="G969" s="51"/>
      <c r="H969" s="51"/>
      <c r="I969" s="51"/>
    </row>
    <row r="970" spans="2:9" ht="12.75" customHeight="1">
      <c r="B970" s="1"/>
      <c r="D970" s="51"/>
      <c r="E970" s="51"/>
      <c r="F970" s="51"/>
      <c r="G970" s="51"/>
      <c r="H970" s="51"/>
      <c r="I970" s="51"/>
    </row>
    <row r="971" spans="2:9" ht="12.75" customHeight="1">
      <c r="B971" s="1"/>
      <c r="D971" s="51"/>
      <c r="E971" s="51"/>
      <c r="F971" s="51"/>
      <c r="G971" s="51"/>
      <c r="H971" s="51"/>
      <c r="I971" s="51"/>
    </row>
    <row r="972" spans="2:9" ht="12.75" customHeight="1">
      <c r="B972" s="1"/>
      <c r="D972" s="51"/>
      <c r="E972" s="51"/>
      <c r="F972" s="51"/>
      <c r="G972" s="51"/>
      <c r="H972" s="51"/>
      <c r="I972" s="51"/>
    </row>
    <row r="973" spans="2:9" ht="12.75" customHeight="1">
      <c r="B973" s="1"/>
      <c r="D973" s="51"/>
      <c r="E973" s="51"/>
      <c r="F973" s="51"/>
      <c r="G973" s="51"/>
      <c r="H973" s="51"/>
      <c r="I973" s="51"/>
    </row>
    <row r="974" spans="2:9" ht="12.75" customHeight="1">
      <c r="B974" s="1"/>
      <c r="D974" s="51"/>
      <c r="E974" s="51"/>
      <c r="F974" s="51"/>
      <c r="G974" s="51"/>
      <c r="H974" s="51"/>
      <c r="I974" s="51"/>
    </row>
    <row r="975" spans="2:9" ht="12.75" customHeight="1">
      <c r="B975" s="1"/>
      <c r="D975" s="51"/>
      <c r="E975" s="51"/>
      <c r="F975" s="51"/>
      <c r="G975" s="51"/>
      <c r="H975" s="51"/>
      <c r="I975" s="51"/>
    </row>
    <row r="976" spans="2:9" ht="12.75" customHeight="1">
      <c r="B976" s="1"/>
      <c r="D976" s="51"/>
      <c r="E976" s="51"/>
      <c r="F976" s="51"/>
      <c r="G976" s="51"/>
      <c r="H976" s="51"/>
      <c r="I976" s="51"/>
    </row>
    <row r="977" spans="2:9" ht="12.75" customHeight="1">
      <c r="B977" s="1"/>
      <c r="D977" s="51"/>
      <c r="E977" s="51"/>
      <c r="F977" s="51"/>
      <c r="G977" s="51"/>
      <c r="H977" s="51"/>
      <c r="I977" s="51"/>
    </row>
    <row r="978" spans="2:9" ht="12.75" customHeight="1">
      <c r="B978" s="1"/>
      <c r="D978" s="51"/>
      <c r="E978" s="51"/>
      <c r="F978" s="51"/>
      <c r="G978" s="51"/>
      <c r="H978" s="51"/>
      <c r="I978" s="51"/>
    </row>
    <row r="979" spans="2:9" ht="12.75" customHeight="1">
      <c r="B979" s="1"/>
      <c r="D979" s="51"/>
      <c r="E979" s="51"/>
      <c r="F979" s="51"/>
      <c r="G979" s="51"/>
      <c r="H979" s="51"/>
      <c r="I979" s="51"/>
    </row>
    <row r="980" spans="2:9" ht="12.75" customHeight="1">
      <c r="B980" s="1"/>
      <c r="D980" s="51"/>
      <c r="E980" s="51"/>
      <c r="F980" s="51"/>
      <c r="G980" s="51"/>
      <c r="H980" s="51"/>
      <c r="I980" s="51"/>
    </row>
    <row r="981" spans="2:9" ht="12.75" customHeight="1">
      <c r="B981" s="1"/>
      <c r="D981" s="51"/>
      <c r="E981" s="51"/>
      <c r="F981" s="51"/>
      <c r="G981" s="51"/>
      <c r="H981" s="51"/>
      <c r="I981" s="51"/>
    </row>
    <row r="982" spans="2:9" ht="12.75" customHeight="1">
      <c r="B982" s="1"/>
      <c r="D982" s="51"/>
      <c r="E982" s="51"/>
      <c r="F982" s="51"/>
      <c r="G982" s="51"/>
      <c r="H982" s="51"/>
      <c r="I982" s="51"/>
    </row>
    <row r="983" spans="2:9" ht="12.75" customHeight="1">
      <c r="B983" s="1"/>
      <c r="D983" s="51"/>
      <c r="E983" s="51"/>
      <c r="F983" s="51"/>
      <c r="G983" s="51"/>
      <c r="H983" s="51"/>
      <c r="I983" s="51"/>
    </row>
    <row r="984" spans="2:9" ht="12.75" customHeight="1">
      <c r="B984" s="1"/>
      <c r="D984" s="51"/>
      <c r="E984" s="51"/>
      <c r="F984" s="51"/>
      <c r="G984" s="51"/>
      <c r="H984" s="51"/>
      <c r="I984" s="51"/>
    </row>
    <row r="985" spans="2:9" ht="12.75" customHeight="1">
      <c r="B985" s="1"/>
      <c r="D985" s="51"/>
      <c r="E985" s="51"/>
      <c r="F985" s="51"/>
      <c r="G985" s="51"/>
      <c r="H985" s="51"/>
      <c r="I985" s="51"/>
    </row>
    <row r="986" spans="2:9" ht="12.75" customHeight="1">
      <c r="B986" s="1"/>
      <c r="D986" s="51"/>
      <c r="E986" s="51"/>
      <c r="F986" s="51"/>
      <c r="G986" s="51"/>
      <c r="H986" s="51"/>
      <c r="I986" s="51"/>
    </row>
    <row r="987" spans="2:9" ht="12.75" customHeight="1">
      <c r="B987" s="1"/>
      <c r="D987" s="51"/>
      <c r="E987" s="51"/>
      <c r="F987" s="51"/>
      <c r="G987" s="51"/>
      <c r="H987" s="51"/>
      <c r="I987" s="51"/>
    </row>
    <row r="988" spans="2:9" ht="12.75" customHeight="1">
      <c r="B988" s="1"/>
      <c r="D988" s="51"/>
      <c r="E988" s="51"/>
      <c r="F988" s="51"/>
      <c r="G988" s="51"/>
      <c r="H988" s="51"/>
      <c r="I988" s="51"/>
    </row>
    <row r="989" spans="2:9" ht="12.75" customHeight="1">
      <c r="B989" s="1"/>
      <c r="D989" s="51"/>
      <c r="E989" s="51"/>
      <c r="F989" s="51"/>
      <c r="G989" s="51"/>
      <c r="H989" s="51"/>
      <c r="I989" s="51"/>
    </row>
    <row r="990" spans="2:9" ht="12.75" customHeight="1">
      <c r="B990" s="1"/>
      <c r="D990" s="51"/>
      <c r="E990" s="51"/>
      <c r="F990" s="51"/>
      <c r="G990" s="51"/>
      <c r="H990" s="51"/>
      <c r="I990" s="51"/>
    </row>
    <row r="991" spans="2:9" ht="12.75" customHeight="1">
      <c r="B991" s="1"/>
      <c r="D991" s="51"/>
      <c r="E991" s="51"/>
      <c r="F991" s="51"/>
      <c r="G991" s="51"/>
      <c r="H991" s="51"/>
      <c r="I991" s="51"/>
    </row>
    <row r="992" spans="2:9" ht="12.75" customHeight="1">
      <c r="B992" s="1"/>
      <c r="D992" s="51"/>
      <c r="E992" s="51"/>
      <c r="F992" s="51"/>
      <c r="G992" s="51"/>
      <c r="H992" s="51"/>
      <c r="I992" s="51"/>
    </row>
    <row r="993" spans="2:9" ht="12.75" customHeight="1">
      <c r="B993" s="1"/>
      <c r="D993" s="51"/>
      <c r="E993" s="51"/>
      <c r="F993" s="51"/>
      <c r="G993" s="51"/>
      <c r="H993" s="51"/>
      <c r="I993" s="51"/>
    </row>
    <row r="994" spans="2:9" ht="12.75" customHeight="1">
      <c r="B994" s="1"/>
      <c r="D994" s="51"/>
      <c r="E994" s="51"/>
      <c r="F994" s="51"/>
      <c r="G994" s="51"/>
      <c r="H994" s="51"/>
      <c r="I994" s="51"/>
    </row>
    <row r="995" spans="2:9" ht="12.75" customHeight="1">
      <c r="B995" s="1"/>
      <c r="D995" s="51"/>
      <c r="E995" s="51"/>
      <c r="F995" s="51"/>
      <c r="G995" s="51"/>
      <c r="H995" s="51"/>
      <c r="I995" s="51"/>
    </row>
    <row r="996" spans="2:9" ht="12.75" customHeight="1">
      <c r="B996" s="1"/>
      <c r="D996" s="51"/>
      <c r="E996" s="51"/>
      <c r="F996" s="51"/>
      <c r="G996" s="51"/>
      <c r="H996" s="51"/>
      <c r="I996" s="51"/>
    </row>
    <row r="997" spans="2:9" ht="12.75" customHeight="1">
      <c r="B997" s="1"/>
      <c r="D997" s="51"/>
      <c r="E997" s="51"/>
      <c r="F997" s="51"/>
      <c r="G997" s="51"/>
      <c r="H997" s="51"/>
      <c r="I997" s="51"/>
    </row>
    <row r="998" spans="2:9" ht="12.75" customHeight="1">
      <c r="B998" s="1"/>
      <c r="D998" s="51"/>
      <c r="E998" s="51"/>
      <c r="F998" s="51"/>
      <c r="G998" s="51"/>
      <c r="H998" s="51"/>
      <c r="I998" s="51"/>
    </row>
    <row r="999" spans="2:9" ht="12.75" customHeight="1">
      <c r="B999" s="1"/>
      <c r="D999" s="51"/>
      <c r="E999" s="51"/>
      <c r="F999" s="51"/>
      <c r="G999" s="51"/>
      <c r="H999" s="51"/>
      <c r="I999" s="51"/>
    </row>
    <row r="1000" spans="2:9" ht="12.75" customHeight="1">
      <c r="B1000" s="1"/>
      <c r="D1000" s="51"/>
      <c r="E1000" s="51"/>
      <c r="F1000" s="51"/>
      <c r="G1000" s="51"/>
      <c r="H1000" s="51"/>
      <c r="I1000" s="51"/>
    </row>
  </sheetData>
  <mergeCells count="5">
    <mergeCell ref="E2:G2"/>
    <mergeCell ref="B1:H1"/>
    <mergeCell ref="B105:H105"/>
    <mergeCell ref="B106:I106"/>
    <mergeCell ref="B107:I112"/>
  </mergeCells>
  <dataValidations count="1">
    <dataValidation type="list" allowBlank="1" showErrorMessage="1" sqref="B4:B104" xr:uid="{00000000-0002-0000-0200-000000000000}">
      <formula1>UC_Ref</formula1>
    </dataValidation>
  </dataValidation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000"/>
  <sheetViews>
    <sheetView showGridLines="0" zoomScaleNormal="100" workbookViewId="0">
      <selection activeCell="B26" sqref="B26"/>
    </sheetView>
  </sheetViews>
  <sheetFormatPr defaultColWidth="14.44140625" defaultRowHeight="15" customHeight="1"/>
  <cols>
    <col min="1" max="1" width="4.109375" customWidth="1"/>
    <col min="2" max="2" width="58.6640625" customWidth="1"/>
    <col min="3" max="3" width="14.109375" customWidth="1"/>
    <col min="4" max="4" width="9.33203125" customWidth="1"/>
    <col min="5" max="9" width="14" customWidth="1"/>
    <col min="10" max="10" width="10.109375" customWidth="1"/>
    <col min="11" max="21" width="8.44140625" customWidth="1"/>
    <col min="22" max="25" width="11.5546875" customWidth="1"/>
    <col min="26" max="26" width="11.33203125" customWidth="1"/>
    <col min="27" max="27" width="9.109375" customWidth="1"/>
    <col min="28" max="28" width="12.44140625" customWidth="1"/>
    <col min="29" max="29" width="39.88671875" customWidth="1"/>
    <col min="30" max="30" width="30.88671875" customWidth="1"/>
    <col min="31" max="31" width="40.6640625" customWidth="1"/>
    <col min="32" max="33" width="32.33203125" customWidth="1"/>
    <col min="34" max="34" width="9.109375" customWidth="1"/>
  </cols>
  <sheetData>
    <row r="1" spans="1:34" ht="12.75" customHeight="1">
      <c r="A1" s="84"/>
      <c r="B1" s="84"/>
      <c r="C1" s="85"/>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29"/>
    </row>
    <row r="2" spans="1:34" ht="12.75" customHeight="1">
      <c r="A2" s="84"/>
      <c r="B2" s="84"/>
      <c r="C2" s="85"/>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29"/>
    </row>
    <row r="3" spans="1:34" ht="12.75" customHeight="1">
      <c r="A3" s="84"/>
      <c r="B3" s="86"/>
      <c r="C3" s="87"/>
      <c r="D3" s="86"/>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29"/>
    </row>
    <row r="4" spans="1:34" ht="12.75" customHeight="1">
      <c r="A4" s="84"/>
      <c r="B4" s="88"/>
      <c r="C4" s="89"/>
      <c r="D4" s="554"/>
      <c r="E4" s="506"/>
      <c r="F4" s="506"/>
      <c r="G4" s="506"/>
      <c r="H4" s="506"/>
      <c r="I4" s="506"/>
      <c r="J4" s="506"/>
      <c r="K4" s="506"/>
      <c r="L4" s="507"/>
      <c r="M4" s="551" t="s">
        <v>35</v>
      </c>
      <c r="N4" s="552"/>
      <c r="O4" s="552"/>
      <c r="P4" s="552"/>
      <c r="Q4" s="552"/>
      <c r="R4" s="552"/>
      <c r="S4" s="552"/>
      <c r="T4" s="552"/>
      <c r="U4" s="553"/>
      <c r="V4" s="90"/>
      <c r="W4" s="90"/>
      <c r="X4" s="90"/>
      <c r="Y4" s="90"/>
      <c r="Z4" s="90"/>
      <c r="AA4" s="84"/>
      <c r="AB4" s="84"/>
      <c r="AC4" s="84"/>
      <c r="AD4" s="84"/>
      <c r="AE4" s="84"/>
      <c r="AF4" s="84"/>
      <c r="AG4" s="84"/>
      <c r="AH4" s="29"/>
    </row>
    <row r="5" spans="1:34" ht="12.75" customHeight="1">
      <c r="A5" s="84"/>
      <c r="B5" s="91" t="s">
        <v>36</v>
      </c>
      <c r="C5" s="92" t="s">
        <v>37</v>
      </c>
      <c r="D5" s="93"/>
      <c r="E5" s="94"/>
      <c r="F5" s="94"/>
      <c r="G5" s="94"/>
      <c r="H5" s="94"/>
      <c r="I5" s="94"/>
      <c r="J5" s="94"/>
      <c r="K5" s="94"/>
      <c r="L5" s="95"/>
      <c r="M5" s="96" t="s">
        <v>38</v>
      </c>
      <c r="N5" s="97" t="s">
        <v>39</v>
      </c>
      <c r="O5" s="97" t="s">
        <v>40</v>
      </c>
      <c r="P5" s="97" t="s">
        <v>41</v>
      </c>
      <c r="Q5" s="98" t="s">
        <v>42</v>
      </c>
      <c r="R5" s="91" t="s">
        <v>43</v>
      </c>
      <c r="S5" s="98" t="s">
        <v>22</v>
      </c>
      <c r="T5" s="98" t="s">
        <v>44</v>
      </c>
      <c r="U5" s="99" t="s">
        <v>45</v>
      </c>
      <c r="V5" s="100"/>
      <c r="W5" s="101"/>
      <c r="X5" s="101"/>
      <c r="Y5" s="101"/>
      <c r="Z5" s="102" t="s">
        <v>46</v>
      </c>
      <c r="AA5" s="103" t="s">
        <v>47</v>
      </c>
      <c r="AB5" s="104" t="s">
        <v>48</v>
      </c>
      <c r="AC5" s="105" t="s">
        <v>49</v>
      </c>
      <c r="AD5" s="105" t="s">
        <v>50</v>
      </c>
      <c r="AE5" s="106" t="s">
        <v>51</v>
      </c>
      <c r="AF5" s="105" t="s">
        <v>52</v>
      </c>
      <c r="AG5" s="105" t="s">
        <v>53</v>
      </c>
      <c r="AH5" s="29"/>
    </row>
    <row r="6" spans="1:34" ht="12.75" customHeight="1">
      <c r="A6" s="84"/>
      <c r="B6" s="107" t="s">
        <v>799</v>
      </c>
      <c r="C6" s="108">
        <v>2</v>
      </c>
      <c r="D6" s="109"/>
      <c r="E6" s="110"/>
      <c r="F6" s="110"/>
      <c r="G6" s="110"/>
      <c r="H6" s="110"/>
      <c r="I6" s="111"/>
      <c r="J6" s="111"/>
      <c r="K6" s="110"/>
      <c r="L6" s="112"/>
      <c r="M6" s="113" t="s">
        <v>259</v>
      </c>
      <c r="N6" s="114">
        <v>25</v>
      </c>
      <c r="O6" s="114">
        <v>1</v>
      </c>
      <c r="P6" s="114">
        <v>0</v>
      </c>
      <c r="Q6" s="114">
        <v>2</v>
      </c>
      <c r="R6" s="115">
        <f>IF(AND(ISTEXT(T6),ISTEXT(U6)),"",SUM(T6:U6)*'Indices PF'!$E$54)</f>
        <v>14.000000000000002</v>
      </c>
      <c r="S6" s="115">
        <f>IF(OR(ISBLANK(N6),ISBLANK(O6)),"",
 IF(M6="ILF",
  IF((O6&lt;='Indices PF'!$D$31),
  IF(('Funções Dados'!N6&lt;'Indices PF'!$E$34), 'Indices PF'!$E$31,
  IF(('Funções Dados'!N6&lt;'Indices PF'!$F$34), 'Indices PF'!$F$31, 'Indices PF'!$G$31)),
   IF((O6&lt;='Indices PF'!$D$32),
   IF(('Funções Dados'!N6&lt;'Indices PF'!$E$34), 'Indices PF'!$E$32,
   IF(('Funções Dados'!N6&lt;'Indices PF'!$F$34), 'Indices PF'!$F$32, 'Indices PF'!$G$32)),
    IF((O6&gt;='Indices PF'!$D$33),
    IF(('Funções Dados'!N6&lt;'Indices PF'!$E$34), 'Indices PF'!$E$33,
    IF(('Funções Dados'!N6&lt;'Indices PF'!$F$34), 'Indices PF'!$F$33, 'Indices PF'!$G$33))))),
    IF((O6&lt;='Indices PF'!$D$39),
     IF(('Funções Dados'!N6&lt;'Indices PF'!$E$42), 'Indices PF'!$E$39,
     IF(('Funções Dados'!N6&lt;'Indices PF'!$F$42), 'Indices PF'!$F$39, 'Indices PF'!$G$39)),
      IF((O6&lt;='Indices PF'!$D$40),
      IF(('Funções Dados'!N6&lt;'Indices PF'!$E$42), 'Indices PF'!$E$40,
      IF(('Funções Dados'!N6&lt;'Indices PF'!$F$42), 'Indices PF'!$F$40, 'Indices PF'!$G$40)),
       IF((O6&gt;='Indices PF'!$D$41),
       IF(('Funções Dados'!N6&lt;'Indices PF'!$E$42), 'Indices PF'!$E$41,
       IF(('Funções Dados'!N6&lt;'Indices PF'!$F$42), 'Indices PF'!$F$41, 'Indices PF'!$G$41)))))))</f>
        <v>7</v>
      </c>
      <c r="T6" s="116">
        <f>IF(OR(ISBLANK(N6),ISBLANK(O6)),"",
 IF(M6="ILF",
  IF((O6&lt;='Indices PF'!$D$31),
  IF(('Funções Dados'!N6&lt;'Indices PF'!$E$34), N6*'Indices PF'!$J$31,
  IF(('Funções Dados'!N6&lt;'Indices PF'!$F$34), N6*'Indices PF'!$K$31, N6*'Indices PF'!$L$31)),
   IF((O6&lt;='Indices PF'!$D$32),
   IF(('Funções Dados'!N6&lt;'Indices PF'!$E$34), N6*'Indices PF'!$J$32,
   IF(('Funções Dados'!N6&lt;'Indices PF'!$F$34), N6*'Indices PF'!$K$32, N6*'Indices PF'!$L$32)),
    IF((O6&gt;='Indices PF'!$D$33),
    IF(('Funções Dados'!N6&lt;'Indices PF'!$E$34), N6*'Indices PF'!$J$33,
    IF(('Funções Dados'!N6&lt;'Indices PF'!$F$34), N6*'Indices PF'!$K$33, N6*'Indices PF'!$L$33))))),
    IF((O6&lt;='Indices PF'!$D$39),
     IF(('Funções Dados'!N6&lt;'Indices PF'!$E$42), N6*'Indices PF'!$J$39,
     IF(('Funções Dados'!N6&lt;'Indices PF'!$F$42), N6*'Indices PF'!$K$39, N6*'Indices PF'!$L$39)),
      IF((O6&lt;='Indices PF'!$D$40),
      IF(('Funções Dados'!N6&lt;'Indices PF'!$E$42), N6*'Indices PF'!$J$40,
      IF(('Funções Dados'!N6&lt;'Indices PF'!$F$42), N6*'Indices PF'!$K$40, N6*'Indices PF'!$L$40)),
       IF((O6&gt;='Indices PF'!$D$41),
       IF(('Funções Dados'!N6&lt;'Indices PF'!$E$42), N6*'Indices PF'!$J$41,
       IF(('Funções Dados'!N6&lt;'Indices PF'!$F$42), N6*'Indices PF'!$K$41, N6*'Indices PF'!$L$41)))))))</f>
        <v>3.5000000000000004</v>
      </c>
      <c r="U6" s="116">
        <f>IF(OR(ISBLANK(P6),ISBLANK(Q6)),"",
 IF((Q6&lt;='Indices PF'!$D$47),
 IF(('Funções Dados'!P6&lt;'Indices PF'!$E$50), P6*'Indices PF'!$J$47,
 IF(('Funções Dados'!P6&lt;'Indices PF'!$F$50), P6*'Indices PF'!$K$47, P6*'Indices PF'!$L$47)),
  IF((Q6&lt;='Indices PF'!$D$48),
  IF(('Funções Dados'!P6&lt;'Indices PF'!$E$50), P6*'Indices PF'!$J$48,
  IF(('Funções Dados'!P6&lt;'Indices PF'!$F$50), P6*'Indices PF'!$K$48, P6*'Indices PF'!$L$48)),
   IF((Q6&gt;='Indices PF'!$D$49),
   IF(('Funções Dados'!P6&lt;'Indices PF'!$E$50), P6*'Indices PF'!$J$49,
   IF(('Funções Dados'!P6&lt;'Indices PF'!$F$50), P6*'Indices PF'!$K$49, P6*'Indices PF'!$L$49))))))</f>
        <v>0</v>
      </c>
      <c r="V6" s="110"/>
      <c r="W6" s="110"/>
      <c r="X6" s="110"/>
      <c r="Y6" s="110"/>
      <c r="Z6" s="117"/>
      <c r="AA6" s="118"/>
      <c r="AB6" s="119" t="str">
        <f t="shared" ref="AB6:AB55" si="0">IF(ISBLANK(AA6),"",IF(Z6="YES",(SUM(T6:U6)*AA6/100),""))</f>
        <v/>
      </c>
      <c r="AC6" s="120"/>
      <c r="AD6" s="89"/>
      <c r="AE6" s="120"/>
      <c r="AF6" s="120"/>
      <c r="AG6" s="120"/>
      <c r="AH6" s="29"/>
    </row>
    <row r="7" spans="1:34" ht="12.75" customHeight="1">
      <c r="A7" s="84"/>
      <c r="B7" s="121" t="s">
        <v>5</v>
      </c>
      <c r="C7" s="89">
        <v>1</v>
      </c>
      <c r="D7" s="109"/>
      <c r="E7" s="110"/>
      <c r="F7" s="110"/>
      <c r="G7" s="110"/>
      <c r="H7" s="110"/>
      <c r="I7" s="111"/>
      <c r="J7" s="111"/>
      <c r="K7" s="110"/>
      <c r="L7" s="112"/>
      <c r="M7" s="113" t="s">
        <v>259</v>
      </c>
      <c r="N7" s="122">
        <v>28</v>
      </c>
      <c r="O7" s="122">
        <v>1</v>
      </c>
      <c r="P7" s="122">
        <v>0</v>
      </c>
      <c r="Q7" s="122">
        <v>2</v>
      </c>
      <c r="R7" s="115">
        <f>IF(AND(ISTEXT(T7),ISTEXT(U7)),"",SUM(T7:U7)*'Indices PF'!$E$54)</f>
        <v>15.680000000000001</v>
      </c>
      <c r="S7" s="115">
        <f>IF(OR(ISBLANK(N7),ISBLANK(O7)),"",
 IF(M7="ILF",
  IF((O7&lt;='Indices PF'!$D$31),
  IF(('Funções Dados'!N7&lt;'Indices PF'!$E$34), 'Indices PF'!$E$31,
  IF(('Funções Dados'!N7&lt;'Indices PF'!$F$34), 'Indices PF'!$F$31, 'Indices PF'!$G$31)),
   IF((O7&lt;='Indices PF'!$D$32),
   IF(('Funções Dados'!N7&lt;'Indices PF'!$E$34), 'Indices PF'!$E$32,
   IF(('Funções Dados'!N7&lt;'Indices PF'!$F$34), 'Indices PF'!$F$32, 'Indices PF'!$G$32)),
    IF((O7&gt;='Indices PF'!$D$33),
    IF(('Funções Dados'!N7&lt;'Indices PF'!$E$34), 'Indices PF'!$E$33,
    IF(('Funções Dados'!N7&lt;'Indices PF'!$F$34), 'Indices PF'!$F$33, 'Indices PF'!$G$33))))),
    IF((O7&lt;='Indices PF'!$D$39),
     IF(('Funções Dados'!N7&lt;'Indices PF'!$E$42), 'Indices PF'!$E$39,
     IF(('Funções Dados'!N7&lt;'Indices PF'!$F$42), 'Indices PF'!$F$39, 'Indices PF'!$G$39)),
      IF((O7&lt;='Indices PF'!$D$40),
      IF(('Funções Dados'!N7&lt;'Indices PF'!$E$42), 'Indices PF'!$E$40,
      IF(('Funções Dados'!N7&lt;'Indices PF'!$F$42), 'Indices PF'!$F$40, 'Indices PF'!$G$40)),
       IF((O7&gt;='Indices PF'!$D$41),
       IF(('Funções Dados'!N7&lt;'Indices PF'!$E$42), 'Indices PF'!$E$41,
       IF(('Funções Dados'!N7&lt;'Indices PF'!$F$42), 'Indices PF'!$F$41, 'Indices PF'!$G$41)))))))</f>
        <v>7</v>
      </c>
      <c r="T7" s="116">
        <f>IF(OR(ISBLANK(N7),ISBLANK(O7)),"",
 IF(M7="ILF",
  IF((O7&lt;='Indices PF'!$D$31),
  IF(('Funções Dados'!N7&lt;'Indices PF'!$E$34), N7*'Indices PF'!$J$31,
  IF(('Funções Dados'!N7&lt;'Indices PF'!$F$34), N7*'Indices PF'!$K$31, N7*'Indices PF'!$L$31)),
   IF((O7&lt;='Indices PF'!$D$32),
   IF(('Funções Dados'!N7&lt;'Indices PF'!$E$34), N7*'Indices PF'!$J$32,
   IF(('Funções Dados'!N7&lt;'Indices PF'!$F$34), N7*'Indices PF'!$K$32, N7*'Indices PF'!$L$32)),
    IF((O7&gt;='Indices PF'!$D$33),
    IF(('Funções Dados'!N7&lt;'Indices PF'!$E$34), N7*'Indices PF'!$J$33,
    IF(('Funções Dados'!N7&lt;'Indices PF'!$F$34), N7*'Indices PF'!$K$33, N7*'Indices PF'!$L$33))))),
    IF((O7&lt;='Indices PF'!$D$39),
     IF(('Funções Dados'!N7&lt;'Indices PF'!$E$42), N7*'Indices PF'!$J$39,
     IF(('Funções Dados'!N7&lt;'Indices PF'!$F$42), N7*'Indices PF'!$K$39, N7*'Indices PF'!$L$39)),
      IF((O7&lt;='Indices PF'!$D$40),
      IF(('Funções Dados'!N7&lt;'Indices PF'!$E$42), N7*'Indices PF'!$J$40,
      IF(('Funções Dados'!N7&lt;'Indices PF'!$F$42), N7*'Indices PF'!$K$40, N7*'Indices PF'!$L$40)),
       IF((O7&gt;='Indices PF'!$D$41),
       IF(('Funções Dados'!N7&lt;'Indices PF'!$E$42), N7*'Indices PF'!$J$41,
       IF(('Funções Dados'!N7&lt;'Indices PF'!$F$42), N7*'Indices PF'!$K$41, N7*'Indices PF'!$L$41)))))))</f>
        <v>3.9200000000000004</v>
      </c>
      <c r="U7" s="116">
        <f>IF(OR(ISBLANK(P7),ISBLANK(Q7)),"",
 IF((Q7&lt;='Indices PF'!$D$47),
 IF(('Funções Dados'!P7&lt;'Indices PF'!$E$50), P7*'Indices PF'!$J$47,
 IF(('Funções Dados'!P7&lt;'Indices PF'!$F$50), P7*'Indices PF'!$K$47, P7*'Indices PF'!$L$47)),
  IF((Q7&lt;='Indices PF'!$D$48),
  IF(('Funções Dados'!P7&lt;'Indices PF'!$E$50), P7*'Indices PF'!$J$48,
  IF(('Funções Dados'!P7&lt;'Indices PF'!$F$50), P7*'Indices PF'!$K$48, P7*'Indices PF'!$L$48)),
   IF((Q7&gt;='Indices PF'!$D$49),
   IF(('Funções Dados'!P7&lt;'Indices PF'!$E$50), P7*'Indices PF'!$J$49,
   IF(('Funções Dados'!P7&lt;'Indices PF'!$F$50), P7*'Indices PF'!$K$49, P7*'Indices PF'!$L$49))))))</f>
        <v>0</v>
      </c>
      <c r="V7" s="110"/>
      <c r="W7" s="110"/>
      <c r="X7" s="110"/>
      <c r="Y7" s="110"/>
      <c r="Z7" s="117"/>
      <c r="AA7" s="118"/>
      <c r="AB7" s="119" t="str">
        <f t="shared" si="0"/>
        <v/>
      </c>
      <c r="AC7" s="123"/>
      <c r="AD7" s="89"/>
      <c r="AE7" s="123"/>
      <c r="AF7" s="123"/>
      <c r="AG7" s="123"/>
      <c r="AH7" s="29"/>
    </row>
    <row r="8" spans="1:34" ht="12.75" customHeight="1">
      <c r="A8" s="124"/>
      <c r="B8" s="121" t="s">
        <v>800</v>
      </c>
      <c r="C8" s="89">
        <v>3</v>
      </c>
      <c r="D8" s="109"/>
      <c r="E8" s="110"/>
      <c r="F8" s="110"/>
      <c r="G8" s="110"/>
      <c r="H8" s="110"/>
      <c r="I8" s="111"/>
      <c r="J8" s="111"/>
      <c r="K8" s="110"/>
      <c r="L8" s="112"/>
      <c r="M8" s="113" t="s">
        <v>259</v>
      </c>
      <c r="N8" s="122">
        <v>20</v>
      </c>
      <c r="O8" s="122">
        <v>2</v>
      </c>
      <c r="P8" s="122">
        <v>1</v>
      </c>
      <c r="Q8" s="122">
        <v>3</v>
      </c>
      <c r="R8" s="115">
        <f>IF(AND(ISTEXT(T8),ISTEXT(U8)),"",SUM(T8:U8)*'Indices PF'!$E$54)</f>
        <v>18.399999999999999</v>
      </c>
      <c r="S8" s="115">
        <f>IF(OR(ISBLANK(N8),ISBLANK(O8)),"",
 IF(M8="ILF",
  IF((O8&lt;='Indices PF'!$D$31),
  IF(('Funções Dados'!N8&lt;'Indices PF'!$E$34), 'Indices PF'!$E$31,
  IF(('Funções Dados'!N8&lt;'Indices PF'!$F$34), 'Indices PF'!$F$31, 'Indices PF'!$G$31)),
   IF((O8&lt;='Indices PF'!$D$32),
   IF(('Funções Dados'!N8&lt;'Indices PF'!$E$34), 'Indices PF'!$E$32,
   IF(('Funções Dados'!N8&lt;'Indices PF'!$F$34), 'Indices PF'!$F$32, 'Indices PF'!$G$32)),
    IF((O8&gt;='Indices PF'!$D$33),
    IF(('Funções Dados'!N8&lt;'Indices PF'!$E$34), 'Indices PF'!$E$33,
    IF(('Funções Dados'!N8&lt;'Indices PF'!$F$34), 'Indices PF'!$F$33, 'Indices PF'!$G$33))))),
    IF((O8&lt;='Indices PF'!$D$39),
     IF(('Funções Dados'!N8&lt;'Indices PF'!$E$42), 'Indices PF'!$E$39,
     IF(('Funções Dados'!N8&lt;'Indices PF'!$F$42), 'Indices PF'!$F$39, 'Indices PF'!$G$39)),
      IF((O8&lt;='Indices PF'!$D$40),
      IF(('Funções Dados'!N8&lt;'Indices PF'!$E$42), 'Indices PF'!$E$40,
      IF(('Funções Dados'!N8&lt;'Indices PF'!$F$42), 'Indices PF'!$F$40, 'Indices PF'!$G$40)),
       IF((O8&gt;='Indices PF'!$D$41),
       IF(('Funções Dados'!N8&lt;'Indices PF'!$E$42), 'Indices PF'!$E$41,
       IF(('Funções Dados'!N8&lt;'Indices PF'!$F$42), 'Indices PF'!$F$41, 'Indices PF'!$G$41)))))))</f>
        <v>10</v>
      </c>
      <c r="T8" s="116">
        <f>IF(OR(ISBLANK(N8),ISBLANK(O8)),"",
 IF(M8="ILF",
  IF((O8&lt;='Indices PF'!$D$31),
  IF(('Funções Dados'!N8&lt;'Indices PF'!$E$34), N8*'Indices PF'!$J$31,
  IF(('Funções Dados'!N8&lt;'Indices PF'!$F$34), N8*'Indices PF'!$K$31, N8*'Indices PF'!$L$31)),
   IF((O8&lt;='Indices PF'!$D$32),
   IF(('Funções Dados'!N8&lt;'Indices PF'!$E$34), N8*'Indices PF'!$J$32,
   IF(('Funções Dados'!N8&lt;'Indices PF'!$F$34), N8*'Indices PF'!$K$32, N8*'Indices PF'!$L$32)),
    IF((O8&gt;='Indices PF'!$D$33),
    IF(('Funções Dados'!N8&lt;'Indices PF'!$E$34), N8*'Indices PF'!$J$33,
    IF(('Funções Dados'!N8&lt;'Indices PF'!$F$34), N8*'Indices PF'!$K$33, N8*'Indices PF'!$L$33))))),
    IF((O8&lt;='Indices PF'!$D$39),
     IF(('Funções Dados'!N8&lt;'Indices PF'!$E$42), N8*'Indices PF'!$J$39,
     IF(('Funções Dados'!N8&lt;'Indices PF'!$F$42), N8*'Indices PF'!$K$39, N8*'Indices PF'!$L$39)),
      IF((O8&lt;='Indices PF'!$D$40),
      IF(('Funções Dados'!N8&lt;'Indices PF'!$E$42), N8*'Indices PF'!$J$40,
      IF(('Funções Dados'!N8&lt;'Indices PF'!$F$42), N8*'Indices PF'!$K$40, N8*'Indices PF'!$L$40)),
       IF((O8&gt;='Indices PF'!$D$41),
       IF(('Funções Dados'!N8&lt;'Indices PF'!$E$42), N8*'Indices PF'!$J$41,
       IF(('Funções Dados'!N8&lt;'Indices PF'!$F$42), N8*'Indices PF'!$K$41, N8*'Indices PF'!$L$41)))))))</f>
        <v>4</v>
      </c>
      <c r="U8" s="116">
        <f>IF(OR(ISBLANK(P8),ISBLANK(Q8)),"",
 IF((Q8&lt;='Indices PF'!$D$47),
 IF(('Funções Dados'!P8&lt;'Indices PF'!$E$50), P8*'Indices PF'!$J$47,
 IF(('Funções Dados'!P8&lt;'Indices PF'!$F$50), P8*'Indices PF'!$K$47, P8*'Indices PF'!$L$47)),
  IF((Q8&lt;='Indices PF'!$D$48),
  IF(('Funções Dados'!P8&lt;'Indices PF'!$E$50), P8*'Indices PF'!$J$48,
  IF(('Funções Dados'!P8&lt;'Indices PF'!$F$50), P8*'Indices PF'!$K$48, P8*'Indices PF'!$L$48)),
   IF((Q8&gt;='Indices PF'!$D$49),
   IF(('Funções Dados'!P8&lt;'Indices PF'!$E$50), P8*'Indices PF'!$J$49,
   IF(('Funções Dados'!P8&lt;'Indices PF'!$F$50), P8*'Indices PF'!$K$49, P8*'Indices PF'!$L$49))))))</f>
        <v>0.6</v>
      </c>
      <c r="V8" s="110"/>
      <c r="W8" s="110"/>
      <c r="X8" s="110"/>
      <c r="Y8" s="110"/>
      <c r="Z8" s="117"/>
      <c r="AA8" s="118"/>
      <c r="AB8" s="119" t="str">
        <f t="shared" si="0"/>
        <v/>
      </c>
      <c r="AC8" s="123"/>
      <c r="AD8" s="89"/>
      <c r="AE8" s="123"/>
      <c r="AF8" s="123"/>
      <c r="AG8" s="123"/>
      <c r="AH8" s="29"/>
    </row>
    <row r="9" spans="1:34" ht="12.75" customHeight="1">
      <c r="A9" s="124"/>
      <c r="B9" s="121" t="s">
        <v>801</v>
      </c>
      <c r="C9" s="89">
        <v>4</v>
      </c>
      <c r="D9" s="109"/>
      <c r="E9" s="110"/>
      <c r="F9" s="110"/>
      <c r="G9" s="110"/>
      <c r="H9" s="110"/>
      <c r="I9" s="111"/>
      <c r="J9" s="111"/>
      <c r="K9" s="110"/>
      <c r="L9" s="112"/>
      <c r="M9" s="113" t="s">
        <v>259</v>
      </c>
      <c r="N9" s="122">
        <v>15</v>
      </c>
      <c r="O9" s="122">
        <v>2</v>
      </c>
      <c r="P9" s="122">
        <v>1</v>
      </c>
      <c r="Q9" s="122">
        <v>2</v>
      </c>
      <c r="R9" s="115">
        <f>IF(AND(ISTEXT(T9),ISTEXT(U9)),"",SUM(T9:U9)*'Indices PF'!$E$54)</f>
        <v>24.505263157894735</v>
      </c>
      <c r="S9" s="115">
        <f>IF(OR(ISBLANK(N9),ISBLANK(O9)),"",
 IF(M9="ILF",
  IF((O9&lt;='Indices PF'!$D$31),
  IF(('Funções Dados'!N9&lt;'Indices PF'!$E$34), 'Indices PF'!$E$31,
  IF(('Funções Dados'!N9&lt;'Indices PF'!$F$34), 'Indices PF'!$F$31, 'Indices PF'!$G$31)),
   IF((O9&lt;='Indices PF'!$D$32),
   IF(('Funções Dados'!N9&lt;'Indices PF'!$E$34), 'Indices PF'!$E$32,
   IF(('Funções Dados'!N9&lt;'Indices PF'!$F$34), 'Indices PF'!$F$32, 'Indices PF'!$G$32)),
    IF((O9&gt;='Indices PF'!$D$33),
    IF(('Funções Dados'!N9&lt;'Indices PF'!$E$34), 'Indices PF'!$E$33,
    IF(('Funções Dados'!N9&lt;'Indices PF'!$F$34), 'Indices PF'!$F$33, 'Indices PF'!$G$33))))),
    IF((O9&lt;='Indices PF'!$D$39),
     IF(('Funções Dados'!N9&lt;'Indices PF'!$E$42), 'Indices PF'!$E$39,
     IF(('Funções Dados'!N9&lt;'Indices PF'!$F$42), 'Indices PF'!$F$39, 'Indices PF'!$G$39)),
      IF((O9&lt;='Indices PF'!$D$40),
      IF(('Funções Dados'!N9&lt;'Indices PF'!$E$42), 'Indices PF'!$E$40,
      IF(('Funções Dados'!N9&lt;'Indices PF'!$F$42), 'Indices PF'!$F$40, 'Indices PF'!$G$40)),
       IF((O9&gt;='Indices PF'!$D$41),
       IF(('Funções Dados'!N9&lt;'Indices PF'!$E$42), 'Indices PF'!$E$41,
       IF(('Funções Dados'!N9&lt;'Indices PF'!$F$42), 'Indices PF'!$F$41, 'Indices PF'!$G$41)))))))</f>
        <v>7</v>
      </c>
      <c r="T9" s="116">
        <f>IF(OR(ISBLANK(N9),ISBLANK(O9)),"",
 IF(M9="ILF",
  IF((O9&lt;='Indices PF'!$D$31),
  IF(('Funções Dados'!N9&lt;'Indices PF'!$E$34), N9*'Indices PF'!$J$31,
  IF(('Funções Dados'!N9&lt;'Indices PF'!$F$34), N9*'Indices PF'!$K$31, N9*'Indices PF'!$L$31)),
   IF((O9&lt;='Indices PF'!$D$32),
   IF(('Funções Dados'!N9&lt;'Indices PF'!$E$34), N9*'Indices PF'!$J$32,
   IF(('Funções Dados'!N9&lt;'Indices PF'!$F$34), N9*'Indices PF'!$K$32, N9*'Indices PF'!$L$32)),
    IF((O9&gt;='Indices PF'!$D$33),
    IF(('Funções Dados'!N9&lt;'Indices PF'!$E$34), N9*'Indices PF'!$J$33,
    IF(('Funções Dados'!N9&lt;'Indices PF'!$F$34), N9*'Indices PF'!$K$33, N9*'Indices PF'!$L$33))))),
    IF((O9&lt;='Indices PF'!$D$39),
     IF(('Funções Dados'!N9&lt;'Indices PF'!$E$42), N9*'Indices PF'!$J$39,
     IF(('Funções Dados'!N9&lt;'Indices PF'!$F$42), N9*'Indices PF'!$K$39, N9*'Indices PF'!$L$39)),
      IF((O9&lt;='Indices PF'!$D$40),
      IF(('Funções Dados'!N9&lt;'Indices PF'!$E$42), N9*'Indices PF'!$J$40,
      IF(('Funções Dados'!N9&lt;'Indices PF'!$F$42), N9*'Indices PF'!$K$40, N9*'Indices PF'!$L$40)),
       IF((O9&gt;='Indices PF'!$D$41),
       IF(('Funções Dados'!N9&lt;'Indices PF'!$E$42), N9*'Indices PF'!$J$41,
       IF(('Funções Dados'!N9&lt;'Indices PF'!$F$42), N9*'Indices PF'!$K$41, N9*'Indices PF'!$L$41)))))))</f>
        <v>5.5263157894736841</v>
      </c>
      <c r="U9" s="116">
        <f>IF(OR(ISBLANK(P9),ISBLANK(Q9)),"",
 IF((Q9&lt;='Indices PF'!$D$47),
 IF(('Funções Dados'!P9&lt;'Indices PF'!$E$50), P9*'Indices PF'!$J$47,
 IF(('Funções Dados'!P9&lt;'Indices PF'!$F$50), P9*'Indices PF'!$K$47, P9*'Indices PF'!$L$47)),
  IF((Q9&lt;='Indices PF'!$D$48),
  IF(('Funções Dados'!P9&lt;'Indices PF'!$E$50), P9*'Indices PF'!$J$48,
  IF(('Funções Dados'!P9&lt;'Indices PF'!$F$50), P9*'Indices PF'!$K$48, P9*'Indices PF'!$L$48)),
   IF((Q9&gt;='Indices PF'!$D$49),
   IF(('Funções Dados'!P9&lt;'Indices PF'!$E$50), P9*'Indices PF'!$J$49,
   IF(('Funções Dados'!P9&lt;'Indices PF'!$F$50), P9*'Indices PF'!$K$49, P9*'Indices PF'!$L$49))))))</f>
        <v>0.6</v>
      </c>
      <c r="V9" s="110"/>
      <c r="W9" s="110"/>
      <c r="X9" s="110"/>
      <c r="Y9" s="110"/>
      <c r="Z9" s="117"/>
      <c r="AA9" s="118"/>
      <c r="AB9" s="119" t="str">
        <f t="shared" si="0"/>
        <v/>
      </c>
      <c r="AC9" s="123"/>
      <c r="AD9" s="123"/>
      <c r="AE9" s="125"/>
      <c r="AF9" s="126"/>
      <c r="AG9" s="126"/>
      <c r="AH9" s="29"/>
    </row>
    <row r="10" spans="1:34" ht="12.75" customHeight="1">
      <c r="A10" s="124"/>
      <c r="B10" s="107"/>
      <c r="C10" s="89"/>
      <c r="D10" s="109"/>
      <c r="E10" s="110"/>
      <c r="F10" s="110"/>
      <c r="G10" s="110"/>
      <c r="H10" s="110"/>
      <c r="I10" s="111"/>
      <c r="J10" s="111"/>
      <c r="K10" s="110"/>
      <c r="L10" s="112"/>
      <c r="M10" s="113"/>
      <c r="N10" s="122"/>
      <c r="O10" s="122"/>
      <c r="P10" s="122"/>
      <c r="Q10" s="122"/>
      <c r="R10" s="115" t="str">
        <f>IF(AND(ISTEXT(T10),ISTEXT(U10)),"",SUM(T10:U10)*'Indices PF'!$E$54)</f>
        <v/>
      </c>
      <c r="S10" s="115" t="str">
        <f>IF(OR(ISBLANK(N10),ISBLANK(O10)),"",
 IF(M10="ILF",
  IF((O10&lt;='Indices PF'!$D$31),
  IF(('Funções Dados'!N10&lt;'Indices PF'!$E$34), 'Indices PF'!$E$31,
  IF(('Funções Dados'!N10&lt;'Indices PF'!$F$34), 'Indices PF'!$F$31, 'Indices PF'!$G$31)),
   IF((O10&lt;='Indices PF'!$D$32),
   IF(('Funções Dados'!N10&lt;'Indices PF'!$E$34), 'Indices PF'!$E$32,
   IF(('Funções Dados'!N10&lt;'Indices PF'!$F$34), 'Indices PF'!$F$32, 'Indices PF'!$G$32)),
    IF((O10&gt;='Indices PF'!$D$33),
    IF(('Funções Dados'!N10&lt;'Indices PF'!$E$34), 'Indices PF'!$E$33,
    IF(('Funções Dados'!N10&lt;'Indices PF'!$F$34), 'Indices PF'!$F$33, 'Indices PF'!$G$33))))),
    IF((O10&lt;='Indices PF'!$D$39),
     IF(('Funções Dados'!N10&lt;'Indices PF'!$E$42), 'Indices PF'!$E$39,
     IF(('Funções Dados'!N10&lt;'Indices PF'!$F$42), 'Indices PF'!$F$39, 'Indices PF'!$G$39)),
      IF((O10&lt;='Indices PF'!$D$40),
      IF(('Funções Dados'!N10&lt;'Indices PF'!$E$42), 'Indices PF'!$E$40,
      IF(('Funções Dados'!N10&lt;'Indices PF'!$F$42), 'Indices PF'!$F$40, 'Indices PF'!$G$40)),
       IF((O10&gt;='Indices PF'!$D$41),
       IF(('Funções Dados'!N10&lt;'Indices PF'!$E$42), 'Indices PF'!$E$41,
       IF(('Funções Dados'!N10&lt;'Indices PF'!$F$42), 'Indices PF'!$F$41, 'Indices PF'!$G$41)))))))</f>
        <v/>
      </c>
      <c r="T10" s="116" t="str">
        <f>IF(OR(ISBLANK(N10),ISBLANK(O10)),"",
 IF(M10="ILF",
  IF((O10&lt;='Indices PF'!$D$31),
  IF(('Funções Dados'!N10&lt;'Indices PF'!$E$34), N10*'Indices PF'!$J$31,
  IF(('Funções Dados'!N10&lt;'Indices PF'!$F$34), N10*'Indices PF'!$K$31, N10*'Indices PF'!$L$31)),
   IF((O10&lt;='Indices PF'!$D$32),
   IF(('Funções Dados'!N10&lt;'Indices PF'!$E$34), N10*'Indices PF'!$J$32,
   IF(('Funções Dados'!N10&lt;'Indices PF'!$F$34), N10*'Indices PF'!$K$32, N10*'Indices PF'!$L$32)),
    IF((O10&gt;='Indices PF'!$D$33),
    IF(('Funções Dados'!N10&lt;'Indices PF'!$E$34), N10*'Indices PF'!$J$33,
    IF(('Funções Dados'!N10&lt;'Indices PF'!$F$34), N10*'Indices PF'!$K$33, N10*'Indices PF'!$L$33))))),
    IF((O10&lt;='Indices PF'!$D$39),
     IF(('Funções Dados'!N10&lt;'Indices PF'!$E$42), N10*'Indices PF'!$J$39,
     IF(('Funções Dados'!N10&lt;'Indices PF'!$F$42), N10*'Indices PF'!$K$39, N10*'Indices PF'!$L$39)),
      IF((O10&lt;='Indices PF'!$D$40),
      IF(('Funções Dados'!N10&lt;'Indices PF'!$E$42), N10*'Indices PF'!$J$40,
      IF(('Funções Dados'!N10&lt;'Indices PF'!$F$42), N10*'Indices PF'!$K$40, N10*'Indices PF'!$L$40)),
       IF((O10&gt;='Indices PF'!$D$41),
       IF(('Funções Dados'!N10&lt;'Indices PF'!$E$42), N10*'Indices PF'!$J$41,
       IF(('Funções Dados'!N10&lt;'Indices PF'!$F$42), N10*'Indices PF'!$K$41, N10*'Indices PF'!$L$41)))))))</f>
        <v/>
      </c>
      <c r="U10" s="116" t="str">
        <f>IF(OR(ISBLANK(P10),ISBLANK(Q10)),"",
 IF((Q10&lt;='Indices PF'!$D$47),
 IF(('Funções Dados'!P10&lt;'Indices PF'!$E$50), P10*'Indices PF'!$J$47,
 IF(('Funções Dados'!P10&lt;'Indices PF'!$F$50), P10*'Indices PF'!$K$47, P10*'Indices PF'!$L$47)),
  IF((Q10&lt;='Indices PF'!$D$48),
  IF(('Funções Dados'!P10&lt;'Indices PF'!$E$50), P10*'Indices PF'!$J$48,
  IF(('Funções Dados'!P10&lt;'Indices PF'!$F$50), P10*'Indices PF'!$K$48, P10*'Indices PF'!$L$48)),
   IF((Q10&gt;='Indices PF'!$D$49),
   IF(('Funções Dados'!P10&lt;'Indices PF'!$E$50), P10*'Indices PF'!$J$49,
   IF(('Funções Dados'!P10&lt;'Indices PF'!$F$50), P10*'Indices PF'!$K$49, P10*'Indices PF'!$L$49))))))</f>
        <v/>
      </c>
      <c r="V10" s="110"/>
      <c r="W10" s="110"/>
      <c r="X10" s="110"/>
      <c r="Y10" s="110"/>
      <c r="Z10" s="117"/>
      <c r="AA10" s="118"/>
      <c r="AB10" s="119" t="str">
        <f t="shared" si="0"/>
        <v/>
      </c>
      <c r="AC10" s="123"/>
      <c r="AD10" s="123"/>
      <c r="AE10" s="125"/>
      <c r="AF10" s="126"/>
      <c r="AG10" s="126"/>
      <c r="AH10" s="29"/>
    </row>
    <row r="11" spans="1:34" ht="12.75" customHeight="1">
      <c r="A11" s="124"/>
      <c r="B11" s="107"/>
      <c r="C11" s="89"/>
      <c r="D11" s="109"/>
      <c r="E11" s="110"/>
      <c r="F11" s="110"/>
      <c r="G11" s="110"/>
      <c r="H11" s="110"/>
      <c r="I11" s="111"/>
      <c r="J11" s="111"/>
      <c r="K11" s="110"/>
      <c r="L11" s="112"/>
      <c r="M11" s="113"/>
      <c r="N11" s="122"/>
      <c r="O11" s="122"/>
      <c r="P11" s="122"/>
      <c r="Q11" s="122"/>
      <c r="R11" s="115" t="str">
        <f>IF(AND(ISTEXT(T11),ISTEXT(U11)),"",SUM(T11:U11)*'Indices PF'!$E$54)</f>
        <v/>
      </c>
      <c r="S11" s="115" t="str">
        <f>IF(OR(ISBLANK(N11),ISBLANK(O11)),"",
 IF(M11="ILF",
  IF((O11&lt;='Indices PF'!$D$31),
  IF(('Funções Dados'!N11&lt;'Indices PF'!$E$34), 'Indices PF'!$E$31,
  IF(('Funções Dados'!N11&lt;'Indices PF'!$F$34), 'Indices PF'!$F$31, 'Indices PF'!$G$31)),
   IF((O11&lt;='Indices PF'!$D$32),
   IF(('Funções Dados'!N11&lt;'Indices PF'!$E$34), 'Indices PF'!$E$32,
   IF(('Funções Dados'!N11&lt;'Indices PF'!$F$34), 'Indices PF'!$F$32, 'Indices PF'!$G$32)),
    IF((O11&gt;='Indices PF'!$D$33),
    IF(('Funções Dados'!N11&lt;'Indices PF'!$E$34), 'Indices PF'!$E$33,
    IF(('Funções Dados'!N11&lt;'Indices PF'!$F$34), 'Indices PF'!$F$33, 'Indices PF'!$G$33))))),
    IF((O11&lt;='Indices PF'!$D$39),
     IF(('Funções Dados'!N11&lt;'Indices PF'!$E$42), 'Indices PF'!$E$39,
     IF(('Funções Dados'!N11&lt;'Indices PF'!$F$42), 'Indices PF'!$F$39, 'Indices PF'!$G$39)),
      IF((O11&lt;='Indices PF'!$D$40),
      IF(('Funções Dados'!N11&lt;'Indices PF'!$E$42), 'Indices PF'!$E$40,
      IF(('Funções Dados'!N11&lt;'Indices PF'!$F$42), 'Indices PF'!$F$40, 'Indices PF'!$G$40)),
       IF((O11&gt;='Indices PF'!$D$41),
       IF(('Funções Dados'!N11&lt;'Indices PF'!$E$42), 'Indices PF'!$E$41,
       IF(('Funções Dados'!N11&lt;'Indices PF'!$F$42), 'Indices PF'!$F$41, 'Indices PF'!$G$41)))))))</f>
        <v/>
      </c>
      <c r="T11" s="116" t="str">
        <f>IF(OR(ISBLANK(N11),ISBLANK(O11)),"",
 IF(M11="ILF",
  IF((O11&lt;='Indices PF'!$D$31),
  IF(('Funções Dados'!N11&lt;'Indices PF'!$E$34), N11*'Indices PF'!$J$31,
  IF(('Funções Dados'!N11&lt;'Indices PF'!$F$34), N11*'Indices PF'!$K$31, N11*'Indices PF'!$L$31)),
   IF((O11&lt;='Indices PF'!$D$32),
   IF(('Funções Dados'!N11&lt;'Indices PF'!$E$34), N11*'Indices PF'!$J$32,
   IF(('Funções Dados'!N11&lt;'Indices PF'!$F$34), N11*'Indices PF'!$K$32, N11*'Indices PF'!$L$32)),
    IF((O11&gt;='Indices PF'!$D$33),
    IF(('Funções Dados'!N11&lt;'Indices PF'!$E$34), N11*'Indices PF'!$J$33,
    IF(('Funções Dados'!N11&lt;'Indices PF'!$F$34), N11*'Indices PF'!$K$33, N11*'Indices PF'!$L$33))))),
    IF((O11&lt;='Indices PF'!$D$39),
     IF(('Funções Dados'!N11&lt;'Indices PF'!$E$42), N11*'Indices PF'!$J$39,
     IF(('Funções Dados'!N11&lt;'Indices PF'!$F$42), N11*'Indices PF'!$K$39, N11*'Indices PF'!$L$39)),
      IF((O11&lt;='Indices PF'!$D$40),
      IF(('Funções Dados'!N11&lt;'Indices PF'!$E$42), N11*'Indices PF'!$J$40,
      IF(('Funções Dados'!N11&lt;'Indices PF'!$F$42), N11*'Indices PF'!$K$40, N11*'Indices PF'!$L$40)),
       IF((O11&gt;='Indices PF'!$D$41),
       IF(('Funções Dados'!N11&lt;'Indices PF'!$E$42), N11*'Indices PF'!$J$41,
       IF(('Funções Dados'!N11&lt;'Indices PF'!$F$42), N11*'Indices PF'!$K$41, N11*'Indices PF'!$L$41)))))))</f>
        <v/>
      </c>
      <c r="U11" s="116" t="str">
        <f>IF(OR(ISBLANK(P11),ISBLANK(Q11)),"",
 IF((Q11&lt;='Indices PF'!$D$47),
 IF(('Funções Dados'!P11&lt;'Indices PF'!$E$50), P11*'Indices PF'!$J$47,
 IF(('Funções Dados'!P11&lt;'Indices PF'!$F$50), P11*'Indices PF'!$K$47, P11*'Indices PF'!$L$47)),
  IF((Q11&lt;='Indices PF'!$D$48),
  IF(('Funções Dados'!P11&lt;'Indices PF'!$E$50), P11*'Indices PF'!$J$48,
  IF(('Funções Dados'!P11&lt;'Indices PF'!$F$50), P11*'Indices PF'!$K$48, P11*'Indices PF'!$L$48)),
   IF((Q11&gt;='Indices PF'!$D$49),
   IF(('Funções Dados'!P11&lt;'Indices PF'!$E$50), P11*'Indices PF'!$J$49,
   IF(('Funções Dados'!P11&lt;'Indices PF'!$F$50), P11*'Indices PF'!$K$49, P11*'Indices PF'!$L$49))))))</f>
        <v/>
      </c>
      <c r="V11" s="110"/>
      <c r="W11" s="110"/>
      <c r="X11" s="110"/>
      <c r="Y11" s="110"/>
      <c r="Z11" s="117"/>
      <c r="AA11" s="118"/>
      <c r="AB11" s="119" t="str">
        <f t="shared" si="0"/>
        <v/>
      </c>
      <c r="AC11" s="123"/>
      <c r="AD11" s="123"/>
      <c r="AE11" s="125"/>
      <c r="AF11" s="126"/>
      <c r="AG11" s="126"/>
      <c r="AH11" s="29"/>
    </row>
    <row r="12" spans="1:34" ht="12.75" customHeight="1">
      <c r="A12" s="124"/>
      <c r="B12" s="107"/>
      <c r="C12" s="89"/>
      <c r="D12" s="109"/>
      <c r="E12" s="110"/>
      <c r="F12" s="110"/>
      <c r="G12" s="110"/>
      <c r="H12" s="110"/>
      <c r="I12" s="111"/>
      <c r="J12" s="111"/>
      <c r="K12" s="110"/>
      <c r="L12" s="112"/>
      <c r="M12" s="113"/>
      <c r="N12" s="122"/>
      <c r="O12" s="122"/>
      <c r="P12" s="122"/>
      <c r="Q12" s="122"/>
      <c r="R12" s="115" t="str">
        <f>IF(AND(ISTEXT(T12),ISTEXT(U12)),"",SUM(T12:U12)*'Indices PF'!$E$54)</f>
        <v/>
      </c>
      <c r="S12" s="115" t="str">
        <f>IF(OR(ISBLANK(N12),ISBLANK(O12)),"",
 IF(M12="ILF",
  IF((O12&lt;='Indices PF'!$D$31),
  IF(('Funções Dados'!N12&lt;'Indices PF'!$E$34), 'Indices PF'!$E$31,
  IF(('Funções Dados'!N12&lt;'Indices PF'!$F$34), 'Indices PF'!$F$31, 'Indices PF'!$G$31)),
   IF((O12&lt;='Indices PF'!$D$32),
   IF(('Funções Dados'!N12&lt;'Indices PF'!$E$34), 'Indices PF'!$E$32,
   IF(('Funções Dados'!N12&lt;'Indices PF'!$F$34), 'Indices PF'!$F$32, 'Indices PF'!$G$32)),
    IF((O12&gt;='Indices PF'!$D$33),
    IF(('Funções Dados'!N12&lt;'Indices PF'!$E$34), 'Indices PF'!$E$33,
    IF(('Funções Dados'!N12&lt;'Indices PF'!$F$34), 'Indices PF'!$F$33, 'Indices PF'!$G$33))))),
    IF((O12&lt;='Indices PF'!$D$39),
     IF(('Funções Dados'!N12&lt;'Indices PF'!$E$42), 'Indices PF'!$E$39,
     IF(('Funções Dados'!N12&lt;'Indices PF'!$F$42), 'Indices PF'!$F$39, 'Indices PF'!$G$39)),
      IF((O12&lt;='Indices PF'!$D$40),
      IF(('Funções Dados'!N12&lt;'Indices PF'!$E$42), 'Indices PF'!$E$40,
      IF(('Funções Dados'!N12&lt;'Indices PF'!$F$42), 'Indices PF'!$F$40, 'Indices PF'!$G$40)),
       IF((O12&gt;='Indices PF'!$D$41),
       IF(('Funções Dados'!N12&lt;'Indices PF'!$E$42), 'Indices PF'!$E$41,
       IF(('Funções Dados'!N12&lt;'Indices PF'!$F$42), 'Indices PF'!$F$41, 'Indices PF'!$G$41)))))))</f>
        <v/>
      </c>
      <c r="T12" s="116" t="str">
        <f>IF(OR(ISBLANK(N12),ISBLANK(O12)),"",
 IF(M12="ILF",
  IF((O12&lt;='Indices PF'!$D$31),
  IF(('Funções Dados'!N12&lt;'Indices PF'!$E$34), N12*'Indices PF'!$J$31,
  IF(('Funções Dados'!N12&lt;'Indices PF'!$F$34), N12*'Indices PF'!$K$31, N12*'Indices PF'!$L$31)),
   IF((O12&lt;='Indices PF'!$D$32),
   IF(('Funções Dados'!N12&lt;'Indices PF'!$E$34), N12*'Indices PF'!$J$32,
   IF(('Funções Dados'!N12&lt;'Indices PF'!$F$34), N12*'Indices PF'!$K$32, N12*'Indices PF'!$L$32)),
    IF((O12&gt;='Indices PF'!$D$33),
    IF(('Funções Dados'!N12&lt;'Indices PF'!$E$34), N12*'Indices PF'!$J$33,
    IF(('Funções Dados'!N12&lt;'Indices PF'!$F$34), N12*'Indices PF'!$K$33, N12*'Indices PF'!$L$33))))),
    IF((O12&lt;='Indices PF'!$D$39),
     IF(('Funções Dados'!N12&lt;'Indices PF'!$E$42), N12*'Indices PF'!$J$39,
     IF(('Funções Dados'!N12&lt;'Indices PF'!$F$42), N12*'Indices PF'!$K$39, N12*'Indices PF'!$L$39)),
      IF((O12&lt;='Indices PF'!$D$40),
      IF(('Funções Dados'!N12&lt;'Indices PF'!$E$42), N12*'Indices PF'!$J$40,
      IF(('Funções Dados'!N12&lt;'Indices PF'!$F$42), N12*'Indices PF'!$K$40, N12*'Indices PF'!$L$40)),
       IF((O12&gt;='Indices PF'!$D$41),
       IF(('Funções Dados'!N12&lt;'Indices PF'!$E$42), N12*'Indices PF'!$J$41,
       IF(('Funções Dados'!N12&lt;'Indices PF'!$F$42), N12*'Indices PF'!$K$41, N12*'Indices PF'!$L$41)))))))</f>
        <v/>
      </c>
      <c r="U12" s="116" t="str">
        <f>IF(OR(ISBLANK(P12),ISBLANK(Q12)),"",
 IF((Q12&lt;='Indices PF'!$D$47),
 IF(('Funções Dados'!P12&lt;'Indices PF'!$E$50), P12*'Indices PF'!$J$47,
 IF(('Funções Dados'!P12&lt;'Indices PF'!$F$50), P12*'Indices PF'!$K$47, P12*'Indices PF'!$L$47)),
  IF((Q12&lt;='Indices PF'!$D$48),
  IF(('Funções Dados'!P12&lt;'Indices PF'!$E$50), P12*'Indices PF'!$J$48,
  IF(('Funções Dados'!P12&lt;'Indices PF'!$F$50), P12*'Indices PF'!$K$48, P12*'Indices PF'!$L$48)),
   IF((Q12&gt;='Indices PF'!$D$49),
   IF(('Funções Dados'!P12&lt;'Indices PF'!$E$50), P12*'Indices PF'!$J$49,
   IF(('Funções Dados'!P12&lt;'Indices PF'!$F$50), P12*'Indices PF'!$K$49, P12*'Indices PF'!$L$49))))))</f>
        <v/>
      </c>
      <c r="V12" s="110"/>
      <c r="W12" s="110"/>
      <c r="X12" s="110"/>
      <c r="Y12" s="110"/>
      <c r="Z12" s="117"/>
      <c r="AA12" s="118"/>
      <c r="AB12" s="119" t="str">
        <f t="shared" si="0"/>
        <v/>
      </c>
      <c r="AC12" s="123"/>
      <c r="AD12" s="89"/>
      <c r="AE12" s="123"/>
      <c r="AF12" s="123"/>
      <c r="AG12" s="126"/>
      <c r="AH12" s="29"/>
    </row>
    <row r="13" spans="1:34" ht="12.75" customHeight="1">
      <c r="A13" s="124"/>
      <c r="B13" s="107"/>
      <c r="C13" s="89"/>
      <c r="D13" s="109"/>
      <c r="E13" s="110"/>
      <c r="F13" s="110"/>
      <c r="G13" s="110"/>
      <c r="H13" s="110"/>
      <c r="I13" s="111"/>
      <c r="J13" s="111"/>
      <c r="K13" s="110"/>
      <c r="L13" s="112"/>
      <c r="M13" s="113"/>
      <c r="N13" s="122"/>
      <c r="O13" s="122"/>
      <c r="P13" s="122"/>
      <c r="Q13" s="122"/>
      <c r="R13" s="115" t="str">
        <f>IF(AND(ISTEXT(T13),ISTEXT(U13)),"",SUM(T13:U13)*'Indices PF'!$E$54)</f>
        <v/>
      </c>
      <c r="S13" s="115" t="str">
        <f>IF(OR(ISBLANK(N13),ISBLANK(O13)),"",
 IF(M13="ILF",
  IF((O13&lt;='Indices PF'!$D$31),
  IF(('Funções Dados'!N13&lt;'Indices PF'!$E$34), 'Indices PF'!$E$31,
  IF(('Funções Dados'!N13&lt;'Indices PF'!$F$34), 'Indices PF'!$F$31, 'Indices PF'!$G$31)),
   IF((O13&lt;='Indices PF'!$D$32),
   IF(('Funções Dados'!N13&lt;'Indices PF'!$E$34), 'Indices PF'!$E$32,
   IF(('Funções Dados'!N13&lt;'Indices PF'!$F$34), 'Indices PF'!$F$32, 'Indices PF'!$G$32)),
    IF((O13&gt;='Indices PF'!$D$33),
    IF(('Funções Dados'!N13&lt;'Indices PF'!$E$34), 'Indices PF'!$E$33,
    IF(('Funções Dados'!N13&lt;'Indices PF'!$F$34), 'Indices PF'!$F$33, 'Indices PF'!$G$33))))),
    IF((O13&lt;='Indices PF'!$D$39),
     IF(('Funções Dados'!N13&lt;'Indices PF'!$E$42), 'Indices PF'!$E$39,
     IF(('Funções Dados'!N13&lt;'Indices PF'!$F$42), 'Indices PF'!$F$39, 'Indices PF'!$G$39)),
      IF((O13&lt;='Indices PF'!$D$40),
      IF(('Funções Dados'!N13&lt;'Indices PF'!$E$42), 'Indices PF'!$E$40,
      IF(('Funções Dados'!N13&lt;'Indices PF'!$F$42), 'Indices PF'!$F$40, 'Indices PF'!$G$40)),
       IF((O13&gt;='Indices PF'!$D$41),
       IF(('Funções Dados'!N13&lt;'Indices PF'!$E$42), 'Indices PF'!$E$41,
       IF(('Funções Dados'!N13&lt;'Indices PF'!$F$42), 'Indices PF'!$F$41, 'Indices PF'!$G$41)))))))</f>
        <v/>
      </c>
      <c r="T13" s="116" t="str">
        <f>IF(OR(ISBLANK(N13),ISBLANK(O13)),"",
 IF(M13="ILF",
  IF((O13&lt;='Indices PF'!$D$31),
  IF(('Funções Dados'!N13&lt;'Indices PF'!$E$34), N13*'Indices PF'!$J$31,
  IF(('Funções Dados'!N13&lt;'Indices PF'!$F$34), N13*'Indices PF'!$K$31, N13*'Indices PF'!$L$31)),
   IF((O13&lt;='Indices PF'!$D$32),
   IF(('Funções Dados'!N13&lt;'Indices PF'!$E$34), N13*'Indices PF'!$J$32,
   IF(('Funções Dados'!N13&lt;'Indices PF'!$F$34), N13*'Indices PF'!$K$32, N13*'Indices PF'!$L$32)),
    IF((O13&gt;='Indices PF'!$D$33),
    IF(('Funções Dados'!N13&lt;'Indices PF'!$E$34), N13*'Indices PF'!$J$33,
    IF(('Funções Dados'!N13&lt;'Indices PF'!$F$34), N13*'Indices PF'!$K$33, N13*'Indices PF'!$L$33))))),
    IF((O13&lt;='Indices PF'!$D$39),
     IF(('Funções Dados'!N13&lt;'Indices PF'!$E$42), N13*'Indices PF'!$J$39,
     IF(('Funções Dados'!N13&lt;'Indices PF'!$F$42), N13*'Indices PF'!$K$39, N13*'Indices PF'!$L$39)),
      IF((O13&lt;='Indices PF'!$D$40),
      IF(('Funções Dados'!N13&lt;'Indices PF'!$E$42), N13*'Indices PF'!$J$40,
      IF(('Funções Dados'!N13&lt;'Indices PF'!$F$42), N13*'Indices PF'!$K$40, N13*'Indices PF'!$L$40)),
       IF((O13&gt;='Indices PF'!$D$41),
       IF(('Funções Dados'!N13&lt;'Indices PF'!$E$42), N13*'Indices PF'!$J$41,
       IF(('Funções Dados'!N13&lt;'Indices PF'!$F$42), N13*'Indices PF'!$K$41, N13*'Indices PF'!$L$41)))))))</f>
        <v/>
      </c>
      <c r="U13" s="116" t="str">
        <f>IF(OR(ISBLANK(P13),ISBLANK(Q13)),"",
 IF((Q13&lt;='Indices PF'!$D$47),
 IF(('Funções Dados'!P13&lt;'Indices PF'!$E$50), P13*'Indices PF'!$J$47,
 IF(('Funções Dados'!P13&lt;'Indices PF'!$F$50), P13*'Indices PF'!$K$47, P13*'Indices PF'!$L$47)),
  IF((Q13&lt;='Indices PF'!$D$48),
  IF(('Funções Dados'!P13&lt;'Indices PF'!$E$50), P13*'Indices PF'!$J$48,
  IF(('Funções Dados'!P13&lt;'Indices PF'!$F$50), P13*'Indices PF'!$K$48, P13*'Indices PF'!$L$48)),
   IF((Q13&gt;='Indices PF'!$D$49),
   IF(('Funções Dados'!P13&lt;'Indices PF'!$E$50), P13*'Indices PF'!$J$49,
   IF(('Funções Dados'!P13&lt;'Indices PF'!$F$50), P13*'Indices PF'!$K$49, P13*'Indices PF'!$L$49))))))</f>
        <v/>
      </c>
      <c r="V13" s="110"/>
      <c r="W13" s="110"/>
      <c r="X13" s="110"/>
      <c r="Y13" s="110"/>
      <c r="Z13" s="117"/>
      <c r="AA13" s="118"/>
      <c r="AB13" s="119" t="str">
        <f t="shared" si="0"/>
        <v/>
      </c>
      <c r="AC13" s="123"/>
      <c r="AD13" s="123"/>
      <c r="AE13" s="125"/>
      <c r="AF13" s="126"/>
      <c r="AG13" s="126"/>
      <c r="AH13" s="29"/>
    </row>
    <row r="14" spans="1:34" ht="12.75" customHeight="1">
      <c r="A14" s="124"/>
      <c r="B14" s="107"/>
      <c r="C14" s="89"/>
      <c r="D14" s="109"/>
      <c r="E14" s="110"/>
      <c r="F14" s="110"/>
      <c r="G14" s="110"/>
      <c r="H14" s="110"/>
      <c r="I14" s="111"/>
      <c r="J14" s="111"/>
      <c r="K14" s="110"/>
      <c r="L14" s="112"/>
      <c r="M14" s="113"/>
      <c r="N14" s="122"/>
      <c r="O14" s="122"/>
      <c r="P14" s="122"/>
      <c r="Q14" s="122"/>
      <c r="R14" s="115" t="str">
        <f>IF(AND(ISTEXT(T14),ISTEXT(U14)),"",SUM(T14:U14)*'Indices PF'!$E$54)</f>
        <v/>
      </c>
      <c r="S14" s="115" t="str">
        <f>IF(OR(ISBLANK(N14),ISBLANK(O14)),"",
 IF(M14="ILF",
  IF((O14&lt;='Indices PF'!$D$31),
  IF(('Funções Dados'!N14&lt;'Indices PF'!$E$34), 'Indices PF'!$E$31,
  IF(('Funções Dados'!N14&lt;'Indices PF'!$F$34), 'Indices PF'!$F$31, 'Indices PF'!$G$31)),
   IF((O14&lt;='Indices PF'!$D$32),
   IF(('Funções Dados'!N14&lt;'Indices PF'!$E$34), 'Indices PF'!$E$32,
   IF(('Funções Dados'!N14&lt;'Indices PF'!$F$34), 'Indices PF'!$F$32, 'Indices PF'!$G$32)),
    IF((O14&gt;='Indices PF'!$D$33),
    IF(('Funções Dados'!N14&lt;'Indices PF'!$E$34), 'Indices PF'!$E$33,
    IF(('Funções Dados'!N14&lt;'Indices PF'!$F$34), 'Indices PF'!$F$33, 'Indices PF'!$G$33))))),
    IF((O14&lt;='Indices PF'!$D$39),
     IF(('Funções Dados'!N14&lt;'Indices PF'!$E$42), 'Indices PF'!$E$39,
     IF(('Funções Dados'!N14&lt;'Indices PF'!$F$42), 'Indices PF'!$F$39, 'Indices PF'!$G$39)),
      IF((O14&lt;='Indices PF'!$D$40),
      IF(('Funções Dados'!N14&lt;'Indices PF'!$E$42), 'Indices PF'!$E$40,
      IF(('Funções Dados'!N14&lt;'Indices PF'!$F$42), 'Indices PF'!$F$40, 'Indices PF'!$G$40)),
       IF((O14&gt;='Indices PF'!$D$41),
       IF(('Funções Dados'!N14&lt;'Indices PF'!$E$42), 'Indices PF'!$E$41,
       IF(('Funções Dados'!N14&lt;'Indices PF'!$F$42), 'Indices PF'!$F$41, 'Indices PF'!$G$41)))))))</f>
        <v/>
      </c>
      <c r="T14" s="116" t="str">
        <f>IF(OR(ISBLANK(N14),ISBLANK(O14)),"",
 IF(M14="ILF",
  IF((O14&lt;='Indices PF'!$D$31),
  IF(('Funções Dados'!N14&lt;'Indices PF'!$E$34), N14*'Indices PF'!$J$31,
  IF(('Funções Dados'!N14&lt;'Indices PF'!$F$34), N14*'Indices PF'!$K$31, N14*'Indices PF'!$L$31)),
   IF((O14&lt;='Indices PF'!$D$32),
   IF(('Funções Dados'!N14&lt;'Indices PF'!$E$34), N14*'Indices PF'!$J$32,
   IF(('Funções Dados'!N14&lt;'Indices PF'!$F$34), N14*'Indices PF'!$K$32, N14*'Indices PF'!$L$32)),
    IF((O14&gt;='Indices PF'!$D$33),
    IF(('Funções Dados'!N14&lt;'Indices PF'!$E$34), N14*'Indices PF'!$J$33,
    IF(('Funções Dados'!N14&lt;'Indices PF'!$F$34), N14*'Indices PF'!$K$33, N14*'Indices PF'!$L$33))))),
    IF((O14&lt;='Indices PF'!$D$39),
     IF(('Funções Dados'!N14&lt;'Indices PF'!$E$42), N14*'Indices PF'!$J$39,
     IF(('Funções Dados'!N14&lt;'Indices PF'!$F$42), N14*'Indices PF'!$K$39, N14*'Indices PF'!$L$39)),
      IF((O14&lt;='Indices PF'!$D$40),
      IF(('Funções Dados'!N14&lt;'Indices PF'!$E$42), N14*'Indices PF'!$J$40,
      IF(('Funções Dados'!N14&lt;'Indices PF'!$F$42), N14*'Indices PF'!$K$40, N14*'Indices PF'!$L$40)),
       IF((O14&gt;='Indices PF'!$D$41),
       IF(('Funções Dados'!N14&lt;'Indices PF'!$E$42), N14*'Indices PF'!$J$41,
       IF(('Funções Dados'!N14&lt;'Indices PF'!$F$42), N14*'Indices PF'!$K$41, N14*'Indices PF'!$L$41)))))))</f>
        <v/>
      </c>
      <c r="U14" s="116" t="str">
        <f>IF(OR(ISBLANK(P14),ISBLANK(Q14)),"",
 IF((Q14&lt;='Indices PF'!$D$47),
 IF(('Funções Dados'!P14&lt;'Indices PF'!$E$50), P14*'Indices PF'!$J$47,
 IF(('Funções Dados'!P14&lt;'Indices PF'!$F$50), P14*'Indices PF'!$K$47, P14*'Indices PF'!$L$47)),
  IF((Q14&lt;='Indices PF'!$D$48),
  IF(('Funções Dados'!P14&lt;'Indices PF'!$E$50), P14*'Indices PF'!$J$48,
  IF(('Funções Dados'!P14&lt;'Indices PF'!$F$50), P14*'Indices PF'!$K$48, P14*'Indices PF'!$L$48)),
   IF((Q14&gt;='Indices PF'!$D$49),
   IF(('Funções Dados'!P14&lt;'Indices PF'!$E$50), P14*'Indices PF'!$J$49,
   IF(('Funções Dados'!P14&lt;'Indices PF'!$F$50), P14*'Indices PF'!$K$49, P14*'Indices PF'!$L$49))))))</f>
        <v/>
      </c>
      <c r="V14" s="110"/>
      <c r="W14" s="110"/>
      <c r="X14" s="110"/>
      <c r="Y14" s="110"/>
      <c r="Z14" s="117"/>
      <c r="AA14" s="118"/>
      <c r="AB14" s="119" t="str">
        <f t="shared" si="0"/>
        <v/>
      </c>
      <c r="AC14" s="123"/>
      <c r="AD14" s="123"/>
      <c r="AE14" s="125"/>
      <c r="AF14" s="126"/>
      <c r="AG14" s="126"/>
      <c r="AH14" s="29"/>
    </row>
    <row r="15" spans="1:34" ht="12.75" customHeight="1">
      <c r="A15" s="124"/>
      <c r="B15" s="107"/>
      <c r="C15" s="89"/>
      <c r="D15" s="109"/>
      <c r="E15" s="110"/>
      <c r="F15" s="110"/>
      <c r="G15" s="110"/>
      <c r="H15" s="110"/>
      <c r="I15" s="111"/>
      <c r="J15" s="111"/>
      <c r="K15" s="110"/>
      <c r="L15" s="112"/>
      <c r="M15" s="113"/>
      <c r="N15" s="122"/>
      <c r="O15" s="122"/>
      <c r="P15" s="122"/>
      <c r="Q15" s="122"/>
      <c r="R15" s="115" t="str">
        <f>IF(AND(ISTEXT(T15),ISTEXT(U15)),"",SUM(T15:U15)*'Indices PF'!$E$54)</f>
        <v/>
      </c>
      <c r="S15" s="115" t="str">
        <f>IF(OR(ISBLANK(N15),ISBLANK(O15)),"",
 IF(M15="ILF",
  IF((O15&lt;='Indices PF'!$D$31),
  IF(('Funções Dados'!N15&lt;'Indices PF'!$E$34), 'Indices PF'!$E$31,
  IF(('Funções Dados'!N15&lt;'Indices PF'!$F$34), 'Indices PF'!$F$31, 'Indices PF'!$G$31)),
   IF((O15&lt;='Indices PF'!$D$32),
   IF(('Funções Dados'!N15&lt;'Indices PF'!$E$34), 'Indices PF'!$E$32,
   IF(('Funções Dados'!N15&lt;'Indices PF'!$F$34), 'Indices PF'!$F$32, 'Indices PF'!$G$32)),
    IF((O15&gt;='Indices PF'!$D$33),
    IF(('Funções Dados'!N15&lt;'Indices PF'!$E$34), 'Indices PF'!$E$33,
    IF(('Funções Dados'!N15&lt;'Indices PF'!$F$34), 'Indices PF'!$F$33, 'Indices PF'!$G$33))))),
    IF((O15&lt;='Indices PF'!$D$39),
     IF(('Funções Dados'!N15&lt;'Indices PF'!$E$42), 'Indices PF'!$E$39,
     IF(('Funções Dados'!N15&lt;'Indices PF'!$F$42), 'Indices PF'!$F$39, 'Indices PF'!$G$39)),
      IF((O15&lt;='Indices PF'!$D$40),
      IF(('Funções Dados'!N15&lt;'Indices PF'!$E$42), 'Indices PF'!$E$40,
      IF(('Funções Dados'!N15&lt;'Indices PF'!$F$42), 'Indices PF'!$F$40, 'Indices PF'!$G$40)),
       IF((O15&gt;='Indices PF'!$D$41),
       IF(('Funções Dados'!N15&lt;'Indices PF'!$E$42), 'Indices PF'!$E$41,
       IF(('Funções Dados'!N15&lt;'Indices PF'!$F$42), 'Indices PF'!$F$41, 'Indices PF'!$G$41)))))))</f>
        <v/>
      </c>
      <c r="T15" s="116" t="str">
        <f>IF(OR(ISBLANK(N15),ISBLANK(O15)),"",
 IF(M15="ILF",
  IF((O15&lt;='Indices PF'!$D$31),
  IF(('Funções Dados'!N15&lt;'Indices PF'!$E$34), N15*'Indices PF'!$J$31,
  IF(('Funções Dados'!N15&lt;'Indices PF'!$F$34), N15*'Indices PF'!$K$31, N15*'Indices PF'!$L$31)),
   IF((O15&lt;='Indices PF'!$D$32),
   IF(('Funções Dados'!N15&lt;'Indices PF'!$E$34), N15*'Indices PF'!$J$32,
   IF(('Funções Dados'!N15&lt;'Indices PF'!$F$34), N15*'Indices PF'!$K$32, N15*'Indices PF'!$L$32)),
    IF((O15&gt;='Indices PF'!$D$33),
    IF(('Funções Dados'!N15&lt;'Indices PF'!$E$34), N15*'Indices PF'!$J$33,
    IF(('Funções Dados'!N15&lt;'Indices PF'!$F$34), N15*'Indices PF'!$K$33, N15*'Indices PF'!$L$33))))),
    IF((O15&lt;='Indices PF'!$D$39),
     IF(('Funções Dados'!N15&lt;'Indices PF'!$E$42), N15*'Indices PF'!$J$39,
     IF(('Funções Dados'!N15&lt;'Indices PF'!$F$42), N15*'Indices PF'!$K$39, N15*'Indices PF'!$L$39)),
      IF((O15&lt;='Indices PF'!$D$40),
      IF(('Funções Dados'!N15&lt;'Indices PF'!$E$42), N15*'Indices PF'!$J$40,
      IF(('Funções Dados'!N15&lt;'Indices PF'!$F$42), N15*'Indices PF'!$K$40, N15*'Indices PF'!$L$40)),
       IF((O15&gt;='Indices PF'!$D$41),
       IF(('Funções Dados'!N15&lt;'Indices PF'!$E$42), N15*'Indices PF'!$J$41,
       IF(('Funções Dados'!N15&lt;'Indices PF'!$F$42), N15*'Indices PF'!$K$41, N15*'Indices PF'!$L$41)))))))</f>
        <v/>
      </c>
      <c r="U15" s="116" t="str">
        <f>IF(OR(ISBLANK(P15),ISBLANK(Q15)),"",
 IF((Q15&lt;='Indices PF'!$D$47),
 IF(('Funções Dados'!P15&lt;'Indices PF'!$E$50), P15*'Indices PF'!$J$47,
 IF(('Funções Dados'!P15&lt;'Indices PF'!$F$50), P15*'Indices PF'!$K$47, P15*'Indices PF'!$L$47)),
  IF((Q15&lt;='Indices PF'!$D$48),
  IF(('Funções Dados'!P15&lt;'Indices PF'!$E$50), P15*'Indices PF'!$J$48,
  IF(('Funções Dados'!P15&lt;'Indices PF'!$F$50), P15*'Indices PF'!$K$48, P15*'Indices PF'!$L$48)),
   IF((Q15&gt;='Indices PF'!$D$49),
   IF(('Funções Dados'!P15&lt;'Indices PF'!$E$50), P15*'Indices PF'!$J$49,
   IF(('Funções Dados'!P15&lt;'Indices PF'!$F$50), P15*'Indices PF'!$K$49, P15*'Indices PF'!$L$49))))))</f>
        <v/>
      </c>
      <c r="V15" s="110"/>
      <c r="W15" s="110"/>
      <c r="X15" s="110"/>
      <c r="Y15" s="110"/>
      <c r="Z15" s="117"/>
      <c r="AA15" s="118"/>
      <c r="AB15" s="119" t="str">
        <f t="shared" si="0"/>
        <v/>
      </c>
      <c r="AC15" s="123"/>
      <c r="AD15" s="123"/>
      <c r="AE15" s="125"/>
      <c r="AF15" s="126"/>
      <c r="AG15" s="126"/>
      <c r="AH15" s="29"/>
    </row>
    <row r="16" spans="1:34" ht="12.75" customHeight="1">
      <c r="A16" s="124"/>
      <c r="B16" s="107"/>
      <c r="C16" s="89"/>
      <c r="D16" s="109"/>
      <c r="E16" s="110"/>
      <c r="F16" s="110"/>
      <c r="G16" s="110"/>
      <c r="H16" s="110"/>
      <c r="I16" s="111"/>
      <c r="J16" s="111"/>
      <c r="K16" s="110"/>
      <c r="L16" s="112"/>
      <c r="M16" s="113"/>
      <c r="N16" s="122"/>
      <c r="O16" s="122"/>
      <c r="P16" s="122"/>
      <c r="Q16" s="122"/>
      <c r="R16" s="115" t="str">
        <f>IF(AND(ISTEXT(T16),ISTEXT(U16)),"",SUM(T16:U16)*'Indices PF'!$E$54)</f>
        <v/>
      </c>
      <c r="S16" s="115" t="str">
        <f>IF(OR(ISBLANK(N16),ISBLANK(O16)),"",
 IF(M16="ILF",
  IF((O16&lt;='Indices PF'!$D$31),
  IF(('Funções Dados'!N16&lt;'Indices PF'!$E$34), 'Indices PF'!$E$31,
  IF(('Funções Dados'!N16&lt;'Indices PF'!$F$34), 'Indices PF'!$F$31, 'Indices PF'!$G$31)),
   IF((O16&lt;='Indices PF'!$D$32),
   IF(('Funções Dados'!N16&lt;'Indices PF'!$E$34), 'Indices PF'!$E$32,
   IF(('Funções Dados'!N16&lt;'Indices PF'!$F$34), 'Indices PF'!$F$32, 'Indices PF'!$G$32)),
    IF((O16&gt;='Indices PF'!$D$33),
    IF(('Funções Dados'!N16&lt;'Indices PF'!$E$34), 'Indices PF'!$E$33,
    IF(('Funções Dados'!N16&lt;'Indices PF'!$F$34), 'Indices PF'!$F$33, 'Indices PF'!$G$33))))),
    IF((O16&lt;='Indices PF'!$D$39),
     IF(('Funções Dados'!N16&lt;'Indices PF'!$E$42), 'Indices PF'!$E$39,
     IF(('Funções Dados'!N16&lt;'Indices PF'!$F$42), 'Indices PF'!$F$39, 'Indices PF'!$G$39)),
      IF((O16&lt;='Indices PF'!$D$40),
      IF(('Funções Dados'!N16&lt;'Indices PF'!$E$42), 'Indices PF'!$E$40,
      IF(('Funções Dados'!N16&lt;'Indices PF'!$F$42), 'Indices PF'!$F$40, 'Indices PF'!$G$40)),
       IF((O16&gt;='Indices PF'!$D$41),
       IF(('Funções Dados'!N16&lt;'Indices PF'!$E$42), 'Indices PF'!$E$41,
       IF(('Funções Dados'!N16&lt;'Indices PF'!$F$42), 'Indices PF'!$F$41, 'Indices PF'!$G$41)))))))</f>
        <v/>
      </c>
      <c r="T16" s="116" t="str">
        <f>IF(OR(ISBLANK(N16),ISBLANK(O16)),"",
 IF(M16="ILF",
  IF((O16&lt;='Indices PF'!$D$31),
  IF(('Funções Dados'!N16&lt;'Indices PF'!$E$34), N16*'Indices PF'!$J$31,
  IF(('Funções Dados'!N16&lt;'Indices PF'!$F$34), N16*'Indices PF'!$K$31, N16*'Indices PF'!$L$31)),
   IF((O16&lt;='Indices PF'!$D$32),
   IF(('Funções Dados'!N16&lt;'Indices PF'!$E$34), N16*'Indices PF'!$J$32,
   IF(('Funções Dados'!N16&lt;'Indices PF'!$F$34), N16*'Indices PF'!$K$32, N16*'Indices PF'!$L$32)),
    IF((O16&gt;='Indices PF'!$D$33),
    IF(('Funções Dados'!N16&lt;'Indices PF'!$E$34), N16*'Indices PF'!$J$33,
    IF(('Funções Dados'!N16&lt;'Indices PF'!$F$34), N16*'Indices PF'!$K$33, N16*'Indices PF'!$L$33))))),
    IF((O16&lt;='Indices PF'!$D$39),
     IF(('Funções Dados'!N16&lt;'Indices PF'!$E$42), N16*'Indices PF'!$J$39,
     IF(('Funções Dados'!N16&lt;'Indices PF'!$F$42), N16*'Indices PF'!$K$39, N16*'Indices PF'!$L$39)),
      IF((O16&lt;='Indices PF'!$D$40),
      IF(('Funções Dados'!N16&lt;'Indices PF'!$E$42), N16*'Indices PF'!$J$40,
      IF(('Funções Dados'!N16&lt;'Indices PF'!$F$42), N16*'Indices PF'!$K$40, N16*'Indices PF'!$L$40)),
       IF((O16&gt;='Indices PF'!$D$41),
       IF(('Funções Dados'!N16&lt;'Indices PF'!$E$42), N16*'Indices PF'!$J$41,
       IF(('Funções Dados'!N16&lt;'Indices PF'!$F$42), N16*'Indices PF'!$K$41, N16*'Indices PF'!$L$41)))))))</f>
        <v/>
      </c>
      <c r="U16" s="116" t="str">
        <f>IF(OR(ISBLANK(P16),ISBLANK(Q16)),"",
 IF((Q16&lt;='Indices PF'!$D$47),
 IF(('Funções Dados'!P16&lt;'Indices PF'!$E$50), P16*'Indices PF'!$J$47,
 IF(('Funções Dados'!P16&lt;'Indices PF'!$F$50), P16*'Indices PF'!$K$47, P16*'Indices PF'!$L$47)),
  IF((Q16&lt;='Indices PF'!$D$48),
  IF(('Funções Dados'!P16&lt;'Indices PF'!$E$50), P16*'Indices PF'!$J$48,
  IF(('Funções Dados'!P16&lt;'Indices PF'!$F$50), P16*'Indices PF'!$K$48, P16*'Indices PF'!$L$48)),
   IF((Q16&gt;='Indices PF'!$D$49),
   IF(('Funções Dados'!P16&lt;'Indices PF'!$E$50), P16*'Indices PF'!$J$49,
   IF(('Funções Dados'!P16&lt;'Indices PF'!$F$50), P16*'Indices PF'!$K$49, P16*'Indices PF'!$L$49))))))</f>
        <v/>
      </c>
      <c r="V16" s="110"/>
      <c r="W16" s="110"/>
      <c r="X16" s="110"/>
      <c r="Y16" s="110"/>
      <c r="Z16" s="117"/>
      <c r="AA16" s="118"/>
      <c r="AB16" s="119" t="str">
        <f t="shared" si="0"/>
        <v/>
      </c>
      <c r="AC16" s="123"/>
      <c r="AD16" s="123"/>
      <c r="AE16" s="125"/>
      <c r="AF16" s="126"/>
      <c r="AG16" s="126"/>
      <c r="AH16" s="29"/>
    </row>
    <row r="17" spans="1:34" ht="12.75" customHeight="1">
      <c r="A17" s="124"/>
      <c r="B17" s="107"/>
      <c r="C17" s="89"/>
      <c r="D17" s="109"/>
      <c r="E17" s="110"/>
      <c r="F17" s="110"/>
      <c r="G17" s="110"/>
      <c r="H17" s="110"/>
      <c r="I17" s="111"/>
      <c r="J17" s="111"/>
      <c r="K17" s="110"/>
      <c r="L17" s="112"/>
      <c r="M17" s="113"/>
      <c r="N17" s="122"/>
      <c r="O17" s="122"/>
      <c r="P17" s="122"/>
      <c r="Q17" s="122"/>
      <c r="R17" s="115" t="str">
        <f>IF(AND(ISTEXT(T17),ISTEXT(U17)),"",SUM(T17:U17)*'Indices PF'!$E$54)</f>
        <v/>
      </c>
      <c r="S17" s="115" t="str">
        <f>IF(OR(ISBLANK(N17),ISBLANK(O17)),"",
 IF(M17="ILF",
  IF((O17&lt;='Indices PF'!$D$31),
  IF(('Funções Dados'!N17&lt;'Indices PF'!$E$34), 'Indices PF'!$E$31,
  IF(('Funções Dados'!N17&lt;'Indices PF'!$F$34), 'Indices PF'!$F$31, 'Indices PF'!$G$31)),
   IF((O17&lt;='Indices PF'!$D$32),
   IF(('Funções Dados'!N17&lt;'Indices PF'!$E$34), 'Indices PF'!$E$32,
   IF(('Funções Dados'!N17&lt;'Indices PF'!$F$34), 'Indices PF'!$F$32, 'Indices PF'!$G$32)),
    IF((O17&gt;='Indices PF'!$D$33),
    IF(('Funções Dados'!N17&lt;'Indices PF'!$E$34), 'Indices PF'!$E$33,
    IF(('Funções Dados'!N17&lt;'Indices PF'!$F$34), 'Indices PF'!$F$33, 'Indices PF'!$G$33))))),
    IF((O17&lt;='Indices PF'!$D$39),
     IF(('Funções Dados'!N17&lt;'Indices PF'!$E$42), 'Indices PF'!$E$39,
     IF(('Funções Dados'!N17&lt;'Indices PF'!$F$42), 'Indices PF'!$F$39, 'Indices PF'!$G$39)),
      IF((O17&lt;='Indices PF'!$D$40),
      IF(('Funções Dados'!N17&lt;'Indices PF'!$E$42), 'Indices PF'!$E$40,
      IF(('Funções Dados'!N17&lt;'Indices PF'!$F$42), 'Indices PF'!$F$40, 'Indices PF'!$G$40)),
       IF((O17&gt;='Indices PF'!$D$41),
       IF(('Funções Dados'!N17&lt;'Indices PF'!$E$42), 'Indices PF'!$E$41,
       IF(('Funções Dados'!N17&lt;'Indices PF'!$F$42), 'Indices PF'!$F$41, 'Indices PF'!$G$41)))))))</f>
        <v/>
      </c>
      <c r="T17" s="116" t="str">
        <f>IF(OR(ISBLANK(N17),ISBLANK(O17)),"",
 IF(M17="ILF",
  IF((O17&lt;='Indices PF'!$D$31),
  IF(('Funções Dados'!N17&lt;'Indices PF'!$E$34), N17*'Indices PF'!$J$31,
  IF(('Funções Dados'!N17&lt;'Indices PF'!$F$34), N17*'Indices PF'!$K$31, N17*'Indices PF'!$L$31)),
   IF((O17&lt;='Indices PF'!$D$32),
   IF(('Funções Dados'!N17&lt;'Indices PF'!$E$34), N17*'Indices PF'!$J$32,
   IF(('Funções Dados'!N17&lt;'Indices PF'!$F$34), N17*'Indices PF'!$K$32, N17*'Indices PF'!$L$32)),
    IF((O17&gt;='Indices PF'!$D$33),
    IF(('Funções Dados'!N17&lt;'Indices PF'!$E$34), N17*'Indices PF'!$J$33,
    IF(('Funções Dados'!N17&lt;'Indices PF'!$F$34), N17*'Indices PF'!$K$33, N17*'Indices PF'!$L$33))))),
    IF((O17&lt;='Indices PF'!$D$39),
     IF(('Funções Dados'!N17&lt;'Indices PF'!$E$42), N17*'Indices PF'!$J$39,
     IF(('Funções Dados'!N17&lt;'Indices PF'!$F$42), N17*'Indices PF'!$K$39, N17*'Indices PF'!$L$39)),
      IF((O17&lt;='Indices PF'!$D$40),
      IF(('Funções Dados'!N17&lt;'Indices PF'!$E$42), N17*'Indices PF'!$J$40,
      IF(('Funções Dados'!N17&lt;'Indices PF'!$F$42), N17*'Indices PF'!$K$40, N17*'Indices PF'!$L$40)),
       IF((O17&gt;='Indices PF'!$D$41),
       IF(('Funções Dados'!N17&lt;'Indices PF'!$E$42), N17*'Indices PF'!$J$41,
       IF(('Funções Dados'!N17&lt;'Indices PF'!$F$42), N17*'Indices PF'!$K$41, N17*'Indices PF'!$L$41)))))))</f>
        <v/>
      </c>
      <c r="U17" s="116" t="str">
        <f>IF(OR(ISBLANK(P17),ISBLANK(Q17)),"",
 IF((Q17&lt;='Indices PF'!$D$47),
 IF(('Funções Dados'!P17&lt;'Indices PF'!$E$50), P17*'Indices PF'!$J$47,
 IF(('Funções Dados'!P17&lt;'Indices PF'!$F$50), P17*'Indices PF'!$K$47, P17*'Indices PF'!$L$47)),
  IF((Q17&lt;='Indices PF'!$D$48),
  IF(('Funções Dados'!P17&lt;'Indices PF'!$E$50), P17*'Indices PF'!$J$48,
  IF(('Funções Dados'!P17&lt;'Indices PF'!$F$50), P17*'Indices PF'!$K$48, P17*'Indices PF'!$L$48)),
   IF((Q17&gt;='Indices PF'!$D$49),
   IF(('Funções Dados'!P17&lt;'Indices PF'!$E$50), P17*'Indices PF'!$J$49,
   IF(('Funções Dados'!P17&lt;'Indices PF'!$F$50), P17*'Indices PF'!$K$49, P17*'Indices PF'!$L$49))))))</f>
        <v/>
      </c>
      <c r="V17" s="110"/>
      <c r="W17" s="110"/>
      <c r="X17" s="110"/>
      <c r="Y17" s="110"/>
      <c r="Z17" s="117"/>
      <c r="AA17" s="118"/>
      <c r="AB17" s="119" t="str">
        <f t="shared" si="0"/>
        <v/>
      </c>
      <c r="AC17" s="123"/>
      <c r="AD17" s="123"/>
      <c r="AE17" s="125"/>
      <c r="AF17" s="126"/>
      <c r="AG17" s="126"/>
      <c r="AH17" s="29"/>
    </row>
    <row r="18" spans="1:34" ht="12.75" customHeight="1">
      <c r="A18" s="124"/>
      <c r="B18" s="107"/>
      <c r="C18" s="89"/>
      <c r="D18" s="109"/>
      <c r="E18" s="110"/>
      <c r="F18" s="110"/>
      <c r="G18" s="110"/>
      <c r="H18" s="110"/>
      <c r="I18" s="111"/>
      <c r="J18" s="111"/>
      <c r="K18" s="110"/>
      <c r="L18" s="112"/>
      <c r="M18" s="113"/>
      <c r="N18" s="122"/>
      <c r="O18" s="122"/>
      <c r="P18" s="122"/>
      <c r="Q18" s="122"/>
      <c r="R18" s="115" t="str">
        <f>IF(AND(ISTEXT(T18),ISTEXT(U18)),"",SUM(T18:U18)*'Indices PF'!$E$54)</f>
        <v/>
      </c>
      <c r="S18" s="115" t="str">
        <f>IF(OR(ISBLANK(N18),ISBLANK(O18)),"",
 IF(M18="ILF",
  IF((O18&lt;='Indices PF'!$D$31),
  IF(('Funções Dados'!N18&lt;'Indices PF'!$E$34), 'Indices PF'!$E$31,
  IF(('Funções Dados'!N18&lt;'Indices PF'!$F$34), 'Indices PF'!$F$31, 'Indices PF'!$G$31)),
   IF((O18&lt;='Indices PF'!$D$32),
   IF(('Funções Dados'!N18&lt;'Indices PF'!$E$34), 'Indices PF'!$E$32,
   IF(('Funções Dados'!N18&lt;'Indices PF'!$F$34), 'Indices PF'!$F$32, 'Indices PF'!$G$32)),
    IF((O18&gt;='Indices PF'!$D$33),
    IF(('Funções Dados'!N18&lt;'Indices PF'!$E$34), 'Indices PF'!$E$33,
    IF(('Funções Dados'!N18&lt;'Indices PF'!$F$34), 'Indices PF'!$F$33, 'Indices PF'!$G$33))))),
    IF((O18&lt;='Indices PF'!$D$39),
     IF(('Funções Dados'!N18&lt;'Indices PF'!$E$42), 'Indices PF'!$E$39,
     IF(('Funções Dados'!N18&lt;'Indices PF'!$F$42), 'Indices PF'!$F$39, 'Indices PF'!$G$39)),
      IF((O18&lt;='Indices PF'!$D$40),
      IF(('Funções Dados'!N18&lt;'Indices PF'!$E$42), 'Indices PF'!$E$40,
      IF(('Funções Dados'!N18&lt;'Indices PF'!$F$42), 'Indices PF'!$F$40, 'Indices PF'!$G$40)),
       IF((O18&gt;='Indices PF'!$D$41),
       IF(('Funções Dados'!N18&lt;'Indices PF'!$E$42), 'Indices PF'!$E$41,
       IF(('Funções Dados'!N18&lt;'Indices PF'!$F$42), 'Indices PF'!$F$41, 'Indices PF'!$G$41)))))))</f>
        <v/>
      </c>
      <c r="T18" s="116" t="str">
        <f>IF(OR(ISBLANK(N18),ISBLANK(O18)),"",
 IF(M18="ILF",
  IF((O18&lt;='Indices PF'!$D$31),
  IF(('Funções Dados'!N18&lt;'Indices PF'!$E$34), N18*'Indices PF'!$J$31,
  IF(('Funções Dados'!N18&lt;'Indices PF'!$F$34), N18*'Indices PF'!$K$31, N18*'Indices PF'!$L$31)),
   IF((O18&lt;='Indices PF'!$D$32),
   IF(('Funções Dados'!N18&lt;'Indices PF'!$E$34), N18*'Indices PF'!$J$32,
   IF(('Funções Dados'!N18&lt;'Indices PF'!$F$34), N18*'Indices PF'!$K$32, N18*'Indices PF'!$L$32)),
    IF((O18&gt;='Indices PF'!$D$33),
    IF(('Funções Dados'!N18&lt;'Indices PF'!$E$34), N18*'Indices PF'!$J$33,
    IF(('Funções Dados'!N18&lt;'Indices PF'!$F$34), N18*'Indices PF'!$K$33, N18*'Indices PF'!$L$33))))),
    IF((O18&lt;='Indices PF'!$D$39),
     IF(('Funções Dados'!N18&lt;'Indices PF'!$E$42), N18*'Indices PF'!$J$39,
     IF(('Funções Dados'!N18&lt;'Indices PF'!$F$42), N18*'Indices PF'!$K$39, N18*'Indices PF'!$L$39)),
      IF((O18&lt;='Indices PF'!$D$40),
      IF(('Funções Dados'!N18&lt;'Indices PF'!$E$42), N18*'Indices PF'!$J$40,
      IF(('Funções Dados'!N18&lt;'Indices PF'!$F$42), N18*'Indices PF'!$K$40, N18*'Indices PF'!$L$40)),
       IF((O18&gt;='Indices PF'!$D$41),
       IF(('Funções Dados'!N18&lt;'Indices PF'!$E$42), N18*'Indices PF'!$J$41,
       IF(('Funções Dados'!N18&lt;'Indices PF'!$F$42), N18*'Indices PF'!$K$41, N18*'Indices PF'!$L$41)))))))</f>
        <v/>
      </c>
      <c r="U18" s="116" t="str">
        <f>IF(OR(ISBLANK(P18),ISBLANK(Q18)),"",
 IF((Q18&lt;='Indices PF'!$D$47),
 IF(('Funções Dados'!P18&lt;'Indices PF'!$E$50), P18*'Indices PF'!$J$47,
 IF(('Funções Dados'!P18&lt;'Indices PF'!$F$50), P18*'Indices PF'!$K$47, P18*'Indices PF'!$L$47)),
  IF((Q18&lt;='Indices PF'!$D$48),
  IF(('Funções Dados'!P18&lt;'Indices PF'!$E$50), P18*'Indices PF'!$J$48,
  IF(('Funções Dados'!P18&lt;'Indices PF'!$F$50), P18*'Indices PF'!$K$48, P18*'Indices PF'!$L$48)),
   IF((Q18&gt;='Indices PF'!$D$49),
   IF(('Funções Dados'!P18&lt;'Indices PF'!$E$50), P18*'Indices PF'!$J$49,
   IF(('Funções Dados'!P18&lt;'Indices PF'!$F$50), P18*'Indices PF'!$K$49, P18*'Indices PF'!$L$49))))))</f>
        <v/>
      </c>
      <c r="V18" s="110"/>
      <c r="W18" s="110"/>
      <c r="X18" s="110"/>
      <c r="Y18" s="110"/>
      <c r="Z18" s="117"/>
      <c r="AA18" s="118"/>
      <c r="AB18" s="119" t="str">
        <f t="shared" si="0"/>
        <v/>
      </c>
      <c r="AC18" s="123"/>
      <c r="AD18" s="123"/>
      <c r="AE18" s="125"/>
      <c r="AF18" s="126"/>
      <c r="AG18" s="126"/>
      <c r="AH18" s="29"/>
    </row>
    <row r="19" spans="1:34" ht="12.75" customHeight="1">
      <c r="A19" s="124"/>
      <c r="B19" s="107"/>
      <c r="C19" s="89"/>
      <c r="D19" s="109"/>
      <c r="E19" s="110"/>
      <c r="F19" s="110"/>
      <c r="G19" s="110"/>
      <c r="H19" s="110"/>
      <c r="I19" s="111"/>
      <c r="J19" s="111"/>
      <c r="K19" s="110"/>
      <c r="L19" s="112"/>
      <c r="M19" s="113"/>
      <c r="N19" s="122"/>
      <c r="O19" s="122"/>
      <c r="P19" s="122"/>
      <c r="Q19" s="122"/>
      <c r="R19" s="115" t="str">
        <f>IF(AND(ISTEXT(T19),ISTEXT(U19)),"",SUM(T19:U19)*'Indices PF'!$E$54)</f>
        <v/>
      </c>
      <c r="S19" s="115" t="str">
        <f>IF(OR(ISBLANK(N19),ISBLANK(O19)),"",
 IF(M19="ILF",
  IF((O19&lt;='Indices PF'!$D$31),
  IF(('Funções Dados'!N19&lt;'Indices PF'!$E$34), 'Indices PF'!$E$31,
  IF(('Funções Dados'!N19&lt;'Indices PF'!$F$34), 'Indices PF'!$F$31, 'Indices PF'!$G$31)),
   IF((O19&lt;='Indices PF'!$D$32),
   IF(('Funções Dados'!N19&lt;'Indices PF'!$E$34), 'Indices PF'!$E$32,
   IF(('Funções Dados'!N19&lt;'Indices PF'!$F$34), 'Indices PF'!$F$32, 'Indices PF'!$G$32)),
    IF((O19&gt;='Indices PF'!$D$33),
    IF(('Funções Dados'!N19&lt;'Indices PF'!$E$34), 'Indices PF'!$E$33,
    IF(('Funções Dados'!N19&lt;'Indices PF'!$F$34), 'Indices PF'!$F$33, 'Indices PF'!$G$33))))),
    IF((O19&lt;='Indices PF'!$D$39),
     IF(('Funções Dados'!N19&lt;'Indices PF'!$E$42), 'Indices PF'!$E$39,
     IF(('Funções Dados'!N19&lt;'Indices PF'!$F$42), 'Indices PF'!$F$39, 'Indices PF'!$G$39)),
      IF((O19&lt;='Indices PF'!$D$40),
      IF(('Funções Dados'!N19&lt;'Indices PF'!$E$42), 'Indices PF'!$E$40,
      IF(('Funções Dados'!N19&lt;'Indices PF'!$F$42), 'Indices PF'!$F$40, 'Indices PF'!$G$40)),
       IF((O19&gt;='Indices PF'!$D$41),
       IF(('Funções Dados'!N19&lt;'Indices PF'!$E$42), 'Indices PF'!$E$41,
       IF(('Funções Dados'!N19&lt;'Indices PF'!$F$42), 'Indices PF'!$F$41, 'Indices PF'!$G$41)))))))</f>
        <v/>
      </c>
      <c r="T19" s="116" t="str">
        <f>IF(OR(ISBLANK(N19),ISBLANK(O19)),"",
 IF(M19="ILF",
  IF((O19&lt;='Indices PF'!$D$31),
  IF(('Funções Dados'!N19&lt;'Indices PF'!$E$34), N19*'Indices PF'!$J$31,
  IF(('Funções Dados'!N19&lt;'Indices PF'!$F$34), N19*'Indices PF'!$K$31, N19*'Indices PF'!$L$31)),
   IF((O19&lt;='Indices PF'!$D$32),
   IF(('Funções Dados'!N19&lt;'Indices PF'!$E$34), N19*'Indices PF'!$J$32,
   IF(('Funções Dados'!N19&lt;'Indices PF'!$F$34), N19*'Indices PF'!$K$32, N19*'Indices PF'!$L$32)),
    IF((O19&gt;='Indices PF'!$D$33),
    IF(('Funções Dados'!N19&lt;'Indices PF'!$E$34), N19*'Indices PF'!$J$33,
    IF(('Funções Dados'!N19&lt;'Indices PF'!$F$34), N19*'Indices PF'!$K$33, N19*'Indices PF'!$L$33))))),
    IF((O19&lt;='Indices PF'!$D$39),
     IF(('Funções Dados'!N19&lt;'Indices PF'!$E$42), N19*'Indices PF'!$J$39,
     IF(('Funções Dados'!N19&lt;'Indices PF'!$F$42), N19*'Indices PF'!$K$39, N19*'Indices PF'!$L$39)),
      IF((O19&lt;='Indices PF'!$D$40),
      IF(('Funções Dados'!N19&lt;'Indices PF'!$E$42), N19*'Indices PF'!$J$40,
      IF(('Funções Dados'!N19&lt;'Indices PF'!$F$42), N19*'Indices PF'!$K$40, N19*'Indices PF'!$L$40)),
       IF((O19&gt;='Indices PF'!$D$41),
       IF(('Funções Dados'!N19&lt;'Indices PF'!$E$42), N19*'Indices PF'!$J$41,
       IF(('Funções Dados'!N19&lt;'Indices PF'!$F$42), N19*'Indices PF'!$K$41, N19*'Indices PF'!$L$41)))))))</f>
        <v/>
      </c>
      <c r="U19" s="116" t="str">
        <f>IF(OR(ISBLANK(P19),ISBLANK(Q19)),"",
 IF((Q19&lt;='Indices PF'!$D$47),
 IF(('Funções Dados'!P19&lt;'Indices PF'!$E$50), P19*'Indices PF'!$J$47,
 IF(('Funções Dados'!P19&lt;'Indices PF'!$F$50), P19*'Indices PF'!$K$47, P19*'Indices PF'!$L$47)),
  IF((Q19&lt;='Indices PF'!$D$48),
  IF(('Funções Dados'!P19&lt;'Indices PF'!$E$50), P19*'Indices PF'!$J$48,
  IF(('Funções Dados'!P19&lt;'Indices PF'!$F$50), P19*'Indices PF'!$K$48, P19*'Indices PF'!$L$48)),
   IF((Q19&gt;='Indices PF'!$D$49),
   IF(('Funções Dados'!P19&lt;'Indices PF'!$E$50), P19*'Indices PF'!$J$49,
   IF(('Funções Dados'!P19&lt;'Indices PF'!$F$50), P19*'Indices PF'!$K$49, P19*'Indices PF'!$L$49))))))</f>
        <v/>
      </c>
      <c r="V19" s="110"/>
      <c r="W19" s="110"/>
      <c r="X19" s="110"/>
      <c r="Y19" s="110"/>
      <c r="Z19" s="117"/>
      <c r="AA19" s="118"/>
      <c r="AB19" s="119" t="str">
        <f t="shared" si="0"/>
        <v/>
      </c>
      <c r="AC19" s="123"/>
      <c r="AD19" s="123"/>
      <c r="AE19" s="125"/>
      <c r="AF19" s="126"/>
      <c r="AG19" s="126"/>
      <c r="AH19" s="29"/>
    </row>
    <row r="20" spans="1:34" ht="12.75" customHeight="1">
      <c r="A20" s="124"/>
      <c r="B20" s="107"/>
      <c r="C20" s="89"/>
      <c r="D20" s="109"/>
      <c r="E20" s="110"/>
      <c r="F20" s="110"/>
      <c r="G20" s="110"/>
      <c r="H20" s="110"/>
      <c r="I20" s="111"/>
      <c r="J20" s="111"/>
      <c r="K20" s="110"/>
      <c r="L20" s="112"/>
      <c r="M20" s="113"/>
      <c r="N20" s="122"/>
      <c r="O20" s="122"/>
      <c r="P20" s="122"/>
      <c r="Q20" s="122"/>
      <c r="R20" s="115" t="str">
        <f>IF(AND(ISTEXT(T20),ISTEXT(U20)),"",SUM(T20:U20)*'Indices PF'!$E$54)</f>
        <v/>
      </c>
      <c r="S20" s="115" t="str">
        <f>IF(OR(ISBLANK(N20),ISBLANK(O20)),"",
 IF(M20="ILF",
  IF((O20&lt;='Indices PF'!$D$31),
  IF(('Funções Dados'!N20&lt;'Indices PF'!$E$34), 'Indices PF'!$E$31,
  IF(('Funções Dados'!N20&lt;'Indices PF'!$F$34), 'Indices PF'!$F$31, 'Indices PF'!$G$31)),
   IF((O20&lt;='Indices PF'!$D$32),
   IF(('Funções Dados'!N20&lt;'Indices PF'!$E$34), 'Indices PF'!$E$32,
   IF(('Funções Dados'!N20&lt;'Indices PF'!$F$34), 'Indices PF'!$F$32, 'Indices PF'!$G$32)),
    IF((O20&gt;='Indices PF'!$D$33),
    IF(('Funções Dados'!N20&lt;'Indices PF'!$E$34), 'Indices PF'!$E$33,
    IF(('Funções Dados'!N20&lt;'Indices PF'!$F$34), 'Indices PF'!$F$33, 'Indices PF'!$G$33))))),
    IF((O20&lt;='Indices PF'!$D$39),
     IF(('Funções Dados'!N20&lt;'Indices PF'!$E$42), 'Indices PF'!$E$39,
     IF(('Funções Dados'!N20&lt;'Indices PF'!$F$42), 'Indices PF'!$F$39, 'Indices PF'!$G$39)),
      IF((O20&lt;='Indices PF'!$D$40),
      IF(('Funções Dados'!N20&lt;'Indices PF'!$E$42), 'Indices PF'!$E$40,
      IF(('Funções Dados'!N20&lt;'Indices PF'!$F$42), 'Indices PF'!$F$40, 'Indices PF'!$G$40)),
       IF((O20&gt;='Indices PF'!$D$41),
       IF(('Funções Dados'!N20&lt;'Indices PF'!$E$42), 'Indices PF'!$E$41,
       IF(('Funções Dados'!N20&lt;'Indices PF'!$F$42), 'Indices PF'!$F$41, 'Indices PF'!$G$41)))))))</f>
        <v/>
      </c>
      <c r="T20" s="116" t="str">
        <f>IF(OR(ISBLANK(N20),ISBLANK(O20)),"",
 IF(M20="ILF",
  IF((O20&lt;='Indices PF'!$D$31),
  IF(('Funções Dados'!N20&lt;'Indices PF'!$E$34), N20*'Indices PF'!$J$31,
  IF(('Funções Dados'!N20&lt;'Indices PF'!$F$34), N20*'Indices PF'!$K$31, N20*'Indices PF'!$L$31)),
   IF((O20&lt;='Indices PF'!$D$32),
   IF(('Funções Dados'!N20&lt;'Indices PF'!$E$34), N20*'Indices PF'!$J$32,
   IF(('Funções Dados'!N20&lt;'Indices PF'!$F$34), N20*'Indices PF'!$K$32, N20*'Indices PF'!$L$32)),
    IF((O20&gt;='Indices PF'!$D$33),
    IF(('Funções Dados'!N20&lt;'Indices PF'!$E$34), N20*'Indices PF'!$J$33,
    IF(('Funções Dados'!N20&lt;'Indices PF'!$F$34), N20*'Indices PF'!$K$33, N20*'Indices PF'!$L$33))))),
    IF((O20&lt;='Indices PF'!$D$39),
     IF(('Funções Dados'!N20&lt;'Indices PF'!$E$42), N20*'Indices PF'!$J$39,
     IF(('Funções Dados'!N20&lt;'Indices PF'!$F$42), N20*'Indices PF'!$K$39, N20*'Indices PF'!$L$39)),
      IF((O20&lt;='Indices PF'!$D$40),
      IF(('Funções Dados'!N20&lt;'Indices PF'!$E$42), N20*'Indices PF'!$J$40,
      IF(('Funções Dados'!N20&lt;'Indices PF'!$F$42), N20*'Indices PF'!$K$40, N20*'Indices PF'!$L$40)),
       IF((O20&gt;='Indices PF'!$D$41),
       IF(('Funções Dados'!N20&lt;'Indices PF'!$E$42), N20*'Indices PF'!$J$41,
       IF(('Funções Dados'!N20&lt;'Indices PF'!$F$42), N20*'Indices PF'!$K$41, N20*'Indices PF'!$L$41)))))))</f>
        <v/>
      </c>
      <c r="U20" s="116" t="str">
        <f>IF(OR(ISBLANK(P20),ISBLANK(Q20)),"",
 IF((Q20&lt;='Indices PF'!$D$47),
 IF(('Funções Dados'!P20&lt;'Indices PF'!$E$50), P20*'Indices PF'!$J$47,
 IF(('Funções Dados'!P20&lt;'Indices PF'!$F$50), P20*'Indices PF'!$K$47, P20*'Indices PF'!$L$47)),
  IF((Q20&lt;='Indices PF'!$D$48),
  IF(('Funções Dados'!P20&lt;'Indices PF'!$E$50), P20*'Indices PF'!$J$48,
  IF(('Funções Dados'!P20&lt;'Indices PF'!$F$50), P20*'Indices PF'!$K$48, P20*'Indices PF'!$L$48)),
   IF((Q20&gt;='Indices PF'!$D$49),
   IF(('Funções Dados'!P20&lt;'Indices PF'!$E$50), P20*'Indices PF'!$J$49,
   IF(('Funções Dados'!P20&lt;'Indices PF'!$F$50), P20*'Indices PF'!$K$49, P20*'Indices PF'!$L$49))))))</f>
        <v/>
      </c>
      <c r="V20" s="110"/>
      <c r="W20" s="110"/>
      <c r="X20" s="110"/>
      <c r="Y20" s="110"/>
      <c r="Z20" s="117"/>
      <c r="AA20" s="118"/>
      <c r="AB20" s="119" t="str">
        <f t="shared" si="0"/>
        <v/>
      </c>
      <c r="AC20" s="123"/>
      <c r="AD20" s="123"/>
      <c r="AE20" s="125"/>
      <c r="AF20" s="126"/>
      <c r="AG20" s="126"/>
      <c r="AH20" s="29"/>
    </row>
    <row r="21" spans="1:34" ht="12.75" customHeight="1">
      <c r="A21" s="124"/>
      <c r="B21" s="107"/>
      <c r="C21" s="89"/>
      <c r="D21" s="109"/>
      <c r="E21" s="110"/>
      <c r="F21" s="110"/>
      <c r="G21" s="110"/>
      <c r="H21" s="110"/>
      <c r="I21" s="111"/>
      <c r="J21" s="111"/>
      <c r="K21" s="110"/>
      <c r="L21" s="112"/>
      <c r="M21" s="113"/>
      <c r="N21" s="122"/>
      <c r="O21" s="122"/>
      <c r="P21" s="122"/>
      <c r="Q21" s="122"/>
      <c r="R21" s="115" t="str">
        <f>IF(AND(ISTEXT(T21),ISTEXT(U21)),"",SUM(T21:U21)*'Indices PF'!$E$54)</f>
        <v/>
      </c>
      <c r="S21" s="115" t="str">
        <f>IF(OR(ISBLANK(N21),ISBLANK(O21)),"",
 IF(M21="ILF",
  IF((O21&lt;='Indices PF'!$D$31),
  IF(('Funções Dados'!N21&lt;'Indices PF'!$E$34), 'Indices PF'!$E$31,
  IF(('Funções Dados'!N21&lt;'Indices PF'!$F$34), 'Indices PF'!$F$31, 'Indices PF'!$G$31)),
   IF((O21&lt;='Indices PF'!$D$32),
   IF(('Funções Dados'!N21&lt;'Indices PF'!$E$34), 'Indices PF'!$E$32,
   IF(('Funções Dados'!N21&lt;'Indices PF'!$F$34), 'Indices PF'!$F$32, 'Indices PF'!$G$32)),
    IF((O21&gt;='Indices PF'!$D$33),
    IF(('Funções Dados'!N21&lt;'Indices PF'!$E$34), 'Indices PF'!$E$33,
    IF(('Funções Dados'!N21&lt;'Indices PF'!$F$34), 'Indices PF'!$F$33, 'Indices PF'!$G$33))))),
    IF((O21&lt;='Indices PF'!$D$39),
     IF(('Funções Dados'!N21&lt;'Indices PF'!$E$42), 'Indices PF'!$E$39,
     IF(('Funções Dados'!N21&lt;'Indices PF'!$F$42), 'Indices PF'!$F$39, 'Indices PF'!$G$39)),
      IF((O21&lt;='Indices PF'!$D$40),
      IF(('Funções Dados'!N21&lt;'Indices PF'!$E$42), 'Indices PF'!$E$40,
      IF(('Funções Dados'!N21&lt;'Indices PF'!$F$42), 'Indices PF'!$F$40, 'Indices PF'!$G$40)),
       IF((O21&gt;='Indices PF'!$D$41),
       IF(('Funções Dados'!N21&lt;'Indices PF'!$E$42), 'Indices PF'!$E$41,
       IF(('Funções Dados'!N21&lt;'Indices PF'!$F$42), 'Indices PF'!$F$41, 'Indices PF'!$G$41)))))))</f>
        <v/>
      </c>
      <c r="T21" s="116" t="str">
        <f>IF(OR(ISBLANK(N21),ISBLANK(O21)),"",
 IF(M21="ILF",
  IF((O21&lt;='Indices PF'!$D$31),
  IF(('Funções Dados'!N21&lt;'Indices PF'!$E$34), N21*'Indices PF'!$J$31,
  IF(('Funções Dados'!N21&lt;'Indices PF'!$F$34), N21*'Indices PF'!$K$31, N21*'Indices PF'!$L$31)),
   IF((O21&lt;='Indices PF'!$D$32),
   IF(('Funções Dados'!N21&lt;'Indices PF'!$E$34), N21*'Indices PF'!$J$32,
   IF(('Funções Dados'!N21&lt;'Indices PF'!$F$34), N21*'Indices PF'!$K$32, N21*'Indices PF'!$L$32)),
    IF((O21&gt;='Indices PF'!$D$33),
    IF(('Funções Dados'!N21&lt;'Indices PF'!$E$34), N21*'Indices PF'!$J$33,
    IF(('Funções Dados'!N21&lt;'Indices PF'!$F$34), N21*'Indices PF'!$K$33, N21*'Indices PF'!$L$33))))),
    IF((O21&lt;='Indices PF'!$D$39),
     IF(('Funções Dados'!N21&lt;'Indices PF'!$E$42), N21*'Indices PF'!$J$39,
     IF(('Funções Dados'!N21&lt;'Indices PF'!$F$42), N21*'Indices PF'!$K$39, N21*'Indices PF'!$L$39)),
      IF((O21&lt;='Indices PF'!$D$40),
      IF(('Funções Dados'!N21&lt;'Indices PF'!$E$42), N21*'Indices PF'!$J$40,
      IF(('Funções Dados'!N21&lt;'Indices PF'!$F$42), N21*'Indices PF'!$K$40, N21*'Indices PF'!$L$40)),
       IF((O21&gt;='Indices PF'!$D$41),
       IF(('Funções Dados'!N21&lt;'Indices PF'!$E$42), N21*'Indices PF'!$J$41,
       IF(('Funções Dados'!N21&lt;'Indices PF'!$F$42), N21*'Indices PF'!$K$41, N21*'Indices PF'!$L$41)))))))</f>
        <v/>
      </c>
      <c r="U21" s="116" t="str">
        <f>IF(OR(ISBLANK(P21),ISBLANK(Q21)),"",
 IF((Q21&lt;='Indices PF'!$D$47),
 IF(('Funções Dados'!P21&lt;'Indices PF'!$E$50), P21*'Indices PF'!$J$47,
 IF(('Funções Dados'!P21&lt;'Indices PF'!$F$50), P21*'Indices PF'!$K$47, P21*'Indices PF'!$L$47)),
  IF((Q21&lt;='Indices PF'!$D$48),
  IF(('Funções Dados'!P21&lt;'Indices PF'!$E$50), P21*'Indices PF'!$J$48,
  IF(('Funções Dados'!P21&lt;'Indices PF'!$F$50), P21*'Indices PF'!$K$48, P21*'Indices PF'!$L$48)),
   IF((Q21&gt;='Indices PF'!$D$49),
   IF(('Funções Dados'!P21&lt;'Indices PF'!$E$50), P21*'Indices PF'!$J$49,
   IF(('Funções Dados'!P21&lt;'Indices PF'!$F$50), P21*'Indices PF'!$K$49, P21*'Indices PF'!$L$49))))))</f>
        <v/>
      </c>
      <c r="V21" s="110"/>
      <c r="W21" s="110"/>
      <c r="X21" s="110"/>
      <c r="Y21" s="110"/>
      <c r="Z21" s="117"/>
      <c r="AA21" s="118"/>
      <c r="AB21" s="119" t="str">
        <f t="shared" si="0"/>
        <v/>
      </c>
      <c r="AC21" s="123"/>
      <c r="AD21" s="123"/>
      <c r="AE21" s="125"/>
      <c r="AF21" s="126"/>
      <c r="AG21" s="126"/>
      <c r="AH21" s="29"/>
    </row>
    <row r="22" spans="1:34" ht="12.75" customHeight="1">
      <c r="A22" s="124"/>
      <c r="B22" s="107"/>
      <c r="C22" s="89"/>
      <c r="D22" s="109"/>
      <c r="E22" s="110"/>
      <c r="F22" s="110"/>
      <c r="G22" s="110"/>
      <c r="H22" s="110"/>
      <c r="I22" s="111"/>
      <c r="J22" s="111"/>
      <c r="K22" s="110"/>
      <c r="L22" s="112"/>
      <c r="M22" s="113"/>
      <c r="N22" s="122"/>
      <c r="O22" s="122"/>
      <c r="P22" s="122"/>
      <c r="Q22" s="122"/>
      <c r="R22" s="115" t="str">
        <f>IF(AND(ISTEXT(T22),ISTEXT(U22)),"",SUM(T22:U22)*'Indices PF'!$E$54)</f>
        <v/>
      </c>
      <c r="S22" s="115" t="str">
        <f>IF(OR(ISBLANK(N22),ISBLANK(O22)),"",
 IF(M22="ILF",
  IF((O22&lt;='Indices PF'!$D$31),
  IF(('Funções Dados'!N22&lt;'Indices PF'!$E$34), 'Indices PF'!$E$31,
  IF(('Funções Dados'!N22&lt;'Indices PF'!$F$34), 'Indices PF'!$F$31, 'Indices PF'!$G$31)),
   IF((O22&lt;='Indices PF'!$D$32),
   IF(('Funções Dados'!N22&lt;'Indices PF'!$E$34), 'Indices PF'!$E$32,
   IF(('Funções Dados'!N22&lt;'Indices PF'!$F$34), 'Indices PF'!$F$32, 'Indices PF'!$G$32)),
    IF((O22&gt;='Indices PF'!$D$33),
    IF(('Funções Dados'!N22&lt;'Indices PF'!$E$34), 'Indices PF'!$E$33,
    IF(('Funções Dados'!N22&lt;'Indices PF'!$F$34), 'Indices PF'!$F$33, 'Indices PF'!$G$33))))),
    IF((O22&lt;='Indices PF'!$D$39),
     IF(('Funções Dados'!N22&lt;'Indices PF'!$E$42), 'Indices PF'!$E$39,
     IF(('Funções Dados'!N22&lt;'Indices PF'!$F$42), 'Indices PF'!$F$39, 'Indices PF'!$G$39)),
      IF((O22&lt;='Indices PF'!$D$40),
      IF(('Funções Dados'!N22&lt;'Indices PF'!$E$42), 'Indices PF'!$E$40,
      IF(('Funções Dados'!N22&lt;'Indices PF'!$F$42), 'Indices PF'!$F$40, 'Indices PF'!$G$40)),
       IF((O22&gt;='Indices PF'!$D$41),
       IF(('Funções Dados'!N22&lt;'Indices PF'!$E$42), 'Indices PF'!$E$41,
       IF(('Funções Dados'!N22&lt;'Indices PF'!$F$42), 'Indices PF'!$F$41, 'Indices PF'!$G$41)))))))</f>
        <v/>
      </c>
      <c r="T22" s="116" t="str">
        <f>IF(OR(ISBLANK(N22),ISBLANK(O22)),"",
 IF(M22="ILF",
  IF((O22&lt;='Indices PF'!$D$31),
  IF(('Funções Dados'!N22&lt;'Indices PF'!$E$34), N22*'Indices PF'!$J$31,
  IF(('Funções Dados'!N22&lt;'Indices PF'!$F$34), N22*'Indices PF'!$K$31, N22*'Indices PF'!$L$31)),
   IF((O22&lt;='Indices PF'!$D$32),
   IF(('Funções Dados'!N22&lt;'Indices PF'!$E$34), N22*'Indices PF'!$J$32,
   IF(('Funções Dados'!N22&lt;'Indices PF'!$F$34), N22*'Indices PF'!$K$32, N22*'Indices PF'!$L$32)),
    IF((O22&gt;='Indices PF'!$D$33),
    IF(('Funções Dados'!N22&lt;'Indices PF'!$E$34), N22*'Indices PF'!$J$33,
    IF(('Funções Dados'!N22&lt;'Indices PF'!$F$34), N22*'Indices PF'!$K$33, N22*'Indices PF'!$L$33))))),
    IF((O22&lt;='Indices PF'!$D$39),
     IF(('Funções Dados'!N22&lt;'Indices PF'!$E$42), N22*'Indices PF'!$J$39,
     IF(('Funções Dados'!N22&lt;'Indices PF'!$F$42), N22*'Indices PF'!$K$39, N22*'Indices PF'!$L$39)),
      IF((O22&lt;='Indices PF'!$D$40),
      IF(('Funções Dados'!N22&lt;'Indices PF'!$E$42), N22*'Indices PF'!$J$40,
      IF(('Funções Dados'!N22&lt;'Indices PF'!$F$42), N22*'Indices PF'!$K$40, N22*'Indices PF'!$L$40)),
       IF((O22&gt;='Indices PF'!$D$41),
       IF(('Funções Dados'!N22&lt;'Indices PF'!$E$42), N22*'Indices PF'!$J$41,
       IF(('Funções Dados'!N22&lt;'Indices PF'!$F$42), N22*'Indices PF'!$K$41, N22*'Indices PF'!$L$41)))))))</f>
        <v/>
      </c>
      <c r="U22" s="116" t="str">
        <f>IF(OR(ISBLANK(P22),ISBLANK(Q22)),"",
 IF((Q22&lt;='Indices PF'!$D$47),
 IF(('Funções Dados'!P22&lt;'Indices PF'!$E$50), P22*'Indices PF'!$J$47,
 IF(('Funções Dados'!P22&lt;'Indices PF'!$F$50), P22*'Indices PF'!$K$47, P22*'Indices PF'!$L$47)),
  IF((Q22&lt;='Indices PF'!$D$48),
  IF(('Funções Dados'!P22&lt;'Indices PF'!$E$50), P22*'Indices PF'!$J$48,
  IF(('Funções Dados'!P22&lt;'Indices PF'!$F$50), P22*'Indices PF'!$K$48, P22*'Indices PF'!$L$48)),
   IF((Q22&gt;='Indices PF'!$D$49),
   IF(('Funções Dados'!P22&lt;'Indices PF'!$E$50), P22*'Indices PF'!$J$49,
   IF(('Funções Dados'!P22&lt;'Indices PF'!$F$50), P22*'Indices PF'!$K$49, P22*'Indices PF'!$L$49))))))</f>
        <v/>
      </c>
      <c r="V22" s="110"/>
      <c r="W22" s="110"/>
      <c r="X22" s="110"/>
      <c r="Y22" s="110"/>
      <c r="Z22" s="117"/>
      <c r="AA22" s="118"/>
      <c r="AB22" s="119" t="str">
        <f t="shared" si="0"/>
        <v/>
      </c>
      <c r="AC22" s="123"/>
      <c r="AD22" s="123"/>
      <c r="AE22" s="125"/>
      <c r="AF22" s="126"/>
      <c r="AG22" s="126"/>
      <c r="AH22" s="29"/>
    </row>
    <row r="23" spans="1:34" ht="12.75" customHeight="1">
      <c r="A23" s="124"/>
      <c r="B23" s="107"/>
      <c r="C23" s="89"/>
      <c r="D23" s="109"/>
      <c r="E23" s="110"/>
      <c r="F23" s="110"/>
      <c r="G23" s="110"/>
      <c r="H23" s="110"/>
      <c r="I23" s="111"/>
      <c r="J23" s="111"/>
      <c r="K23" s="110"/>
      <c r="L23" s="112"/>
      <c r="M23" s="113"/>
      <c r="N23" s="122"/>
      <c r="O23" s="122"/>
      <c r="P23" s="122"/>
      <c r="Q23" s="122"/>
      <c r="R23" s="115" t="str">
        <f>IF(AND(ISTEXT(T23),ISTEXT(U23)),"",SUM(T23:U23)*'Indices PF'!$E$54)</f>
        <v/>
      </c>
      <c r="S23" s="115" t="str">
        <f>IF(OR(ISBLANK(N23),ISBLANK(O23)),"",
 IF(M23="ILF",
  IF((O23&lt;='Indices PF'!$D$31),
  IF(('Funções Dados'!N23&lt;'Indices PF'!$E$34), 'Indices PF'!$E$31,
  IF(('Funções Dados'!N23&lt;'Indices PF'!$F$34), 'Indices PF'!$F$31, 'Indices PF'!$G$31)),
   IF((O23&lt;='Indices PF'!$D$32),
   IF(('Funções Dados'!N23&lt;'Indices PF'!$E$34), 'Indices PF'!$E$32,
   IF(('Funções Dados'!N23&lt;'Indices PF'!$F$34), 'Indices PF'!$F$32, 'Indices PF'!$G$32)),
    IF((O23&gt;='Indices PF'!$D$33),
    IF(('Funções Dados'!N23&lt;'Indices PF'!$E$34), 'Indices PF'!$E$33,
    IF(('Funções Dados'!N23&lt;'Indices PF'!$F$34), 'Indices PF'!$F$33, 'Indices PF'!$G$33))))),
    IF((O23&lt;='Indices PF'!$D$39),
     IF(('Funções Dados'!N23&lt;'Indices PF'!$E$42), 'Indices PF'!$E$39,
     IF(('Funções Dados'!N23&lt;'Indices PF'!$F$42), 'Indices PF'!$F$39, 'Indices PF'!$G$39)),
      IF((O23&lt;='Indices PF'!$D$40),
      IF(('Funções Dados'!N23&lt;'Indices PF'!$E$42), 'Indices PF'!$E$40,
      IF(('Funções Dados'!N23&lt;'Indices PF'!$F$42), 'Indices PF'!$F$40, 'Indices PF'!$G$40)),
       IF((O23&gt;='Indices PF'!$D$41),
       IF(('Funções Dados'!N23&lt;'Indices PF'!$E$42), 'Indices PF'!$E$41,
       IF(('Funções Dados'!N23&lt;'Indices PF'!$F$42), 'Indices PF'!$F$41, 'Indices PF'!$G$41)))))))</f>
        <v/>
      </c>
      <c r="T23" s="116" t="str">
        <f>IF(OR(ISBLANK(N23),ISBLANK(O23)),"",
 IF(M23="ILF",
  IF((O23&lt;='Indices PF'!$D$31),
  IF(('Funções Dados'!N23&lt;'Indices PF'!$E$34), N23*'Indices PF'!$J$31,
  IF(('Funções Dados'!N23&lt;'Indices PF'!$F$34), N23*'Indices PF'!$K$31, N23*'Indices PF'!$L$31)),
   IF((O23&lt;='Indices PF'!$D$32),
   IF(('Funções Dados'!N23&lt;'Indices PF'!$E$34), N23*'Indices PF'!$J$32,
   IF(('Funções Dados'!N23&lt;'Indices PF'!$F$34), N23*'Indices PF'!$K$32, N23*'Indices PF'!$L$32)),
    IF((O23&gt;='Indices PF'!$D$33),
    IF(('Funções Dados'!N23&lt;'Indices PF'!$E$34), N23*'Indices PF'!$J$33,
    IF(('Funções Dados'!N23&lt;'Indices PF'!$F$34), N23*'Indices PF'!$K$33, N23*'Indices PF'!$L$33))))),
    IF((O23&lt;='Indices PF'!$D$39),
     IF(('Funções Dados'!N23&lt;'Indices PF'!$E$42), N23*'Indices PF'!$J$39,
     IF(('Funções Dados'!N23&lt;'Indices PF'!$F$42), N23*'Indices PF'!$K$39, N23*'Indices PF'!$L$39)),
      IF((O23&lt;='Indices PF'!$D$40),
      IF(('Funções Dados'!N23&lt;'Indices PF'!$E$42), N23*'Indices PF'!$J$40,
      IF(('Funções Dados'!N23&lt;'Indices PF'!$F$42), N23*'Indices PF'!$K$40, N23*'Indices PF'!$L$40)),
       IF((O23&gt;='Indices PF'!$D$41),
       IF(('Funções Dados'!N23&lt;'Indices PF'!$E$42), N23*'Indices PF'!$J$41,
       IF(('Funções Dados'!N23&lt;'Indices PF'!$F$42), N23*'Indices PF'!$K$41, N23*'Indices PF'!$L$41)))))))</f>
        <v/>
      </c>
      <c r="U23" s="116" t="str">
        <f>IF(OR(ISBLANK(P23),ISBLANK(Q23)),"",
 IF((Q23&lt;='Indices PF'!$D$47),
 IF(('Funções Dados'!P23&lt;'Indices PF'!$E$50), P23*'Indices PF'!$J$47,
 IF(('Funções Dados'!P23&lt;'Indices PF'!$F$50), P23*'Indices PF'!$K$47, P23*'Indices PF'!$L$47)),
  IF((Q23&lt;='Indices PF'!$D$48),
  IF(('Funções Dados'!P23&lt;'Indices PF'!$E$50), P23*'Indices PF'!$J$48,
  IF(('Funções Dados'!P23&lt;'Indices PF'!$F$50), P23*'Indices PF'!$K$48, P23*'Indices PF'!$L$48)),
   IF((Q23&gt;='Indices PF'!$D$49),
   IF(('Funções Dados'!P23&lt;'Indices PF'!$E$50), P23*'Indices PF'!$J$49,
   IF(('Funções Dados'!P23&lt;'Indices PF'!$F$50), P23*'Indices PF'!$K$49, P23*'Indices PF'!$L$49))))))</f>
        <v/>
      </c>
      <c r="V23" s="110"/>
      <c r="W23" s="110"/>
      <c r="X23" s="110"/>
      <c r="Y23" s="110"/>
      <c r="Z23" s="117"/>
      <c r="AA23" s="118"/>
      <c r="AB23" s="119" t="str">
        <f t="shared" si="0"/>
        <v/>
      </c>
      <c r="AC23" s="123"/>
      <c r="AD23" s="123"/>
      <c r="AE23" s="125"/>
      <c r="AF23" s="126"/>
      <c r="AG23" s="126"/>
      <c r="AH23" s="29"/>
    </row>
    <row r="24" spans="1:34" ht="12.75" customHeight="1">
      <c r="A24" s="124"/>
      <c r="B24" s="107"/>
      <c r="C24" s="89"/>
      <c r="D24" s="109"/>
      <c r="E24" s="110"/>
      <c r="F24" s="110"/>
      <c r="G24" s="110"/>
      <c r="H24" s="110"/>
      <c r="I24" s="111"/>
      <c r="J24" s="111"/>
      <c r="K24" s="110"/>
      <c r="L24" s="112"/>
      <c r="M24" s="113"/>
      <c r="N24" s="122"/>
      <c r="O24" s="122"/>
      <c r="P24" s="122"/>
      <c r="Q24" s="122"/>
      <c r="R24" s="115" t="str">
        <f>IF(AND(ISTEXT(T24),ISTEXT(U24)),"",SUM(T24:U24)*'Indices PF'!$E$54)</f>
        <v/>
      </c>
      <c r="S24" s="115" t="str">
        <f>IF(OR(ISBLANK(N24),ISBLANK(O24)),"",
 IF(M24="ILF",
  IF((O24&lt;='Indices PF'!$D$31),
  IF(('Funções Dados'!N24&lt;'Indices PF'!$E$34), 'Indices PF'!$E$31,
  IF(('Funções Dados'!N24&lt;'Indices PF'!$F$34), 'Indices PF'!$F$31, 'Indices PF'!$G$31)),
   IF((O24&lt;='Indices PF'!$D$32),
   IF(('Funções Dados'!N24&lt;'Indices PF'!$E$34), 'Indices PF'!$E$32,
   IF(('Funções Dados'!N24&lt;'Indices PF'!$F$34), 'Indices PF'!$F$32, 'Indices PF'!$G$32)),
    IF((O24&gt;='Indices PF'!$D$33),
    IF(('Funções Dados'!N24&lt;'Indices PF'!$E$34), 'Indices PF'!$E$33,
    IF(('Funções Dados'!N24&lt;'Indices PF'!$F$34), 'Indices PF'!$F$33, 'Indices PF'!$G$33))))),
    IF((O24&lt;='Indices PF'!$D$39),
     IF(('Funções Dados'!N24&lt;'Indices PF'!$E$42), 'Indices PF'!$E$39,
     IF(('Funções Dados'!N24&lt;'Indices PF'!$F$42), 'Indices PF'!$F$39, 'Indices PF'!$G$39)),
      IF((O24&lt;='Indices PF'!$D$40),
      IF(('Funções Dados'!N24&lt;'Indices PF'!$E$42), 'Indices PF'!$E$40,
      IF(('Funções Dados'!N24&lt;'Indices PF'!$F$42), 'Indices PF'!$F$40, 'Indices PF'!$G$40)),
       IF((O24&gt;='Indices PF'!$D$41),
       IF(('Funções Dados'!N24&lt;'Indices PF'!$E$42), 'Indices PF'!$E$41,
       IF(('Funções Dados'!N24&lt;'Indices PF'!$F$42), 'Indices PF'!$F$41, 'Indices PF'!$G$41)))))))</f>
        <v/>
      </c>
      <c r="T24" s="116" t="str">
        <f>IF(OR(ISBLANK(N24),ISBLANK(O24)),"",
 IF(M24="ILF",
  IF((O24&lt;='Indices PF'!$D$31),
  IF(('Funções Dados'!N24&lt;'Indices PF'!$E$34), N24*'Indices PF'!$J$31,
  IF(('Funções Dados'!N24&lt;'Indices PF'!$F$34), N24*'Indices PF'!$K$31, N24*'Indices PF'!$L$31)),
   IF((O24&lt;='Indices PF'!$D$32),
   IF(('Funções Dados'!N24&lt;'Indices PF'!$E$34), N24*'Indices PF'!$J$32,
   IF(('Funções Dados'!N24&lt;'Indices PF'!$F$34), N24*'Indices PF'!$K$32, N24*'Indices PF'!$L$32)),
    IF((O24&gt;='Indices PF'!$D$33),
    IF(('Funções Dados'!N24&lt;'Indices PF'!$E$34), N24*'Indices PF'!$J$33,
    IF(('Funções Dados'!N24&lt;'Indices PF'!$F$34), N24*'Indices PF'!$K$33, N24*'Indices PF'!$L$33))))),
    IF((O24&lt;='Indices PF'!$D$39),
     IF(('Funções Dados'!N24&lt;'Indices PF'!$E$42), N24*'Indices PF'!$J$39,
     IF(('Funções Dados'!N24&lt;'Indices PF'!$F$42), N24*'Indices PF'!$K$39, N24*'Indices PF'!$L$39)),
      IF((O24&lt;='Indices PF'!$D$40),
      IF(('Funções Dados'!N24&lt;'Indices PF'!$E$42), N24*'Indices PF'!$J$40,
      IF(('Funções Dados'!N24&lt;'Indices PF'!$F$42), N24*'Indices PF'!$K$40, N24*'Indices PF'!$L$40)),
       IF((O24&gt;='Indices PF'!$D$41),
       IF(('Funções Dados'!N24&lt;'Indices PF'!$E$42), N24*'Indices PF'!$J$41,
       IF(('Funções Dados'!N24&lt;'Indices PF'!$F$42), N24*'Indices PF'!$K$41, N24*'Indices PF'!$L$41)))))))</f>
        <v/>
      </c>
      <c r="U24" s="116" t="str">
        <f>IF(OR(ISBLANK(P24),ISBLANK(Q24)),"",
 IF((Q24&lt;='Indices PF'!$D$47),
 IF(('Funções Dados'!P24&lt;'Indices PF'!$E$50), P24*'Indices PF'!$J$47,
 IF(('Funções Dados'!P24&lt;'Indices PF'!$F$50), P24*'Indices PF'!$K$47, P24*'Indices PF'!$L$47)),
  IF((Q24&lt;='Indices PF'!$D$48),
  IF(('Funções Dados'!P24&lt;'Indices PF'!$E$50), P24*'Indices PF'!$J$48,
  IF(('Funções Dados'!P24&lt;'Indices PF'!$F$50), P24*'Indices PF'!$K$48, P24*'Indices PF'!$L$48)),
   IF((Q24&gt;='Indices PF'!$D$49),
   IF(('Funções Dados'!P24&lt;'Indices PF'!$E$50), P24*'Indices PF'!$J$49,
   IF(('Funções Dados'!P24&lt;'Indices PF'!$F$50), P24*'Indices PF'!$K$49, P24*'Indices PF'!$L$49))))))</f>
        <v/>
      </c>
      <c r="V24" s="110"/>
      <c r="W24" s="110"/>
      <c r="X24" s="110"/>
      <c r="Y24" s="110"/>
      <c r="Z24" s="117"/>
      <c r="AA24" s="118"/>
      <c r="AB24" s="119" t="str">
        <f t="shared" si="0"/>
        <v/>
      </c>
      <c r="AC24" s="123"/>
      <c r="AD24" s="123"/>
      <c r="AE24" s="125"/>
      <c r="AF24" s="126"/>
      <c r="AG24" s="126"/>
      <c r="AH24" s="29"/>
    </row>
    <row r="25" spans="1:34" ht="12.75" customHeight="1">
      <c r="A25" s="124"/>
      <c r="B25" s="107"/>
      <c r="C25" s="89"/>
      <c r="D25" s="109"/>
      <c r="E25" s="110"/>
      <c r="F25" s="110"/>
      <c r="G25" s="110"/>
      <c r="H25" s="110"/>
      <c r="I25" s="111"/>
      <c r="J25" s="111"/>
      <c r="K25" s="110"/>
      <c r="L25" s="112"/>
      <c r="M25" s="113"/>
      <c r="N25" s="122"/>
      <c r="O25" s="122"/>
      <c r="P25" s="122"/>
      <c r="Q25" s="122"/>
      <c r="R25" s="115" t="str">
        <f>IF(AND(ISTEXT(T25),ISTEXT(U25)),"",SUM(T25:U25)*'Indices PF'!$E$54)</f>
        <v/>
      </c>
      <c r="S25" s="115" t="str">
        <f>IF(OR(ISBLANK(N25),ISBLANK(O25)),"",
 IF(M25="ILF",
  IF((O25&lt;='Indices PF'!$D$31),
  IF(('Funções Dados'!N25&lt;'Indices PF'!$E$34), 'Indices PF'!$E$31,
  IF(('Funções Dados'!N25&lt;'Indices PF'!$F$34), 'Indices PF'!$F$31, 'Indices PF'!$G$31)),
   IF((O25&lt;='Indices PF'!$D$32),
   IF(('Funções Dados'!N25&lt;'Indices PF'!$E$34), 'Indices PF'!$E$32,
   IF(('Funções Dados'!N25&lt;'Indices PF'!$F$34), 'Indices PF'!$F$32, 'Indices PF'!$G$32)),
    IF((O25&gt;='Indices PF'!$D$33),
    IF(('Funções Dados'!N25&lt;'Indices PF'!$E$34), 'Indices PF'!$E$33,
    IF(('Funções Dados'!N25&lt;'Indices PF'!$F$34), 'Indices PF'!$F$33, 'Indices PF'!$G$33))))),
    IF((O25&lt;='Indices PF'!$D$39),
     IF(('Funções Dados'!N25&lt;'Indices PF'!$E$42), 'Indices PF'!$E$39,
     IF(('Funções Dados'!N25&lt;'Indices PF'!$F$42), 'Indices PF'!$F$39, 'Indices PF'!$G$39)),
      IF((O25&lt;='Indices PF'!$D$40),
      IF(('Funções Dados'!N25&lt;'Indices PF'!$E$42), 'Indices PF'!$E$40,
      IF(('Funções Dados'!N25&lt;'Indices PF'!$F$42), 'Indices PF'!$F$40, 'Indices PF'!$G$40)),
       IF((O25&gt;='Indices PF'!$D$41),
       IF(('Funções Dados'!N25&lt;'Indices PF'!$E$42), 'Indices PF'!$E$41,
       IF(('Funções Dados'!N25&lt;'Indices PF'!$F$42), 'Indices PF'!$F$41, 'Indices PF'!$G$41)))))))</f>
        <v/>
      </c>
      <c r="T25" s="116" t="str">
        <f>IF(OR(ISBLANK(N25),ISBLANK(O25)),"",
 IF(M25="ILF",
  IF((O25&lt;='Indices PF'!$D$31),
  IF(('Funções Dados'!N25&lt;'Indices PF'!$E$34), N25*'Indices PF'!$J$31,
  IF(('Funções Dados'!N25&lt;'Indices PF'!$F$34), N25*'Indices PF'!$K$31, N25*'Indices PF'!$L$31)),
   IF((O25&lt;='Indices PF'!$D$32),
   IF(('Funções Dados'!N25&lt;'Indices PF'!$E$34), N25*'Indices PF'!$J$32,
   IF(('Funções Dados'!N25&lt;'Indices PF'!$F$34), N25*'Indices PF'!$K$32, N25*'Indices PF'!$L$32)),
    IF((O25&gt;='Indices PF'!$D$33),
    IF(('Funções Dados'!N25&lt;'Indices PF'!$E$34), N25*'Indices PF'!$J$33,
    IF(('Funções Dados'!N25&lt;'Indices PF'!$F$34), N25*'Indices PF'!$K$33, N25*'Indices PF'!$L$33))))),
    IF((O25&lt;='Indices PF'!$D$39),
     IF(('Funções Dados'!N25&lt;'Indices PF'!$E$42), N25*'Indices PF'!$J$39,
     IF(('Funções Dados'!N25&lt;'Indices PF'!$F$42), N25*'Indices PF'!$K$39, N25*'Indices PF'!$L$39)),
      IF((O25&lt;='Indices PF'!$D$40),
      IF(('Funções Dados'!N25&lt;'Indices PF'!$E$42), N25*'Indices PF'!$J$40,
      IF(('Funções Dados'!N25&lt;'Indices PF'!$F$42), N25*'Indices PF'!$K$40, N25*'Indices PF'!$L$40)),
       IF((O25&gt;='Indices PF'!$D$41),
       IF(('Funções Dados'!N25&lt;'Indices PF'!$E$42), N25*'Indices PF'!$J$41,
       IF(('Funções Dados'!N25&lt;'Indices PF'!$F$42), N25*'Indices PF'!$K$41, N25*'Indices PF'!$L$41)))))))</f>
        <v/>
      </c>
      <c r="U25" s="116" t="str">
        <f>IF(OR(ISBLANK(P25),ISBLANK(Q25)),"",
 IF((Q25&lt;='Indices PF'!$D$47),
 IF(('Funções Dados'!P25&lt;'Indices PF'!$E$50), P25*'Indices PF'!$J$47,
 IF(('Funções Dados'!P25&lt;'Indices PF'!$F$50), P25*'Indices PF'!$K$47, P25*'Indices PF'!$L$47)),
  IF((Q25&lt;='Indices PF'!$D$48),
  IF(('Funções Dados'!P25&lt;'Indices PF'!$E$50), P25*'Indices PF'!$J$48,
  IF(('Funções Dados'!P25&lt;'Indices PF'!$F$50), P25*'Indices PF'!$K$48, P25*'Indices PF'!$L$48)),
   IF((Q25&gt;='Indices PF'!$D$49),
   IF(('Funções Dados'!P25&lt;'Indices PF'!$E$50), P25*'Indices PF'!$J$49,
   IF(('Funções Dados'!P25&lt;'Indices PF'!$F$50), P25*'Indices PF'!$K$49, P25*'Indices PF'!$L$49))))))</f>
        <v/>
      </c>
      <c r="V25" s="110"/>
      <c r="W25" s="110"/>
      <c r="X25" s="110"/>
      <c r="Y25" s="110"/>
      <c r="Z25" s="117"/>
      <c r="AA25" s="118"/>
      <c r="AB25" s="119" t="str">
        <f t="shared" si="0"/>
        <v/>
      </c>
      <c r="AC25" s="123"/>
      <c r="AD25" s="123"/>
      <c r="AE25" s="125"/>
      <c r="AF25" s="126"/>
      <c r="AG25" s="126"/>
      <c r="AH25" s="29"/>
    </row>
    <row r="26" spans="1:34" ht="12.75" customHeight="1">
      <c r="A26" s="124"/>
      <c r="B26" s="107"/>
      <c r="C26" s="89"/>
      <c r="D26" s="109"/>
      <c r="E26" s="110"/>
      <c r="F26" s="110"/>
      <c r="G26" s="110"/>
      <c r="H26" s="110"/>
      <c r="I26" s="111"/>
      <c r="J26" s="111"/>
      <c r="K26" s="110"/>
      <c r="L26" s="112"/>
      <c r="M26" s="113"/>
      <c r="N26" s="122"/>
      <c r="O26" s="122"/>
      <c r="P26" s="122"/>
      <c r="Q26" s="122"/>
      <c r="R26" s="115" t="str">
        <f>IF(AND(ISTEXT(T26),ISTEXT(U26)),"",SUM(T26:U26)*'Indices PF'!$E$54)</f>
        <v/>
      </c>
      <c r="S26" s="115" t="str">
        <f>IF(OR(ISBLANK(N26),ISBLANK(O26)),"",
 IF(M26="ILF",
  IF((O26&lt;='Indices PF'!$D$31),
  IF(('Funções Dados'!N26&lt;'Indices PF'!$E$34), 'Indices PF'!$E$31,
  IF(('Funções Dados'!N26&lt;'Indices PF'!$F$34), 'Indices PF'!$F$31, 'Indices PF'!$G$31)),
   IF((O26&lt;='Indices PF'!$D$32),
   IF(('Funções Dados'!N26&lt;'Indices PF'!$E$34), 'Indices PF'!$E$32,
   IF(('Funções Dados'!N26&lt;'Indices PF'!$F$34), 'Indices PF'!$F$32, 'Indices PF'!$G$32)),
    IF((O26&gt;='Indices PF'!$D$33),
    IF(('Funções Dados'!N26&lt;'Indices PF'!$E$34), 'Indices PF'!$E$33,
    IF(('Funções Dados'!N26&lt;'Indices PF'!$F$34), 'Indices PF'!$F$33, 'Indices PF'!$G$33))))),
    IF((O26&lt;='Indices PF'!$D$39),
     IF(('Funções Dados'!N26&lt;'Indices PF'!$E$42), 'Indices PF'!$E$39,
     IF(('Funções Dados'!N26&lt;'Indices PF'!$F$42), 'Indices PF'!$F$39, 'Indices PF'!$G$39)),
      IF((O26&lt;='Indices PF'!$D$40),
      IF(('Funções Dados'!N26&lt;'Indices PF'!$E$42), 'Indices PF'!$E$40,
      IF(('Funções Dados'!N26&lt;'Indices PF'!$F$42), 'Indices PF'!$F$40, 'Indices PF'!$G$40)),
       IF((O26&gt;='Indices PF'!$D$41),
       IF(('Funções Dados'!N26&lt;'Indices PF'!$E$42), 'Indices PF'!$E$41,
       IF(('Funções Dados'!N26&lt;'Indices PF'!$F$42), 'Indices PF'!$F$41, 'Indices PF'!$G$41)))))))</f>
        <v/>
      </c>
      <c r="T26" s="116" t="str">
        <f>IF(OR(ISBLANK(N26),ISBLANK(O26)),"",
 IF(M26="ILF",
  IF((O26&lt;='Indices PF'!$D$31),
  IF(('Funções Dados'!N26&lt;'Indices PF'!$E$34), N26*'Indices PF'!$J$31,
  IF(('Funções Dados'!N26&lt;'Indices PF'!$F$34), N26*'Indices PF'!$K$31, N26*'Indices PF'!$L$31)),
   IF((O26&lt;='Indices PF'!$D$32),
   IF(('Funções Dados'!N26&lt;'Indices PF'!$E$34), N26*'Indices PF'!$J$32,
   IF(('Funções Dados'!N26&lt;'Indices PF'!$F$34), N26*'Indices PF'!$K$32, N26*'Indices PF'!$L$32)),
    IF((O26&gt;='Indices PF'!$D$33),
    IF(('Funções Dados'!N26&lt;'Indices PF'!$E$34), N26*'Indices PF'!$J$33,
    IF(('Funções Dados'!N26&lt;'Indices PF'!$F$34), N26*'Indices PF'!$K$33, N26*'Indices PF'!$L$33))))),
    IF((O26&lt;='Indices PF'!$D$39),
     IF(('Funções Dados'!N26&lt;'Indices PF'!$E$42), N26*'Indices PF'!$J$39,
     IF(('Funções Dados'!N26&lt;'Indices PF'!$F$42), N26*'Indices PF'!$K$39, N26*'Indices PF'!$L$39)),
      IF((O26&lt;='Indices PF'!$D$40),
      IF(('Funções Dados'!N26&lt;'Indices PF'!$E$42), N26*'Indices PF'!$J$40,
      IF(('Funções Dados'!N26&lt;'Indices PF'!$F$42), N26*'Indices PF'!$K$40, N26*'Indices PF'!$L$40)),
       IF((O26&gt;='Indices PF'!$D$41),
       IF(('Funções Dados'!N26&lt;'Indices PF'!$E$42), N26*'Indices PF'!$J$41,
       IF(('Funções Dados'!N26&lt;'Indices PF'!$F$42), N26*'Indices PF'!$K$41, N26*'Indices PF'!$L$41)))))))</f>
        <v/>
      </c>
      <c r="U26" s="116" t="str">
        <f>IF(OR(ISBLANK(P26),ISBLANK(Q26)),"",
 IF((Q26&lt;='Indices PF'!$D$47),
 IF(('Funções Dados'!P26&lt;'Indices PF'!$E$50), P26*'Indices PF'!$J$47,
 IF(('Funções Dados'!P26&lt;'Indices PF'!$F$50), P26*'Indices PF'!$K$47, P26*'Indices PF'!$L$47)),
  IF((Q26&lt;='Indices PF'!$D$48),
  IF(('Funções Dados'!P26&lt;'Indices PF'!$E$50), P26*'Indices PF'!$J$48,
  IF(('Funções Dados'!P26&lt;'Indices PF'!$F$50), P26*'Indices PF'!$K$48, P26*'Indices PF'!$L$48)),
   IF((Q26&gt;='Indices PF'!$D$49),
   IF(('Funções Dados'!P26&lt;'Indices PF'!$E$50), P26*'Indices PF'!$J$49,
   IF(('Funções Dados'!P26&lt;'Indices PF'!$F$50), P26*'Indices PF'!$K$49, P26*'Indices PF'!$L$49))))))</f>
        <v/>
      </c>
      <c r="V26" s="110"/>
      <c r="W26" s="110"/>
      <c r="X26" s="110"/>
      <c r="Y26" s="110"/>
      <c r="Z26" s="117"/>
      <c r="AA26" s="118"/>
      <c r="AB26" s="119" t="str">
        <f t="shared" si="0"/>
        <v/>
      </c>
      <c r="AC26" s="123"/>
      <c r="AD26" s="123"/>
      <c r="AE26" s="125"/>
      <c r="AF26" s="126"/>
      <c r="AG26" s="126"/>
      <c r="AH26" s="29"/>
    </row>
    <row r="27" spans="1:34" ht="12.75" customHeight="1">
      <c r="A27" s="124"/>
      <c r="B27" s="107"/>
      <c r="C27" s="89"/>
      <c r="D27" s="109"/>
      <c r="E27" s="110"/>
      <c r="F27" s="110"/>
      <c r="G27" s="110"/>
      <c r="H27" s="110"/>
      <c r="I27" s="111"/>
      <c r="J27" s="111"/>
      <c r="K27" s="110"/>
      <c r="L27" s="112"/>
      <c r="M27" s="113"/>
      <c r="N27" s="122"/>
      <c r="O27" s="122"/>
      <c r="P27" s="122"/>
      <c r="Q27" s="122"/>
      <c r="R27" s="115" t="str">
        <f>IF(AND(ISTEXT(T27),ISTEXT(U27)),"",SUM(T27:U27)*'Indices PF'!$E$54)</f>
        <v/>
      </c>
      <c r="S27" s="115" t="str">
        <f>IF(OR(ISBLANK(N27),ISBLANK(O27)),"",
 IF(M27="ILF",
  IF((O27&lt;='Indices PF'!$D$31),
  IF(('Funções Dados'!N27&lt;'Indices PF'!$E$34), 'Indices PF'!$E$31,
  IF(('Funções Dados'!N27&lt;'Indices PF'!$F$34), 'Indices PF'!$F$31, 'Indices PF'!$G$31)),
   IF((O27&lt;='Indices PF'!$D$32),
   IF(('Funções Dados'!N27&lt;'Indices PF'!$E$34), 'Indices PF'!$E$32,
   IF(('Funções Dados'!N27&lt;'Indices PF'!$F$34), 'Indices PF'!$F$32, 'Indices PF'!$G$32)),
    IF((O27&gt;='Indices PF'!$D$33),
    IF(('Funções Dados'!N27&lt;'Indices PF'!$E$34), 'Indices PF'!$E$33,
    IF(('Funções Dados'!N27&lt;'Indices PF'!$F$34), 'Indices PF'!$F$33, 'Indices PF'!$G$33))))),
    IF((O27&lt;='Indices PF'!$D$39),
     IF(('Funções Dados'!N27&lt;'Indices PF'!$E$42), 'Indices PF'!$E$39,
     IF(('Funções Dados'!N27&lt;'Indices PF'!$F$42), 'Indices PF'!$F$39, 'Indices PF'!$G$39)),
      IF((O27&lt;='Indices PF'!$D$40),
      IF(('Funções Dados'!N27&lt;'Indices PF'!$E$42), 'Indices PF'!$E$40,
      IF(('Funções Dados'!N27&lt;'Indices PF'!$F$42), 'Indices PF'!$F$40, 'Indices PF'!$G$40)),
       IF((O27&gt;='Indices PF'!$D$41),
       IF(('Funções Dados'!N27&lt;'Indices PF'!$E$42), 'Indices PF'!$E$41,
       IF(('Funções Dados'!N27&lt;'Indices PF'!$F$42), 'Indices PF'!$F$41, 'Indices PF'!$G$41)))))))</f>
        <v/>
      </c>
      <c r="T27" s="116" t="str">
        <f>IF(OR(ISBLANK(N27),ISBLANK(O27)),"",
 IF(M27="ILF",
  IF((O27&lt;='Indices PF'!$D$31),
  IF(('Funções Dados'!N27&lt;'Indices PF'!$E$34), N27*'Indices PF'!$J$31,
  IF(('Funções Dados'!N27&lt;'Indices PF'!$F$34), N27*'Indices PF'!$K$31, N27*'Indices PF'!$L$31)),
   IF((O27&lt;='Indices PF'!$D$32),
   IF(('Funções Dados'!N27&lt;'Indices PF'!$E$34), N27*'Indices PF'!$J$32,
   IF(('Funções Dados'!N27&lt;'Indices PF'!$F$34), N27*'Indices PF'!$K$32, N27*'Indices PF'!$L$32)),
    IF((O27&gt;='Indices PF'!$D$33),
    IF(('Funções Dados'!N27&lt;'Indices PF'!$E$34), N27*'Indices PF'!$J$33,
    IF(('Funções Dados'!N27&lt;'Indices PF'!$F$34), N27*'Indices PF'!$K$33, N27*'Indices PF'!$L$33))))),
    IF((O27&lt;='Indices PF'!$D$39),
     IF(('Funções Dados'!N27&lt;'Indices PF'!$E$42), N27*'Indices PF'!$J$39,
     IF(('Funções Dados'!N27&lt;'Indices PF'!$F$42), N27*'Indices PF'!$K$39, N27*'Indices PF'!$L$39)),
      IF((O27&lt;='Indices PF'!$D$40),
      IF(('Funções Dados'!N27&lt;'Indices PF'!$E$42), N27*'Indices PF'!$J$40,
      IF(('Funções Dados'!N27&lt;'Indices PF'!$F$42), N27*'Indices PF'!$K$40, N27*'Indices PF'!$L$40)),
       IF((O27&gt;='Indices PF'!$D$41),
       IF(('Funções Dados'!N27&lt;'Indices PF'!$E$42), N27*'Indices PF'!$J$41,
       IF(('Funções Dados'!N27&lt;'Indices PF'!$F$42), N27*'Indices PF'!$K$41, N27*'Indices PF'!$L$41)))))))</f>
        <v/>
      </c>
      <c r="U27" s="116" t="str">
        <f>IF(OR(ISBLANK(P27),ISBLANK(Q27)),"",
 IF((Q27&lt;='Indices PF'!$D$47),
 IF(('Funções Dados'!P27&lt;'Indices PF'!$E$50), P27*'Indices PF'!$J$47,
 IF(('Funções Dados'!P27&lt;'Indices PF'!$F$50), P27*'Indices PF'!$K$47, P27*'Indices PF'!$L$47)),
  IF((Q27&lt;='Indices PF'!$D$48),
  IF(('Funções Dados'!P27&lt;'Indices PF'!$E$50), P27*'Indices PF'!$J$48,
  IF(('Funções Dados'!P27&lt;'Indices PF'!$F$50), P27*'Indices PF'!$K$48, P27*'Indices PF'!$L$48)),
   IF((Q27&gt;='Indices PF'!$D$49),
   IF(('Funções Dados'!P27&lt;'Indices PF'!$E$50), P27*'Indices PF'!$J$49,
   IF(('Funções Dados'!P27&lt;'Indices PF'!$F$50), P27*'Indices PF'!$K$49, P27*'Indices PF'!$L$49))))))</f>
        <v/>
      </c>
      <c r="V27" s="110"/>
      <c r="W27" s="110"/>
      <c r="X27" s="110"/>
      <c r="Y27" s="110"/>
      <c r="Z27" s="117"/>
      <c r="AA27" s="118"/>
      <c r="AB27" s="119" t="str">
        <f t="shared" si="0"/>
        <v/>
      </c>
      <c r="AC27" s="123"/>
      <c r="AD27" s="123"/>
      <c r="AE27" s="125"/>
      <c r="AF27" s="126"/>
      <c r="AG27" s="126"/>
      <c r="AH27" s="29"/>
    </row>
    <row r="28" spans="1:34" ht="12.75" customHeight="1">
      <c r="A28" s="124"/>
      <c r="B28" s="107"/>
      <c r="C28" s="89"/>
      <c r="D28" s="109"/>
      <c r="E28" s="110"/>
      <c r="F28" s="110"/>
      <c r="G28" s="110"/>
      <c r="H28" s="110"/>
      <c r="I28" s="111"/>
      <c r="J28" s="111"/>
      <c r="K28" s="110"/>
      <c r="L28" s="112"/>
      <c r="M28" s="113"/>
      <c r="N28" s="122"/>
      <c r="O28" s="122"/>
      <c r="P28" s="122"/>
      <c r="Q28" s="122"/>
      <c r="R28" s="115" t="str">
        <f>IF(AND(ISTEXT(T28),ISTEXT(U28)),"",SUM(T28:U28)*'Indices PF'!$E$54)</f>
        <v/>
      </c>
      <c r="S28" s="115" t="str">
        <f>IF(OR(ISBLANK(N28),ISBLANK(O28)),"",
 IF(M28="ILF",
  IF((O28&lt;='Indices PF'!$D$31),
  IF(('Funções Dados'!N28&lt;'Indices PF'!$E$34), 'Indices PF'!$E$31,
  IF(('Funções Dados'!N28&lt;'Indices PF'!$F$34), 'Indices PF'!$F$31, 'Indices PF'!$G$31)),
   IF((O28&lt;='Indices PF'!$D$32),
   IF(('Funções Dados'!N28&lt;'Indices PF'!$E$34), 'Indices PF'!$E$32,
   IF(('Funções Dados'!N28&lt;'Indices PF'!$F$34), 'Indices PF'!$F$32, 'Indices PF'!$G$32)),
    IF((O28&gt;='Indices PF'!$D$33),
    IF(('Funções Dados'!N28&lt;'Indices PF'!$E$34), 'Indices PF'!$E$33,
    IF(('Funções Dados'!N28&lt;'Indices PF'!$F$34), 'Indices PF'!$F$33, 'Indices PF'!$G$33))))),
    IF((O28&lt;='Indices PF'!$D$39),
     IF(('Funções Dados'!N28&lt;'Indices PF'!$E$42), 'Indices PF'!$E$39,
     IF(('Funções Dados'!N28&lt;'Indices PF'!$F$42), 'Indices PF'!$F$39, 'Indices PF'!$G$39)),
      IF((O28&lt;='Indices PF'!$D$40),
      IF(('Funções Dados'!N28&lt;'Indices PF'!$E$42), 'Indices PF'!$E$40,
      IF(('Funções Dados'!N28&lt;'Indices PF'!$F$42), 'Indices PF'!$F$40, 'Indices PF'!$G$40)),
       IF((O28&gt;='Indices PF'!$D$41),
       IF(('Funções Dados'!N28&lt;'Indices PF'!$E$42), 'Indices PF'!$E$41,
       IF(('Funções Dados'!N28&lt;'Indices PF'!$F$42), 'Indices PF'!$F$41, 'Indices PF'!$G$41)))))))</f>
        <v/>
      </c>
      <c r="T28" s="116" t="str">
        <f>IF(OR(ISBLANK(N28),ISBLANK(O28)),"",
 IF(M28="ILF",
  IF((O28&lt;='Indices PF'!$D$31),
  IF(('Funções Dados'!N28&lt;'Indices PF'!$E$34), N28*'Indices PF'!$J$31,
  IF(('Funções Dados'!N28&lt;'Indices PF'!$F$34), N28*'Indices PF'!$K$31, N28*'Indices PF'!$L$31)),
   IF((O28&lt;='Indices PF'!$D$32),
   IF(('Funções Dados'!N28&lt;'Indices PF'!$E$34), N28*'Indices PF'!$J$32,
   IF(('Funções Dados'!N28&lt;'Indices PF'!$F$34), N28*'Indices PF'!$K$32, N28*'Indices PF'!$L$32)),
    IF((O28&gt;='Indices PF'!$D$33),
    IF(('Funções Dados'!N28&lt;'Indices PF'!$E$34), N28*'Indices PF'!$J$33,
    IF(('Funções Dados'!N28&lt;'Indices PF'!$F$34), N28*'Indices PF'!$K$33, N28*'Indices PF'!$L$33))))),
    IF((O28&lt;='Indices PF'!$D$39),
     IF(('Funções Dados'!N28&lt;'Indices PF'!$E$42), N28*'Indices PF'!$J$39,
     IF(('Funções Dados'!N28&lt;'Indices PF'!$F$42), N28*'Indices PF'!$K$39, N28*'Indices PF'!$L$39)),
      IF((O28&lt;='Indices PF'!$D$40),
      IF(('Funções Dados'!N28&lt;'Indices PF'!$E$42), N28*'Indices PF'!$J$40,
      IF(('Funções Dados'!N28&lt;'Indices PF'!$F$42), N28*'Indices PF'!$K$40, N28*'Indices PF'!$L$40)),
       IF((O28&gt;='Indices PF'!$D$41),
       IF(('Funções Dados'!N28&lt;'Indices PF'!$E$42), N28*'Indices PF'!$J$41,
       IF(('Funções Dados'!N28&lt;'Indices PF'!$F$42), N28*'Indices PF'!$K$41, N28*'Indices PF'!$L$41)))))))</f>
        <v/>
      </c>
      <c r="U28" s="116" t="str">
        <f>IF(OR(ISBLANK(P28),ISBLANK(Q28)),"",
 IF((Q28&lt;='Indices PF'!$D$47),
 IF(('Funções Dados'!P28&lt;'Indices PF'!$E$50), P28*'Indices PF'!$J$47,
 IF(('Funções Dados'!P28&lt;'Indices PF'!$F$50), P28*'Indices PF'!$K$47, P28*'Indices PF'!$L$47)),
  IF((Q28&lt;='Indices PF'!$D$48),
  IF(('Funções Dados'!P28&lt;'Indices PF'!$E$50), P28*'Indices PF'!$J$48,
  IF(('Funções Dados'!P28&lt;'Indices PF'!$F$50), P28*'Indices PF'!$K$48, P28*'Indices PF'!$L$48)),
   IF((Q28&gt;='Indices PF'!$D$49),
   IF(('Funções Dados'!P28&lt;'Indices PF'!$E$50), P28*'Indices PF'!$J$49,
   IF(('Funções Dados'!P28&lt;'Indices PF'!$F$50), P28*'Indices PF'!$K$49, P28*'Indices PF'!$L$49))))))</f>
        <v/>
      </c>
      <c r="V28" s="110"/>
      <c r="W28" s="110"/>
      <c r="X28" s="110"/>
      <c r="Y28" s="110"/>
      <c r="Z28" s="117"/>
      <c r="AA28" s="118"/>
      <c r="AB28" s="119" t="str">
        <f t="shared" si="0"/>
        <v/>
      </c>
      <c r="AC28" s="123"/>
      <c r="AD28" s="123"/>
      <c r="AE28" s="125"/>
      <c r="AF28" s="126"/>
      <c r="AG28" s="126"/>
      <c r="AH28" s="29"/>
    </row>
    <row r="29" spans="1:34" ht="12.75" customHeight="1">
      <c r="A29" s="124"/>
      <c r="B29" s="107"/>
      <c r="C29" s="89"/>
      <c r="D29" s="109"/>
      <c r="E29" s="110"/>
      <c r="F29" s="110"/>
      <c r="G29" s="110"/>
      <c r="H29" s="110"/>
      <c r="I29" s="111"/>
      <c r="J29" s="111"/>
      <c r="K29" s="110"/>
      <c r="L29" s="112"/>
      <c r="M29" s="113"/>
      <c r="N29" s="122"/>
      <c r="O29" s="122"/>
      <c r="P29" s="122"/>
      <c r="Q29" s="122"/>
      <c r="R29" s="115" t="str">
        <f>IF(AND(ISTEXT(T29),ISTEXT(U29)),"",SUM(T29:U29)*'Indices PF'!$E$54)</f>
        <v/>
      </c>
      <c r="S29" s="115" t="str">
        <f>IF(OR(ISBLANK(N29),ISBLANK(O29)),"",
 IF(M29="ILF",
  IF((O29&lt;='Indices PF'!$D$31),
  IF(('Funções Dados'!N29&lt;'Indices PF'!$E$34), 'Indices PF'!$E$31,
  IF(('Funções Dados'!N29&lt;'Indices PF'!$F$34), 'Indices PF'!$F$31, 'Indices PF'!$G$31)),
   IF((O29&lt;='Indices PF'!$D$32),
   IF(('Funções Dados'!N29&lt;'Indices PF'!$E$34), 'Indices PF'!$E$32,
   IF(('Funções Dados'!N29&lt;'Indices PF'!$F$34), 'Indices PF'!$F$32, 'Indices PF'!$G$32)),
    IF((O29&gt;='Indices PF'!$D$33),
    IF(('Funções Dados'!N29&lt;'Indices PF'!$E$34), 'Indices PF'!$E$33,
    IF(('Funções Dados'!N29&lt;'Indices PF'!$F$34), 'Indices PF'!$F$33, 'Indices PF'!$G$33))))),
    IF((O29&lt;='Indices PF'!$D$39),
     IF(('Funções Dados'!N29&lt;'Indices PF'!$E$42), 'Indices PF'!$E$39,
     IF(('Funções Dados'!N29&lt;'Indices PF'!$F$42), 'Indices PF'!$F$39, 'Indices PF'!$G$39)),
      IF((O29&lt;='Indices PF'!$D$40),
      IF(('Funções Dados'!N29&lt;'Indices PF'!$E$42), 'Indices PF'!$E$40,
      IF(('Funções Dados'!N29&lt;'Indices PF'!$F$42), 'Indices PF'!$F$40, 'Indices PF'!$G$40)),
       IF((O29&gt;='Indices PF'!$D$41),
       IF(('Funções Dados'!N29&lt;'Indices PF'!$E$42), 'Indices PF'!$E$41,
       IF(('Funções Dados'!N29&lt;'Indices PF'!$F$42), 'Indices PF'!$F$41, 'Indices PF'!$G$41)))))))</f>
        <v/>
      </c>
      <c r="T29" s="116" t="str">
        <f>IF(OR(ISBLANK(N29),ISBLANK(O29)),"",
 IF(M29="ILF",
  IF((O29&lt;='Indices PF'!$D$31),
  IF(('Funções Dados'!N29&lt;'Indices PF'!$E$34), N29*'Indices PF'!$J$31,
  IF(('Funções Dados'!N29&lt;'Indices PF'!$F$34), N29*'Indices PF'!$K$31, N29*'Indices PF'!$L$31)),
   IF((O29&lt;='Indices PF'!$D$32),
   IF(('Funções Dados'!N29&lt;'Indices PF'!$E$34), N29*'Indices PF'!$J$32,
   IF(('Funções Dados'!N29&lt;'Indices PF'!$F$34), N29*'Indices PF'!$K$32, N29*'Indices PF'!$L$32)),
    IF((O29&gt;='Indices PF'!$D$33),
    IF(('Funções Dados'!N29&lt;'Indices PF'!$E$34), N29*'Indices PF'!$J$33,
    IF(('Funções Dados'!N29&lt;'Indices PF'!$F$34), N29*'Indices PF'!$K$33, N29*'Indices PF'!$L$33))))),
    IF((O29&lt;='Indices PF'!$D$39),
     IF(('Funções Dados'!N29&lt;'Indices PF'!$E$42), N29*'Indices PF'!$J$39,
     IF(('Funções Dados'!N29&lt;'Indices PF'!$F$42), N29*'Indices PF'!$K$39, N29*'Indices PF'!$L$39)),
      IF((O29&lt;='Indices PF'!$D$40),
      IF(('Funções Dados'!N29&lt;'Indices PF'!$E$42), N29*'Indices PF'!$J$40,
      IF(('Funções Dados'!N29&lt;'Indices PF'!$F$42), N29*'Indices PF'!$K$40, N29*'Indices PF'!$L$40)),
       IF((O29&gt;='Indices PF'!$D$41),
       IF(('Funções Dados'!N29&lt;'Indices PF'!$E$42), N29*'Indices PF'!$J$41,
       IF(('Funções Dados'!N29&lt;'Indices PF'!$F$42), N29*'Indices PF'!$K$41, N29*'Indices PF'!$L$41)))))))</f>
        <v/>
      </c>
      <c r="U29" s="116" t="str">
        <f>IF(OR(ISBLANK(P29),ISBLANK(Q29)),"",
 IF((Q29&lt;='Indices PF'!$D$47),
 IF(('Funções Dados'!P29&lt;'Indices PF'!$E$50), P29*'Indices PF'!$J$47,
 IF(('Funções Dados'!P29&lt;'Indices PF'!$F$50), P29*'Indices PF'!$K$47, P29*'Indices PF'!$L$47)),
  IF((Q29&lt;='Indices PF'!$D$48),
  IF(('Funções Dados'!P29&lt;'Indices PF'!$E$50), P29*'Indices PF'!$J$48,
  IF(('Funções Dados'!P29&lt;'Indices PF'!$F$50), P29*'Indices PF'!$K$48, P29*'Indices PF'!$L$48)),
   IF((Q29&gt;='Indices PF'!$D$49),
   IF(('Funções Dados'!P29&lt;'Indices PF'!$E$50), P29*'Indices PF'!$J$49,
   IF(('Funções Dados'!P29&lt;'Indices PF'!$F$50), P29*'Indices PF'!$K$49, P29*'Indices PF'!$L$49))))))</f>
        <v/>
      </c>
      <c r="V29" s="110"/>
      <c r="W29" s="110"/>
      <c r="X29" s="110"/>
      <c r="Y29" s="110"/>
      <c r="Z29" s="117"/>
      <c r="AA29" s="118"/>
      <c r="AB29" s="119" t="str">
        <f t="shared" si="0"/>
        <v/>
      </c>
      <c r="AC29" s="123"/>
      <c r="AD29" s="123"/>
      <c r="AE29" s="125"/>
      <c r="AF29" s="126"/>
      <c r="AG29" s="126"/>
      <c r="AH29" s="29"/>
    </row>
    <row r="30" spans="1:34" ht="12.75" customHeight="1">
      <c r="A30" s="124"/>
      <c r="B30" s="107"/>
      <c r="C30" s="89"/>
      <c r="D30" s="109"/>
      <c r="E30" s="110"/>
      <c r="F30" s="110"/>
      <c r="G30" s="110"/>
      <c r="H30" s="110"/>
      <c r="I30" s="111"/>
      <c r="J30" s="111"/>
      <c r="K30" s="110"/>
      <c r="L30" s="112"/>
      <c r="M30" s="113"/>
      <c r="N30" s="122"/>
      <c r="O30" s="122"/>
      <c r="P30" s="122"/>
      <c r="Q30" s="122"/>
      <c r="R30" s="115" t="str">
        <f>IF(AND(ISTEXT(T30),ISTEXT(U30)),"",SUM(T30:U30)*'Indices PF'!$E$54)</f>
        <v/>
      </c>
      <c r="S30" s="115" t="str">
        <f>IF(OR(ISBLANK(N30),ISBLANK(O30)),"",
 IF(M30="ILF",
  IF((O30&lt;='Indices PF'!$D$31),
  IF(('Funções Dados'!N30&lt;'Indices PF'!$E$34), 'Indices PF'!$E$31,
  IF(('Funções Dados'!N30&lt;'Indices PF'!$F$34), 'Indices PF'!$F$31, 'Indices PF'!$G$31)),
   IF((O30&lt;='Indices PF'!$D$32),
   IF(('Funções Dados'!N30&lt;'Indices PF'!$E$34), 'Indices PF'!$E$32,
   IF(('Funções Dados'!N30&lt;'Indices PF'!$F$34), 'Indices PF'!$F$32, 'Indices PF'!$G$32)),
    IF((O30&gt;='Indices PF'!$D$33),
    IF(('Funções Dados'!N30&lt;'Indices PF'!$E$34), 'Indices PF'!$E$33,
    IF(('Funções Dados'!N30&lt;'Indices PF'!$F$34), 'Indices PF'!$F$33, 'Indices PF'!$G$33))))),
    IF((O30&lt;='Indices PF'!$D$39),
     IF(('Funções Dados'!N30&lt;'Indices PF'!$E$42), 'Indices PF'!$E$39,
     IF(('Funções Dados'!N30&lt;'Indices PF'!$F$42), 'Indices PF'!$F$39, 'Indices PF'!$G$39)),
      IF((O30&lt;='Indices PF'!$D$40),
      IF(('Funções Dados'!N30&lt;'Indices PF'!$E$42), 'Indices PF'!$E$40,
      IF(('Funções Dados'!N30&lt;'Indices PF'!$F$42), 'Indices PF'!$F$40, 'Indices PF'!$G$40)),
       IF((O30&gt;='Indices PF'!$D$41),
       IF(('Funções Dados'!N30&lt;'Indices PF'!$E$42), 'Indices PF'!$E$41,
       IF(('Funções Dados'!N30&lt;'Indices PF'!$F$42), 'Indices PF'!$F$41, 'Indices PF'!$G$41)))))))</f>
        <v/>
      </c>
      <c r="T30" s="116" t="str">
        <f>IF(OR(ISBLANK(N30),ISBLANK(O30)),"",
 IF(M30="ILF",
  IF((O30&lt;='Indices PF'!$D$31),
  IF(('Funções Dados'!N30&lt;'Indices PF'!$E$34), N30*'Indices PF'!$J$31,
  IF(('Funções Dados'!N30&lt;'Indices PF'!$F$34), N30*'Indices PF'!$K$31, N30*'Indices PF'!$L$31)),
   IF((O30&lt;='Indices PF'!$D$32),
   IF(('Funções Dados'!N30&lt;'Indices PF'!$E$34), N30*'Indices PF'!$J$32,
   IF(('Funções Dados'!N30&lt;'Indices PF'!$F$34), N30*'Indices PF'!$K$32, N30*'Indices PF'!$L$32)),
    IF((O30&gt;='Indices PF'!$D$33),
    IF(('Funções Dados'!N30&lt;'Indices PF'!$E$34), N30*'Indices PF'!$J$33,
    IF(('Funções Dados'!N30&lt;'Indices PF'!$F$34), N30*'Indices PF'!$K$33, N30*'Indices PF'!$L$33))))),
    IF((O30&lt;='Indices PF'!$D$39),
     IF(('Funções Dados'!N30&lt;'Indices PF'!$E$42), N30*'Indices PF'!$J$39,
     IF(('Funções Dados'!N30&lt;'Indices PF'!$F$42), N30*'Indices PF'!$K$39, N30*'Indices PF'!$L$39)),
      IF((O30&lt;='Indices PF'!$D$40),
      IF(('Funções Dados'!N30&lt;'Indices PF'!$E$42), N30*'Indices PF'!$J$40,
      IF(('Funções Dados'!N30&lt;'Indices PF'!$F$42), N30*'Indices PF'!$K$40, N30*'Indices PF'!$L$40)),
       IF((O30&gt;='Indices PF'!$D$41),
       IF(('Funções Dados'!N30&lt;'Indices PF'!$E$42), N30*'Indices PF'!$J$41,
       IF(('Funções Dados'!N30&lt;'Indices PF'!$F$42), N30*'Indices PF'!$K$41, N30*'Indices PF'!$L$41)))))))</f>
        <v/>
      </c>
      <c r="U30" s="116" t="str">
        <f>IF(OR(ISBLANK(P30),ISBLANK(Q30)),"",
 IF((Q30&lt;='Indices PF'!$D$47),
 IF(('Funções Dados'!P30&lt;'Indices PF'!$E$50), P30*'Indices PF'!$J$47,
 IF(('Funções Dados'!P30&lt;'Indices PF'!$F$50), P30*'Indices PF'!$K$47, P30*'Indices PF'!$L$47)),
  IF((Q30&lt;='Indices PF'!$D$48),
  IF(('Funções Dados'!P30&lt;'Indices PF'!$E$50), P30*'Indices PF'!$J$48,
  IF(('Funções Dados'!P30&lt;'Indices PF'!$F$50), P30*'Indices PF'!$K$48, P30*'Indices PF'!$L$48)),
   IF((Q30&gt;='Indices PF'!$D$49),
   IF(('Funções Dados'!P30&lt;'Indices PF'!$E$50), P30*'Indices PF'!$J$49,
   IF(('Funções Dados'!P30&lt;'Indices PF'!$F$50), P30*'Indices PF'!$K$49, P30*'Indices PF'!$L$49))))))</f>
        <v/>
      </c>
      <c r="V30" s="110"/>
      <c r="W30" s="110"/>
      <c r="X30" s="110"/>
      <c r="Y30" s="110"/>
      <c r="Z30" s="117"/>
      <c r="AA30" s="118"/>
      <c r="AB30" s="119" t="str">
        <f t="shared" si="0"/>
        <v/>
      </c>
      <c r="AC30" s="123"/>
      <c r="AD30" s="123"/>
      <c r="AE30" s="125"/>
      <c r="AF30" s="126"/>
      <c r="AG30" s="126"/>
      <c r="AH30" s="29"/>
    </row>
    <row r="31" spans="1:34" ht="12.75" customHeight="1">
      <c r="A31" s="124"/>
      <c r="B31" s="107"/>
      <c r="C31" s="89"/>
      <c r="D31" s="109"/>
      <c r="E31" s="110"/>
      <c r="F31" s="110"/>
      <c r="G31" s="110"/>
      <c r="H31" s="110"/>
      <c r="I31" s="111"/>
      <c r="J31" s="111"/>
      <c r="K31" s="110"/>
      <c r="L31" s="112"/>
      <c r="M31" s="113"/>
      <c r="N31" s="122"/>
      <c r="O31" s="122"/>
      <c r="P31" s="122"/>
      <c r="Q31" s="122"/>
      <c r="R31" s="115" t="str">
        <f>IF(AND(ISTEXT(T31),ISTEXT(U31)),"",SUM(T31:U31)*'Indices PF'!$E$54)</f>
        <v/>
      </c>
      <c r="S31" s="115" t="str">
        <f>IF(OR(ISBLANK(N31),ISBLANK(O31)),"",
 IF(M31="ILF",
  IF((O31&lt;='Indices PF'!$D$31),
  IF(('Funções Dados'!N31&lt;'Indices PF'!$E$34), 'Indices PF'!$E$31,
  IF(('Funções Dados'!N31&lt;'Indices PF'!$F$34), 'Indices PF'!$F$31, 'Indices PF'!$G$31)),
   IF((O31&lt;='Indices PF'!$D$32),
   IF(('Funções Dados'!N31&lt;'Indices PF'!$E$34), 'Indices PF'!$E$32,
   IF(('Funções Dados'!N31&lt;'Indices PF'!$F$34), 'Indices PF'!$F$32, 'Indices PF'!$G$32)),
    IF((O31&gt;='Indices PF'!$D$33),
    IF(('Funções Dados'!N31&lt;'Indices PF'!$E$34), 'Indices PF'!$E$33,
    IF(('Funções Dados'!N31&lt;'Indices PF'!$F$34), 'Indices PF'!$F$33, 'Indices PF'!$G$33))))),
    IF((O31&lt;='Indices PF'!$D$39),
     IF(('Funções Dados'!N31&lt;'Indices PF'!$E$42), 'Indices PF'!$E$39,
     IF(('Funções Dados'!N31&lt;'Indices PF'!$F$42), 'Indices PF'!$F$39, 'Indices PF'!$G$39)),
      IF((O31&lt;='Indices PF'!$D$40),
      IF(('Funções Dados'!N31&lt;'Indices PF'!$E$42), 'Indices PF'!$E$40,
      IF(('Funções Dados'!N31&lt;'Indices PF'!$F$42), 'Indices PF'!$F$40, 'Indices PF'!$G$40)),
       IF((O31&gt;='Indices PF'!$D$41),
       IF(('Funções Dados'!N31&lt;'Indices PF'!$E$42), 'Indices PF'!$E$41,
       IF(('Funções Dados'!N31&lt;'Indices PF'!$F$42), 'Indices PF'!$F$41, 'Indices PF'!$G$41)))))))</f>
        <v/>
      </c>
      <c r="T31" s="116" t="str">
        <f>IF(OR(ISBLANK(N31),ISBLANK(O31)),"",
 IF(M31="ILF",
  IF((O31&lt;='Indices PF'!$D$31),
  IF(('Funções Dados'!N31&lt;'Indices PF'!$E$34), N31*'Indices PF'!$J$31,
  IF(('Funções Dados'!N31&lt;'Indices PF'!$F$34), N31*'Indices PF'!$K$31, N31*'Indices PF'!$L$31)),
   IF((O31&lt;='Indices PF'!$D$32),
   IF(('Funções Dados'!N31&lt;'Indices PF'!$E$34), N31*'Indices PF'!$J$32,
   IF(('Funções Dados'!N31&lt;'Indices PF'!$F$34), N31*'Indices PF'!$K$32, N31*'Indices PF'!$L$32)),
    IF((O31&gt;='Indices PF'!$D$33),
    IF(('Funções Dados'!N31&lt;'Indices PF'!$E$34), N31*'Indices PF'!$J$33,
    IF(('Funções Dados'!N31&lt;'Indices PF'!$F$34), N31*'Indices PF'!$K$33, N31*'Indices PF'!$L$33))))),
    IF((O31&lt;='Indices PF'!$D$39),
     IF(('Funções Dados'!N31&lt;'Indices PF'!$E$42), N31*'Indices PF'!$J$39,
     IF(('Funções Dados'!N31&lt;'Indices PF'!$F$42), N31*'Indices PF'!$K$39, N31*'Indices PF'!$L$39)),
      IF((O31&lt;='Indices PF'!$D$40),
      IF(('Funções Dados'!N31&lt;'Indices PF'!$E$42), N31*'Indices PF'!$J$40,
      IF(('Funções Dados'!N31&lt;'Indices PF'!$F$42), N31*'Indices PF'!$K$40, N31*'Indices PF'!$L$40)),
       IF((O31&gt;='Indices PF'!$D$41),
       IF(('Funções Dados'!N31&lt;'Indices PF'!$E$42), N31*'Indices PF'!$J$41,
       IF(('Funções Dados'!N31&lt;'Indices PF'!$F$42), N31*'Indices PF'!$K$41, N31*'Indices PF'!$L$41)))))))</f>
        <v/>
      </c>
      <c r="U31" s="116" t="str">
        <f>IF(OR(ISBLANK(P31),ISBLANK(Q31)),"",
 IF((Q31&lt;='Indices PF'!$D$47),
 IF(('Funções Dados'!P31&lt;'Indices PF'!$E$50), P31*'Indices PF'!$J$47,
 IF(('Funções Dados'!P31&lt;'Indices PF'!$F$50), P31*'Indices PF'!$K$47, P31*'Indices PF'!$L$47)),
  IF((Q31&lt;='Indices PF'!$D$48),
  IF(('Funções Dados'!P31&lt;'Indices PF'!$E$50), P31*'Indices PF'!$J$48,
  IF(('Funções Dados'!P31&lt;'Indices PF'!$F$50), P31*'Indices PF'!$K$48, P31*'Indices PF'!$L$48)),
   IF((Q31&gt;='Indices PF'!$D$49),
   IF(('Funções Dados'!P31&lt;'Indices PF'!$E$50), P31*'Indices PF'!$J$49,
   IF(('Funções Dados'!P31&lt;'Indices PF'!$F$50), P31*'Indices PF'!$K$49, P31*'Indices PF'!$L$49))))))</f>
        <v/>
      </c>
      <c r="V31" s="110"/>
      <c r="W31" s="110"/>
      <c r="X31" s="110"/>
      <c r="Y31" s="110"/>
      <c r="Z31" s="117"/>
      <c r="AA31" s="118"/>
      <c r="AB31" s="119" t="str">
        <f t="shared" si="0"/>
        <v/>
      </c>
      <c r="AC31" s="123"/>
      <c r="AD31" s="123"/>
      <c r="AE31" s="125"/>
      <c r="AF31" s="126"/>
      <c r="AG31" s="126"/>
      <c r="AH31" s="29"/>
    </row>
    <row r="32" spans="1:34" ht="12.75" customHeight="1">
      <c r="A32" s="124"/>
      <c r="B32" s="107"/>
      <c r="C32" s="89"/>
      <c r="D32" s="109"/>
      <c r="E32" s="110"/>
      <c r="F32" s="110"/>
      <c r="G32" s="110"/>
      <c r="H32" s="110"/>
      <c r="I32" s="111"/>
      <c r="J32" s="111"/>
      <c r="K32" s="110"/>
      <c r="L32" s="112"/>
      <c r="M32" s="113"/>
      <c r="N32" s="122"/>
      <c r="O32" s="122"/>
      <c r="P32" s="122"/>
      <c r="Q32" s="122"/>
      <c r="R32" s="115" t="str">
        <f>IF(AND(ISTEXT(T32),ISTEXT(U32)),"",SUM(T32:U32)*'Indices PF'!$E$54)</f>
        <v/>
      </c>
      <c r="S32" s="115" t="str">
        <f>IF(OR(ISBLANK(N32),ISBLANK(O32)),"",
 IF(M32="ILF",
  IF((O32&lt;='Indices PF'!$D$31),
  IF(('Funções Dados'!N32&lt;'Indices PF'!$E$34), 'Indices PF'!$E$31,
  IF(('Funções Dados'!N32&lt;'Indices PF'!$F$34), 'Indices PF'!$F$31, 'Indices PF'!$G$31)),
   IF((O32&lt;='Indices PF'!$D$32),
   IF(('Funções Dados'!N32&lt;'Indices PF'!$E$34), 'Indices PF'!$E$32,
   IF(('Funções Dados'!N32&lt;'Indices PF'!$F$34), 'Indices PF'!$F$32, 'Indices PF'!$G$32)),
    IF((O32&gt;='Indices PF'!$D$33),
    IF(('Funções Dados'!N32&lt;'Indices PF'!$E$34), 'Indices PF'!$E$33,
    IF(('Funções Dados'!N32&lt;'Indices PF'!$F$34), 'Indices PF'!$F$33, 'Indices PF'!$G$33))))),
    IF((O32&lt;='Indices PF'!$D$39),
     IF(('Funções Dados'!N32&lt;'Indices PF'!$E$42), 'Indices PF'!$E$39,
     IF(('Funções Dados'!N32&lt;'Indices PF'!$F$42), 'Indices PF'!$F$39, 'Indices PF'!$G$39)),
      IF((O32&lt;='Indices PF'!$D$40),
      IF(('Funções Dados'!N32&lt;'Indices PF'!$E$42), 'Indices PF'!$E$40,
      IF(('Funções Dados'!N32&lt;'Indices PF'!$F$42), 'Indices PF'!$F$40, 'Indices PF'!$G$40)),
       IF((O32&gt;='Indices PF'!$D$41),
       IF(('Funções Dados'!N32&lt;'Indices PF'!$E$42), 'Indices PF'!$E$41,
       IF(('Funções Dados'!N32&lt;'Indices PF'!$F$42), 'Indices PF'!$F$41, 'Indices PF'!$G$41)))))))</f>
        <v/>
      </c>
      <c r="T32" s="116" t="str">
        <f>IF(OR(ISBLANK(N32),ISBLANK(O32)),"",
 IF(M32="ILF",
  IF((O32&lt;='Indices PF'!$D$31),
  IF(('Funções Dados'!N32&lt;'Indices PF'!$E$34), N32*'Indices PF'!$J$31,
  IF(('Funções Dados'!N32&lt;'Indices PF'!$F$34), N32*'Indices PF'!$K$31, N32*'Indices PF'!$L$31)),
   IF((O32&lt;='Indices PF'!$D$32),
   IF(('Funções Dados'!N32&lt;'Indices PF'!$E$34), N32*'Indices PF'!$J$32,
   IF(('Funções Dados'!N32&lt;'Indices PF'!$F$34), N32*'Indices PF'!$K$32, N32*'Indices PF'!$L$32)),
    IF((O32&gt;='Indices PF'!$D$33),
    IF(('Funções Dados'!N32&lt;'Indices PF'!$E$34), N32*'Indices PF'!$J$33,
    IF(('Funções Dados'!N32&lt;'Indices PF'!$F$34), N32*'Indices PF'!$K$33, N32*'Indices PF'!$L$33))))),
    IF((O32&lt;='Indices PF'!$D$39),
     IF(('Funções Dados'!N32&lt;'Indices PF'!$E$42), N32*'Indices PF'!$J$39,
     IF(('Funções Dados'!N32&lt;'Indices PF'!$F$42), N32*'Indices PF'!$K$39, N32*'Indices PF'!$L$39)),
      IF((O32&lt;='Indices PF'!$D$40),
      IF(('Funções Dados'!N32&lt;'Indices PF'!$E$42), N32*'Indices PF'!$J$40,
      IF(('Funções Dados'!N32&lt;'Indices PF'!$F$42), N32*'Indices PF'!$K$40, N32*'Indices PF'!$L$40)),
       IF((O32&gt;='Indices PF'!$D$41),
       IF(('Funções Dados'!N32&lt;'Indices PF'!$E$42), N32*'Indices PF'!$J$41,
       IF(('Funções Dados'!N32&lt;'Indices PF'!$F$42), N32*'Indices PF'!$K$41, N32*'Indices PF'!$L$41)))))))</f>
        <v/>
      </c>
      <c r="U32" s="116" t="str">
        <f>IF(OR(ISBLANK(P32),ISBLANK(Q32)),"",
 IF((Q32&lt;='Indices PF'!$D$47),
 IF(('Funções Dados'!P32&lt;'Indices PF'!$E$50), P32*'Indices PF'!$J$47,
 IF(('Funções Dados'!P32&lt;'Indices PF'!$F$50), P32*'Indices PF'!$K$47, P32*'Indices PF'!$L$47)),
  IF((Q32&lt;='Indices PF'!$D$48),
  IF(('Funções Dados'!P32&lt;'Indices PF'!$E$50), P32*'Indices PF'!$J$48,
  IF(('Funções Dados'!P32&lt;'Indices PF'!$F$50), P32*'Indices PF'!$K$48, P32*'Indices PF'!$L$48)),
   IF((Q32&gt;='Indices PF'!$D$49),
   IF(('Funções Dados'!P32&lt;'Indices PF'!$E$50), P32*'Indices PF'!$J$49,
   IF(('Funções Dados'!P32&lt;'Indices PF'!$F$50), P32*'Indices PF'!$K$49, P32*'Indices PF'!$L$49))))))</f>
        <v/>
      </c>
      <c r="V32" s="110"/>
      <c r="W32" s="110"/>
      <c r="X32" s="110"/>
      <c r="Y32" s="110"/>
      <c r="Z32" s="117"/>
      <c r="AA32" s="118"/>
      <c r="AB32" s="119" t="str">
        <f t="shared" si="0"/>
        <v/>
      </c>
      <c r="AC32" s="123"/>
      <c r="AD32" s="123"/>
      <c r="AE32" s="125"/>
      <c r="AF32" s="126"/>
      <c r="AG32" s="126"/>
      <c r="AH32" s="29"/>
    </row>
    <row r="33" spans="1:34" ht="12.75" customHeight="1">
      <c r="A33" s="124"/>
      <c r="B33" s="107"/>
      <c r="C33" s="89"/>
      <c r="D33" s="109"/>
      <c r="E33" s="110"/>
      <c r="F33" s="110"/>
      <c r="G33" s="110"/>
      <c r="H33" s="110"/>
      <c r="I33" s="111"/>
      <c r="J33" s="111"/>
      <c r="K33" s="110"/>
      <c r="L33" s="112"/>
      <c r="M33" s="113"/>
      <c r="N33" s="122"/>
      <c r="O33" s="122"/>
      <c r="P33" s="122"/>
      <c r="Q33" s="122"/>
      <c r="R33" s="115" t="str">
        <f>IF(AND(ISTEXT(T33),ISTEXT(U33)),"",SUM(T33:U33)*'Indices PF'!$E$54)</f>
        <v/>
      </c>
      <c r="S33" s="115" t="str">
        <f>IF(OR(ISBLANK(N33),ISBLANK(O33)),"",
 IF(M33="ILF",
  IF((O33&lt;='Indices PF'!$D$31),
  IF(('Funções Dados'!N33&lt;'Indices PF'!$E$34), 'Indices PF'!$E$31,
  IF(('Funções Dados'!N33&lt;'Indices PF'!$F$34), 'Indices PF'!$F$31, 'Indices PF'!$G$31)),
   IF((O33&lt;='Indices PF'!$D$32),
   IF(('Funções Dados'!N33&lt;'Indices PF'!$E$34), 'Indices PF'!$E$32,
   IF(('Funções Dados'!N33&lt;'Indices PF'!$F$34), 'Indices PF'!$F$32, 'Indices PF'!$G$32)),
    IF((O33&gt;='Indices PF'!$D$33),
    IF(('Funções Dados'!N33&lt;'Indices PF'!$E$34), 'Indices PF'!$E$33,
    IF(('Funções Dados'!N33&lt;'Indices PF'!$F$34), 'Indices PF'!$F$33, 'Indices PF'!$G$33))))),
    IF((O33&lt;='Indices PF'!$D$39),
     IF(('Funções Dados'!N33&lt;'Indices PF'!$E$42), 'Indices PF'!$E$39,
     IF(('Funções Dados'!N33&lt;'Indices PF'!$F$42), 'Indices PF'!$F$39, 'Indices PF'!$G$39)),
      IF((O33&lt;='Indices PF'!$D$40),
      IF(('Funções Dados'!N33&lt;'Indices PF'!$E$42), 'Indices PF'!$E$40,
      IF(('Funções Dados'!N33&lt;'Indices PF'!$F$42), 'Indices PF'!$F$40, 'Indices PF'!$G$40)),
       IF((O33&gt;='Indices PF'!$D$41),
       IF(('Funções Dados'!N33&lt;'Indices PF'!$E$42), 'Indices PF'!$E$41,
       IF(('Funções Dados'!N33&lt;'Indices PF'!$F$42), 'Indices PF'!$F$41, 'Indices PF'!$G$41)))))))</f>
        <v/>
      </c>
      <c r="T33" s="116" t="str">
        <f>IF(OR(ISBLANK(N33),ISBLANK(O33)),"",
 IF(M33="ILF",
  IF((O33&lt;='Indices PF'!$D$31),
  IF(('Funções Dados'!N33&lt;'Indices PF'!$E$34), N33*'Indices PF'!$J$31,
  IF(('Funções Dados'!N33&lt;'Indices PF'!$F$34), N33*'Indices PF'!$K$31, N33*'Indices PF'!$L$31)),
   IF((O33&lt;='Indices PF'!$D$32),
   IF(('Funções Dados'!N33&lt;'Indices PF'!$E$34), N33*'Indices PF'!$J$32,
   IF(('Funções Dados'!N33&lt;'Indices PF'!$F$34), N33*'Indices PF'!$K$32, N33*'Indices PF'!$L$32)),
    IF((O33&gt;='Indices PF'!$D$33),
    IF(('Funções Dados'!N33&lt;'Indices PF'!$E$34), N33*'Indices PF'!$J$33,
    IF(('Funções Dados'!N33&lt;'Indices PF'!$F$34), N33*'Indices PF'!$K$33, N33*'Indices PF'!$L$33))))),
    IF((O33&lt;='Indices PF'!$D$39),
     IF(('Funções Dados'!N33&lt;'Indices PF'!$E$42), N33*'Indices PF'!$J$39,
     IF(('Funções Dados'!N33&lt;'Indices PF'!$F$42), N33*'Indices PF'!$K$39, N33*'Indices PF'!$L$39)),
      IF((O33&lt;='Indices PF'!$D$40),
      IF(('Funções Dados'!N33&lt;'Indices PF'!$E$42), N33*'Indices PF'!$J$40,
      IF(('Funções Dados'!N33&lt;'Indices PF'!$F$42), N33*'Indices PF'!$K$40, N33*'Indices PF'!$L$40)),
       IF((O33&gt;='Indices PF'!$D$41),
       IF(('Funções Dados'!N33&lt;'Indices PF'!$E$42), N33*'Indices PF'!$J$41,
       IF(('Funções Dados'!N33&lt;'Indices PF'!$F$42), N33*'Indices PF'!$K$41, N33*'Indices PF'!$L$41)))))))</f>
        <v/>
      </c>
      <c r="U33" s="116" t="str">
        <f>IF(OR(ISBLANK(P33),ISBLANK(Q33)),"",
 IF((Q33&lt;='Indices PF'!$D$47),
 IF(('Funções Dados'!P33&lt;'Indices PF'!$E$50), P33*'Indices PF'!$J$47,
 IF(('Funções Dados'!P33&lt;'Indices PF'!$F$50), P33*'Indices PF'!$K$47, P33*'Indices PF'!$L$47)),
  IF((Q33&lt;='Indices PF'!$D$48),
  IF(('Funções Dados'!P33&lt;'Indices PF'!$E$50), P33*'Indices PF'!$J$48,
  IF(('Funções Dados'!P33&lt;'Indices PF'!$F$50), P33*'Indices PF'!$K$48, P33*'Indices PF'!$L$48)),
   IF((Q33&gt;='Indices PF'!$D$49),
   IF(('Funções Dados'!P33&lt;'Indices PF'!$E$50), P33*'Indices PF'!$J$49,
   IF(('Funções Dados'!P33&lt;'Indices PF'!$F$50), P33*'Indices PF'!$K$49, P33*'Indices PF'!$L$49))))))</f>
        <v/>
      </c>
      <c r="V33" s="110"/>
      <c r="W33" s="110"/>
      <c r="X33" s="110"/>
      <c r="Y33" s="110"/>
      <c r="Z33" s="117"/>
      <c r="AA33" s="118"/>
      <c r="AB33" s="119" t="str">
        <f t="shared" si="0"/>
        <v/>
      </c>
      <c r="AC33" s="123"/>
      <c r="AD33" s="123"/>
      <c r="AE33" s="125"/>
      <c r="AF33" s="126"/>
      <c r="AG33" s="126"/>
      <c r="AH33" s="29"/>
    </row>
    <row r="34" spans="1:34" ht="12.75" customHeight="1">
      <c r="A34" s="124"/>
      <c r="B34" s="107"/>
      <c r="C34" s="89"/>
      <c r="D34" s="109"/>
      <c r="E34" s="110"/>
      <c r="F34" s="110"/>
      <c r="G34" s="110"/>
      <c r="H34" s="110"/>
      <c r="I34" s="111"/>
      <c r="J34" s="111"/>
      <c r="K34" s="110"/>
      <c r="L34" s="112"/>
      <c r="M34" s="113"/>
      <c r="N34" s="122"/>
      <c r="O34" s="122"/>
      <c r="P34" s="122"/>
      <c r="Q34" s="122"/>
      <c r="R34" s="115" t="str">
        <f>IF(AND(ISTEXT(T34),ISTEXT(U34)),"",SUM(T34:U34)*'Indices PF'!$E$54)</f>
        <v/>
      </c>
      <c r="S34" s="115" t="str">
        <f>IF(OR(ISBLANK(N34),ISBLANK(O34)),"",
 IF(M34="ILF",
  IF((O34&lt;='Indices PF'!$D$31),
  IF(('Funções Dados'!N34&lt;'Indices PF'!$E$34), 'Indices PF'!$E$31,
  IF(('Funções Dados'!N34&lt;'Indices PF'!$F$34), 'Indices PF'!$F$31, 'Indices PF'!$G$31)),
   IF((O34&lt;='Indices PF'!$D$32),
   IF(('Funções Dados'!N34&lt;'Indices PF'!$E$34), 'Indices PF'!$E$32,
   IF(('Funções Dados'!N34&lt;'Indices PF'!$F$34), 'Indices PF'!$F$32, 'Indices PF'!$G$32)),
    IF((O34&gt;='Indices PF'!$D$33),
    IF(('Funções Dados'!N34&lt;'Indices PF'!$E$34), 'Indices PF'!$E$33,
    IF(('Funções Dados'!N34&lt;'Indices PF'!$F$34), 'Indices PF'!$F$33, 'Indices PF'!$G$33))))),
    IF((O34&lt;='Indices PF'!$D$39),
     IF(('Funções Dados'!N34&lt;'Indices PF'!$E$42), 'Indices PF'!$E$39,
     IF(('Funções Dados'!N34&lt;'Indices PF'!$F$42), 'Indices PF'!$F$39, 'Indices PF'!$G$39)),
      IF((O34&lt;='Indices PF'!$D$40),
      IF(('Funções Dados'!N34&lt;'Indices PF'!$E$42), 'Indices PF'!$E$40,
      IF(('Funções Dados'!N34&lt;'Indices PF'!$F$42), 'Indices PF'!$F$40, 'Indices PF'!$G$40)),
       IF((O34&gt;='Indices PF'!$D$41),
       IF(('Funções Dados'!N34&lt;'Indices PF'!$E$42), 'Indices PF'!$E$41,
       IF(('Funções Dados'!N34&lt;'Indices PF'!$F$42), 'Indices PF'!$F$41, 'Indices PF'!$G$41)))))))</f>
        <v/>
      </c>
      <c r="T34" s="116" t="str">
        <f>IF(OR(ISBLANK(N34),ISBLANK(O34)),"",
 IF(M34="ILF",
  IF((O34&lt;='Indices PF'!$D$31),
  IF(('Funções Dados'!N34&lt;'Indices PF'!$E$34), N34*'Indices PF'!$J$31,
  IF(('Funções Dados'!N34&lt;'Indices PF'!$F$34), N34*'Indices PF'!$K$31, N34*'Indices PF'!$L$31)),
   IF((O34&lt;='Indices PF'!$D$32),
   IF(('Funções Dados'!N34&lt;'Indices PF'!$E$34), N34*'Indices PF'!$J$32,
   IF(('Funções Dados'!N34&lt;'Indices PF'!$F$34), N34*'Indices PF'!$K$32, N34*'Indices PF'!$L$32)),
    IF((O34&gt;='Indices PF'!$D$33),
    IF(('Funções Dados'!N34&lt;'Indices PF'!$E$34), N34*'Indices PF'!$J$33,
    IF(('Funções Dados'!N34&lt;'Indices PF'!$F$34), N34*'Indices PF'!$K$33, N34*'Indices PF'!$L$33))))),
    IF((O34&lt;='Indices PF'!$D$39),
     IF(('Funções Dados'!N34&lt;'Indices PF'!$E$42), N34*'Indices PF'!$J$39,
     IF(('Funções Dados'!N34&lt;'Indices PF'!$F$42), N34*'Indices PF'!$K$39, N34*'Indices PF'!$L$39)),
      IF((O34&lt;='Indices PF'!$D$40),
      IF(('Funções Dados'!N34&lt;'Indices PF'!$E$42), N34*'Indices PF'!$J$40,
      IF(('Funções Dados'!N34&lt;'Indices PF'!$F$42), N34*'Indices PF'!$K$40, N34*'Indices PF'!$L$40)),
       IF((O34&gt;='Indices PF'!$D$41),
       IF(('Funções Dados'!N34&lt;'Indices PF'!$E$42), N34*'Indices PF'!$J$41,
       IF(('Funções Dados'!N34&lt;'Indices PF'!$F$42), N34*'Indices PF'!$K$41, N34*'Indices PF'!$L$41)))))))</f>
        <v/>
      </c>
      <c r="U34" s="116" t="str">
        <f>IF(OR(ISBLANK(P34),ISBLANK(Q34)),"",
 IF((Q34&lt;='Indices PF'!$D$47),
 IF(('Funções Dados'!P34&lt;'Indices PF'!$E$50), P34*'Indices PF'!$J$47,
 IF(('Funções Dados'!P34&lt;'Indices PF'!$F$50), P34*'Indices PF'!$K$47, P34*'Indices PF'!$L$47)),
  IF((Q34&lt;='Indices PF'!$D$48),
  IF(('Funções Dados'!P34&lt;'Indices PF'!$E$50), P34*'Indices PF'!$J$48,
  IF(('Funções Dados'!P34&lt;'Indices PF'!$F$50), P34*'Indices PF'!$K$48, P34*'Indices PF'!$L$48)),
   IF((Q34&gt;='Indices PF'!$D$49),
   IF(('Funções Dados'!P34&lt;'Indices PF'!$E$50), P34*'Indices PF'!$J$49,
   IF(('Funções Dados'!P34&lt;'Indices PF'!$F$50), P34*'Indices PF'!$K$49, P34*'Indices PF'!$L$49))))))</f>
        <v/>
      </c>
      <c r="V34" s="110"/>
      <c r="W34" s="110"/>
      <c r="X34" s="110"/>
      <c r="Y34" s="110"/>
      <c r="Z34" s="117"/>
      <c r="AA34" s="118"/>
      <c r="AB34" s="119" t="str">
        <f t="shared" si="0"/>
        <v/>
      </c>
      <c r="AC34" s="123"/>
      <c r="AD34" s="123"/>
      <c r="AE34" s="125"/>
      <c r="AF34" s="126"/>
      <c r="AG34" s="126"/>
      <c r="AH34" s="29"/>
    </row>
    <row r="35" spans="1:34" ht="12.75" customHeight="1">
      <c r="A35" s="124"/>
      <c r="B35" s="107"/>
      <c r="C35" s="89"/>
      <c r="D35" s="109"/>
      <c r="E35" s="110"/>
      <c r="F35" s="110"/>
      <c r="G35" s="110"/>
      <c r="H35" s="110"/>
      <c r="I35" s="111"/>
      <c r="J35" s="111"/>
      <c r="K35" s="110"/>
      <c r="L35" s="112"/>
      <c r="M35" s="113"/>
      <c r="N35" s="122"/>
      <c r="O35" s="122"/>
      <c r="P35" s="122"/>
      <c r="Q35" s="122"/>
      <c r="R35" s="115" t="str">
        <f>IF(AND(ISTEXT(T35),ISTEXT(U35)),"",SUM(T35:U35)*'Indices PF'!$E$54)</f>
        <v/>
      </c>
      <c r="S35" s="115" t="str">
        <f>IF(OR(ISBLANK(N35),ISBLANK(O35)),"",
 IF(M35="ILF",
  IF((O35&lt;='Indices PF'!$D$31),
  IF(('Funções Dados'!N35&lt;'Indices PF'!$E$34), 'Indices PF'!$E$31,
  IF(('Funções Dados'!N35&lt;'Indices PF'!$F$34), 'Indices PF'!$F$31, 'Indices PF'!$G$31)),
   IF((O35&lt;='Indices PF'!$D$32),
   IF(('Funções Dados'!N35&lt;'Indices PF'!$E$34), 'Indices PF'!$E$32,
   IF(('Funções Dados'!N35&lt;'Indices PF'!$F$34), 'Indices PF'!$F$32, 'Indices PF'!$G$32)),
    IF((O35&gt;='Indices PF'!$D$33),
    IF(('Funções Dados'!N35&lt;'Indices PF'!$E$34), 'Indices PF'!$E$33,
    IF(('Funções Dados'!N35&lt;'Indices PF'!$F$34), 'Indices PF'!$F$33, 'Indices PF'!$G$33))))),
    IF((O35&lt;='Indices PF'!$D$39),
     IF(('Funções Dados'!N35&lt;'Indices PF'!$E$42), 'Indices PF'!$E$39,
     IF(('Funções Dados'!N35&lt;'Indices PF'!$F$42), 'Indices PF'!$F$39, 'Indices PF'!$G$39)),
      IF((O35&lt;='Indices PF'!$D$40),
      IF(('Funções Dados'!N35&lt;'Indices PF'!$E$42), 'Indices PF'!$E$40,
      IF(('Funções Dados'!N35&lt;'Indices PF'!$F$42), 'Indices PF'!$F$40, 'Indices PF'!$G$40)),
       IF((O35&gt;='Indices PF'!$D$41),
       IF(('Funções Dados'!N35&lt;'Indices PF'!$E$42), 'Indices PF'!$E$41,
       IF(('Funções Dados'!N35&lt;'Indices PF'!$F$42), 'Indices PF'!$F$41, 'Indices PF'!$G$41)))))))</f>
        <v/>
      </c>
      <c r="T35" s="116" t="str">
        <f>IF(OR(ISBLANK(N35),ISBLANK(O35)),"",
 IF(M35="ILF",
  IF((O35&lt;='Indices PF'!$D$31),
  IF(('Funções Dados'!N35&lt;'Indices PF'!$E$34), N35*'Indices PF'!$J$31,
  IF(('Funções Dados'!N35&lt;'Indices PF'!$F$34), N35*'Indices PF'!$K$31, N35*'Indices PF'!$L$31)),
   IF((O35&lt;='Indices PF'!$D$32),
   IF(('Funções Dados'!N35&lt;'Indices PF'!$E$34), N35*'Indices PF'!$J$32,
   IF(('Funções Dados'!N35&lt;'Indices PF'!$F$34), N35*'Indices PF'!$K$32, N35*'Indices PF'!$L$32)),
    IF((O35&gt;='Indices PF'!$D$33),
    IF(('Funções Dados'!N35&lt;'Indices PF'!$E$34), N35*'Indices PF'!$J$33,
    IF(('Funções Dados'!N35&lt;'Indices PF'!$F$34), N35*'Indices PF'!$K$33, N35*'Indices PF'!$L$33))))),
    IF((O35&lt;='Indices PF'!$D$39),
     IF(('Funções Dados'!N35&lt;'Indices PF'!$E$42), N35*'Indices PF'!$J$39,
     IF(('Funções Dados'!N35&lt;'Indices PF'!$F$42), N35*'Indices PF'!$K$39, N35*'Indices PF'!$L$39)),
      IF((O35&lt;='Indices PF'!$D$40),
      IF(('Funções Dados'!N35&lt;'Indices PF'!$E$42), N35*'Indices PF'!$J$40,
      IF(('Funções Dados'!N35&lt;'Indices PF'!$F$42), N35*'Indices PF'!$K$40, N35*'Indices PF'!$L$40)),
       IF((O35&gt;='Indices PF'!$D$41),
       IF(('Funções Dados'!N35&lt;'Indices PF'!$E$42), N35*'Indices PF'!$J$41,
       IF(('Funções Dados'!N35&lt;'Indices PF'!$F$42), N35*'Indices PF'!$K$41, N35*'Indices PF'!$L$41)))))))</f>
        <v/>
      </c>
      <c r="U35" s="116" t="str">
        <f>IF(OR(ISBLANK(P35),ISBLANK(Q35)),"",
 IF((Q35&lt;='Indices PF'!$D$47),
 IF(('Funções Dados'!P35&lt;'Indices PF'!$E$50), P35*'Indices PF'!$J$47,
 IF(('Funções Dados'!P35&lt;'Indices PF'!$F$50), P35*'Indices PF'!$K$47, P35*'Indices PF'!$L$47)),
  IF((Q35&lt;='Indices PF'!$D$48),
  IF(('Funções Dados'!P35&lt;'Indices PF'!$E$50), P35*'Indices PF'!$J$48,
  IF(('Funções Dados'!P35&lt;'Indices PF'!$F$50), P35*'Indices PF'!$K$48, P35*'Indices PF'!$L$48)),
   IF((Q35&gt;='Indices PF'!$D$49),
   IF(('Funções Dados'!P35&lt;'Indices PF'!$E$50), P35*'Indices PF'!$J$49,
   IF(('Funções Dados'!P35&lt;'Indices PF'!$F$50), P35*'Indices PF'!$K$49, P35*'Indices PF'!$L$49))))))</f>
        <v/>
      </c>
      <c r="V35" s="110"/>
      <c r="W35" s="110"/>
      <c r="X35" s="110"/>
      <c r="Y35" s="110"/>
      <c r="Z35" s="117"/>
      <c r="AA35" s="118"/>
      <c r="AB35" s="119" t="str">
        <f t="shared" si="0"/>
        <v/>
      </c>
      <c r="AC35" s="123"/>
      <c r="AD35" s="123"/>
      <c r="AE35" s="125"/>
      <c r="AF35" s="126"/>
      <c r="AG35" s="126"/>
      <c r="AH35" s="29"/>
    </row>
    <row r="36" spans="1:34" ht="12.75" customHeight="1">
      <c r="A36" s="124"/>
      <c r="B36" s="107"/>
      <c r="C36" s="89"/>
      <c r="D36" s="109"/>
      <c r="E36" s="110"/>
      <c r="F36" s="110"/>
      <c r="G36" s="110"/>
      <c r="H36" s="110"/>
      <c r="I36" s="111"/>
      <c r="J36" s="111"/>
      <c r="K36" s="110"/>
      <c r="L36" s="112"/>
      <c r="M36" s="113"/>
      <c r="N36" s="122"/>
      <c r="O36" s="122"/>
      <c r="P36" s="122"/>
      <c r="Q36" s="122"/>
      <c r="R36" s="115" t="str">
        <f>IF(AND(ISTEXT(T36),ISTEXT(U36)),"",SUM(T36:U36)*'Indices PF'!$E$54)</f>
        <v/>
      </c>
      <c r="S36" s="115" t="str">
        <f>IF(OR(ISBLANK(N36),ISBLANK(O36)),"",
 IF(M36="ILF",
  IF((O36&lt;='Indices PF'!$D$31),
  IF(('Funções Dados'!N36&lt;'Indices PF'!$E$34), 'Indices PF'!$E$31,
  IF(('Funções Dados'!N36&lt;'Indices PF'!$F$34), 'Indices PF'!$F$31, 'Indices PF'!$G$31)),
   IF((O36&lt;='Indices PF'!$D$32),
   IF(('Funções Dados'!N36&lt;'Indices PF'!$E$34), 'Indices PF'!$E$32,
   IF(('Funções Dados'!N36&lt;'Indices PF'!$F$34), 'Indices PF'!$F$32, 'Indices PF'!$G$32)),
    IF((O36&gt;='Indices PF'!$D$33),
    IF(('Funções Dados'!N36&lt;'Indices PF'!$E$34), 'Indices PF'!$E$33,
    IF(('Funções Dados'!N36&lt;'Indices PF'!$F$34), 'Indices PF'!$F$33, 'Indices PF'!$G$33))))),
    IF((O36&lt;='Indices PF'!$D$39),
     IF(('Funções Dados'!N36&lt;'Indices PF'!$E$42), 'Indices PF'!$E$39,
     IF(('Funções Dados'!N36&lt;'Indices PF'!$F$42), 'Indices PF'!$F$39, 'Indices PF'!$G$39)),
      IF((O36&lt;='Indices PF'!$D$40),
      IF(('Funções Dados'!N36&lt;'Indices PF'!$E$42), 'Indices PF'!$E$40,
      IF(('Funções Dados'!N36&lt;'Indices PF'!$F$42), 'Indices PF'!$F$40, 'Indices PF'!$G$40)),
       IF((O36&gt;='Indices PF'!$D$41),
       IF(('Funções Dados'!N36&lt;'Indices PF'!$E$42), 'Indices PF'!$E$41,
       IF(('Funções Dados'!N36&lt;'Indices PF'!$F$42), 'Indices PF'!$F$41, 'Indices PF'!$G$41)))))))</f>
        <v/>
      </c>
      <c r="T36" s="116" t="str">
        <f>IF(OR(ISBLANK(N36),ISBLANK(O36)),"",
 IF(M36="ILF",
  IF((O36&lt;='Indices PF'!$D$31),
  IF(('Funções Dados'!N36&lt;'Indices PF'!$E$34), N36*'Indices PF'!$J$31,
  IF(('Funções Dados'!N36&lt;'Indices PF'!$F$34), N36*'Indices PF'!$K$31, N36*'Indices PF'!$L$31)),
   IF((O36&lt;='Indices PF'!$D$32),
   IF(('Funções Dados'!N36&lt;'Indices PF'!$E$34), N36*'Indices PF'!$J$32,
   IF(('Funções Dados'!N36&lt;'Indices PF'!$F$34), N36*'Indices PF'!$K$32, N36*'Indices PF'!$L$32)),
    IF((O36&gt;='Indices PF'!$D$33),
    IF(('Funções Dados'!N36&lt;'Indices PF'!$E$34), N36*'Indices PF'!$J$33,
    IF(('Funções Dados'!N36&lt;'Indices PF'!$F$34), N36*'Indices PF'!$K$33, N36*'Indices PF'!$L$33))))),
    IF((O36&lt;='Indices PF'!$D$39),
     IF(('Funções Dados'!N36&lt;'Indices PF'!$E$42), N36*'Indices PF'!$J$39,
     IF(('Funções Dados'!N36&lt;'Indices PF'!$F$42), N36*'Indices PF'!$K$39, N36*'Indices PF'!$L$39)),
      IF((O36&lt;='Indices PF'!$D$40),
      IF(('Funções Dados'!N36&lt;'Indices PF'!$E$42), N36*'Indices PF'!$J$40,
      IF(('Funções Dados'!N36&lt;'Indices PF'!$F$42), N36*'Indices PF'!$K$40, N36*'Indices PF'!$L$40)),
       IF((O36&gt;='Indices PF'!$D$41),
       IF(('Funções Dados'!N36&lt;'Indices PF'!$E$42), N36*'Indices PF'!$J$41,
       IF(('Funções Dados'!N36&lt;'Indices PF'!$F$42), N36*'Indices PF'!$K$41, N36*'Indices PF'!$L$41)))))))</f>
        <v/>
      </c>
      <c r="U36" s="116" t="str">
        <f>IF(OR(ISBLANK(P36),ISBLANK(Q36)),"",
 IF((Q36&lt;='Indices PF'!$D$47),
 IF(('Funções Dados'!P36&lt;'Indices PF'!$E$50), P36*'Indices PF'!$J$47,
 IF(('Funções Dados'!P36&lt;'Indices PF'!$F$50), P36*'Indices PF'!$K$47, P36*'Indices PF'!$L$47)),
  IF((Q36&lt;='Indices PF'!$D$48),
  IF(('Funções Dados'!P36&lt;'Indices PF'!$E$50), P36*'Indices PF'!$J$48,
  IF(('Funções Dados'!P36&lt;'Indices PF'!$F$50), P36*'Indices PF'!$K$48, P36*'Indices PF'!$L$48)),
   IF((Q36&gt;='Indices PF'!$D$49),
   IF(('Funções Dados'!P36&lt;'Indices PF'!$E$50), P36*'Indices PF'!$J$49,
   IF(('Funções Dados'!P36&lt;'Indices PF'!$F$50), P36*'Indices PF'!$K$49, P36*'Indices PF'!$L$49))))))</f>
        <v/>
      </c>
      <c r="V36" s="110"/>
      <c r="W36" s="110"/>
      <c r="X36" s="110"/>
      <c r="Y36" s="110"/>
      <c r="Z36" s="117"/>
      <c r="AA36" s="118"/>
      <c r="AB36" s="119" t="str">
        <f t="shared" si="0"/>
        <v/>
      </c>
      <c r="AC36" s="123"/>
      <c r="AD36" s="123"/>
      <c r="AE36" s="125"/>
      <c r="AF36" s="126"/>
      <c r="AG36" s="126"/>
      <c r="AH36" s="29"/>
    </row>
    <row r="37" spans="1:34" ht="12.75" customHeight="1">
      <c r="A37" s="124"/>
      <c r="B37" s="107"/>
      <c r="C37" s="89"/>
      <c r="D37" s="109"/>
      <c r="E37" s="110"/>
      <c r="F37" s="110"/>
      <c r="G37" s="110"/>
      <c r="H37" s="110"/>
      <c r="I37" s="111"/>
      <c r="J37" s="111"/>
      <c r="K37" s="110"/>
      <c r="L37" s="112"/>
      <c r="M37" s="113"/>
      <c r="N37" s="122"/>
      <c r="O37" s="122"/>
      <c r="P37" s="122"/>
      <c r="Q37" s="122"/>
      <c r="R37" s="115" t="str">
        <f>IF(AND(ISTEXT(T37),ISTEXT(U37)),"",SUM(T37:U37)*'Indices PF'!$E$54)</f>
        <v/>
      </c>
      <c r="S37" s="115" t="str">
        <f>IF(OR(ISBLANK(N37),ISBLANK(O37)),"",
 IF(M37="ILF",
  IF((O37&lt;='Indices PF'!$D$31),
  IF(('Funções Dados'!N37&lt;'Indices PF'!$E$34), 'Indices PF'!$E$31,
  IF(('Funções Dados'!N37&lt;'Indices PF'!$F$34), 'Indices PF'!$F$31, 'Indices PF'!$G$31)),
   IF((O37&lt;='Indices PF'!$D$32),
   IF(('Funções Dados'!N37&lt;'Indices PF'!$E$34), 'Indices PF'!$E$32,
   IF(('Funções Dados'!N37&lt;'Indices PF'!$F$34), 'Indices PF'!$F$32, 'Indices PF'!$G$32)),
    IF((O37&gt;='Indices PF'!$D$33),
    IF(('Funções Dados'!N37&lt;'Indices PF'!$E$34), 'Indices PF'!$E$33,
    IF(('Funções Dados'!N37&lt;'Indices PF'!$F$34), 'Indices PF'!$F$33, 'Indices PF'!$G$33))))),
    IF((O37&lt;='Indices PF'!$D$39),
     IF(('Funções Dados'!N37&lt;'Indices PF'!$E$42), 'Indices PF'!$E$39,
     IF(('Funções Dados'!N37&lt;'Indices PF'!$F$42), 'Indices PF'!$F$39, 'Indices PF'!$G$39)),
      IF((O37&lt;='Indices PF'!$D$40),
      IF(('Funções Dados'!N37&lt;'Indices PF'!$E$42), 'Indices PF'!$E$40,
      IF(('Funções Dados'!N37&lt;'Indices PF'!$F$42), 'Indices PF'!$F$40, 'Indices PF'!$G$40)),
       IF((O37&gt;='Indices PF'!$D$41),
       IF(('Funções Dados'!N37&lt;'Indices PF'!$E$42), 'Indices PF'!$E$41,
       IF(('Funções Dados'!N37&lt;'Indices PF'!$F$42), 'Indices PF'!$F$41, 'Indices PF'!$G$41)))))))</f>
        <v/>
      </c>
      <c r="T37" s="116" t="str">
        <f>IF(OR(ISBLANK(N37),ISBLANK(O37)),"",
 IF(M37="ILF",
  IF((O37&lt;='Indices PF'!$D$31),
  IF(('Funções Dados'!N37&lt;'Indices PF'!$E$34), N37*'Indices PF'!$J$31,
  IF(('Funções Dados'!N37&lt;'Indices PF'!$F$34), N37*'Indices PF'!$K$31, N37*'Indices PF'!$L$31)),
   IF((O37&lt;='Indices PF'!$D$32),
   IF(('Funções Dados'!N37&lt;'Indices PF'!$E$34), N37*'Indices PF'!$J$32,
   IF(('Funções Dados'!N37&lt;'Indices PF'!$F$34), N37*'Indices PF'!$K$32, N37*'Indices PF'!$L$32)),
    IF((O37&gt;='Indices PF'!$D$33),
    IF(('Funções Dados'!N37&lt;'Indices PF'!$E$34), N37*'Indices PF'!$J$33,
    IF(('Funções Dados'!N37&lt;'Indices PF'!$F$34), N37*'Indices PF'!$K$33, N37*'Indices PF'!$L$33))))),
    IF((O37&lt;='Indices PF'!$D$39),
     IF(('Funções Dados'!N37&lt;'Indices PF'!$E$42), N37*'Indices PF'!$J$39,
     IF(('Funções Dados'!N37&lt;'Indices PF'!$F$42), N37*'Indices PF'!$K$39, N37*'Indices PF'!$L$39)),
      IF((O37&lt;='Indices PF'!$D$40),
      IF(('Funções Dados'!N37&lt;'Indices PF'!$E$42), N37*'Indices PF'!$J$40,
      IF(('Funções Dados'!N37&lt;'Indices PF'!$F$42), N37*'Indices PF'!$K$40, N37*'Indices PF'!$L$40)),
       IF((O37&gt;='Indices PF'!$D$41),
       IF(('Funções Dados'!N37&lt;'Indices PF'!$E$42), N37*'Indices PF'!$J$41,
       IF(('Funções Dados'!N37&lt;'Indices PF'!$F$42), N37*'Indices PF'!$K$41, N37*'Indices PF'!$L$41)))))))</f>
        <v/>
      </c>
      <c r="U37" s="116" t="str">
        <f>IF(OR(ISBLANK(P37),ISBLANK(Q37)),"",
 IF((Q37&lt;='Indices PF'!$D$47),
 IF(('Funções Dados'!P37&lt;'Indices PF'!$E$50), P37*'Indices PF'!$J$47,
 IF(('Funções Dados'!P37&lt;'Indices PF'!$F$50), P37*'Indices PF'!$K$47, P37*'Indices PF'!$L$47)),
  IF((Q37&lt;='Indices PF'!$D$48),
  IF(('Funções Dados'!P37&lt;'Indices PF'!$E$50), P37*'Indices PF'!$J$48,
  IF(('Funções Dados'!P37&lt;'Indices PF'!$F$50), P37*'Indices PF'!$K$48, P37*'Indices PF'!$L$48)),
   IF((Q37&gt;='Indices PF'!$D$49),
   IF(('Funções Dados'!P37&lt;'Indices PF'!$E$50), P37*'Indices PF'!$J$49,
   IF(('Funções Dados'!P37&lt;'Indices PF'!$F$50), P37*'Indices PF'!$K$49, P37*'Indices PF'!$L$49))))))</f>
        <v/>
      </c>
      <c r="V37" s="110"/>
      <c r="W37" s="110"/>
      <c r="X37" s="110"/>
      <c r="Y37" s="110"/>
      <c r="Z37" s="117"/>
      <c r="AA37" s="118"/>
      <c r="AB37" s="119" t="str">
        <f t="shared" si="0"/>
        <v/>
      </c>
      <c r="AC37" s="123"/>
      <c r="AD37" s="123"/>
      <c r="AE37" s="125"/>
      <c r="AF37" s="126"/>
      <c r="AG37" s="126"/>
      <c r="AH37" s="29"/>
    </row>
    <row r="38" spans="1:34" ht="12.75" customHeight="1">
      <c r="A38" s="124"/>
      <c r="B38" s="107"/>
      <c r="C38" s="89"/>
      <c r="D38" s="109"/>
      <c r="E38" s="110"/>
      <c r="F38" s="110"/>
      <c r="G38" s="110"/>
      <c r="H38" s="110"/>
      <c r="I38" s="111"/>
      <c r="J38" s="111"/>
      <c r="K38" s="110"/>
      <c r="L38" s="112"/>
      <c r="M38" s="113"/>
      <c r="N38" s="122"/>
      <c r="O38" s="122"/>
      <c r="P38" s="122"/>
      <c r="Q38" s="122"/>
      <c r="R38" s="115" t="str">
        <f>IF(AND(ISTEXT(T38),ISTEXT(U38)),"",SUM(T38:U38)*'Indices PF'!$E$54)</f>
        <v/>
      </c>
      <c r="S38" s="115" t="str">
        <f>IF(OR(ISBLANK(N38),ISBLANK(O38)),"",
 IF(M38="ILF",
  IF((O38&lt;='Indices PF'!$D$31),
  IF(('Funções Dados'!N38&lt;'Indices PF'!$E$34), 'Indices PF'!$E$31,
  IF(('Funções Dados'!N38&lt;'Indices PF'!$F$34), 'Indices PF'!$F$31, 'Indices PF'!$G$31)),
   IF((O38&lt;='Indices PF'!$D$32),
   IF(('Funções Dados'!N38&lt;'Indices PF'!$E$34), 'Indices PF'!$E$32,
   IF(('Funções Dados'!N38&lt;'Indices PF'!$F$34), 'Indices PF'!$F$32, 'Indices PF'!$G$32)),
    IF((O38&gt;='Indices PF'!$D$33),
    IF(('Funções Dados'!N38&lt;'Indices PF'!$E$34), 'Indices PF'!$E$33,
    IF(('Funções Dados'!N38&lt;'Indices PF'!$F$34), 'Indices PF'!$F$33, 'Indices PF'!$G$33))))),
    IF((O38&lt;='Indices PF'!$D$39),
     IF(('Funções Dados'!N38&lt;'Indices PF'!$E$42), 'Indices PF'!$E$39,
     IF(('Funções Dados'!N38&lt;'Indices PF'!$F$42), 'Indices PF'!$F$39, 'Indices PF'!$G$39)),
      IF((O38&lt;='Indices PF'!$D$40),
      IF(('Funções Dados'!N38&lt;'Indices PF'!$E$42), 'Indices PF'!$E$40,
      IF(('Funções Dados'!N38&lt;'Indices PF'!$F$42), 'Indices PF'!$F$40, 'Indices PF'!$G$40)),
       IF((O38&gt;='Indices PF'!$D$41),
       IF(('Funções Dados'!N38&lt;'Indices PF'!$E$42), 'Indices PF'!$E$41,
       IF(('Funções Dados'!N38&lt;'Indices PF'!$F$42), 'Indices PF'!$F$41, 'Indices PF'!$G$41)))))))</f>
        <v/>
      </c>
      <c r="T38" s="116" t="str">
        <f>IF(OR(ISBLANK(N38),ISBLANK(O38)),"",
 IF(M38="ILF",
  IF((O38&lt;='Indices PF'!$D$31),
  IF(('Funções Dados'!N38&lt;'Indices PF'!$E$34), N38*'Indices PF'!$J$31,
  IF(('Funções Dados'!N38&lt;'Indices PF'!$F$34), N38*'Indices PF'!$K$31, N38*'Indices PF'!$L$31)),
   IF((O38&lt;='Indices PF'!$D$32),
   IF(('Funções Dados'!N38&lt;'Indices PF'!$E$34), N38*'Indices PF'!$J$32,
   IF(('Funções Dados'!N38&lt;'Indices PF'!$F$34), N38*'Indices PF'!$K$32, N38*'Indices PF'!$L$32)),
    IF((O38&gt;='Indices PF'!$D$33),
    IF(('Funções Dados'!N38&lt;'Indices PF'!$E$34), N38*'Indices PF'!$J$33,
    IF(('Funções Dados'!N38&lt;'Indices PF'!$F$34), N38*'Indices PF'!$K$33, N38*'Indices PF'!$L$33))))),
    IF((O38&lt;='Indices PF'!$D$39),
     IF(('Funções Dados'!N38&lt;'Indices PF'!$E$42), N38*'Indices PF'!$J$39,
     IF(('Funções Dados'!N38&lt;'Indices PF'!$F$42), N38*'Indices PF'!$K$39, N38*'Indices PF'!$L$39)),
      IF((O38&lt;='Indices PF'!$D$40),
      IF(('Funções Dados'!N38&lt;'Indices PF'!$E$42), N38*'Indices PF'!$J$40,
      IF(('Funções Dados'!N38&lt;'Indices PF'!$F$42), N38*'Indices PF'!$K$40, N38*'Indices PF'!$L$40)),
       IF((O38&gt;='Indices PF'!$D$41),
       IF(('Funções Dados'!N38&lt;'Indices PF'!$E$42), N38*'Indices PF'!$J$41,
       IF(('Funções Dados'!N38&lt;'Indices PF'!$F$42), N38*'Indices PF'!$K$41, N38*'Indices PF'!$L$41)))))))</f>
        <v/>
      </c>
      <c r="U38" s="116" t="str">
        <f>IF(OR(ISBLANK(P38),ISBLANK(Q38)),"",
 IF((Q38&lt;='Indices PF'!$D$47),
 IF(('Funções Dados'!P38&lt;'Indices PF'!$E$50), P38*'Indices PF'!$J$47,
 IF(('Funções Dados'!P38&lt;'Indices PF'!$F$50), P38*'Indices PF'!$K$47, P38*'Indices PF'!$L$47)),
  IF((Q38&lt;='Indices PF'!$D$48),
  IF(('Funções Dados'!P38&lt;'Indices PF'!$E$50), P38*'Indices PF'!$J$48,
  IF(('Funções Dados'!P38&lt;'Indices PF'!$F$50), P38*'Indices PF'!$K$48, P38*'Indices PF'!$L$48)),
   IF((Q38&gt;='Indices PF'!$D$49),
   IF(('Funções Dados'!P38&lt;'Indices PF'!$E$50), P38*'Indices PF'!$J$49,
   IF(('Funções Dados'!P38&lt;'Indices PF'!$F$50), P38*'Indices PF'!$K$49, P38*'Indices PF'!$L$49))))))</f>
        <v/>
      </c>
      <c r="V38" s="110"/>
      <c r="W38" s="110"/>
      <c r="X38" s="110"/>
      <c r="Y38" s="110"/>
      <c r="Z38" s="117"/>
      <c r="AA38" s="118"/>
      <c r="AB38" s="119" t="str">
        <f t="shared" si="0"/>
        <v/>
      </c>
      <c r="AC38" s="123"/>
      <c r="AD38" s="123"/>
      <c r="AE38" s="125"/>
      <c r="AF38" s="126"/>
      <c r="AG38" s="126"/>
      <c r="AH38" s="29"/>
    </row>
    <row r="39" spans="1:34" ht="12.75" customHeight="1">
      <c r="A39" s="124"/>
      <c r="B39" s="107"/>
      <c r="C39" s="89"/>
      <c r="D39" s="109"/>
      <c r="E39" s="110"/>
      <c r="F39" s="110"/>
      <c r="G39" s="110"/>
      <c r="H39" s="110"/>
      <c r="I39" s="111"/>
      <c r="J39" s="111"/>
      <c r="K39" s="110"/>
      <c r="L39" s="112"/>
      <c r="M39" s="113"/>
      <c r="N39" s="122"/>
      <c r="O39" s="122"/>
      <c r="P39" s="122"/>
      <c r="Q39" s="122"/>
      <c r="R39" s="115" t="str">
        <f>IF(AND(ISTEXT(T39),ISTEXT(U39)),"",SUM(T39:U39)*'Indices PF'!$E$54)</f>
        <v/>
      </c>
      <c r="S39" s="115" t="str">
        <f>IF(OR(ISBLANK(N39),ISBLANK(O39)),"",
 IF(M39="ILF",
  IF((O39&lt;='Indices PF'!$D$31),
  IF(('Funções Dados'!N39&lt;'Indices PF'!$E$34), 'Indices PF'!$E$31,
  IF(('Funções Dados'!N39&lt;'Indices PF'!$F$34), 'Indices PF'!$F$31, 'Indices PF'!$G$31)),
   IF((O39&lt;='Indices PF'!$D$32),
   IF(('Funções Dados'!N39&lt;'Indices PF'!$E$34), 'Indices PF'!$E$32,
   IF(('Funções Dados'!N39&lt;'Indices PF'!$F$34), 'Indices PF'!$F$32, 'Indices PF'!$G$32)),
    IF((O39&gt;='Indices PF'!$D$33),
    IF(('Funções Dados'!N39&lt;'Indices PF'!$E$34), 'Indices PF'!$E$33,
    IF(('Funções Dados'!N39&lt;'Indices PF'!$F$34), 'Indices PF'!$F$33, 'Indices PF'!$G$33))))),
    IF((O39&lt;='Indices PF'!$D$39),
     IF(('Funções Dados'!N39&lt;'Indices PF'!$E$42), 'Indices PF'!$E$39,
     IF(('Funções Dados'!N39&lt;'Indices PF'!$F$42), 'Indices PF'!$F$39, 'Indices PF'!$G$39)),
      IF((O39&lt;='Indices PF'!$D$40),
      IF(('Funções Dados'!N39&lt;'Indices PF'!$E$42), 'Indices PF'!$E$40,
      IF(('Funções Dados'!N39&lt;'Indices PF'!$F$42), 'Indices PF'!$F$40, 'Indices PF'!$G$40)),
       IF((O39&gt;='Indices PF'!$D$41),
       IF(('Funções Dados'!N39&lt;'Indices PF'!$E$42), 'Indices PF'!$E$41,
       IF(('Funções Dados'!N39&lt;'Indices PF'!$F$42), 'Indices PF'!$F$41, 'Indices PF'!$G$41)))))))</f>
        <v/>
      </c>
      <c r="T39" s="116" t="str">
        <f>IF(OR(ISBLANK(N39),ISBLANK(O39)),"",
 IF(M39="ILF",
  IF((O39&lt;='Indices PF'!$D$31),
  IF(('Funções Dados'!N39&lt;'Indices PF'!$E$34), N39*'Indices PF'!$J$31,
  IF(('Funções Dados'!N39&lt;'Indices PF'!$F$34), N39*'Indices PF'!$K$31, N39*'Indices PF'!$L$31)),
   IF((O39&lt;='Indices PF'!$D$32),
   IF(('Funções Dados'!N39&lt;'Indices PF'!$E$34), N39*'Indices PF'!$J$32,
   IF(('Funções Dados'!N39&lt;'Indices PF'!$F$34), N39*'Indices PF'!$K$32, N39*'Indices PF'!$L$32)),
    IF((O39&gt;='Indices PF'!$D$33),
    IF(('Funções Dados'!N39&lt;'Indices PF'!$E$34), N39*'Indices PF'!$J$33,
    IF(('Funções Dados'!N39&lt;'Indices PF'!$F$34), N39*'Indices PF'!$K$33, N39*'Indices PF'!$L$33))))),
    IF((O39&lt;='Indices PF'!$D$39),
     IF(('Funções Dados'!N39&lt;'Indices PF'!$E$42), N39*'Indices PF'!$J$39,
     IF(('Funções Dados'!N39&lt;'Indices PF'!$F$42), N39*'Indices PF'!$K$39, N39*'Indices PF'!$L$39)),
      IF((O39&lt;='Indices PF'!$D$40),
      IF(('Funções Dados'!N39&lt;'Indices PF'!$E$42), N39*'Indices PF'!$J$40,
      IF(('Funções Dados'!N39&lt;'Indices PF'!$F$42), N39*'Indices PF'!$K$40, N39*'Indices PF'!$L$40)),
       IF((O39&gt;='Indices PF'!$D$41),
       IF(('Funções Dados'!N39&lt;'Indices PF'!$E$42), N39*'Indices PF'!$J$41,
       IF(('Funções Dados'!N39&lt;'Indices PF'!$F$42), N39*'Indices PF'!$K$41, N39*'Indices PF'!$L$41)))))))</f>
        <v/>
      </c>
      <c r="U39" s="116" t="str">
        <f>IF(OR(ISBLANK(P39),ISBLANK(Q39)),"",
 IF((Q39&lt;='Indices PF'!$D$47),
 IF(('Funções Dados'!P39&lt;'Indices PF'!$E$50), P39*'Indices PF'!$J$47,
 IF(('Funções Dados'!P39&lt;'Indices PF'!$F$50), P39*'Indices PF'!$K$47, P39*'Indices PF'!$L$47)),
  IF((Q39&lt;='Indices PF'!$D$48),
  IF(('Funções Dados'!P39&lt;'Indices PF'!$E$50), P39*'Indices PF'!$J$48,
  IF(('Funções Dados'!P39&lt;'Indices PF'!$F$50), P39*'Indices PF'!$K$48, P39*'Indices PF'!$L$48)),
   IF((Q39&gt;='Indices PF'!$D$49),
   IF(('Funções Dados'!P39&lt;'Indices PF'!$E$50), P39*'Indices PF'!$J$49,
   IF(('Funções Dados'!P39&lt;'Indices PF'!$F$50), P39*'Indices PF'!$K$49, P39*'Indices PF'!$L$49))))))</f>
        <v/>
      </c>
      <c r="V39" s="110"/>
      <c r="W39" s="110"/>
      <c r="X39" s="110"/>
      <c r="Y39" s="110"/>
      <c r="Z39" s="117"/>
      <c r="AA39" s="118"/>
      <c r="AB39" s="119" t="str">
        <f t="shared" si="0"/>
        <v/>
      </c>
      <c r="AC39" s="123"/>
      <c r="AD39" s="123"/>
      <c r="AE39" s="125"/>
      <c r="AF39" s="126"/>
      <c r="AG39" s="126"/>
      <c r="AH39" s="29"/>
    </row>
    <row r="40" spans="1:34" ht="12.75" customHeight="1">
      <c r="A40" s="124"/>
      <c r="B40" s="107"/>
      <c r="C40" s="89"/>
      <c r="D40" s="109"/>
      <c r="E40" s="110"/>
      <c r="F40" s="110"/>
      <c r="G40" s="110"/>
      <c r="H40" s="110"/>
      <c r="I40" s="111"/>
      <c r="J40" s="111"/>
      <c r="K40" s="110"/>
      <c r="L40" s="112"/>
      <c r="M40" s="113"/>
      <c r="N40" s="122"/>
      <c r="O40" s="122"/>
      <c r="P40" s="122"/>
      <c r="Q40" s="122"/>
      <c r="R40" s="115" t="str">
        <f>IF(AND(ISTEXT(T40),ISTEXT(U40)),"",SUM(T40:U40)*'Indices PF'!$E$54)</f>
        <v/>
      </c>
      <c r="S40" s="115" t="str">
        <f>IF(OR(ISBLANK(N40),ISBLANK(O40)),"",
 IF(M40="ILF",
  IF((O40&lt;='Indices PF'!$D$31),
  IF(('Funções Dados'!N40&lt;'Indices PF'!$E$34), 'Indices PF'!$E$31,
  IF(('Funções Dados'!N40&lt;'Indices PF'!$F$34), 'Indices PF'!$F$31, 'Indices PF'!$G$31)),
   IF((O40&lt;='Indices PF'!$D$32),
   IF(('Funções Dados'!N40&lt;'Indices PF'!$E$34), 'Indices PF'!$E$32,
   IF(('Funções Dados'!N40&lt;'Indices PF'!$F$34), 'Indices PF'!$F$32, 'Indices PF'!$G$32)),
    IF((O40&gt;='Indices PF'!$D$33),
    IF(('Funções Dados'!N40&lt;'Indices PF'!$E$34), 'Indices PF'!$E$33,
    IF(('Funções Dados'!N40&lt;'Indices PF'!$F$34), 'Indices PF'!$F$33, 'Indices PF'!$G$33))))),
    IF((O40&lt;='Indices PF'!$D$39),
     IF(('Funções Dados'!N40&lt;'Indices PF'!$E$42), 'Indices PF'!$E$39,
     IF(('Funções Dados'!N40&lt;'Indices PF'!$F$42), 'Indices PF'!$F$39, 'Indices PF'!$G$39)),
      IF((O40&lt;='Indices PF'!$D$40),
      IF(('Funções Dados'!N40&lt;'Indices PF'!$E$42), 'Indices PF'!$E$40,
      IF(('Funções Dados'!N40&lt;'Indices PF'!$F$42), 'Indices PF'!$F$40, 'Indices PF'!$G$40)),
       IF((O40&gt;='Indices PF'!$D$41),
       IF(('Funções Dados'!N40&lt;'Indices PF'!$E$42), 'Indices PF'!$E$41,
       IF(('Funções Dados'!N40&lt;'Indices PF'!$F$42), 'Indices PF'!$F$41, 'Indices PF'!$G$41)))))))</f>
        <v/>
      </c>
      <c r="T40" s="116" t="str">
        <f>IF(OR(ISBLANK(N40),ISBLANK(O40)),"",
 IF(M40="ILF",
  IF((O40&lt;='Indices PF'!$D$31),
  IF(('Funções Dados'!N40&lt;'Indices PF'!$E$34), N40*'Indices PF'!$J$31,
  IF(('Funções Dados'!N40&lt;'Indices PF'!$F$34), N40*'Indices PF'!$K$31, N40*'Indices PF'!$L$31)),
   IF((O40&lt;='Indices PF'!$D$32),
   IF(('Funções Dados'!N40&lt;'Indices PF'!$E$34), N40*'Indices PF'!$J$32,
   IF(('Funções Dados'!N40&lt;'Indices PF'!$F$34), N40*'Indices PF'!$K$32, N40*'Indices PF'!$L$32)),
    IF((O40&gt;='Indices PF'!$D$33),
    IF(('Funções Dados'!N40&lt;'Indices PF'!$E$34), N40*'Indices PF'!$J$33,
    IF(('Funções Dados'!N40&lt;'Indices PF'!$F$34), N40*'Indices PF'!$K$33, N40*'Indices PF'!$L$33))))),
    IF((O40&lt;='Indices PF'!$D$39),
     IF(('Funções Dados'!N40&lt;'Indices PF'!$E$42), N40*'Indices PF'!$J$39,
     IF(('Funções Dados'!N40&lt;'Indices PF'!$F$42), N40*'Indices PF'!$K$39, N40*'Indices PF'!$L$39)),
      IF((O40&lt;='Indices PF'!$D$40),
      IF(('Funções Dados'!N40&lt;'Indices PF'!$E$42), N40*'Indices PF'!$J$40,
      IF(('Funções Dados'!N40&lt;'Indices PF'!$F$42), N40*'Indices PF'!$K$40, N40*'Indices PF'!$L$40)),
       IF((O40&gt;='Indices PF'!$D$41),
       IF(('Funções Dados'!N40&lt;'Indices PF'!$E$42), N40*'Indices PF'!$J$41,
       IF(('Funções Dados'!N40&lt;'Indices PF'!$F$42), N40*'Indices PF'!$K$41, N40*'Indices PF'!$L$41)))))))</f>
        <v/>
      </c>
      <c r="U40" s="116" t="str">
        <f>IF(OR(ISBLANK(P40),ISBLANK(Q40)),"",
 IF((Q40&lt;='Indices PF'!$D$47),
 IF(('Funções Dados'!P40&lt;'Indices PF'!$E$50), P40*'Indices PF'!$J$47,
 IF(('Funções Dados'!P40&lt;'Indices PF'!$F$50), P40*'Indices PF'!$K$47, P40*'Indices PF'!$L$47)),
  IF((Q40&lt;='Indices PF'!$D$48),
  IF(('Funções Dados'!P40&lt;'Indices PF'!$E$50), P40*'Indices PF'!$J$48,
  IF(('Funções Dados'!P40&lt;'Indices PF'!$F$50), P40*'Indices PF'!$K$48, P40*'Indices PF'!$L$48)),
   IF((Q40&gt;='Indices PF'!$D$49),
   IF(('Funções Dados'!P40&lt;'Indices PF'!$E$50), P40*'Indices PF'!$J$49,
   IF(('Funções Dados'!P40&lt;'Indices PF'!$F$50), P40*'Indices PF'!$K$49, P40*'Indices PF'!$L$49))))))</f>
        <v/>
      </c>
      <c r="V40" s="110"/>
      <c r="W40" s="110"/>
      <c r="X40" s="110"/>
      <c r="Y40" s="110"/>
      <c r="Z40" s="117"/>
      <c r="AA40" s="118"/>
      <c r="AB40" s="119" t="str">
        <f t="shared" si="0"/>
        <v/>
      </c>
      <c r="AC40" s="123"/>
      <c r="AD40" s="123"/>
      <c r="AE40" s="125"/>
      <c r="AF40" s="126"/>
      <c r="AG40" s="126"/>
      <c r="AH40" s="29"/>
    </row>
    <row r="41" spans="1:34" ht="12.75" customHeight="1">
      <c r="A41" s="84"/>
      <c r="B41" s="107"/>
      <c r="C41" s="89"/>
      <c r="D41" s="109"/>
      <c r="E41" s="110"/>
      <c r="F41" s="110"/>
      <c r="G41" s="110"/>
      <c r="H41" s="110"/>
      <c r="I41" s="111"/>
      <c r="J41" s="111"/>
      <c r="K41" s="110"/>
      <c r="L41" s="112"/>
      <c r="M41" s="113"/>
      <c r="N41" s="122"/>
      <c r="O41" s="122"/>
      <c r="P41" s="122"/>
      <c r="Q41" s="122"/>
      <c r="R41" s="115" t="str">
        <f>IF(AND(ISTEXT(T41),ISTEXT(U41)),"",SUM(T41:U41)*'Indices PF'!$E$54)</f>
        <v/>
      </c>
      <c r="S41" s="115" t="str">
        <f>IF(OR(ISBLANK(N41),ISBLANK(O41)),"",
 IF(M41="ILF",
  IF((O41&lt;='Indices PF'!$D$31),
  IF(('Funções Dados'!N41&lt;'Indices PF'!$E$34), 'Indices PF'!$E$31,
  IF(('Funções Dados'!N41&lt;'Indices PF'!$F$34), 'Indices PF'!$F$31, 'Indices PF'!$G$31)),
   IF((O41&lt;='Indices PF'!$D$32),
   IF(('Funções Dados'!N41&lt;'Indices PF'!$E$34), 'Indices PF'!$E$32,
   IF(('Funções Dados'!N41&lt;'Indices PF'!$F$34), 'Indices PF'!$F$32, 'Indices PF'!$G$32)),
    IF((O41&gt;='Indices PF'!$D$33),
    IF(('Funções Dados'!N41&lt;'Indices PF'!$E$34), 'Indices PF'!$E$33,
    IF(('Funções Dados'!N41&lt;'Indices PF'!$F$34), 'Indices PF'!$F$33, 'Indices PF'!$G$33))))),
    IF((O41&lt;='Indices PF'!$D$39),
     IF(('Funções Dados'!N41&lt;'Indices PF'!$E$42), 'Indices PF'!$E$39,
     IF(('Funções Dados'!N41&lt;'Indices PF'!$F$42), 'Indices PF'!$F$39, 'Indices PF'!$G$39)),
      IF((O41&lt;='Indices PF'!$D$40),
      IF(('Funções Dados'!N41&lt;'Indices PF'!$E$42), 'Indices PF'!$E$40,
      IF(('Funções Dados'!N41&lt;'Indices PF'!$F$42), 'Indices PF'!$F$40, 'Indices PF'!$G$40)),
       IF((O41&gt;='Indices PF'!$D$41),
       IF(('Funções Dados'!N41&lt;'Indices PF'!$E$42), 'Indices PF'!$E$41,
       IF(('Funções Dados'!N41&lt;'Indices PF'!$F$42), 'Indices PF'!$F$41, 'Indices PF'!$G$41)))))))</f>
        <v/>
      </c>
      <c r="T41" s="116" t="str">
        <f>IF(OR(ISBLANK(N41),ISBLANK(O41)),"",
 IF(M41="ILF",
  IF((O41&lt;='Indices PF'!$D$31),
  IF(('Funções Dados'!N41&lt;'Indices PF'!$E$34), N41*'Indices PF'!$J$31,
  IF(('Funções Dados'!N41&lt;'Indices PF'!$F$34), N41*'Indices PF'!$K$31, N41*'Indices PF'!$L$31)),
   IF((O41&lt;='Indices PF'!$D$32),
   IF(('Funções Dados'!N41&lt;'Indices PF'!$E$34), N41*'Indices PF'!$J$32,
   IF(('Funções Dados'!N41&lt;'Indices PF'!$F$34), N41*'Indices PF'!$K$32, N41*'Indices PF'!$L$32)),
    IF((O41&gt;='Indices PF'!$D$33),
    IF(('Funções Dados'!N41&lt;'Indices PF'!$E$34), N41*'Indices PF'!$J$33,
    IF(('Funções Dados'!N41&lt;'Indices PF'!$F$34), N41*'Indices PF'!$K$33, N41*'Indices PF'!$L$33))))),
    IF((O41&lt;='Indices PF'!$D$39),
     IF(('Funções Dados'!N41&lt;'Indices PF'!$E$42), N41*'Indices PF'!$J$39,
     IF(('Funções Dados'!N41&lt;'Indices PF'!$F$42), N41*'Indices PF'!$K$39, N41*'Indices PF'!$L$39)),
      IF((O41&lt;='Indices PF'!$D$40),
      IF(('Funções Dados'!N41&lt;'Indices PF'!$E$42), N41*'Indices PF'!$J$40,
      IF(('Funções Dados'!N41&lt;'Indices PF'!$F$42), N41*'Indices PF'!$K$40, N41*'Indices PF'!$L$40)),
       IF((O41&gt;='Indices PF'!$D$41),
       IF(('Funções Dados'!N41&lt;'Indices PF'!$E$42), N41*'Indices PF'!$J$41,
       IF(('Funções Dados'!N41&lt;'Indices PF'!$F$42), N41*'Indices PF'!$K$41, N41*'Indices PF'!$L$41)))))))</f>
        <v/>
      </c>
      <c r="U41" s="116" t="str">
        <f>IF(OR(ISBLANK(P41),ISBLANK(Q41)),"",
 IF((Q41&lt;='Indices PF'!$D$47),
 IF(('Funções Dados'!P41&lt;'Indices PF'!$E$50), P41*'Indices PF'!$J$47,
 IF(('Funções Dados'!P41&lt;'Indices PF'!$F$50), P41*'Indices PF'!$K$47, P41*'Indices PF'!$L$47)),
  IF((Q41&lt;='Indices PF'!$D$48),
  IF(('Funções Dados'!P41&lt;'Indices PF'!$E$50), P41*'Indices PF'!$J$48,
  IF(('Funções Dados'!P41&lt;'Indices PF'!$F$50), P41*'Indices PF'!$K$48, P41*'Indices PF'!$L$48)),
   IF((Q41&gt;='Indices PF'!$D$49),
   IF(('Funções Dados'!P41&lt;'Indices PF'!$E$50), P41*'Indices PF'!$J$49,
   IF(('Funções Dados'!P41&lt;'Indices PF'!$F$50), P41*'Indices PF'!$K$49, P41*'Indices PF'!$L$49))))))</f>
        <v/>
      </c>
      <c r="V41" s="110"/>
      <c r="W41" s="110"/>
      <c r="X41" s="110"/>
      <c r="Y41" s="110"/>
      <c r="Z41" s="117"/>
      <c r="AA41" s="118"/>
      <c r="AB41" s="119" t="str">
        <f t="shared" si="0"/>
        <v/>
      </c>
      <c r="AC41" s="123"/>
      <c r="AD41" s="123"/>
      <c r="AE41" s="125"/>
      <c r="AF41" s="126"/>
      <c r="AG41" s="126"/>
      <c r="AH41" s="29"/>
    </row>
    <row r="42" spans="1:34" ht="12.75" customHeight="1">
      <c r="A42" s="84"/>
      <c r="B42" s="107"/>
      <c r="C42" s="89"/>
      <c r="D42" s="109"/>
      <c r="E42" s="110"/>
      <c r="F42" s="110"/>
      <c r="G42" s="110"/>
      <c r="H42" s="110"/>
      <c r="I42" s="111"/>
      <c r="J42" s="111"/>
      <c r="K42" s="110"/>
      <c r="L42" s="112"/>
      <c r="M42" s="113"/>
      <c r="N42" s="122"/>
      <c r="O42" s="122"/>
      <c r="P42" s="122"/>
      <c r="Q42" s="122"/>
      <c r="R42" s="115" t="str">
        <f>IF(AND(ISTEXT(T42),ISTEXT(U42)),"",SUM(T42:U42)*'Indices PF'!$E$54)</f>
        <v/>
      </c>
      <c r="S42" s="115" t="str">
        <f>IF(OR(ISBLANK(N42),ISBLANK(O42)),"",
 IF(M42="ILF",
  IF((O42&lt;='Indices PF'!$D$31),
  IF(('Funções Dados'!N42&lt;'Indices PF'!$E$34), 'Indices PF'!$E$31,
  IF(('Funções Dados'!N42&lt;'Indices PF'!$F$34), 'Indices PF'!$F$31, 'Indices PF'!$G$31)),
   IF((O42&lt;='Indices PF'!$D$32),
   IF(('Funções Dados'!N42&lt;'Indices PF'!$E$34), 'Indices PF'!$E$32,
   IF(('Funções Dados'!N42&lt;'Indices PF'!$F$34), 'Indices PF'!$F$32, 'Indices PF'!$G$32)),
    IF((O42&gt;='Indices PF'!$D$33),
    IF(('Funções Dados'!N42&lt;'Indices PF'!$E$34), 'Indices PF'!$E$33,
    IF(('Funções Dados'!N42&lt;'Indices PF'!$F$34), 'Indices PF'!$F$33, 'Indices PF'!$G$33))))),
    IF((O42&lt;='Indices PF'!$D$39),
     IF(('Funções Dados'!N42&lt;'Indices PF'!$E$42), 'Indices PF'!$E$39,
     IF(('Funções Dados'!N42&lt;'Indices PF'!$F$42), 'Indices PF'!$F$39, 'Indices PF'!$G$39)),
      IF((O42&lt;='Indices PF'!$D$40),
      IF(('Funções Dados'!N42&lt;'Indices PF'!$E$42), 'Indices PF'!$E$40,
      IF(('Funções Dados'!N42&lt;'Indices PF'!$F$42), 'Indices PF'!$F$40, 'Indices PF'!$G$40)),
       IF((O42&gt;='Indices PF'!$D$41),
       IF(('Funções Dados'!N42&lt;'Indices PF'!$E$42), 'Indices PF'!$E$41,
       IF(('Funções Dados'!N42&lt;'Indices PF'!$F$42), 'Indices PF'!$F$41, 'Indices PF'!$G$41)))))))</f>
        <v/>
      </c>
      <c r="T42" s="116" t="str">
        <f>IF(OR(ISBLANK(N42),ISBLANK(O42)),"",
 IF(M42="ILF",
  IF((O42&lt;='Indices PF'!$D$31),
  IF(('Funções Dados'!N42&lt;'Indices PF'!$E$34), N42*'Indices PF'!$J$31,
  IF(('Funções Dados'!N42&lt;'Indices PF'!$F$34), N42*'Indices PF'!$K$31, N42*'Indices PF'!$L$31)),
   IF((O42&lt;='Indices PF'!$D$32),
   IF(('Funções Dados'!N42&lt;'Indices PF'!$E$34), N42*'Indices PF'!$J$32,
   IF(('Funções Dados'!N42&lt;'Indices PF'!$F$34), N42*'Indices PF'!$K$32, N42*'Indices PF'!$L$32)),
    IF((O42&gt;='Indices PF'!$D$33),
    IF(('Funções Dados'!N42&lt;'Indices PF'!$E$34), N42*'Indices PF'!$J$33,
    IF(('Funções Dados'!N42&lt;'Indices PF'!$F$34), N42*'Indices PF'!$K$33, N42*'Indices PF'!$L$33))))),
    IF((O42&lt;='Indices PF'!$D$39),
     IF(('Funções Dados'!N42&lt;'Indices PF'!$E$42), N42*'Indices PF'!$J$39,
     IF(('Funções Dados'!N42&lt;'Indices PF'!$F$42), N42*'Indices PF'!$K$39, N42*'Indices PF'!$L$39)),
      IF((O42&lt;='Indices PF'!$D$40),
      IF(('Funções Dados'!N42&lt;'Indices PF'!$E$42), N42*'Indices PF'!$J$40,
      IF(('Funções Dados'!N42&lt;'Indices PF'!$F$42), N42*'Indices PF'!$K$40, N42*'Indices PF'!$L$40)),
       IF((O42&gt;='Indices PF'!$D$41),
       IF(('Funções Dados'!N42&lt;'Indices PF'!$E$42), N42*'Indices PF'!$J$41,
       IF(('Funções Dados'!N42&lt;'Indices PF'!$F$42), N42*'Indices PF'!$K$41, N42*'Indices PF'!$L$41)))))))</f>
        <v/>
      </c>
      <c r="U42" s="116" t="str">
        <f>IF(OR(ISBLANK(P42),ISBLANK(Q42)),"",
 IF((Q42&lt;='Indices PF'!$D$47),
 IF(('Funções Dados'!P42&lt;'Indices PF'!$E$50), P42*'Indices PF'!$J$47,
 IF(('Funções Dados'!P42&lt;'Indices PF'!$F$50), P42*'Indices PF'!$K$47, P42*'Indices PF'!$L$47)),
  IF((Q42&lt;='Indices PF'!$D$48),
  IF(('Funções Dados'!P42&lt;'Indices PF'!$E$50), P42*'Indices PF'!$J$48,
  IF(('Funções Dados'!P42&lt;'Indices PF'!$F$50), P42*'Indices PF'!$K$48, P42*'Indices PF'!$L$48)),
   IF((Q42&gt;='Indices PF'!$D$49),
   IF(('Funções Dados'!P42&lt;'Indices PF'!$E$50), P42*'Indices PF'!$J$49,
   IF(('Funções Dados'!P42&lt;'Indices PF'!$F$50), P42*'Indices PF'!$K$49, P42*'Indices PF'!$L$49))))))</f>
        <v/>
      </c>
      <c r="V42" s="110"/>
      <c r="W42" s="110"/>
      <c r="X42" s="110"/>
      <c r="Y42" s="110"/>
      <c r="Z42" s="117"/>
      <c r="AA42" s="118"/>
      <c r="AB42" s="119" t="str">
        <f t="shared" si="0"/>
        <v/>
      </c>
      <c r="AC42" s="123"/>
      <c r="AD42" s="123"/>
      <c r="AE42" s="125"/>
      <c r="AF42" s="126"/>
      <c r="AG42" s="126"/>
      <c r="AH42" s="29"/>
    </row>
    <row r="43" spans="1:34" ht="12.75" customHeight="1">
      <c r="A43" s="84"/>
      <c r="B43" s="107"/>
      <c r="C43" s="89"/>
      <c r="D43" s="109"/>
      <c r="E43" s="110"/>
      <c r="F43" s="110"/>
      <c r="G43" s="110"/>
      <c r="H43" s="110"/>
      <c r="I43" s="111"/>
      <c r="J43" s="111"/>
      <c r="K43" s="110"/>
      <c r="L43" s="112"/>
      <c r="M43" s="113"/>
      <c r="N43" s="122"/>
      <c r="O43" s="122"/>
      <c r="P43" s="122"/>
      <c r="Q43" s="122"/>
      <c r="R43" s="115" t="str">
        <f>IF(AND(ISTEXT(T43),ISTEXT(U43)),"",SUM(T43:U43)*'Indices PF'!$E$54)</f>
        <v/>
      </c>
      <c r="S43" s="115" t="str">
        <f>IF(OR(ISBLANK(N43),ISBLANK(O43)),"",
 IF(M43="ILF",
  IF((O43&lt;='Indices PF'!$D$31),
  IF(('Funções Dados'!N43&lt;'Indices PF'!$E$34), 'Indices PF'!$E$31,
  IF(('Funções Dados'!N43&lt;'Indices PF'!$F$34), 'Indices PF'!$F$31, 'Indices PF'!$G$31)),
   IF((O43&lt;='Indices PF'!$D$32),
   IF(('Funções Dados'!N43&lt;'Indices PF'!$E$34), 'Indices PF'!$E$32,
   IF(('Funções Dados'!N43&lt;'Indices PF'!$F$34), 'Indices PF'!$F$32, 'Indices PF'!$G$32)),
    IF((O43&gt;='Indices PF'!$D$33),
    IF(('Funções Dados'!N43&lt;'Indices PF'!$E$34), 'Indices PF'!$E$33,
    IF(('Funções Dados'!N43&lt;'Indices PF'!$F$34), 'Indices PF'!$F$33, 'Indices PF'!$G$33))))),
    IF((O43&lt;='Indices PF'!$D$39),
     IF(('Funções Dados'!N43&lt;'Indices PF'!$E$42), 'Indices PF'!$E$39,
     IF(('Funções Dados'!N43&lt;'Indices PF'!$F$42), 'Indices PF'!$F$39, 'Indices PF'!$G$39)),
      IF((O43&lt;='Indices PF'!$D$40),
      IF(('Funções Dados'!N43&lt;'Indices PF'!$E$42), 'Indices PF'!$E$40,
      IF(('Funções Dados'!N43&lt;'Indices PF'!$F$42), 'Indices PF'!$F$40, 'Indices PF'!$G$40)),
       IF((O43&gt;='Indices PF'!$D$41),
       IF(('Funções Dados'!N43&lt;'Indices PF'!$E$42), 'Indices PF'!$E$41,
       IF(('Funções Dados'!N43&lt;'Indices PF'!$F$42), 'Indices PF'!$F$41, 'Indices PF'!$G$41)))))))</f>
        <v/>
      </c>
      <c r="T43" s="116" t="str">
        <f>IF(OR(ISBLANK(N43),ISBLANK(O43)),"",
 IF(M43="ILF",
  IF((O43&lt;='Indices PF'!$D$31),
  IF(('Funções Dados'!N43&lt;'Indices PF'!$E$34), N43*'Indices PF'!$J$31,
  IF(('Funções Dados'!N43&lt;'Indices PF'!$F$34), N43*'Indices PF'!$K$31, N43*'Indices PF'!$L$31)),
   IF((O43&lt;='Indices PF'!$D$32),
   IF(('Funções Dados'!N43&lt;'Indices PF'!$E$34), N43*'Indices PF'!$J$32,
   IF(('Funções Dados'!N43&lt;'Indices PF'!$F$34), N43*'Indices PF'!$K$32, N43*'Indices PF'!$L$32)),
    IF((O43&gt;='Indices PF'!$D$33),
    IF(('Funções Dados'!N43&lt;'Indices PF'!$E$34), N43*'Indices PF'!$J$33,
    IF(('Funções Dados'!N43&lt;'Indices PF'!$F$34), N43*'Indices PF'!$K$33, N43*'Indices PF'!$L$33))))),
    IF((O43&lt;='Indices PF'!$D$39),
     IF(('Funções Dados'!N43&lt;'Indices PF'!$E$42), N43*'Indices PF'!$J$39,
     IF(('Funções Dados'!N43&lt;'Indices PF'!$F$42), N43*'Indices PF'!$K$39, N43*'Indices PF'!$L$39)),
      IF((O43&lt;='Indices PF'!$D$40),
      IF(('Funções Dados'!N43&lt;'Indices PF'!$E$42), N43*'Indices PF'!$J$40,
      IF(('Funções Dados'!N43&lt;'Indices PF'!$F$42), N43*'Indices PF'!$K$40, N43*'Indices PF'!$L$40)),
       IF((O43&gt;='Indices PF'!$D$41),
       IF(('Funções Dados'!N43&lt;'Indices PF'!$E$42), N43*'Indices PF'!$J$41,
       IF(('Funções Dados'!N43&lt;'Indices PF'!$F$42), N43*'Indices PF'!$K$41, N43*'Indices PF'!$L$41)))))))</f>
        <v/>
      </c>
      <c r="U43" s="116" t="str">
        <f>IF(OR(ISBLANK(P43),ISBLANK(Q43)),"",
 IF((Q43&lt;='Indices PF'!$D$47),
 IF(('Funções Dados'!P43&lt;'Indices PF'!$E$50), P43*'Indices PF'!$J$47,
 IF(('Funções Dados'!P43&lt;'Indices PF'!$F$50), P43*'Indices PF'!$K$47, P43*'Indices PF'!$L$47)),
  IF((Q43&lt;='Indices PF'!$D$48),
  IF(('Funções Dados'!P43&lt;'Indices PF'!$E$50), P43*'Indices PF'!$J$48,
  IF(('Funções Dados'!P43&lt;'Indices PF'!$F$50), P43*'Indices PF'!$K$48, P43*'Indices PF'!$L$48)),
   IF((Q43&gt;='Indices PF'!$D$49),
   IF(('Funções Dados'!P43&lt;'Indices PF'!$E$50), P43*'Indices PF'!$J$49,
   IF(('Funções Dados'!P43&lt;'Indices PF'!$F$50), P43*'Indices PF'!$K$49, P43*'Indices PF'!$L$49))))))</f>
        <v/>
      </c>
      <c r="V43" s="110"/>
      <c r="W43" s="110"/>
      <c r="X43" s="110"/>
      <c r="Y43" s="110"/>
      <c r="Z43" s="117"/>
      <c r="AA43" s="118"/>
      <c r="AB43" s="119" t="str">
        <f t="shared" si="0"/>
        <v/>
      </c>
      <c r="AC43" s="123"/>
      <c r="AD43" s="123"/>
      <c r="AE43" s="125"/>
      <c r="AF43" s="126"/>
      <c r="AG43" s="126"/>
      <c r="AH43" s="29"/>
    </row>
    <row r="44" spans="1:34" ht="12.75" customHeight="1">
      <c r="A44" s="84"/>
      <c r="B44" s="107"/>
      <c r="C44" s="89"/>
      <c r="D44" s="109"/>
      <c r="E44" s="110"/>
      <c r="F44" s="110"/>
      <c r="G44" s="110"/>
      <c r="H44" s="110"/>
      <c r="I44" s="111"/>
      <c r="J44" s="111"/>
      <c r="K44" s="110"/>
      <c r="L44" s="112"/>
      <c r="M44" s="113"/>
      <c r="N44" s="122"/>
      <c r="O44" s="122"/>
      <c r="P44" s="122"/>
      <c r="Q44" s="122"/>
      <c r="R44" s="115" t="str">
        <f>IF(AND(ISTEXT(T44),ISTEXT(U44)),"",SUM(T44:U44)*'Indices PF'!$E$54)</f>
        <v/>
      </c>
      <c r="S44" s="115" t="str">
        <f>IF(OR(ISBLANK(N44),ISBLANK(O44)),"",
 IF(M44="ILF",
  IF((O44&lt;='Indices PF'!$D$31),
  IF(('Funções Dados'!N44&lt;'Indices PF'!$E$34), 'Indices PF'!$E$31,
  IF(('Funções Dados'!N44&lt;'Indices PF'!$F$34), 'Indices PF'!$F$31, 'Indices PF'!$G$31)),
   IF((O44&lt;='Indices PF'!$D$32),
   IF(('Funções Dados'!N44&lt;'Indices PF'!$E$34), 'Indices PF'!$E$32,
   IF(('Funções Dados'!N44&lt;'Indices PF'!$F$34), 'Indices PF'!$F$32, 'Indices PF'!$G$32)),
    IF((O44&gt;='Indices PF'!$D$33),
    IF(('Funções Dados'!N44&lt;'Indices PF'!$E$34), 'Indices PF'!$E$33,
    IF(('Funções Dados'!N44&lt;'Indices PF'!$F$34), 'Indices PF'!$F$33, 'Indices PF'!$G$33))))),
    IF((O44&lt;='Indices PF'!$D$39),
     IF(('Funções Dados'!N44&lt;'Indices PF'!$E$42), 'Indices PF'!$E$39,
     IF(('Funções Dados'!N44&lt;'Indices PF'!$F$42), 'Indices PF'!$F$39, 'Indices PF'!$G$39)),
      IF((O44&lt;='Indices PF'!$D$40),
      IF(('Funções Dados'!N44&lt;'Indices PF'!$E$42), 'Indices PF'!$E$40,
      IF(('Funções Dados'!N44&lt;'Indices PF'!$F$42), 'Indices PF'!$F$40, 'Indices PF'!$G$40)),
       IF((O44&gt;='Indices PF'!$D$41),
       IF(('Funções Dados'!N44&lt;'Indices PF'!$E$42), 'Indices PF'!$E$41,
       IF(('Funções Dados'!N44&lt;'Indices PF'!$F$42), 'Indices PF'!$F$41, 'Indices PF'!$G$41)))))))</f>
        <v/>
      </c>
      <c r="T44" s="116" t="str">
        <f>IF(OR(ISBLANK(N44),ISBLANK(O44)),"",
 IF(M44="ILF",
  IF((O44&lt;='Indices PF'!$D$31),
  IF(('Funções Dados'!N44&lt;'Indices PF'!$E$34), N44*'Indices PF'!$J$31,
  IF(('Funções Dados'!N44&lt;'Indices PF'!$F$34), N44*'Indices PF'!$K$31, N44*'Indices PF'!$L$31)),
   IF((O44&lt;='Indices PF'!$D$32),
   IF(('Funções Dados'!N44&lt;'Indices PF'!$E$34), N44*'Indices PF'!$J$32,
   IF(('Funções Dados'!N44&lt;'Indices PF'!$F$34), N44*'Indices PF'!$K$32, N44*'Indices PF'!$L$32)),
    IF((O44&gt;='Indices PF'!$D$33),
    IF(('Funções Dados'!N44&lt;'Indices PF'!$E$34), N44*'Indices PF'!$J$33,
    IF(('Funções Dados'!N44&lt;'Indices PF'!$F$34), N44*'Indices PF'!$K$33, N44*'Indices PF'!$L$33))))),
    IF((O44&lt;='Indices PF'!$D$39),
     IF(('Funções Dados'!N44&lt;'Indices PF'!$E$42), N44*'Indices PF'!$J$39,
     IF(('Funções Dados'!N44&lt;'Indices PF'!$F$42), N44*'Indices PF'!$K$39, N44*'Indices PF'!$L$39)),
      IF((O44&lt;='Indices PF'!$D$40),
      IF(('Funções Dados'!N44&lt;'Indices PF'!$E$42), N44*'Indices PF'!$J$40,
      IF(('Funções Dados'!N44&lt;'Indices PF'!$F$42), N44*'Indices PF'!$K$40, N44*'Indices PF'!$L$40)),
       IF((O44&gt;='Indices PF'!$D$41),
       IF(('Funções Dados'!N44&lt;'Indices PF'!$E$42), N44*'Indices PF'!$J$41,
       IF(('Funções Dados'!N44&lt;'Indices PF'!$F$42), N44*'Indices PF'!$K$41, N44*'Indices PF'!$L$41)))))))</f>
        <v/>
      </c>
      <c r="U44" s="116" t="str">
        <f>IF(OR(ISBLANK(P44),ISBLANK(Q44)),"",
 IF((Q44&lt;='Indices PF'!$D$47),
 IF(('Funções Dados'!P44&lt;'Indices PF'!$E$50), P44*'Indices PF'!$J$47,
 IF(('Funções Dados'!P44&lt;'Indices PF'!$F$50), P44*'Indices PF'!$K$47, P44*'Indices PF'!$L$47)),
  IF((Q44&lt;='Indices PF'!$D$48),
  IF(('Funções Dados'!P44&lt;'Indices PF'!$E$50), P44*'Indices PF'!$J$48,
  IF(('Funções Dados'!P44&lt;'Indices PF'!$F$50), P44*'Indices PF'!$K$48, P44*'Indices PF'!$L$48)),
   IF((Q44&gt;='Indices PF'!$D$49),
   IF(('Funções Dados'!P44&lt;'Indices PF'!$E$50), P44*'Indices PF'!$J$49,
   IF(('Funções Dados'!P44&lt;'Indices PF'!$F$50), P44*'Indices PF'!$K$49, P44*'Indices PF'!$L$49))))))</f>
        <v/>
      </c>
      <c r="V44" s="110"/>
      <c r="W44" s="110"/>
      <c r="X44" s="110"/>
      <c r="Y44" s="110"/>
      <c r="Z44" s="117"/>
      <c r="AA44" s="118"/>
      <c r="AB44" s="119" t="str">
        <f t="shared" si="0"/>
        <v/>
      </c>
      <c r="AC44" s="123"/>
      <c r="AD44" s="123"/>
      <c r="AE44" s="125"/>
      <c r="AF44" s="126"/>
      <c r="AG44" s="126"/>
      <c r="AH44" s="29"/>
    </row>
    <row r="45" spans="1:34" ht="12" customHeight="1">
      <c r="A45" s="84"/>
      <c r="B45" s="107"/>
      <c r="C45" s="89"/>
      <c r="D45" s="109"/>
      <c r="E45" s="110"/>
      <c r="F45" s="110"/>
      <c r="G45" s="110"/>
      <c r="H45" s="110"/>
      <c r="I45" s="111"/>
      <c r="J45" s="111"/>
      <c r="K45" s="110"/>
      <c r="L45" s="112"/>
      <c r="M45" s="113"/>
      <c r="N45" s="122"/>
      <c r="O45" s="122"/>
      <c r="P45" s="122"/>
      <c r="Q45" s="122"/>
      <c r="R45" s="115" t="str">
        <f>IF(AND(ISTEXT(T45),ISTEXT(U45)),"",SUM(T45:U45)*'Indices PF'!$E$54)</f>
        <v/>
      </c>
      <c r="S45" s="115" t="str">
        <f>IF(OR(ISBLANK(N45),ISBLANK(O45)),"",
 IF(M45="ILF",
  IF((O45&lt;='Indices PF'!$D$31),
  IF(('Funções Dados'!N45&lt;'Indices PF'!$E$34), 'Indices PF'!$E$31,
  IF(('Funções Dados'!N45&lt;'Indices PF'!$F$34), 'Indices PF'!$F$31, 'Indices PF'!$G$31)),
   IF((O45&lt;='Indices PF'!$D$32),
   IF(('Funções Dados'!N45&lt;'Indices PF'!$E$34), 'Indices PF'!$E$32,
   IF(('Funções Dados'!N45&lt;'Indices PF'!$F$34), 'Indices PF'!$F$32, 'Indices PF'!$G$32)),
    IF((O45&gt;='Indices PF'!$D$33),
    IF(('Funções Dados'!N45&lt;'Indices PF'!$E$34), 'Indices PF'!$E$33,
    IF(('Funções Dados'!N45&lt;'Indices PF'!$F$34), 'Indices PF'!$F$33, 'Indices PF'!$G$33))))),
    IF((O45&lt;='Indices PF'!$D$39),
     IF(('Funções Dados'!N45&lt;'Indices PF'!$E$42), 'Indices PF'!$E$39,
     IF(('Funções Dados'!N45&lt;'Indices PF'!$F$42), 'Indices PF'!$F$39, 'Indices PF'!$G$39)),
      IF((O45&lt;='Indices PF'!$D$40),
      IF(('Funções Dados'!N45&lt;'Indices PF'!$E$42), 'Indices PF'!$E$40,
      IF(('Funções Dados'!N45&lt;'Indices PF'!$F$42), 'Indices PF'!$F$40, 'Indices PF'!$G$40)),
       IF((O45&gt;='Indices PF'!$D$41),
       IF(('Funções Dados'!N45&lt;'Indices PF'!$E$42), 'Indices PF'!$E$41,
       IF(('Funções Dados'!N45&lt;'Indices PF'!$F$42), 'Indices PF'!$F$41, 'Indices PF'!$G$41)))))))</f>
        <v/>
      </c>
      <c r="T45" s="116" t="str">
        <f>IF(OR(ISBLANK(N45),ISBLANK(O45)),"",
 IF(M45="ILF",
  IF((O45&lt;='Indices PF'!$D$31),
  IF(('Funções Dados'!N45&lt;'Indices PF'!$E$34), N45*'Indices PF'!$J$31,
  IF(('Funções Dados'!N45&lt;'Indices PF'!$F$34), N45*'Indices PF'!$K$31, N45*'Indices PF'!$L$31)),
   IF((O45&lt;='Indices PF'!$D$32),
   IF(('Funções Dados'!N45&lt;'Indices PF'!$E$34), N45*'Indices PF'!$J$32,
   IF(('Funções Dados'!N45&lt;'Indices PF'!$F$34), N45*'Indices PF'!$K$32, N45*'Indices PF'!$L$32)),
    IF((O45&gt;='Indices PF'!$D$33),
    IF(('Funções Dados'!N45&lt;'Indices PF'!$E$34), N45*'Indices PF'!$J$33,
    IF(('Funções Dados'!N45&lt;'Indices PF'!$F$34), N45*'Indices PF'!$K$33, N45*'Indices PF'!$L$33))))),
    IF((O45&lt;='Indices PF'!$D$39),
     IF(('Funções Dados'!N45&lt;'Indices PF'!$E$42), N45*'Indices PF'!$J$39,
     IF(('Funções Dados'!N45&lt;'Indices PF'!$F$42), N45*'Indices PF'!$K$39, N45*'Indices PF'!$L$39)),
      IF((O45&lt;='Indices PF'!$D$40),
      IF(('Funções Dados'!N45&lt;'Indices PF'!$E$42), N45*'Indices PF'!$J$40,
      IF(('Funções Dados'!N45&lt;'Indices PF'!$F$42), N45*'Indices PF'!$K$40, N45*'Indices PF'!$L$40)),
       IF((O45&gt;='Indices PF'!$D$41),
       IF(('Funções Dados'!N45&lt;'Indices PF'!$E$42), N45*'Indices PF'!$J$41,
       IF(('Funções Dados'!N45&lt;'Indices PF'!$F$42), N45*'Indices PF'!$K$41, N45*'Indices PF'!$L$41)))))))</f>
        <v/>
      </c>
      <c r="U45" s="116" t="str">
        <f>IF(OR(ISBLANK(P45),ISBLANK(Q45)),"",
 IF((Q45&lt;='Indices PF'!$D$47),
 IF(('Funções Dados'!P45&lt;'Indices PF'!$E$50), P45*'Indices PF'!$J$47,
 IF(('Funções Dados'!P45&lt;'Indices PF'!$F$50), P45*'Indices PF'!$K$47, P45*'Indices PF'!$L$47)),
  IF((Q45&lt;='Indices PF'!$D$48),
  IF(('Funções Dados'!P45&lt;'Indices PF'!$E$50), P45*'Indices PF'!$J$48,
  IF(('Funções Dados'!P45&lt;'Indices PF'!$F$50), P45*'Indices PF'!$K$48, P45*'Indices PF'!$L$48)),
   IF((Q45&gt;='Indices PF'!$D$49),
   IF(('Funções Dados'!P45&lt;'Indices PF'!$E$50), P45*'Indices PF'!$J$49,
   IF(('Funções Dados'!P45&lt;'Indices PF'!$F$50), P45*'Indices PF'!$K$49, P45*'Indices PF'!$L$49))))))</f>
        <v/>
      </c>
      <c r="V45" s="110"/>
      <c r="W45" s="110"/>
      <c r="X45" s="110"/>
      <c r="Y45" s="110"/>
      <c r="Z45" s="117"/>
      <c r="AA45" s="118"/>
      <c r="AB45" s="119" t="str">
        <f t="shared" si="0"/>
        <v/>
      </c>
      <c r="AC45" s="123"/>
      <c r="AD45" s="123"/>
      <c r="AE45" s="125"/>
      <c r="AF45" s="126"/>
      <c r="AG45" s="126"/>
      <c r="AH45" s="29"/>
    </row>
    <row r="46" spans="1:34" ht="12" customHeight="1">
      <c r="A46" s="84"/>
      <c r="B46" s="107"/>
      <c r="C46" s="89"/>
      <c r="D46" s="109"/>
      <c r="E46" s="110"/>
      <c r="F46" s="110"/>
      <c r="G46" s="110"/>
      <c r="H46" s="110"/>
      <c r="I46" s="111"/>
      <c r="J46" s="111"/>
      <c r="K46" s="110"/>
      <c r="L46" s="112"/>
      <c r="M46" s="113"/>
      <c r="N46" s="122"/>
      <c r="O46" s="122"/>
      <c r="P46" s="122"/>
      <c r="Q46" s="122"/>
      <c r="R46" s="115" t="str">
        <f>IF(AND(ISTEXT(T46),ISTEXT(U46)),"",SUM(T46:U46)*'Indices PF'!$E$54)</f>
        <v/>
      </c>
      <c r="S46" s="115" t="str">
        <f>IF(OR(ISBLANK(N46),ISBLANK(O46)),"",
 IF(M46="ILF",
  IF((O46&lt;='Indices PF'!$D$31),
  IF(('Funções Dados'!N46&lt;'Indices PF'!$E$34), 'Indices PF'!$E$31,
  IF(('Funções Dados'!N46&lt;'Indices PF'!$F$34), 'Indices PF'!$F$31, 'Indices PF'!$G$31)),
   IF((O46&lt;='Indices PF'!$D$32),
   IF(('Funções Dados'!N46&lt;'Indices PF'!$E$34), 'Indices PF'!$E$32,
   IF(('Funções Dados'!N46&lt;'Indices PF'!$F$34), 'Indices PF'!$F$32, 'Indices PF'!$G$32)),
    IF((O46&gt;='Indices PF'!$D$33),
    IF(('Funções Dados'!N46&lt;'Indices PF'!$E$34), 'Indices PF'!$E$33,
    IF(('Funções Dados'!N46&lt;'Indices PF'!$F$34), 'Indices PF'!$F$33, 'Indices PF'!$G$33))))),
    IF((O46&lt;='Indices PF'!$D$39),
     IF(('Funções Dados'!N46&lt;'Indices PF'!$E$42), 'Indices PF'!$E$39,
     IF(('Funções Dados'!N46&lt;'Indices PF'!$F$42), 'Indices PF'!$F$39, 'Indices PF'!$G$39)),
      IF((O46&lt;='Indices PF'!$D$40),
      IF(('Funções Dados'!N46&lt;'Indices PF'!$E$42), 'Indices PF'!$E$40,
      IF(('Funções Dados'!N46&lt;'Indices PF'!$F$42), 'Indices PF'!$F$40, 'Indices PF'!$G$40)),
       IF((O46&gt;='Indices PF'!$D$41),
       IF(('Funções Dados'!N46&lt;'Indices PF'!$E$42), 'Indices PF'!$E$41,
       IF(('Funções Dados'!N46&lt;'Indices PF'!$F$42), 'Indices PF'!$F$41, 'Indices PF'!$G$41)))))))</f>
        <v/>
      </c>
      <c r="T46" s="116" t="str">
        <f>IF(OR(ISBLANK(N46),ISBLANK(O46)),"",
 IF(M46="ILF",
  IF((O46&lt;='Indices PF'!$D$31),
  IF(('Funções Dados'!N46&lt;'Indices PF'!$E$34), N46*'Indices PF'!$J$31,
  IF(('Funções Dados'!N46&lt;'Indices PF'!$F$34), N46*'Indices PF'!$K$31, N46*'Indices PF'!$L$31)),
   IF((O46&lt;='Indices PF'!$D$32),
   IF(('Funções Dados'!N46&lt;'Indices PF'!$E$34), N46*'Indices PF'!$J$32,
   IF(('Funções Dados'!N46&lt;'Indices PF'!$F$34), N46*'Indices PF'!$K$32, N46*'Indices PF'!$L$32)),
    IF((O46&gt;='Indices PF'!$D$33),
    IF(('Funções Dados'!N46&lt;'Indices PF'!$E$34), N46*'Indices PF'!$J$33,
    IF(('Funções Dados'!N46&lt;'Indices PF'!$F$34), N46*'Indices PF'!$K$33, N46*'Indices PF'!$L$33))))),
    IF((O46&lt;='Indices PF'!$D$39),
     IF(('Funções Dados'!N46&lt;'Indices PF'!$E$42), N46*'Indices PF'!$J$39,
     IF(('Funções Dados'!N46&lt;'Indices PF'!$F$42), N46*'Indices PF'!$K$39, N46*'Indices PF'!$L$39)),
      IF((O46&lt;='Indices PF'!$D$40),
      IF(('Funções Dados'!N46&lt;'Indices PF'!$E$42), N46*'Indices PF'!$J$40,
      IF(('Funções Dados'!N46&lt;'Indices PF'!$F$42), N46*'Indices PF'!$K$40, N46*'Indices PF'!$L$40)),
       IF((O46&gt;='Indices PF'!$D$41),
       IF(('Funções Dados'!N46&lt;'Indices PF'!$E$42), N46*'Indices PF'!$J$41,
       IF(('Funções Dados'!N46&lt;'Indices PF'!$F$42), N46*'Indices PF'!$K$41, N46*'Indices PF'!$L$41)))))))</f>
        <v/>
      </c>
      <c r="U46" s="116" t="str">
        <f>IF(OR(ISBLANK(P46),ISBLANK(Q46)),"",
 IF((Q46&lt;='Indices PF'!$D$47),
 IF(('Funções Dados'!P46&lt;'Indices PF'!$E$50), P46*'Indices PF'!$J$47,
 IF(('Funções Dados'!P46&lt;'Indices PF'!$F$50), P46*'Indices PF'!$K$47, P46*'Indices PF'!$L$47)),
  IF((Q46&lt;='Indices PF'!$D$48),
  IF(('Funções Dados'!P46&lt;'Indices PF'!$E$50), P46*'Indices PF'!$J$48,
  IF(('Funções Dados'!P46&lt;'Indices PF'!$F$50), P46*'Indices PF'!$K$48, P46*'Indices PF'!$L$48)),
   IF((Q46&gt;='Indices PF'!$D$49),
   IF(('Funções Dados'!P46&lt;'Indices PF'!$E$50), P46*'Indices PF'!$J$49,
   IF(('Funções Dados'!P46&lt;'Indices PF'!$F$50), P46*'Indices PF'!$K$49, P46*'Indices PF'!$L$49))))))</f>
        <v/>
      </c>
      <c r="V46" s="110"/>
      <c r="W46" s="110"/>
      <c r="X46" s="110"/>
      <c r="Y46" s="110"/>
      <c r="Z46" s="117"/>
      <c r="AA46" s="118"/>
      <c r="AB46" s="119" t="str">
        <f t="shared" si="0"/>
        <v/>
      </c>
      <c r="AC46" s="123"/>
      <c r="AD46" s="123"/>
      <c r="AE46" s="125"/>
      <c r="AF46" s="126"/>
      <c r="AG46" s="126"/>
      <c r="AH46" s="29"/>
    </row>
    <row r="47" spans="1:34" ht="12.75" customHeight="1">
      <c r="A47" s="84"/>
      <c r="B47" s="107"/>
      <c r="C47" s="89"/>
      <c r="D47" s="109"/>
      <c r="E47" s="110"/>
      <c r="F47" s="110"/>
      <c r="G47" s="110"/>
      <c r="H47" s="110"/>
      <c r="I47" s="111"/>
      <c r="J47" s="111"/>
      <c r="K47" s="110"/>
      <c r="L47" s="112"/>
      <c r="M47" s="113"/>
      <c r="N47" s="122"/>
      <c r="O47" s="122"/>
      <c r="P47" s="122"/>
      <c r="Q47" s="122"/>
      <c r="R47" s="115" t="str">
        <f>IF(AND(ISTEXT(T47),ISTEXT(U47)),"",SUM(T47:U47)*'Indices PF'!$E$54)</f>
        <v/>
      </c>
      <c r="S47" s="115" t="str">
        <f>IF(OR(ISBLANK(N47),ISBLANK(O47)),"",
 IF(M47="ILF",
  IF((O47&lt;='Indices PF'!$D$31),
  IF(('Funções Dados'!N47&lt;'Indices PF'!$E$34), 'Indices PF'!$E$31,
  IF(('Funções Dados'!N47&lt;'Indices PF'!$F$34), 'Indices PF'!$F$31, 'Indices PF'!$G$31)),
   IF((O47&lt;='Indices PF'!$D$32),
   IF(('Funções Dados'!N47&lt;'Indices PF'!$E$34), 'Indices PF'!$E$32,
   IF(('Funções Dados'!N47&lt;'Indices PF'!$F$34), 'Indices PF'!$F$32, 'Indices PF'!$G$32)),
    IF((O47&gt;='Indices PF'!$D$33),
    IF(('Funções Dados'!N47&lt;'Indices PF'!$E$34), 'Indices PF'!$E$33,
    IF(('Funções Dados'!N47&lt;'Indices PF'!$F$34), 'Indices PF'!$F$33, 'Indices PF'!$G$33))))),
    IF((O47&lt;='Indices PF'!$D$39),
     IF(('Funções Dados'!N47&lt;'Indices PF'!$E$42), 'Indices PF'!$E$39,
     IF(('Funções Dados'!N47&lt;'Indices PF'!$F$42), 'Indices PF'!$F$39, 'Indices PF'!$G$39)),
      IF((O47&lt;='Indices PF'!$D$40),
      IF(('Funções Dados'!N47&lt;'Indices PF'!$E$42), 'Indices PF'!$E$40,
      IF(('Funções Dados'!N47&lt;'Indices PF'!$F$42), 'Indices PF'!$F$40, 'Indices PF'!$G$40)),
       IF((O47&gt;='Indices PF'!$D$41),
       IF(('Funções Dados'!N47&lt;'Indices PF'!$E$42), 'Indices PF'!$E$41,
       IF(('Funções Dados'!N47&lt;'Indices PF'!$F$42), 'Indices PF'!$F$41, 'Indices PF'!$G$41)))))))</f>
        <v/>
      </c>
      <c r="T47" s="116" t="str">
        <f>IF(OR(ISBLANK(N47),ISBLANK(O47)),"",
 IF(M47="ILF",
  IF((O47&lt;='Indices PF'!$D$31),
  IF(('Funções Dados'!N47&lt;'Indices PF'!$E$34), N47*'Indices PF'!$J$31,
  IF(('Funções Dados'!N47&lt;'Indices PF'!$F$34), N47*'Indices PF'!$K$31, N47*'Indices PF'!$L$31)),
   IF((O47&lt;='Indices PF'!$D$32),
   IF(('Funções Dados'!N47&lt;'Indices PF'!$E$34), N47*'Indices PF'!$J$32,
   IF(('Funções Dados'!N47&lt;'Indices PF'!$F$34), N47*'Indices PF'!$K$32, N47*'Indices PF'!$L$32)),
    IF((O47&gt;='Indices PF'!$D$33),
    IF(('Funções Dados'!N47&lt;'Indices PF'!$E$34), N47*'Indices PF'!$J$33,
    IF(('Funções Dados'!N47&lt;'Indices PF'!$F$34), N47*'Indices PF'!$K$33, N47*'Indices PF'!$L$33))))),
    IF((O47&lt;='Indices PF'!$D$39),
     IF(('Funções Dados'!N47&lt;'Indices PF'!$E$42), N47*'Indices PF'!$J$39,
     IF(('Funções Dados'!N47&lt;'Indices PF'!$F$42), N47*'Indices PF'!$K$39, N47*'Indices PF'!$L$39)),
      IF((O47&lt;='Indices PF'!$D$40),
      IF(('Funções Dados'!N47&lt;'Indices PF'!$E$42), N47*'Indices PF'!$J$40,
      IF(('Funções Dados'!N47&lt;'Indices PF'!$F$42), N47*'Indices PF'!$K$40, N47*'Indices PF'!$L$40)),
       IF((O47&gt;='Indices PF'!$D$41),
       IF(('Funções Dados'!N47&lt;'Indices PF'!$E$42), N47*'Indices PF'!$J$41,
       IF(('Funções Dados'!N47&lt;'Indices PF'!$F$42), N47*'Indices PF'!$K$41, N47*'Indices PF'!$L$41)))))))</f>
        <v/>
      </c>
      <c r="U47" s="116" t="str">
        <f>IF(OR(ISBLANK(P47),ISBLANK(Q47)),"",
 IF((Q47&lt;='Indices PF'!$D$47),
 IF(('Funções Dados'!P47&lt;'Indices PF'!$E$50), P47*'Indices PF'!$J$47,
 IF(('Funções Dados'!P47&lt;'Indices PF'!$F$50), P47*'Indices PF'!$K$47, P47*'Indices PF'!$L$47)),
  IF((Q47&lt;='Indices PF'!$D$48),
  IF(('Funções Dados'!P47&lt;'Indices PF'!$E$50), P47*'Indices PF'!$J$48,
  IF(('Funções Dados'!P47&lt;'Indices PF'!$F$50), P47*'Indices PF'!$K$48, P47*'Indices PF'!$L$48)),
   IF((Q47&gt;='Indices PF'!$D$49),
   IF(('Funções Dados'!P47&lt;'Indices PF'!$E$50), P47*'Indices PF'!$J$49,
   IF(('Funções Dados'!P47&lt;'Indices PF'!$F$50), P47*'Indices PF'!$K$49, P47*'Indices PF'!$L$49))))))</f>
        <v/>
      </c>
      <c r="V47" s="110"/>
      <c r="W47" s="110"/>
      <c r="X47" s="110"/>
      <c r="Y47" s="110"/>
      <c r="Z47" s="117"/>
      <c r="AA47" s="118"/>
      <c r="AB47" s="119" t="str">
        <f t="shared" si="0"/>
        <v/>
      </c>
      <c r="AC47" s="123"/>
      <c r="AD47" s="123"/>
      <c r="AE47" s="125"/>
      <c r="AF47" s="126"/>
      <c r="AG47" s="126"/>
      <c r="AH47" s="29"/>
    </row>
    <row r="48" spans="1:34" ht="12.75" customHeight="1">
      <c r="A48" s="84"/>
      <c r="B48" s="107"/>
      <c r="C48" s="89"/>
      <c r="D48" s="109"/>
      <c r="E48" s="110"/>
      <c r="F48" s="110"/>
      <c r="G48" s="110"/>
      <c r="H48" s="110"/>
      <c r="I48" s="111"/>
      <c r="J48" s="111"/>
      <c r="K48" s="110"/>
      <c r="L48" s="112"/>
      <c r="M48" s="113"/>
      <c r="N48" s="122"/>
      <c r="O48" s="122"/>
      <c r="P48" s="122"/>
      <c r="Q48" s="122"/>
      <c r="R48" s="115" t="str">
        <f>IF(AND(ISTEXT(T48),ISTEXT(U48)),"",SUM(T48:U48)*'Indices PF'!$E$54)</f>
        <v/>
      </c>
      <c r="S48" s="115" t="str">
        <f>IF(OR(ISBLANK(N48),ISBLANK(O48)),"",
 IF(M48="ILF",
  IF((O48&lt;='Indices PF'!$D$31),
  IF(('Funções Dados'!N48&lt;'Indices PF'!$E$34), 'Indices PF'!$E$31,
  IF(('Funções Dados'!N48&lt;'Indices PF'!$F$34), 'Indices PF'!$F$31, 'Indices PF'!$G$31)),
   IF((O48&lt;='Indices PF'!$D$32),
   IF(('Funções Dados'!N48&lt;'Indices PF'!$E$34), 'Indices PF'!$E$32,
   IF(('Funções Dados'!N48&lt;'Indices PF'!$F$34), 'Indices PF'!$F$32, 'Indices PF'!$G$32)),
    IF((O48&gt;='Indices PF'!$D$33),
    IF(('Funções Dados'!N48&lt;'Indices PF'!$E$34), 'Indices PF'!$E$33,
    IF(('Funções Dados'!N48&lt;'Indices PF'!$F$34), 'Indices PF'!$F$33, 'Indices PF'!$G$33))))),
    IF((O48&lt;='Indices PF'!$D$39),
     IF(('Funções Dados'!N48&lt;'Indices PF'!$E$42), 'Indices PF'!$E$39,
     IF(('Funções Dados'!N48&lt;'Indices PF'!$F$42), 'Indices PF'!$F$39, 'Indices PF'!$G$39)),
      IF((O48&lt;='Indices PF'!$D$40),
      IF(('Funções Dados'!N48&lt;'Indices PF'!$E$42), 'Indices PF'!$E$40,
      IF(('Funções Dados'!N48&lt;'Indices PF'!$F$42), 'Indices PF'!$F$40, 'Indices PF'!$G$40)),
       IF((O48&gt;='Indices PF'!$D$41),
       IF(('Funções Dados'!N48&lt;'Indices PF'!$E$42), 'Indices PF'!$E$41,
       IF(('Funções Dados'!N48&lt;'Indices PF'!$F$42), 'Indices PF'!$F$41, 'Indices PF'!$G$41)))))))</f>
        <v/>
      </c>
      <c r="T48" s="116" t="str">
        <f>IF(OR(ISBLANK(N48),ISBLANK(O48)),"",
 IF(M48="ILF",
  IF((O48&lt;='Indices PF'!$D$31),
  IF(('Funções Dados'!N48&lt;'Indices PF'!$E$34), N48*'Indices PF'!$J$31,
  IF(('Funções Dados'!N48&lt;'Indices PF'!$F$34), N48*'Indices PF'!$K$31, N48*'Indices PF'!$L$31)),
   IF((O48&lt;='Indices PF'!$D$32),
   IF(('Funções Dados'!N48&lt;'Indices PF'!$E$34), N48*'Indices PF'!$J$32,
   IF(('Funções Dados'!N48&lt;'Indices PF'!$F$34), N48*'Indices PF'!$K$32, N48*'Indices PF'!$L$32)),
    IF((O48&gt;='Indices PF'!$D$33),
    IF(('Funções Dados'!N48&lt;'Indices PF'!$E$34), N48*'Indices PF'!$J$33,
    IF(('Funções Dados'!N48&lt;'Indices PF'!$F$34), N48*'Indices PF'!$K$33, N48*'Indices PF'!$L$33))))),
    IF((O48&lt;='Indices PF'!$D$39),
     IF(('Funções Dados'!N48&lt;'Indices PF'!$E$42), N48*'Indices PF'!$J$39,
     IF(('Funções Dados'!N48&lt;'Indices PF'!$F$42), N48*'Indices PF'!$K$39, N48*'Indices PF'!$L$39)),
      IF((O48&lt;='Indices PF'!$D$40),
      IF(('Funções Dados'!N48&lt;'Indices PF'!$E$42), N48*'Indices PF'!$J$40,
      IF(('Funções Dados'!N48&lt;'Indices PF'!$F$42), N48*'Indices PF'!$K$40, N48*'Indices PF'!$L$40)),
       IF((O48&gt;='Indices PF'!$D$41),
       IF(('Funções Dados'!N48&lt;'Indices PF'!$E$42), N48*'Indices PF'!$J$41,
       IF(('Funções Dados'!N48&lt;'Indices PF'!$F$42), N48*'Indices PF'!$K$41, N48*'Indices PF'!$L$41)))))))</f>
        <v/>
      </c>
      <c r="U48" s="116" t="str">
        <f>IF(OR(ISBLANK(P48),ISBLANK(Q48)),"",
 IF((Q48&lt;='Indices PF'!$D$47),
 IF(('Funções Dados'!P48&lt;'Indices PF'!$E$50), P48*'Indices PF'!$J$47,
 IF(('Funções Dados'!P48&lt;'Indices PF'!$F$50), P48*'Indices PF'!$K$47, P48*'Indices PF'!$L$47)),
  IF((Q48&lt;='Indices PF'!$D$48),
  IF(('Funções Dados'!P48&lt;'Indices PF'!$E$50), P48*'Indices PF'!$J$48,
  IF(('Funções Dados'!P48&lt;'Indices PF'!$F$50), P48*'Indices PF'!$K$48, P48*'Indices PF'!$L$48)),
   IF((Q48&gt;='Indices PF'!$D$49),
   IF(('Funções Dados'!P48&lt;'Indices PF'!$E$50), P48*'Indices PF'!$J$49,
   IF(('Funções Dados'!P48&lt;'Indices PF'!$F$50), P48*'Indices PF'!$K$49, P48*'Indices PF'!$L$49))))))</f>
        <v/>
      </c>
      <c r="V48" s="110"/>
      <c r="W48" s="110"/>
      <c r="X48" s="110"/>
      <c r="Y48" s="110"/>
      <c r="Z48" s="117"/>
      <c r="AA48" s="118"/>
      <c r="AB48" s="119" t="str">
        <f t="shared" si="0"/>
        <v/>
      </c>
      <c r="AC48" s="123"/>
      <c r="AD48" s="123"/>
      <c r="AE48" s="125"/>
      <c r="AF48" s="126"/>
      <c r="AG48" s="126"/>
      <c r="AH48" s="29"/>
    </row>
    <row r="49" spans="1:34" ht="12.75" customHeight="1">
      <c r="A49" s="84"/>
      <c r="B49" s="107"/>
      <c r="C49" s="89"/>
      <c r="D49" s="109"/>
      <c r="E49" s="110"/>
      <c r="F49" s="110"/>
      <c r="G49" s="110"/>
      <c r="H49" s="110"/>
      <c r="I49" s="111"/>
      <c r="J49" s="111"/>
      <c r="K49" s="110"/>
      <c r="L49" s="112"/>
      <c r="M49" s="113"/>
      <c r="N49" s="122"/>
      <c r="O49" s="122"/>
      <c r="P49" s="122"/>
      <c r="Q49" s="122"/>
      <c r="R49" s="115" t="str">
        <f>IF(AND(ISTEXT(T49),ISTEXT(U49)),"",SUM(T49:U49)*'Indices PF'!$E$54)</f>
        <v/>
      </c>
      <c r="S49" s="115" t="str">
        <f>IF(OR(ISBLANK(N49),ISBLANK(O49)),"",
 IF(M49="ILF",
  IF((O49&lt;='Indices PF'!$D$31),
  IF(('Funções Dados'!N49&lt;'Indices PF'!$E$34), 'Indices PF'!$E$31,
  IF(('Funções Dados'!N49&lt;'Indices PF'!$F$34), 'Indices PF'!$F$31, 'Indices PF'!$G$31)),
   IF((O49&lt;='Indices PF'!$D$32),
   IF(('Funções Dados'!N49&lt;'Indices PF'!$E$34), 'Indices PF'!$E$32,
   IF(('Funções Dados'!N49&lt;'Indices PF'!$F$34), 'Indices PF'!$F$32, 'Indices PF'!$G$32)),
    IF((O49&gt;='Indices PF'!$D$33),
    IF(('Funções Dados'!N49&lt;'Indices PF'!$E$34), 'Indices PF'!$E$33,
    IF(('Funções Dados'!N49&lt;'Indices PF'!$F$34), 'Indices PF'!$F$33, 'Indices PF'!$G$33))))),
    IF((O49&lt;='Indices PF'!$D$39),
     IF(('Funções Dados'!N49&lt;'Indices PF'!$E$42), 'Indices PF'!$E$39,
     IF(('Funções Dados'!N49&lt;'Indices PF'!$F$42), 'Indices PF'!$F$39, 'Indices PF'!$G$39)),
      IF((O49&lt;='Indices PF'!$D$40),
      IF(('Funções Dados'!N49&lt;'Indices PF'!$E$42), 'Indices PF'!$E$40,
      IF(('Funções Dados'!N49&lt;'Indices PF'!$F$42), 'Indices PF'!$F$40, 'Indices PF'!$G$40)),
       IF((O49&gt;='Indices PF'!$D$41),
       IF(('Funções Dados'!N49&lt;'Indices PF'!$E$42), 'Indices PF'!$E$41,
       IF(('Funções Dados'!N49&lt;'Indices PF'!$F$42), 'Indices PF'!$F$41, 'Indices PF'!$G$41)))))))</f>
        <v/>
      </c>
      <c r="T49" s="116" t="str">
        <f>IF(OR(ISBLANK(N49),ISBLANK(O49)),"",
 IF(M49="ILF",
  IF((O49&lt;='Indices PF'!$D$31),
  IF(('Funções Dados'!N49&lt;'Indices PF'!$E$34), N49*'Indices PF'!$J$31,
  IF(('Funções Dados'!N49&lt;'Indices PF'!$F$34), N49*'Indices PF'!$K$31, N49*'Indices PF'!$L$31)),
   IF((O49&lt;='Indices PF'!$D$32),
   IF(('Funções Dados'!N49&lt;'Indices PF'!$E$34), N49*'Indices PF'!$J$32,
   IF(('Funções Dados'!N49&lt;'Indices PF'!$F$34), N49*'Indices PF'!$K$32, N49*'Indices PF'!$L$32)),
    IF((O49&gt;='Indices PF'!$D$33),
    IF(('Funções Dados'!N49&lt;'Indices PF'!$E$34), N49*'Indices PF'!$J$33,
    IF(('Funções Dados'!N49&lt;'Indices PF'!$F$34), N49*'Indices PF'!$K$33, N49*'Indices PF'!$L$33))))),
    IF((O49&lt;='Indices PF'!$D$39),
     IF(('Funções Dados'!N49&lt;'Indices PF'!$E$42), N49*'Indices PF'!$J$39,
     IF(('Funções Dados'!N49&lt;'Indices PF'!$F$42), N49*'Indices PF'!$K$39, N49*'Indices PF'!$L$39)),
      IF((O49&lt;='Indices PF'!$D$40),
      IF(('Funções Dados'!N49&lt;'Indices PF'!$E$42), N49*'Indices PF'!$J$40,
      IF(('Funções Dados'!N49&lt;'Indices PF'!$F$42), N49*'Indices PF'!$K$40, N49*'Indices PF'!$L$40)),
       IF((O49&gt;='Indices PF'!$D$41),
       IF(('Funções Dados'!N49&lt;'Indices PF'!$E$42), N49*'Indices PF'!$J$41,
       IF(('Funções Dados'!N49&lt;'Indices PF'!$F$42), N49*'Indices PF'!$K$41, N49*'Indices PF'!$L$41)))))))</f>
        <v/>
      </c>
      <c r="U49" s="116" t="str">
        <f>IF(OR(ISBLANK(P49),ISBLANK(Q49)),"",
 IF((Q49&lt;='Indices PF'!$D$47),
 IF(('Funções Dados'!P49&lt;'Indices PF'!$E$50), P49*'Indices PF'!$J$47,
 IF(('Funções Dados'!P49&lt;'Indices PF'!$F$50), P49*'Indices PF'!$K$47, P49*'Indices PF'!$L$47)),
  IF((Q49&lt;='Indices PF'!$D$48),
  IF(('Funções Dados'!P49&lt;'Indices PF'!$E$50), P49*'Indices PF'!$J$48,
  IF(('Funções Dados'!P49&lt;'Indices PF'!$F$50), P49*'Indices PF'!$K$48, P49*'Indices PF'!$L$48)),
   IF((Q49&gt;='Indices PF'!$D$49),
   IF(('Funções Dados'!P49&lt;'Indices PF'!$E$50), P49*'Indices PF'!$J$49,
   IF(('Funções Dados'!P49&lt;'Indices PF'!$F$50), P49*'Indices PF'!$K$49, P49*'Indices PF'!$L$49))))))</f>
        <v/>
      </c>
      <c r="V49" s="110"/>
      <c r="W49" s="110"/>
      <c r="X49" s="110"/>
      <c r="Y49" s="110"/>
      <c r="Z49" s="117"/>
      <c r="AA49" s="118"/>
      <c r="AB49" s="119" t="str">
        <f t="shared" si="0"/>
        <v/>
      </c>
      <c r="AC49" s="123"/>
      <c r="AD49" s="123"/>
      <c r="AE49" s="125"/>
      <c r="AF49" s="126"/>
      <c r="AG49" s="126"/>
      <c r="AH49" s="84"/>
    </row>
    <row r="50" spans="1:34" ht="12.75" customHeight="1">
      <c r="A50" s="84"/>
      <c r="B50" s="107"/>
      <c r="C50" s="89"/>
      <c r="D50" s="109"/>
      <c r="E50" s="110"/>
      <c r="F50" s="110"/>
      <c r="G50" s="110"/>
      <c r="H50" s="110"/>
      <c r="I50" s="111"/>
      <c r="J50" s="111"/>
      <c r="K50" s="110"/>
      <c r="L50" s="112"/>
      <c r="M50" s="113"/>
      <c r="N50" s="122"/>
      <c r="O50" s="122"/>
      <c r="P50" s="122"/>
      <c r="Q50" s="122"/>
      <c r="R50" s="115" t="str">
        <f>IF(AND(ISTEXT(T50),ISTEXT(U50)),"",SUM(T50:U50)*'Indices PF'!$E$54)</f>
        <v/>
      </c>
      <c r="S50" s="115" t="str">
        <f>IF(OR(ISBLANK(N50),ISBLANK(O50)),"",
 IF(M50="ILF",
  IF((O50&lt;='Indices PF'!$D$31),
  IF(('Funções Dados'!N50&lt;'Indices PF'!$E$34), 'Indices PF'!$E$31,
  IF(('Funções Dados'!N50&lt;'Indices PF'!$F$34), 'Indices PF'!$F$31, 'Indices PF'!$G$31)),
   IF((O50&lt;='Indices PF'!$D$32),
   IF(('Funções Dados'!N50&lt;'Indices PF'!$E$34), 'Indices PF'!$E$32,
   IF(('Funções Dados'!N50&lt;'Indices PF'!$F$34), 'Indices PF'!$F$32, 'Indices PF'!$G$32)),
    IF((O50&gt;='Indices PF'!$D$33),
    IF(('Funções Dados'!N50&lt;'Indices PF'!$E$34), 'Indices PF'!$E$33,
    IF(('Funções Dados'!N50&lt;'Indices PF'!$F$34), 'Indices PF'!$F$33, 'Indices PF'!$G$33))))),
    IF((O50&lt;='Indices PF'!$D$39),
     IF(('Funções Dados'!N50&lt;'Indices PF'!$E$42), 'Indices PF'!$E$39,
     IF(('Funções Dados'!N50&lt;'Indices PF'!$F$42), 'Indices PF'!$F$39, 'Indices PF'!$G$39)),
      IF((O50&lt;='Indices PF'!$D$40),
      IF(('Funções Dados'!N50&lt;'Indices PF'!$E$42), 'Indices PF'!$E$40,
      IF(('Funções Dados'!N50&lt;'Indices PF'!$F$42), 'Indices PF'!$F$40, 'Indices PF'!$G$40)),
       IF((O50&gt;='Indices PF'!$D$41),
       IF(('Funções Dados'!N50&lt;'Indices PF'!$E$42), 'Indices PF'!$E$41,
       IF(('Funções Dados'!N50&lt;'Indices PF'!$F$42), 'Indices PF'!$F$41, 'Indices PF'!$G$41)))))))</f>
        <v/>
      </c>
      <c r="T50" s="116" t="str">
        <f>IF(OR(ISBLANK(N50),ISBLANK(O50)),"",
 IF(M50="ILF",
  IF((O50&lt;='Indices PF'!$D$31),
  IF(('Funções Dados'!N50&lt;'Indices PF'!$E$34), N50*'Indices PF'!$J$31,
  IF(('Funções Dados'!N50&lt;'Indices PF'!$F$34), N50*'Indices PF'!$K$31, N50*'Indices PF'!$L$31)),
   IF((O50&lt;='Indices PF'!$D$32),
   IF(('Funções Dados'!N50&lt;'Indices PF'!$E$34), N50*'Indices PF'!$J$32,
   IF(('Funções Dados'!N50&lt;'Indices PF'!$F$34), N50*'Indices PF'!$K$32, N50*'Indices PF'!$L$32)),
    IF((O50&gt;='Indices PF'!$D$33),
    IF(('Funções Dados'!N50&lt;'Indices PF'!$E$34), N50*'Indices PF'!$J$33,
    IF(('Funções Dados'!N50&lt;'Indices PF'!$F$34), N50*'Indices PF'!$K$33, N50*'Indices PF'!$L$33))))),
    IF((O50&lt;='Indices PF'!$D$39),
     IF(('Funções Dados'!N50&lt;'Indices PF'!$E$42), N50*'Indices PF'!$J$39,
     IF(('Funções Dados'!N50&lt;'Indices PF'!$F$42), N50*'Indices PF'!$K$39, N50*'Indices PF'!$L$39)),
      IF((O50&lt;='Indices PF'!$D$40),
      IF(('Funções Dados'!N50&lt;'Indices PF'!$E$42), N50*'Indices PF'!$J$40,
      IF(('Funções Dados'!N50&lt;'Indices PF'!$F$42), N50*'Indices PF'!$K$40, N50*'Indices PF'!$L$40)),
       IF((O50&gt;='Indices PF'!$D$41),
       IF(('Funções Dados'!N50&lt;'Indices PF'!$E$42), N50*'Indices PF'!$J$41,
       IF(('Funções Dados'!N50&lt;'Indices PF'!$F$42), N50*'Indices PF'!$K$41, N50*'Indices PF'!$L$41)))))))</f>
        <v/>
      </c>
      <c r="U50" s="116" t="str">
        <f>IF(OR(ISBLANK(P50),ISBLANK(Q50)),"",
 IF((Q50&lt;='Indices PF'!$D$47),
 IF(('Funções Dados'!P50&lt;'Indices PF'!$E$50), P50*'Indices PF'!$J$47,
 IF(('Funções Dados'!P50&lt;'Indices PF'!$F$50), P50*'Indices PF'!$K$47, P50*'Indices PF'!$L$47)),
  IF((Q50&lt;='Indices PF'!$D$48),
  IF(('Funções Dados'!P50&lt;'Indices PF'!$E$50), P50*'Indices PF'!$J$48,
  IF(('Funções Dados'!P50&lt;'Indices PF'!$F$50), P50*'Indices PF'!$K$48, P50*'Indices PF'!$L$48)),
   IF((Q50&gt;='Indices PF'!$D$49),
   IF(('Funções Dados'!P50&lt;'Indices PF'!$E$50), P50*'Indices PF'!$J$49,
   IF(('Funções Dados'!P50&lt;'Indices PF'!$F$50), P50*'Indices PF'!$K$49, P50*'Indices PF'!$L$49))))))</f>
        <v/>
      </c>
      <c r="V50" s="110"/>
      <c r="W50" s="110"/>
      <c r="X50" s="110"/>
      <c r="Y50" s="110"/>
      <c r="Z50" s="117"/>
      <c r="AA50" s="118"/>
      <c r="AB50" s="119" t="str">
        <f t="shared" si="0"/>
        <v/>
      </c>
      <c r="AC50" s="123"/>
      <c r="AD50" s="123"/>
      <c r="AE50" s="125"/>
      <c r="AF50" s="126"/>
      <c r="AG50" s="126"/>
      <c r="AH50" s="29"/>
    </row>
    <row r="51" spans="1:34" ht="12.75" customHeight="1">
      <c r="A51" s="84"/>
      <c r="B51" s="107"/>
      <c r="C51" s="89"/>
      <c r="D51" s="109"/>
      <c r="E51" s="110"/>
      <c r="F51" s="110"/>
      <c r="G51" s="110"/>
      <c r="H51" s="110"/>
      <c r="I51" s="111"/>
      <c r="J51" s="111"/>
      <c r="K51" s="110"/>
      <c r="L51" s="112"/>
      <c r="M51" s="113"/>
      <c r="N51" s="122"/>
      <c r="O51" s="122"/>
      <c r="P51" s="122"/>
      <c r="Q51" s="122"/>
      <c r="R51" s="115" t="str">
        <f>IF(AND(ISTEXT(T51),ISTEXT(U51)),"",SUM(T51:U51)*'Indices PF'!$E$54)</f>
        <v/>
      </c>
      <c r="S51" s="115" t="str">
        <f>IF(OR(ISBLANK(N51),ISBLANK(O51)),"",
 IF(M51="ILF",
  IF((O51&lt;='Indices PF'!$D$31),
  IF(('Funções Dados'!N51&lt;'Indices PF'!$E$34), 'Indices PF'!$E$31,
  IF(('Funções Dados'!N51&lt;'Indices PF'!$F$34), 'Indices PF'!$F$31, 'Indices PF'!$G$31)),
   IF((O51&lt;='Indices PF'!$D$32),
   IF(('Funções Dados'!N51&lt;'Indices PF'!$E$34), 'Indices PF'!$E$32,
   IF(('Funções Dados'!N51&lt;'Indices PF'!$F$34), 'Indices PF'!$F$32, 'Indices PF'!$G$32)),
    IF((O51&gt;='Indices PF'!$D$33),
    IF(('Funções Dados'!N51&lt;'Indices PF'!$E$34), 'Indices PF'!$E$33,
    IF(('Funções Dados'!N51&lt;'Indices PF'!$F$34), 'Indices PF'!$F$33, 'Indices PF'!$G$33))))),
    IF((O51&lt;='Indices PF'!$D$39),
     IF(('Funções Dados'!N51&lt;'Indices PF'!$E$42), 'Indices PF'!$E$39,
     IF(('Funções Dados'!N51&lt;'Indices PF'!$F$42), 'Indices PF'!$F$39, 'Indices PF'!$G$39)),
      IF((O51&lt;='Indices PF'!$D$40),
      IF(('Funções Dados'!N51&lt;'Indices PF'!$E$42), 'Indices PF'!$E$40,
      IF(('Funções Dados'!N51&lt;'Indices PF'!$F$42), 'Indices PF'!$F$40, 'Indices PF'!$G$40)),
       IF((O51&gt;='Indices PF'!$D$41),
       IF(('Funções Dados'!N51&lt;'Indices PF'!$E$42), 'Indices PF'!$E$41,
       IF(('Funções Dados'!N51&lt;'Indices PF'!$F$42), 'Indices PF'!$F$41, 'Indices PF'!$G$41)))))))</f>
        <v/>
      </c>
      <c r="T51" s="116" t="str">
        <f>IF(OR(ISBLANK(N51),ISBLANK(O51)),"",
 IF(M51="ILF",
  IF((O51&lt;='Indices PF'!$D$31),
  IF(('Funções Dados'!N51&lt;'Indices PF'!$E$34), N51*'Indices PF'!$J$31,
  IF(('Funções Dados'!N51&lt;'Indices PF'!$F$34), N51*'Indices PF'!$K$31, N51*'Indices PF'!$L$31)),
   IF((O51&lt;='Indices PF'!$D$32),
   IF(('Funções Dados'!N51&lt;'Indices PF'!$E$34), N51*'Indices PF'!$J$32,
   IF(('Funções Dados'!N51&lt;'Indices PF'!$F$34), N51*'Indices PF'!$K$32, N51*'Indices PF'!$L$32)),
    IF((O51&gt;='Indices PF'!$D$33),
    IF(('Funções Dados'!N51&lt;'Indices PF'!$E$34), N51*'Indices PF'!$J$33,
    IF(('Funções Dados'!N51&lt;'Indices PF'!$F$34), N51*'Indices PF'!$K$33, N51*'Indices PF'!$L$33))))),
    IF((O51&lt;='Indices PF'!$D$39),
     IF(('Funções Dados'!N51&lt;'Indices PF'!$E$42), N51*'Indices PF'!$J$39,
     IF(('Funções Dados'!N51&lt;'Indices PF'!$F$42), N51*'Indices PF'!$K$39, N51*'Indices PF'!$L$39)),
      IF((O51&lt;='Indices PF'!$D$40),
      IF(('Funções Dados'!N51&lt;'Indices PF'!$E$42), N51*'Indices PF'!$J$40,
      IF(('Funções Dados'!N51&lt;'Indices PF'!$F$42), N51*'Indices PF'!$K$40, N51*'Indices PF'!$L$40)),
       IF((O51&gt;='Indices PF'!$D$41),
       IF(('Funções Dados'!N51&lt;'Indices PF'!$E$42), N51*'Indices PF'!$J$41,
       IF(('Funções Dados'!N51&lt;'Indices PF'!$F$42), N51*'Indices PF'!$K$41, N51*'Indices PF'!$L$41)))))))</f>
        <v/>
      </c>
      <c r="U51" s="116" t="str">
        <f>IF(OR(ISBLANK(P51),ISBLANK(Q51)),"",
 IF((Q51&lt;='Indices PF'!$D$47),
 IF(('Funções Dados'!P51&lt;'Indices PF'!$E$50), P51*'Indices PF'!$J$47,
 IF(('Funções Dados'!P51&lt;'Indices PF'!$F$50), P51*'Indices PF'!$K$47, P51*'Indices PF'!$L$47)),
  IF((Q51&lt;='Indices PF'!$D$48),
  IF(('Funções Dados'!P51&lt;'Indices PF'!$E$50), P51*'Indices PF'!$J$48,
  IF(('Funções Dados'!P51&lt;'Indices PF'!$F$50), P51*'Indices PF'!$K$48, P51*'Indices PF'!$L$48)),
   IF((Q51&gt;='Indices PF'!$D$49),
   IF(('Funções Dados'!P51&lt;'Indices PF'!$E$50), P51*'Indices PF'!$J$49,
   IF(('Funções Dados'!P51&lt;'Indices PF'!$F$50), P51*'Indices PF'!$K$49, P51*'Indices PF'!$L$49))))))</f>
        <v/>
      </c>
      <c r="V51" s="110"/>
      <c r="W51" s="110"/>
      <c r="X51" s="110"/>
      <c r="Y51" s="110"/>
      <c r="Z51" s="117"/>
      <c r="AA51" s="118"/>
      <c r="AB51" s="119" t="str">
        <f t="shared" si="0"/>
        <v/>
      </c>
      <c r="AC51" s="123"/>
      <c r="AD51" s="123"/>
      <c r="AE51" s="125"/>
      <c r="AF51" s="126"/>
      <c r="AG51" s="126"/>
      <c r="AH51" s="29"/>
    </row>
    <row r="52" spans="1:34" ht="12.75" customHeight="1">
      <c r="A52" s="84"/>
      <c r="B52" s="107"/>
      <c r="C52" s="89"/>
      <c r="D52" s="109"/>
      <c r="E52" s="110"/>
      <c r="F52" s="110"/>
      <c r="G52" s="110"/>
      <c r="H52" s="110"/>
      <c r="I52" s="111"/>
      <c r="J52" s="111"/>
      <c r="K52" s="110"/>
      <c r="L52" s="112"/>
      <c r="M52" s="113"/>
      <c r="N52" s="122"/>
      <c r="O52" s="122"/>
      <c r="P52" s="122"/>
      <c r="Q52" s="122"/>
      <c r="R52" s="115" t="str">
        <f>IF(AND(ISTEXT(T52),ISTEXT(U52)),"",SUM(T52:U52)*'Indices PF'!$E$54)</f>
        <v/>
      </c>
      <c r="S52" s="115" t="str">
        <f>IF(OR(ISBLANK(N52),ISBLANK(O52)),"",
 IF(M52="ILF",
  IF((O52&lt;='Indices PF'!$D$31),
  IF(('Funções Dados'!N52&lt;'Indices PF'!$E$34), 'Indices PF'!$E$31,
  IF(('Funções Dados'!N52&lt;'Indices PF'!$F$34), 'Indices PF'!$F$31, 'Indices PF'!$G$31)),
   IF((O52&lt;='Indices PF'!$D$32),
   IF(('Funções Dados'!N52&lt;'Indices PF'!$E$34), 'Indices PF'!$E$32,
   IF(('Funções Dados'!N52&lt;'Indices PF'!$F$34), 'Indices PF'!$F$32, 'Indices PF'!$G$32)),
    IF((O52&gt;='Indices PF'!$D$33),
    IF(('Funções Dados'!N52&lt;'Indices PF'!$E$34), 'Indices PF'!$E$33,
    IF(('Funções Dados'!N52&lt;'Indices PF'!$F$34), 'Indices PF'!$F$33, 'Indices PF'!$G$33))))),
    IF((O52&lt;='Indices PF'!$D$39),
     IF(('Funções Dados'!N52&lt;'Indices PF'!$E$42), 'Indices PF'!$E$39,
     IF(('Funções Dados'!N52&lt;'Indices PF'!$F$42), 'Indices PF'!$F$39, 'Indices PF'!$G$39)),
      IF((O52&lt;='Indices PF'!$D$40),
      IF(('Funções Dados'!N52&lt;'Indices PF'!$E$42), 'Indices PF'!$E$40,
      IF(('Funções Dados'!N52&lt;'Indices PF'!$F$42), 'Indices PF'!$F$40, 'Indices PF'!$G$40)),
       IF((O52&gt;='Indices PF'!$D$41),
       IF(('Funções Dados'!N52&lt;'Indices PF'!$E$42), 'Indices PF'!$E$41,
       IF(('Funções Dados'!N52&lt;'Indices PF'!$F$42), 'Indices PF'!$F$41, 'Indices PF'!$G$41)))))))</f>
        <v/>
      </c>
      <c r="T52" s="116" t="str">
        <f>IF(OR(ISBLANK(N52),ISBLANK(O52)),"",
 IF(M52="ILF",
  IF((O52&lt;='Indices PF'!$D$31),
  IF(('Funções Dados'!N52&lt;'Indices PF'!$E$34), N52*'Indices PF'!$J$31,
  IF(('Funções Dados'!N52&lt;'Indices PF'!$F$34), N52*'Indices PF'!$K$31, N52*'Indices PF'!$L$31)),
   IF((O52&lt;='Indices PF'!$D$32),
   IF(('Funções Dados'!N52&lt;'Indices PF'!$E$34), N52*'Indices PF'!$J$32,
   IF(('Funções Dados'!N52&lt;'Indices PF'!$F$34), N52*'Indices PF'!$K$32, N52*'Indices PF'!$L$32)),
    IF((O52&gt;='Indices PF'!$D$33),
    IF(('Funções Dados'!N52&lt;'Indices PF'!$E$34), N52*'Indices PF'!$J$33,
    IF(('Funções Dados'!N52&lt;'Indices PF'!$F$34), N52*'Indices PF'!$K$33, N52*'Indices PF'!$L$33))))),
    IF((O52&lt;='Indices PF'!$D$39),
     IF(('Funções Dados'!N52&lt;'Indices PF'!$E$42), N52*'Indices PF'!$J$39,
     IF(('Funções Dados'!N52&lt;'Indices PF'!$F$42), N52*'Indices PF'!$K$39, N52*'Indices PF'!$L$39)),
      IF((O52&lt;='Indices PF'!$D$40),
      IF(('Funções Dados'!N52&lt;'Indices PF'!$E$42), N52*'Indices PF'!$J$40,
      IF(('Funções Dados'!N52&lt;'Indices PF'!$F$42), N52*'Indices PF'!$K$40, N52*'Indices PF'!$L$40)),
       IF((O52&gt;='Indices PF'!$D$41),
       IF(('Funções Dados'!N52&lt;'Indices PF'!$E$42), N52*'Indices PF'!$J$41,
       IF(('Funções Dados'!N52&lt;'Indices PF'!$F$42), N52*'Indices PF'!$K$41, N52*'Indices PF'!$L$41)))))))</f>
        <v/>
      </c>
      <c r="U52" s="116" t="str">
        <f>IF(OR(ISBLANK(P52),ISBLANK(Q52)),"",
 IF((Q52&lt;='Indices PF'!$D$47),
 IF(('Funções Dados'!P52&lt;'Indices PF'!$E$50), P52*'Indices PF'!$J$47,
 IF(('Funções Dados'!P52&lt;'Indices PF'!$F$50), P52*'Indices PF'!$K$47, P52*'Indices PF'!$L$47)),
  IF((Q52&lt;='Indices PF'!$D$48),
  IF(('Funções Dados'!P52&lt;'Indices PF'!$E$50), P52*'Indices PF'!$J$48,
  IF(('Funções Dados'!P52&lt;'Indices PF'!$F$50), P52*'Indices PF'!$K$48, P52*'Indices PF'!$L$48)),
   IF((Q52&gt;='Indices PF'!$D$49),
   IF(('Funções Dados'!P52&lt;'Indices PF'!$E$50), P52*'Indices PF'!$J$49,
   IF(('Funções Dados'!P52&lt;'Indices PF'!$F$50), P52*'Indices PF'!$K$49, P52*'Indices PF'!$L$49))))))</f>
        <v/>
      </c>
      <c r="V52" s="110"/>
      <c r="W52" s="110"/>
      <c r="X52" s="110"/>
      <c r="Y52" s="110"/>
      <c r="Z52" s="117"/>
      <c r="AA52" s="118"/>
      <c r="AB52" s="119" t="str">
        <f t="shared" si="0"/>
        <v/>
      </c>
      <c r="AC52" s="123"/>
      <c r="AD52" s="123"/>
      <c r="AE52" s="125"/>
      <c r="AF52" s="126"/>
      <c r="AG52" s="126"/>
      <c r="AH52" s="29"/>
    </row>
    <row r="53" spans="1:34" ht="12.75" customHeight="1">
      <c r="A53" s="84"/>
      <c r="B53" s="107"/>
      <c r="C53" s="89"/>
      <c r="D53" s="109"/>
      <c r="E53" s="110"/>
      <c r="F53" s="110"/>
      <c r="G53" s="110"/>
      <c r="H53" s="110"/>
      <c r="I53" s="111"/>
      <c r="J53" s="111"/>
      <c r="K53" s="110"/>
      <c r="L53" s="112"/>
      <c r="M53" s="113"/>
      <c r="N53" s="122"/>
      <c r="O53" s="122"/>
      <c r="P53" s="122"/>
      <c r="Q53" s="122"/>
      <c r="R53" s="115" t="str">
        <f>IF(AND(ISTEXT(T53),ISTEXT(U53)),"",SUM(T53:U53)*'Indices PF'!$E$54)</f>
        <v/>
      </c>
      <c r="S53" s="115" t="str">
        <f>IF(OR(ISBLANK(N53),ISBLANK(O53)),"",
 IF(M53="ILF",
  IF((O53&lt;='Indices PF'!$D$31),
  IF(('Funções Dados'!N53&lt;'Indices PF'!$E$34), 'Indices PF'!$E$31,
  IF(('Funções Dados'!N53&lt;'Indices PF'!$F$34), 'Indices PF'!$F$31, 'Indices PF'!$G$31)),
   IF((O53&lt;='Indices PF'!$D$32),
   IF(('Funções Dados'!N53&lt;'Indices PF'!$E$34), 'Indices PF'!$E$32,
   IF(('Funções Dados'!N53&lt;'Indices PF'!$F$34), 'Indices PF'!$F$32, 'Indices PF'!$G$32)),
    IF((O53&gt;='Indices PF'!$D$33),
    IF(('Funções Dados'!N53&lt;'Indices PF'!$E$34), 'Indices PF'!$E$33,
    IF(('Funções Dados'!N53&lt;'Indices PF'!$F$34), 'Indices PF'!$F$33, 'Indices PF'!$G$33))))),
    IF((O53&lt;='Indices PF'!$D$39),
     IF(('Funções Dados'!N53&lt;'Indices PF'!$E$42), 'Indices PF'!$E$39,
     IF(('Funções Dados'!N53&lt;'Indices PF'!$F$42), 'Indices PF'!$F$39, 'Indices PF'!$G$39)),
      IF((O53&lt;='Indices PF'!$D$40),
      IF(('Funções Dados'!N53&lt;'Indices PF'!$E$42), 'Indices PF'!$E$40,
      IF(('Funções Dados'!N53&lt;'Indices PF'!$F$42), 'Indices PF'!$F$40, 'Indices PF'!$G$40)),
       IF((O53&gt;='Indices PF'!$D$41),
       IF(('Funções Dados'!N53&lt;'Indices PF'!$E$42), 'Indices PF'!$E$41,
       IF(('Funções Dados'!N53&lt;'Indices PF'!$F$42), 'Indices PF'!$F$41, 'Indices PF'!$G$41)))))))</f>
        <v/>
      </c>
      <c r="T53" s="116" t="str">
        <f>IF(OR(ISBLANK(N53),ISBLANK(O53)),"",
 IF(M53="ILF",
  IF((O53&lt;='Indices PF'!$D$31),
  IF(('Funções Dados'!N53&lt;'Indices PF'!$E$34), N53*'Indices PF'!$J$31,
  IF(('Funções Dados'!N53&lt;'Indices PF'!$F$34), N53*'Indices PF'!$K$31, N53*'Indices PF'!$L$31)),
   IF((O53&lt;='Indices PF'!$D$32),
   IF(('Funções Dados'!N53&lt;'Indices PF'!$E$34), N53*'Indices PF'!$J$32,
   IF(('Funções Dados'!N53&lt;'Indices PF'!$F$34), N53*'Indices PF'!$K$32, N53*'Indices PF'!$L$32)),
    IF((O53&gt;='Indices PF'!$D$33),
    IF(('Funções Dados'!N53&lt;'Indices PF'!$E$34), N53*'Indices PF'!$J$33,
    IF(('Funções Dados'!N53&lt;'Indices PF'!$F$34), N53*'Indices PF'!$K$33, N53*'Indices PF'!$L$33))))),
    IF((O53&lt;='Indices PF'!$D$39),
     IF(('Funções Dados'!N53&lt;'Indices PF'!$E$42), N53*'Indices PF'!$J$39,
     IF(('Funções Dados'!N53&lt;'Indices PF'!$F$42), N53*'Indices PF'!$K$39, N53*'Indices PF'!$L$39)),
      IF((O53&lt;='Indices PF'!$D$40),
      IF(('Funções Dados'!N53&lt;'Indices PF'!$E$42), N53*'Indices PF'!$J$40,
      IF(('Funções Dados'!N53&lt;'Indices PF'!$F$42), N53*'Indices PF'!$K$40, N53*'Indices PF'!$L$40)),
       IF((O53&gt;='Indices PF'!$D$41),
       IF(('Funções Dados'!N53&lt;'Indices PF'!$E$42), N53*'Indices PF'!$J$41,
       IF(('Funções Dados'!N53&lt;'Indices PF'!$F$42), N53*'Indices PF'!$K$41, N53*'Indices PF'!$L$41)))))))</f>
        <v/>
      </c>
      <c r="U53" s="116" t="str">
        <f>IF(OR(ISBLANK(P53),ISBLANK(Q53)),"",
 IF((Q53&lt;='Indices PF'!$D$47),
 IF(('Funções Dados'!P53&lt;'Indices PF'!$E$50), P53*'Indices PF'!$J$47,
 IF(('Funções Dados'!P53&lt;'Indices PF'!$F$50), P53*'Indices PF'!$K$47, P53*'Indices PF'!$L$47)),
  IF((Q53&lt;='Indices PF'!$D$48),
  IF(('Funções Dados'!P53&lt;'Indices PF'!$E$50), P53*'Indices PF'!$J$48,
  IF(('Funções Dados'!P53&lt;'Indices PF'!$F$50), P53*'Indices PF'!$K$48, P53*'Indices PF'!$L$48)),
   IF((Q53&gt;='Indices PF'!$D$49),
   IF(('Funções Dados'!P53&lt;'Indices PF'!$E$50), P53*'Indices PF'!$J$49,
   IF(('Funções Dados'!P53&lt;'Indices PF'!$F$50), P53*'Indices PF'!$K$49, P53*'Indices PF'!$L$49))))))</f>
        <v/>
      </c>
      <c r="V53" s="110"/>
      <c r="W53" s="110"/>
      <c r="X53" s="110"/>
      <c r="Y53" s="110"/>
      <c r="Z53" s="117"/>
      <c r="AA53" s="118"/>
      <c r="AB53" s="119" t="str">
        <f t="shared" si="0"/>
        <v/>
      </c>
      <c r="AC53" s="123"/>
      <c r="AD53" s="123"/>
      <c r="AE53" s="125"/>
      <c r="AF53" s="126"/>
      <c r="AG53" s="126"/>
      <c r="AH53" s="29"/>
    </row>
    <row r="54" spans="1:34" ht="12.75" customHeight="1">
      <c r="A54" s="84"/>
      <c r="B54" s="107"/>
      <c r="C54" s="89"/>
      <c r="D54" s="109"/>
      <c r="E54" s="110"/>
      <c r="F54" s="110"/>
      <c r="G54" s="110"/>
      <c r="H54" s="110"/>
      <c r="I54" s="111"/>
      <c r="J54" s="111"/>
      <c r="K54" s="110"/>
      <c r="L54" s="112"/>
      <c r="M54" s="113"/>
      <c r="N54" s="122"/>
      <c r="O54" s="122"/>
      <c r="P54" s="122"/>
      <c r="Q54" s="122"/>
      <c r="R54" s="115" t="str">
        <f>IF(AND(ISTEXT(T54),ISTEXT(U54)),"",SUM(T54:U54)*'Indices PF'!$E$54)</f>
        <v/>
      </c>
      <c r="S54" s="115" t="str">
        <f>IF(OR(ISBLANK(N54),ISBLANK(O54)),"",
 IF(M54="ILF",
  IF((O54&lt;='Indices PF'!$D$31),
  IF(('Funções Dados'!N54&lt;'Indices PF'!$E$34), 'Indices PF'!$E$31,
  IF(('Funções Dados'!N54&lt;'Indices PF'!$F$34), 'Indices PF'!$F$31, 'Indices PF'!$G$31)),
   IF((O54&lt;='Indices PF'!$D$32),
   IF(('Funções Dados'!N54&lt;'Indices PF'!$E$34), 'Indices PF'!$E$32,
   IF(('Funções Dados'!N54&lt;'Indices PF'!$F$34), 'Indices PF'!$F$32, 'Indices PF'!$G$32)),
    IF((O54&gt;='Indices PF'!$D$33),
    IF(('Funções Dados'!N54&lt;'Indices PF'!$E$34), 'Indices PF'!$E$33,
    IF(('Funções Dados'!N54&lt;'Indices PF'!$F$34), 'Indices PF'!$F$33, 'Indices PF'!$G$33))))),
    IF((O54&lt;='Indices PF'!$D$39),
     IF(('Funções Dados'!N54&lt;'Indices PF'!$E$42), 'Indices PF'!$E$39,
     IF(('Funções Dados'!N54&lt;'Indices PF'!$F$42), 'Indices PF'!$F$39, 'Indices PF'!$G$39)),
      IF((O54&lt;='Indices PF'!$D$40),
      IF(('Funções Dados'!N54&lt;'Indices PF'!$E$42), 'Indices PF'!$E$40,
      IF(('Funções Dados'!N54&lt;'Indices PF'!$F$42), 'Indices PF'!$F$40, 'Indices PF'!$G$40)),
       IF((O54&gt;='Indices PF'!$D$41),
       IF(('Funções Dados'!N54&lt;'Indices PF'!$E$42), 'Indices PF'!$E$41,
       IF(('Funções Dados'!N54&lt;'Indices PF'!$F$42), 'Indices PF'!$F$41, 'Indices PF'!$G$41)))))))</f>
        <v/>
      </c>
      <c r="T54" s="116" t="str">
        <f>IF(OR(ISBLANK(N54),ISBLANK(O54)),"",
 IF(M54="ILF",
  IF((O54&lt;='Indices PF'!$D$31),
  IF(('Funções Dados'!N54&lt;'Indices PF'!$E$34), N54*'Indices PF'!$J$31,
  IF(('Funções Dados'!N54&lt;'Indices PF'!$F$34), N54*'Indices PF'!$K$31, N54*'Indices PF'!$L$31)),
   IF((O54&lt;='Indices PF'!$D$32),
   IF(('Funções Dados'!N54&lt;'Indices PF'!$E$34), N54*'Indices PF'!$J$32,
   IF(('Funções Dados'!N54&lt;'Indices PF'!$F$34), N54*'Indices PF'!$K$32, N54*'Indices PF'!$L$32)),
    IF((O54&gt;='Indices PF'!$D$33),
    IF(('Funções Dados'!N54&lt;'Indices PF'!$E$34), N54*'Indices PF'!$J$33,
    IF(('Funções Dados'!N54&lt;'Indices PF'!$F$34), N54*'Indices PF'!$K$33, N54*'Indices PF'!$L$33))))),
    IF((O54&lt;='Indices PF'!$D$39),
     IF(('Funções Dados'!N54&lt;'Indices PF'!$E$42), N54*'Indices PF'!$J$39,
     IF(('Funções Dados'!N54&lt;'Indices PF'!$F$42), N54*'Indices PF'!$K$39, N54*'Indices PF'!$L$39)),
      IF((O54&lt;='Indices PF'!$D$40),
      IF(('Funções Dados'!N54&lt;'Indices PF'!$E$42), N54*'Indices PF'!$J$40,
      IF(('Funções Dados'!N54&lt;'Indices PF'!$F$42), N54*'Indices PF'!$K$40, N54*'Indices PF'!$L$40)),
       IF((O54&gt;='Indices PF'!$D$41),
       IF(('Funções Dados'!N54&lt;'Indices PF'!$E$42), N54*'Indices PF'!$J$41,
       IF(('Funções Dados'!N54&lt;'Indices PF'!$F$42), N54*'Indices PF'!$K$41, N54*'Indices PF'!$L$41)))))))</f>
        <v/>
      </c>
      <c r="U54" s="116" t="str">
        <f>IF(OR(ISBLANK(P54),ISBLANK(Q54)),"",
 IF((Q54&lt;='Indices PF'!$D$47),
 IF(('Funções Dados'!P54&lt;'Indices PF'!$E$50), P54*'Indices PF'!$J$47,
 IF(('Funções Dados'!P54&lt;'Indices PF'!$F$50), P54*'Indices PF'!$K$47, P54*'Indices PF'!$L$47)),
  IF((Q54&lt;='Indices PF'!$D$48),
  IF(('Funções Dados'!P54&lt;'Indices PF'!$E$50), P54*'Indices PF'!$J$48,
  IF(('Funções Dados'!P54&lt;'Indices PF'!$F$50), P54*'Indices PF'!$K$48, P54*'Indices PF'!$L$48)),
   IF((Q54&gt;='Indices PF'!$D$49),
   IF(('Funções Dados'!P54&lt;'Indices PF'!$E$50), P54*'Indices PF'!$J$49,
   IF(('Funções Dados'!P54&lt;'Indices PF'!$F$50), P54*'Indices PF'!$K$49, P54*'Indices PF'!$L$49))))))</f>
        <v/>
      </c>
      <c r="V54" s="110"/>
      <c r="W54" s="110"/>
      <c r="X54" s="110"/>
      <c r="Y54" s="110"/>
      <c r="Z54" s="117"/>
      <c r="AA54" s="118"/>
      <c r="AB54" s="119" t="str">
        <f t="shared" si="0"/>
        <v/>
      </c>
      <c r="AC54" s="123"/>
      <c r="AD54" s="89"/>
      <c r="AE54" s="123"/>
      <c r="AF54" s="123"/>
      <c r="AG54" s="126"/>
      <c r="AH54" s="29"/>
    </row>
    <row r="55" spans="1:34" ht="12.75" customHeight="1">
      <c r="A55" s="84"/>
      <c r="B55" s="107"/>
      <c r="C55" s="89"/>
      <c r="D55" s="109"/>
      <c r="E55" s="110"/>
      <c r="F55" s="110"/>
      <c r="G55" s="110"/>
      <c r="H55" s="110"/>
      <c r="I55" s="111"/>
      <c r="J55" s="111"/>
      <c r="K55" s="110"/>
      <c r="L55" s="112"/>
      <c r="M55" s="113"/>
      <c r="N55" s="122"/>
      <c r="O55" s="122"/>
      <c r="P55" s="122"/>
      <c r="Q55" s="122"/>
      <c r="R55" s="115" t="str">
        <f>IF(AND(ISTEXT(T55),ISTEXT(U55)),"",SUM(T55:U55)*'Indices PF'!$E$54)</f>
        <v/>
      </c>
      <c r="S55" s="115" t="str">
        <f>IF(OR(ISBLANK(N55),ISBLANK(O55)),"",
 IF(M55="ILF",
  IF((O55&lt;='Indices PF'!$D$31),
  IF(('Funções Dados'!N55&lt;'Indices PF'!$E$34), 'Indices PF'!$E$31,
  IF(('Funções Dados'!N55&lt;'Indices PF'!$F$34), 'Indices PF'!$F$31, 'Indices PF'!$G$31)),
   IF((O55&lt;='Indices PF'!$D$32),
   IF(('Funções Dados'!N55&lt;'Indices PF'!$E$34), 'Indices PF'!$E$32,
   IF(('Funções Dados'!N55&lt;'Indices PF'!$F$34), 'Indices PF'!$F$32, 'Indices PF'!$G$32)),
    IF((O55&gt;='Indices PF'!$D$33),
    IF(('Funções Dados'!N55&lt;'Indices PF'!$E$34), 'Indices PF'!$E$33,
    IF(('Funções Dados'!N55&lt;'Indices PF'!$F$34), 'Indices PF'!$F$33, 'Indices PF'!$G$33))))),
    IF((O55&lt;='Indices PF'!$D$39),
     IF(('Funções Dados'!N55&lt;'Indices PF'!$E$42), 'Indices PF'!$E$39,
     IF(('Funções Dados'!N55&lt;'Indices PF'!$F$42), 'Indices PF'!$F$39, 'Indices PF'!$G$39)),
      IF((O55&lt;='Indices PF'!$D$40),
      IF(('Funções Dados'!N55&lt;'Indices PF'!$E$42), 'Indices PF'!$E$40,
      IF(('Funções Dados'!N55&lt;'Indices PF'!$F$42), 'Indices PF'!$F$40, 'Indices PF'!$G$40)),
       IF((O55&gt;='Indices PF'!$D$41),
       IF(('Funções Dados'!N55&lt;'Indices PF'!$E$42), 'Indices PF'!$E$41,
       IF(('Funções Dados'!N55&lt;'Indices PF'!$F$42), 'Indices PF'!$F$41, 'Indices PF'!$G$41)))))))</f>
        <v/>
      </c>
      <c r="T55" s="116" t="str">
        <f>IF(OR(ISBLANK(N55),ISBLANK(O55)),"",
 IF(M55="ILF",
  IF((O55&lt;='Indices PF'!$D$31),
  IF(('Funções Dados'!N55&lt;'Indices PF'!$E$34), N55*'Indices PF'!$J$31,
  IF(('Funções Dados'!N55&lt;'Indices PF'!$F$34), N55*'Indices PF'!$K$31, N55*'Indices PF'!$L$31)),
   IF((O55&lt;='Indices PF'!$D$32),
   IF(('Funções Dados'!N55&lt;'Indices PF'!$E$34), N55*'Indices PF'!$J$32,
   IF(('Funções Dados'!N55&lt;'Indices PF'!$F$34), N55*'Indices PF'!$K$32, N55*'Indices PF'!$L$32)),
    IF((O55&gt;='Indices PF'!$D$33),
    IF(('Funções Dados'!N55&lt;'Indices PF'!$E$34), N55*'Indices PF'!$J$33,
    IF(('Funções Dados'!N55&lt;'Indices PF'!$F$34), N55*'Indices PF'!$K$33, N55*'Indices PF'!$L$33))))),
    IF((O55&lt;='Indices PF'!$D$39),
     IF(('Funções Dados'!N55&lt;'Indices PF'!$E$42), N55*'Indices PF'!$J$39,
     IF(('Funções Dados'!N55&lt;'Indices PF'!$F$42), N55*'Indices PF'!$K$39, N55*'Indices PF'!$L$39)),
      IF((O55&lt;='Indices PF'!$D$40),
      IF(('Funções Dados'!N55&lt;'Indices PF'!$E$42), N55*'Indices PF'!$J$40,
      IF(('Funções Dados'!N55&lt;'Indices PF'!$F$42), N55*'Indices PF'!$K$40, N55*'Indices PF'!$L$40)),
       IF((O55&gt;='Indices PF'!$D$41),
       IF(('Funções Dados'!N55&lt;'Indices PF'!$E$42), N55*'Indices PF'!$J$41,
       IF(('Funções Dados'!N55&lt;'Indices PF'!$F$42), N55*'Indices PF'!$K$41, N55*'Indices PF'!$L$41)))))))</f>
        <v/>
      </c>
      <c r="U55" s="116" t="str">
        <f>IF(OR(ISBLANK(P55),ISBLANK(Q55)),"",
 IF((Q55&lt;='Indices PF'!$D$47),
 IF(('Funções Dados'!P55&lt;'Indices PF'!$E$50), P55*'Indices PF'!$J$47,
 IF(('Funções Dados'!P55&lt;'Indices PF'!$F$50), P55*'Indices PF'!$K$47, P55*'Indices PF'!$L$47)),
  IF((Q55&lt;='Indices PF'!$D$48),
  IF(('Funções Dados'!P55&lt;'Indices PF'!$E$50), P55*'Indices PF'!$J$48,
  IF(('Funções Dados'!P55&lt;'Indices PF'!$F$50), P55*'Indices PF'!$K$48, P55*'Indices PF'!$L$48)),
   IF((Q55&gt;='Indices PF'!$D$49),
   IF(('Funções Dados'!P55&lt;'Indices PF'!$E$50), P55*'Indices PF'!$J$49,
   IF(('Funções Dados'!P55&lt;'Indices PF'!$F$50), P55*'Indices PF'!$K$49, P55*'Indices PF'!$L$49))))))</f>
        <v/>
      </c>
      <c r="V55" s="110"/>
      <c r="W55" s="110"/>
      <c r="X55" s="110"/>
      <c r="Y55" s="110"/>
      <c r="Z55" s="117"/>
      <c r="AA55" s="118"/>
      <c r="AB55" s="119" t="str">
        <f t="shared" si="0"/>
        <v/>
      </c>
      <c r="AC55" s="123"/>
      <c r="AD55" s="123"/>
      <c r="AE55" s="125"/>
      <c r="AF55" s="126"/>
      <c r="AG55" s="126"/>
      <c r="AH55" s="29"/>
    </row>
    <row r="56" spans="1:34" ht="12.75" customHeight="1">
      <c r="A56" s="84"/>
      <c r="B56" s="127"/>
      <c r="C56" s="128"/>
      <c r="D56" s="129"/>
      <c r="E56" s="130"/>
      <c r="F56" s="130"/>
      <c r="G56" s="130"/>
      <c r="H56" s="130"/>
      <c r="I56" s="131"/>
      <c r="J56" s="131"/>
      <c r="K56" s="130"/>
      <c r="L56" s="132"/>
      <c r="M56" s="133"/>
      <c r="N56" s="97"/>
      <c r="O56" s="97"/>
      <c r="P56" s="97"/>
      <c r="Q56" s="97"/>
      <c r="R56" s="134">
        <f t="shared" ref="R56:U56" si="1">SUM(R6:R55)</f>
        <v>72.58526315789473</v>
      </c>
      <c r="S56" s="135">
        <f t="shared" si="1"/>
        <v>31</v>
      </c>
      <c r="T56" s="135">
        <f t="shared" si="1"/>
        <v>16.946315789473687</v>
      </c>
      <c r="U56" s="136">
        <f t="shared" si="1"/>
        <v>1.2</v>
      </c>
      <c r="V56" s="137"/>
      <c r="W56" s="137"/>
      <c r="X56" s="137"/>
      <c r="Y56" s="137"/>
      <c r="Z56" s="138"/>
      <c r="AA56" s="139"/>
      <c r="AB56" s="140">
        <f>SUM(AB6:AB55)</f>
        <v>0</v>
      </c>
      <c r="AC56" s="141"/>
      <c r="AD56" s="21"/>
      <c r="AE56" s="142"/>
      <c r="AF56" s="141"/>
      <c r="AG56" s="141"/>
      <c r="AH56" s="29"/>
    </row>
    <row r="57" spans="1:34" ht="12.75" customHeight="1">
      <c r="A57" s="84"/>
      <c r="B57" s="88"/>
      <c r="C57" s="89"/>
      <c r="D57" s="88"/>
      <c r="E57" s="84"/>
      <c r="F57" s="84"/>
      <c r="G57" s="84"/>
      <c r="H57" s="84"/>
      <c r="I57" s="84"/>
      <c r="J57" s="84"/>
      <c r="K57" s="84"/>
      <c r="L57" s="84"/>
      <c r="M57" s="84"/>
      <c r="N57" s="84"/>
      <c r="O57" s="84"/>
      <c r="P57" s="84"/>
      <c r="Q57" s="84"/>
      <c r="R57" s="84"/>
      <c r="S57" s="84"/>
      <c r="T57" s="84"/>
      <c r="U57" s="84"/>
      <c r="V57" s="84"/>
      <c r="W57" s="84"/>
      <c r="X57" s="84"/>
      <c r="Y57" s="84"/>
      <c r="Z57" s="84"/>
      <c r="AA57" s="84"/>
      <c r="AB57" s="84"/>
      <c r="AC57" s="85"/>
      <c r="AD57" s="89"/>
      <c r="AE57" s="85"/>
      <c r="AF57" s="85"/>
      <c r="AG57" s="85"/>
      <c r="AH57" s="29"/>
    </row>
    <row r="58" spans="1:34" ht="12.75" customHeight="1">
      <c r="A58" s="84"/>
      <c r="B58" s="88"/>
      <c r="C58" s="89"/>
      <c r="D58" s="88"/>
      <c r="E58" s="84"/>
      <c r="F58" s="84"/>
      <c r="G58" s="84"/>
      <c r="H58" s="84"/>
      <c r="I58" s="84"/>
      <c r="J58" s="84"/>
      <c r="K58" s="84"/>
      <c r="L58" s="84"/>
      <c r="M58" s="84"/>
      <c r="N58" s="84"/>
      <c r="O58" s="84"/>
      <c r="P58" s="84"/>
      <c r="Q58" s="84"/>
      <c r="R58" s="84"/>
      <c r="S58" s="84"/>
      <c r="T58" s="84"/>
      <c r="U58" s="84"/>
      <c r="V58" s="84"/>
      <c r="W58" s="84"/>
      <c r="X58" s="84"/>
      <c r="Y58" s="84"/>
      <c r="Z58" s="84"/>
      <c r="AA58" s="84"/>
      <c r="AB58" s="84"/>
      <c r="AC58" s="85"/>
      <c r="AD58" s="89"/>
      <c r="AE58" s="85"/>
      <c r="AF58" s="85"/>
      <c r="AG58" s="85"/>
      <c r="AH58" s="29"/>
    </row>
    <row r="59" spans="1:34" ht="12.75" customHeight="1">
      <c r="A59" s="84"/>
      <c r="B59" s="88"/>
      <c r="C59" s="89"/>
      <c r="D59" s="88"/>
      <c r="E59" s="84"/>
      <c r="F59" s="84"/>
      <c r="G59" s="84"/>
      <c r="H59" s="84"/>
      <c r="I59" s="84"/>
      <c r="J59" s="84"/>
      <c r="K59" s="84"/>
      <c r="L59" s="84"/>
      <c r="M59" s="84"/>
      <c r="N59" s="84"/>
      <c r="O59" s="84"/>
      <c r="P59" s="84"/>
      <c r="Q59" s="84"/>
      <c r="R59" s="84"/>
      <c r="S59" s="84"/>
      <c r="T59" s="84"/>
      <c r="U59" s="84"/>
      <c r="V59" s="84"/>
      <c r="W59" s="84"/>
      <c r="X59" s="84"/>
      <c r="Y59" s="84"/>
      <c r="Z59" s="84"/>
      <c r="AA59" s="84"/>
      <c r="AB59" s="84"/>
      <c r="AC59" s="85"/>
      <c r="AD59" s="89"/>
      <c r="AE59" s="85"/>
      <c r="AF59" s="85"/>
      <c r="AG59" s="85"/>
      <c r="AH59" s="29"/>
    </row>
    <row r="60" spans="1:34" ht="12.75" customHeight="1">
      <c r="A60" s="84"/>
      <c r="B60" s="88"/>
      <c r="C60" s="89"/>
      <c r="D60" s="556" t="s">
        <v>54</v>
      </c>
      <c r="E60" s="552"/>
      <c r="F60" s="552"/>
      <c r="G60" s="552"/>
      <c r="H60" s="552"/>
      <c r="I60" s="552"/>
      <c r="J60" s="552"/>
      <c r="K60" s="552"/>
      <c r="L60" s="553"/>
      <c r="M60" s="556" t="s">
        <v>55</v>
      </c>
      <c r="N60" s="552"/>
      <c r="O60" s="552"/>
      <c r="P60" s="552"/>
      <c r="Q60" s="552"/>
      <c r="R60" s="552"/>
      <c r="S60" s="552"/>
      <c r="T60" s="552"/>
      <c r="U60" s="553"/>
      <c r="V60" s="90"/>
      <c r="W60" s="90"/>
      <c r="X60" s="90"/>
      <c r="Y60" s="90"/>
      <c r="Z60" s="90"/>
      <c r="AA60" s="84"/>
      <c r="AB60" s="84"/>
      <c r="AC60" s="85"/>
      <c r="AD60" s="89"/>
      <c r="AE60" s="85"/>
      <c r="AF60" s="85"/>
      <c r="AG60" s="85"/>
      <c r="AH60" s="29"/>
    </row>
    <row r="61" spans="1:34" ht="31.5" customHeight="1">
      <c r="A61" s="84"/>
      <c r="B61" s="97" t="s">
        <v>56</v>
      </c>
      <c r="C61" s="92" t="s">
        <v>19</v>
      </c>
      <c r="D61" s="97" t="s">
        <v>38</v>
      </c>
      <c r="E61" s="97" t="s">
        <v>39</v>
      </c>
      <c r="F61" s="97" t="s">
        <v>40</v>
      </c>
      <c r="G61" s="97" t="s">
        <v>41</v>
      </c>
      <c r="H61" s="97" t="s">
        <v>42</v>
      </c>
      <c r="I61" s="91" t="s">
        <v>43</v>
      </c>
      <c r="J61" s="98" t="s">
        <v>22</v>
      </c>
      <c r="K61" s="98" t="s">
        <v>44</v>
      </c>
      <c r="L61" s="98" t="s">
        <v>45</v>
      </c>
      <c r="M61" s="97" t="s">
        <v>38</v>
      </c>
      <c r="N61" s="97" t="s">
        <v>39</v>
      </c>
      <c r="O61" s="97" t="s">
        <v>40</v>
      </c>
      <c r="P61" s="97" t="s">
        <v>41</v>
      </c>
      <c r="Q61" s="97" t="s">
        <v>42</v>
      </c>
      <c r="R61" s="91" t="s">
        <v>43</v>
      </c>
      <c r="S61" s="98" t="s">
        <v>22</v>
      </c>
      <c r="T61" s="98" t="s">
        <v>44</v>
      </c>
      <c r="U61" s="98" t="s">
        <v>45</v>
      </c>
      <c r="V61" s="91" t="s">
        <v>57</v>
      </c>
      <c r="W61" s="91" t="s">
        <v>58</v>
      </c>
      <c r="X61" s="91" t="s">
        <v>59</v>
      </c>
      <c r="Y61" s="91" t="s">
        <v>60</v>
      </c>
      <c r="Z61" s="102" t="s">
        <v>46</v>
      </c>
      <c r="AA61" s="103" t="s">
        <v>47</v>
      </c>
      <c r="AB61" s="104" t="s">
        <v>48</v>
      </c>
      <c r="AC61" s="105" t="s">
        <v>49</v>
      </c>
      <c r="AD61" s="105" t="s">
        <v>50</v>
      </c>
      <c r="AE61" s="106" t="s">
        <v>51</v>
      </c>
      <c r="AF61" s="105" t="s">
        <v>52</v>
      </c>
      <c r="AG61" s="105" t="s">
        <v>53</v>
      </c>
      <c r="AH61" s="29"/>
    </row>
    <row r="62" spans="1:34" ht="12.75" customHeight="1">
      <c r="A62" s="84"/>
      <c r="B62" s="143"/>
      <c r="C62" s="123"/>
      <c r="D62" s="113"/>
      <c r="E62" s="114"/>
      <c r="F62" s="114"/>
      <c r="G62" s="114"/>
      <c r="H62" s="114"/>
      <c r="I62" s="144" t="str">
        <f>IF(AND(ISTEXT(K62),ISTEXT(L62)),"",SUM(K62:L62)*'Indices PF'!$E$54)</f>
        <v/>
      </c>
      <c r="J62" s="144" t="str">
        <f>IF(OR(ISBLANK(E62),ISBLANK(F62)),"",
 IF(D62="ILF",
  IF((F62&lt;='Indices PF'!$D$31),
  IF(('Funções Dados'!E62&lt;'Indices PF'!$E$34), 'Indices PF'!$E$31,
  IF(('Funções Dados'!E62&lt;'Indices PF'!$F$34), 'Indices PF'!$F$31, 'Indices PF'!$G$31)),
   IF((F62&lt;='Indices PF'!$D$32),
   IF(('Funções Dados'!E62&lt;'Indices PF'!$E$34), 'Indices PF'!$E$32,
   IF(('Funções Dados'!E62&lt;'Indices PF'!$F$34), 'Indices PF'!$F$32, 'Indices PF'!$G$32)),
    IF((F62&gt;='Indices PF'!$D$33),
    IF(('Funções Dados'!E62&lt;'Indices PF'!$E$34), 'Indices PF'!$E$33,
    IF(('Funções Dados'!E62&lt;'Indices PF'!$F$34), 'Indices PF'!$F$33, 'Indices PF'!$G$33))))),
    IF((F62&lt;='Indices PF'!$D$39),
     IF(('Funções Dados'!E62&lt;'Indices PF'!$E$42), 'Indices PF'!$E$39,
     IF(('Funções Dados'!E62&lt;'Indices PF'!$F$42), 'Indices PF'!$F$39, 'Indices PF'!$G$39)),
      IF((F62&lt;='Indices PF'!$D$40),
      IF(('Funções Dados'!E62&lt;'Indices PF'!$E$42), 'Indices PF'!$E$40,
      IF(('Funções Dados'!E62&lt;'Indices PF'!$F$42), 'Indices PF'!$F$40, 'Indices PF'!$G$40)),
       IF((F62&gt;='Indices PF'!$D$41),
       IF(('Funções Dados'!E62&lt;'Indices PF'!$E$42), 'Indices PF'!$E$41,
       IF(('Funções Dados'!E62&lt;'Indices PF'!$F$42), 'Indices PF'!$F$41, 'Indices PF'!$G$41)))))))</f>
        <v/>
      </c>
      <c r="K62" s="116" t="str">
        <f>IF(OR(ISBLANK(E62),ISBLANK(F62)),"",
 IF(D62="ILF",
  IF((F62&lt;='Indices PF'!$D$31),
  IF(('Funções Dados'!E62&lt;'Indices PF'!$E$34), E62*'Indices PF'!$J$31,
  IF(('Funções Dados'!E62&lt;'Indices PF'!$F$34), E62*'Indices PF'!$K$31, E62*'Indices PF'!$L$31)),
   IF((F62&lt;='Indices PF'!$D$32),
   IF(('Funções Dados'!E62&lt;'Indices PF'!$E$34), E62*'Indices PF'!$J$32,
   IF(('Funções Dados'!E62&lt;'Indices PF'!$F$34), E62*'Indices PF'!$K$32, E62*'Indices PF'!$L$32)),
    IF((F62&gt;='Indices PF'!$D$33),
    IF(('Funções Dados'!E62&lt;'Indices PF'!$E$34), E62*'Indices PF'!$J$33,
    IF(('Funções Dados'!E62&lt;'Indices PF'!$F$34), E62*'Indices PF'!$K$33, E62*'Indices PF'!$L$33))))),
    IF((F62&lt;='Indices PF'!$D$39),
     IF(('Funções Dados'!E62&lt;'Indices PF'!$E$42), E62*'Indices PF'!$J$39,
     IF(('Funções Dados'!E62&lt;'Indices PF'!$F$42), E62*'Indices PF'!$K$39, E62*'Indices PF'!$L$39)),
      IF((F62&lt;='Indices PF'!$D$40),
      IF(('Funções Dados'!E62&lt;'Indices PF'!$E$42), E62*'Indices PF'!$J$40,
      IF(('Funções Dados'!E62&lt;'Indices PF'!$F$42), E62*'Indices PF'!$K$40, E62*'Indices PF'!$L$40)),
       IF((F62&gt;='Indices PF'!$D$41),
       IF(('Funções Dados'!E62&lt;'Indices PF'!$E$42), E62*'Indices PF'!$J$41,
       IF(('Funções Dados'!E62&lt;'Indices PF'!$F$42), E62*'Indices PF'!$K$41, E62*'Indices PF'!$L$41)))))))</f>
        <v/>
      </c>
      <c r="L62" s="145" t="str">
        <f>IF(OR(ISBLANK(G62),ISBLANK(H62)),"",
 IF((H62&lt;='Indices PF'!$D$47),
 IF(('Funções Dados'!G62&lt;'Indices PF'!$E$50), G62*'Indices PF'!$J$47,
 IF(('Funções Dados'!G62&lt;'Indices PF'!$F$50), G62*'Indices PF'!$K$47, G62*'Indices PF'!$L$47)),
  IF((H62&lt;='Indices PF'!$D$48),
  IF(('Funções Dados'!G62&lt;'Indices PF'!$E$50), G62*'Indices PF'!$J$48,
  IF(('Funções Dados'!G62&lt;'Indices PF'!$F$50), G62*'Indices PF'!$K$48, G62*'Indices PF'!$L$48)),
   IF((H62&gt;='Indices PF'!$D$49),
   IF(('Funções Dados'!G62&lt;'Indices PF'!$E$50), G62*'Indices PF'!$J$49,
   IF(('Funções Dados'!G62&lt;'Indices PF'!$F$50), G62*'Indices PF'!$K$49, G62*'Indices PF'!$L$49))))))</f>
        <v/>
      </c>
      <c r="M62" s="113"/>
      <c r="N62" s="114"/>
      <c r="O62" s="114"/>
      <c r="P62" s="114"/>
      <c r="Q62" s="114"/>
      <c r="R62" s="115" t="str">
        <f>IF(AND(ISTEXT(T62),ISTEXT(U62)),"",SUM(T62:U62)*'Indices PF'!$E$54)</f>
        <v/>
      </c>
      <c r="S62" s="115" t="str">
        <f>IF(OR(ISBLANK(N62),ISBLANK(O62)),"",
 IF(M62="ILF",
  IF((O62&lt;='Indices PF'!$D$31),
  IF(('Funções Dados'!N62&lt;'Indices PF'!$E$34), 'Indices PF'!$E$31,
  IF(('Funções Dados'!N62&lt;'Indices PF'!$F$34), 'Indices PF'!$F$31, 'Indices PF'!$G$31)),
   IF((O62&lt;='Indices PF'!$D$32),
   IF(('Funções Dados'!N62&lt;'Indices PF'!$E$34), 'Indices PF'!$E$32,
   IF(('Funções Dados'!N62&lt;'Indices PF'!$F$34), 'Indices PF'!$F$32, 'Indices PF'!$G$32)),
    IF((O62&gt;='Indices PF'!$D$33),
    IF(('Funções Dados'!N62&lt;'Indices PF'!$E$34), 'Indices PF'!$E$33,
    IF(('Funções Dados'!N62&lt;'Indices PF'!$F$34), 'Indices PF'!$F$33, 'Indices PF'!$G$33))))),
    IF((O62&lt;='Indices PF'!$D$39),
     IF(('Funções Dados'!N62&lt;'Indices PF'!$E$42), 'Indices PF'!$E$39,
     IF(('Funções Dados'!N62&lt;'Indices PF'!$F$42), 'Indices PF'!$F$39, 'Indices PF'!$G$39)),
      IF((O62&lt;='Indices PF'!$D$40),
      IF(('Funções Dados'!N62&lt;'Indices PF'!$E$42), 'Indices PF'!$E$40,
      IF(('Funções Dados'!N62&lt;'Indices PF'!$F$42), 'Indices PF'!$F$40, 'Indices PF'!$G$40)),
       IF((O62&gt;='Indices PF'!$D$41),
       IF(('Funções Dados'!N62&lt;'Indices PF'!$E$42), 'Indices PF'!$E$41,
       IF(('Funções Dados'!N62&lt;'Indices PF'!$F$42), 'Indices PF'!$F$41, 'Indices PF'!$G$41)))))))</f>
        <v/>
      </c>
      <c r="T62" s="116" t="str">
        <f>IF(OR(ISBLANK(N62),ISBLANK(O62)),"",
 IF(M62="ILF",
  IF((O62&lt;='Indices PF'!$D$31),
  IF(('Funções Dados'!N62&lt;'Indices PF'!$E$34), N62*'Indices PF'!$J$31,
  IF(('Funções Dados'!N62&lt;'Indices PF'!$F$34), N62*'Indices PF'!$K$31, N62*'Indices PF'!$L$31)),
   IF((O62&lt;='Indices PF'!$D$32),
   IF(('Funções Dados'!N62&lt;'Indices PF'!$E$34), N62*'Indices PF'!$J$32,
   IF(('Funções Dados'!N62&lt;'Indices PF'!$F$34), N62*'Indices PF'!$K$32, N62*'Indices PF'!$L$32)),
    IF((O62&gt;='Indices PF'!$D$33),
    IF(('Funções Dados'!N62&lt;'Indices PF'!$E$34), N62*'Indices PF'!$J$33,
    IF(('Funções Dados'!N62&lt;'Indices PF'!$F$34), N62*'Indices PF'!$K$33, N62*'Indices PF'!$L$33))))),
    IF((O62&lt;='Indices PF'!$D$39),
     IF(('Funções Dados'!N62&lt;'Indices PF'!$E$42), N62*'Indices PF'!$J$39,
     IF(('Funções Dados'!N62&lt;'Indices PF'!$F$42), N62*'Indices PF'!$K$39, N62*'Indices PF'!$L$39)),
      IF((O62&lt;='Indices PF'!$D$40),
      IF(('Funções Dados'!N62&lt;'Indices PF'!$E$42), N62*'Indices PF'!$J$40,
      IF(('Funções Dados'!N62&lt;'Indices PF'!$F$42), N62*'Indices PF'!$K$40, N62*'Indices PF'!$L$40)),
       IF((O62&gt;='Indices PF'!$D$41),
       IF(('Funções Dados'!N62&lt;'Indices PF'!$E$42), N62*'Indices PF'!$J$41,
       IF(('Funções Dados'!N62&lt;'Indices PF'!$F$42), N62*'Indices PF'!$K$41, N62*'Indices PF'!$L$41)))))))</f>
        <v/>
      </c>
      <c r="U62" s="116" t="str">
        <f>IF(OR(ISBLANK(P62),ISBLANK(Q62)),"",
 IF((Q62&lt;='Indices PF'!$D$47),
 IF(('Funções Dados'!P62&lt;'Indices PF'!$E$50), P62*'Indices PF'!$J$47,
 IF(('Funções Dados'!P62&lt;'Indices PF'!$F$50), P62*'Indices PF'!$K$47, P62*'Indices PF'!$L$47)),
  IF((Q62&lt;='Indices PF'!$D$48),
  IF(('Funções Dados'!P62&lt;'Indices PF'!$E$50), P62*'Indices PF'!$J$48,
  IF(('Funções Dados'!P62&lt;'Indices PF'!$F$50), P62*'Indices PF'!$K$48, P62*'Indices PF'!$L$48)),
   IF((Q62&gt;='Indices PF'!$D$49),
   IF(('Funções Dados'!P62&lt;'Indices PF'!$E$50), P62*'Indices PF'!$J$49,
   IF(('Funções Dados'!P62&lt;'Indices PF'!$F$50), P62*'Indices PF'!$K$49, P62*'Indices PF'!$L$49))))))</f>
        <v/>
      </c>
      <c r="V62" s="114"/>
      <c r="W62" s="114"/>
      <c r="X62" s="114"/>
      <c r="Y62" s="114"/>
      <c r="Z62" s="117"/>
      <c r="AA62" s="114"/>
      <c r="AB62" s="146" t="str">
        <f t="shared" ref="AB62:AB111" si="2">IF(ISBLANK(AA62),"",IF(Z62="YES",(AA62*(SUM(T62:U62))/100),""))</f>
        <v/>
      </c>
      <c r="AC62" s="120"/>
      <c r="AD62" s="123"/>
      <c r="AE62" s="120"/>
      <c r="AF62" s="147"/>
      <c r="AG62" s="147"/>
      <c r="AH62" s="29"/>
    </row>
    <row r="63" spans="1:34" ht="12.75" customHeight="1">
      <c r="A63" s="84"/>
      <c r="B63" s="143"/>
      <c r="C63" s="123"/>
      <c r="D63" s="113"/>
      <c r="E63" s="122"/>
      <c r="F63" s="122"/>
      <c r="G63" s="122"/>
      <c r="H63" s="122"/>
      <c r="I63" s="144" t="str">
        <f>IF(AND(ISTEXT(K63),ISTEXT(L63)),"",SUM(K63:L63)*'Indices PF'!$E$54)</f>
        <v/>
      </c>
      <c r="J63" s="144" t="str">
        <f>IF(OR(ISBLANK(E63),ISBLANK(F63)),"",
 IF(D63="ILF",
  IF((F63&lt;='Indices PF'!$D$31),
  IF(('Funções Dados'!E63&lt;'Indices PF'!$E$34), 'Indices PF'!$E$31,
  IF(('Funções Dados'!E63&lt;'Indices PF'!$F$34), 'Indices PF'!$F$31, 'Indices PF'!$G$31)),
   IF((F63&lt;='Indices PF'!$D$32),
   IF(('Funções Dados'!E63&lt;'Indices PF'!$E$34), 'Indices PF'!$E$32,
   IF(('Funções Dados'!E63&lt;'Indices PF'!$F$34), 'Indices PF'!$F$32, 'Indices PF'!$G$32)),
    IF((F63&gt;='Indices PF'!$D$33),
    IF(('Funções Dados'!E63&lt;'Indices PF'!$E$34), 'Indices PF'!$E$33,
    IF(('Funções Dados'!E63&lt;'Indices PF'!$F$34), 'Indices PF'!$F$33, 'Indices PF'!$G$33))))),
    IF((F63&lt;='Indices PF'!$D$39),
     IF(('Funções Dados'!E63&lt;'Indices PF'!$E$42), 'Indices PF'!$E$39,
     IF(('Funções Dados'!E63&lt;'Indices PF'!$F$42), 'Indices PF'!$F$39, 'Indices PF'!$G$39)),
      IF((F63&lt;='Indices PF'!$D$40),
      IF(('Funções Dados'!E63&lt;'Indices PF'!$E$42), 'Indices PF'!$E$40,
      IF(('Funções Dados'!E63&lt;'Indices PF'!$F$42), 'Indices PF'!$F$40, 'Indices PF'!$G$40)),
       IF((F63&gt;='Indices PF'!$D$41),
       IF(('Funções Dados'!E63&lt;'Indices PF'!$E$42), 'Indices PF'!$E$41,
       IF(('Funções Dados'!E63&lt;'Indices PF'!$F$42), 'Indices PF'!$F$41, 'Indices PF'!$G$41)))))))</f>
        <v/>
      </c>
      <c r="K63" s="116" t="str">
        <f>IF(OR(ISBLANK(E63),ISBLANK(F63)),"",
 IF(D63="ILF",
  IF((F63&lt;='Indices PF'!$D$31),
  IF(('Funções Dados'!E63&lt;'Indices PF'!$E$34), E63*'Indices PF'!$J$31,
  IF(('Funções Dados'!E63&lt;'Indices PF'!$F$34), E63*'Indices PF'!$K$31, E63*'Indices PF'!$L$31)),
   IF((F63&lt;='Indices PF'!$D$32),
   IF(('Funções Dados'!E63&lt;'Indices PF'!$E$34), E63*'Indices PF'!$J$32,
   IF(('Funções Dados'!E63&lt;'Indices PF'!$F$34), E63*'Indices PF'!$K$32, E63*'Indices PF'!$L$32)),
    IF((F63&gt;='Indices PF'!$D$33),
    IF(('Funções Dados'!E63&lt;'Indices PF'!$E$34), E63*'Indices PF'!$J$33,
    IF(('Funções Dados'!E63&lt;'Indices PF'!$F$34), E63*'Indices PF'!$K$33, E63*'Indices PF'!$L$33))))),
    IF((F63&lt;='Indices PF'!$D$39),
     IF(('Funções Dados'!E63&lt;'Indices PF'!$E$42), E63*'Indices PF'!$J$39,
     IF(('Funções Dados'!E63&lt;'Indices PF'!$F$42), E63*'Indices PF'!$K$39, E63*'Indices PF'!$L$39)),
      IF((F63&lt;='Indices PF'!$D$40),
      IF(('Funções Dados'!E63&lt;'Indices PF'!$E$42), E63*'Indices PF'!$J$40,
      IF(('Funções Dados'!E63&lt;'Indices PF'!$F$42), E63*'Indices PF'!$K$40, E63*'Indices PF'!$L$40)),
       IF((F63&gt;='Indices PF'!$D$41),
       IF(('Funções Dados'!E63&lt;'Indices PF'!$E$42), E63*'Indices PF'!$J$41,
       IF(('Funções Dados'!E63&lt;'Indices PF'!$F$42), E63*'Indices PF'!$K$41, E63*'Indices PF'!$L$41)))))))</f>
        <v/>
      </c>
      <c r="L63" s="145" t="str">
        <f>IF(OR(ISBLANK(G63),ISBLANK(H63)),"",
 IF((H63&lt;='Indices PF'!$D$47),
 IF(('Funções Dados'!G63&lt;'Indices PF'!$E$50), G63*'Indices PF'!$J$47,
 IF(('Funções Dados'!G63&lt;'Indices PF'!$F$50), G63*'Indices PF'!$K$47, G63*'Indices PF'!$L$47)),
  IF((H63&lt;='Indices PF'!$D$48),
  IF(('Funções Dados'!G63&lt;'Indices PF'!$E$50), G63*'Indices PF'!$J$48,
  IF(('Funções Dados'!G63&lt;'Indices PF'!$F$50), G63*'Indices PF'!$K$48, G63*'Indices PF'!$L$48)),
   IF((H63&gt;='Indices PF'!$D$49),
   IF(('Funções Dados'!G63&lt;'Indices PF'!$E$50), G63*'Indices PF'!$J$49,
   IF(('Funções Dados'!G63&lt;'Indices PF'!$F$50), G63*'Indices PF'!$K$49, G63*'Indices PF'!$L$49))))))</f>
        <v/>
      </c>
      <c r="M63" s="113"/>
      <c r="N63" s="122"/>
      <c r="O63" s="122"/>
      <c r="P63" s="122"/>
      <c r="Q63" s="122"/>
      <c r="R63" s="115" t="str">
        <f>IF(AND(ISTEXT(T63),ISTEXT(U63)),"",SUM(T63:U63)*'Indices PF'!$E$54)</f>
        <v/>
      </c>
      <c r="S63" s="115" t="str">
        <f>IF(OR(ISBLANK(N63),ISBLANK(O63)),"",
 IF(M63="ILF",
  IF((O63&lt;='Indices PF'!$D$31),
  IF(('Funções Dados'!N63&lt;'Indices PF'!$E$34), 'Indices PF'!$E$31,
  IF(('Funções Dados'!N63&lt;'Indices PF'!$F$34), 'Indices PF'!$F$31, 'Indices PF'!$G$31)),
   IF((O63&lt;='Indices PF'!$D$32),
   IF(('Funções Dados'!N63&lt;'Indices PF'!$E$34), 'Indices PF'!$E$32,
   IF(('Funções Dados'!N63&lt;'Indices PF'!$F$34), 'Indices PF'!$F$32, 'Indices PF'!$G$32)),
    IF((O63&gt;='Indices PF'!$D$33),
    IF(('Funções Dados'!N63&lt;'Indices PF'!$E$34), 'Indices PF'!$E$33,
    IF(('Funções Dados'!N63&lt;'Indices PF'!$F$34), 'Indices PF'!$F$33, 'Indices PF'!$G$33))))),
    IF((O63&lt;='Indices PF'!$D$39),
     IF(('Funções Dados'!N63&lt;'Indices PF'!$E$42), 'Indices PF'!$E$39,
     IF(('Funções Dados'!N63&lt;'Indices PF'!$F$42), 'Indices PF'!$F$39, 'Indices PF'!$G$39)),
      IF((O63&lt;='Indices PF'!$D$40),
      IF(('Funções Dados'!N63&lt;'Indices PF'!$E$42), 'Indices PF'!$E$40,
      IF(('Funções Dados'!N63&lt;'Indices PF'!$F$42), 'Indices PF'!$F$40, 'Indices PF'!$G$40)),
       IF((O63&gt;='Indices PF'!$D$41),
       IF(('Funções Dados'!N63&lt;'Indices PF'!$E$42), 'Indices PF'!$E$41,
       IF(('Funções Dados'!N63&lt;'Indices PF'!$F$42), 'Indices PF'!$F$41, 'Indices PF'!$G$41)))))))</f>
        <v/>
      </c>
      <c r="T63" s="116" t="str">
        <f>IF(OR(ISBLANK(N63),ISBLANK(O63)),"",
 IF(M63="ILF",
  IF((O63&lt;='Indices PF'!$D$31),
  IF(('Funções Dados'!N63&lt;'Indices PF'!$E$34), N63*'Indices PF'!$J$31,
  IF(('Funções Dados'!N63&lt;'Indices PF'!$F$34), N63*'Indices PF'!$K$31, N63*'Indices PF'!$L$31)),
   IF((O63&lt;='Indices PF'!$D$32),
   IF(('Funções Dados'!N63&lt;'Indices PF'!$E$34), N63*'Indices PF'!$J$32,
   IF(('Funções Dados'!N63&lt;'Indices PF'!$F$34), N63*'Indices PF'!$K$32, N63*'Indices PF'!$L$32)),
    IF((O63&gt;='Indices PF'!$D$33),
    IF(('Funções Dados'!N63&lt;'Indices PF'!$E$34), N63*'Indices PF'!$J$33,
    IF(('Funções Dados'!N63&lt;'Indices PF'!$F$34), N63*'Indices PF'!$K$33, N63*'Indices PF'!$L$33))))),
    IF((O63&lt;='Indices PF'!$D$39),
     IF(('Funções Dados'!N63&lt;'Indices PF'!$E$42), N63*'Indices PF'!$J$39,
     IF(('Funções Dados'!N63&lt;'Indices PF'!$F$42), N63*'Indices PF'!$K$39, N63*'Indices PF'!$L$39)),
      IF((O63&lt;='Indices PF'!$D$40),
      IF(('Funções Dados'!N63&lt;'Indices PF'!$E$42), N63*'Indices PF'!$J$40,
      IF(('Funções Dados'!N63&lt;'Indices PF'!$F$42), N63*'Indices PF'!$K$40, N63*'Indices PF'!$L$40)),
       IF((O63&gt;='Indices PF'!$D$41),
       IF(('Funções Dados'!N63&lt;'Indices PF'!$E$42), N63*'Indices PF'!$J$41,
       IF(('Funções Dados'!N63&lt;'Indices PF'!$F$42), N63*'Indices PF'!$K$41, N63*'Indices PF'!$L$41)))))))</f>
        <v/>
      </c>
      <c r="U63" s="116" t="str">
        <f>IF(OR(ISBLANK(P63),ISBLANK(Q63)),"",
 IF((Q63&lt;='Indices PF'!$D$47),
 IF(('Funções Dados'!P63&lt;'Indices PF'!$E$50), P63*'Indices PF'!$J$47,
 IF(('Funções Dados'!P63&lt;'Indices PF'!$F$50), P63*'Indices PF'!$K$47, P63*'Indices PF'!$L$47)),
  IF((Q63&lt;='Indices PF'!$D$48),
  IF(('Funções Dados'!P63&lt;'Indices PF'!$E$50), P63*'Indices PF'!$J$48,
  IF(('Funções Dados'!P63&lt;'Indices PF'!$F$50), P63*'Indices PF'!$K$48, P63*'Indices PF'!$L$48)),
   IF((Q63&gt;='Indices PF'!$D$49),
   IF(('Funções Dados'!P63&lt;'Indices PF'!$E$50), P63*'Indices PF'!$J$49,
   IF(('Funções Dados'!P63&lt;'Indices PF'!$F$50), P63*'Indices PF'!$K$49, P63*'Indices PF'!$L$49))))))</f>
        <v/>
      </c>
      <c r="V63" s="122"/>
      <c r="W63" s="122"/>
      <c r="X63" s="122"/>
      <c r="Y63" s="122"/>
      <c r="Z63" s="117"/>
      <c r="AA63" s="122"/>
      <c r="AB63" s="146" t="str">
        <f t="shared" si="2"/>
        <v/>
      </c>
      <c r="AC63" s="123"/>
      <c r="AD63" s="123"/>
      <c r="AE63" s="123"/>
      <c r="AF63" s="125"/>
      <c r="AG63" s="125"/>
      <c r="AH63" s="29"/>
    </row>
    <row r="64" spans="1:34" ht="12.75" customHeight="1">
      <c r="A64" s="84"/>
      <c r="B64" s="143"/>
      <c r="C64" s="123"/>
      <c r="D64" s="113"/>
      <c r="E64" s="122"/>
      <c r="F64" s="122"/>
      <c r="G64" s="122"/>
      <c r="H64" s="122"/>
      <c r="I64" s="144" t="str">
        <f>IF(AND(ISTEXT(K64),ISTEXT(L64)),"",SUM(K64:L64)*'Indices PF'!$E$54)</f>
        <v/>
      </c>
      <c r="J64" s="144" t="str">
        <f>IF(OR(ISBLANK(E64),ISBLANK(F64)),"",
 IF(D64="ILF",
  IF((F64&lt;='Indices PF'!$D$31),
  IF(('Funções Dados'!E64&lt;'Indices PF'!$E$34), 'Indices PF'!$E$31,
  IF(('Funções Dados'!E64&lt;'Indices PF'!$F$34), 'Indices PF'!$F$31, 'Indices PF'!$G$31)),
   IF((F64&lt;='Indices PF'!$D$32),
   IF(('Funções Dados'!E64&lt;'Indices PF'!$E$34), 'Indices PF'!$E$32,
   IF(('Funções Dados'!E64&lt;'Indices PF'!$F$34), 'Indices PF'!$F$32, 'Indices PF'!$G$32)),
    IF((F64&gt;='Indices PF'!$D$33),
    IF(('Funções Dados'!E64&lt;'Indices PF'!$E$34), 'Indices PF'!$E$33,
    IF(('Funções Dados'!E64&lt;'Indices PF'!$F$34), 'Indices PF'!$F$33, 'Indices PF'!$G$33))))),
    IF((F64&lt;='Indices PF'!$D$39),
     IF(('Funções Dados'!E64&lt;'Indices PF'!$E$42), 'Indices PF'!$E$39,
     IF(('Funções Dados'!E64&lt;'Indices PF'!$F$42), 'Indices PF'!$F$39, 'Indices PF'!$G$39)),
      IF((F64&lt;='Indices PF'!$D$40),
      IF(('Funções Dados'!E64&lt;'Indices PF'!$E$42), 'Indices PF'!$E$40,
      IF(('Funções Dados'!E64&lt;'Indices PF'!$F$42), 'Indices PF'!$F$40, 'Indices PF'!$G$40)),
       IF((F64&gt;='Indices PF'!$D$41),
       IF(('Funções Dados'!E64&lt;'Indices PF'!$E$42), 'Indices PF'!$E$41,
       IF(('Funções Dados'!E64&lt;'Indices PF'!$F$42), 'Indices PF'!$F$41, 'Indices PF'!$G$41)))))))</f>
        <v/>
      </c>
      <c r="K64" s="116" t="str">
        <f>IF(OR(ISBLANK(E64),ISBLANK(F64)),"",
 IF(D64="ILF",
  IF((F64&lt;='Indices PF'!$D$31),
  IF(('Funções Dados'!E64&lt;'Indices PF'!$E$34), E64*'Indices PF'!$J$31,
  IF(('Funções Dados'!E64&lt;'Indices PF'!$F$34), E64*'Indices PF'!$K$31, E64*'Indices PF'!$L$31)),
   IF((F64&lt;='Indices PF'!$D$32),
   IF(('Funções Dados'!E64&lt;'Indices PF'!$E$34), E64*'Indices PF'!$J$32,
   IF(('Funções Dados'!E64&lt;'Indices PF'!$F$34), E64*'Indices PF'!$K$32, E64*'Indices PF'!$L$32)),
    IF((F64&gt;='Indices PF'!$D$33),
    IF(('Funções Dados'!E64&lt;'Indices PF'!$E$34), E64*'Indices PF'!$J$33,
    IF(('Funções Dados'!E64&lt;'Indices PF'!$F$34), E64*'Indices PF'!$K$33, E64*'Indices PF'!$L$33))))),
    IF((F64&lt;='Indices PF'!$D$39),
     IF(('Funções Dados'!E64&lt;'Indices PF'!$E$42), E64*'Indices PF'!$J$39,
     IF(('Funções Dados'!E64&lt;'Indices PF'!$F$42), E64*'Indices PF'!$K$39, E64*'Indices PF'!$L$39)),
      IF((F64&lt;='Indices PF'!$D$40),
      IF(('Funções Dados'!E64&lt;'Indices PF'!$E$42), E64*'Indices PF'!$J$40,
      IF(('Funções Dados'!E64&lt;'Indices PF'!$F$42), E64*'Indices PF'!$K$40, E64*'Indices PF'!$L$40)),
       IF((F64&gt;='Indices PF'!$D$41),
       IF(('Funções Dados'!E64&lt;'Indices PF'!$E$42), E64*'Indices PF'!$J$41,
       IF(('Funções Dados'!E64&lt;'Indices PF'!$F$42), E64*'Indices PF'!$K$41, E64*'Indices PF'!$L$41)))))))</f>
        <v/>
      </c>
      <c r="L64" s="145" t="str">
        <f>IF(OR(ISBLANK(G64),ISBLANK(H64)),"",
 IF((H64&lt;='Indices PF'!$D$47),
 IF(('Funções Dados'!G64&lt;'Indices PF'!$E$50), G64*'Indices PF'!$J$47,
 IF(('Funções Dados'!G64&lt;'Indices PF'!$F$50), G64*'Indices PF'!$K$47, G64*'Indices PF'!$L$47)),
  IF((H64&lt;='Indices PF'!$D$48),
  IF(('Funções Dados'!G64&lt;'Indices PF'!$E$50), G64*'Indices PF'!$J$48,
  IF(('Funções Dados'!G64&lt;'Indices PF'!$F$50), G64*'Indices PF'!$K$48, G64*'Indices PF'!$L$48)),
   IF((H64&gt;='Indices PF'!$D$49),
   IF(('Funções Dados'!G64&lt;'Indices PF'!$E$50), G64*'Indices PF'!$J$49,
   IF(('Funções Dados'!G64&lt;'Indices PF'!$F$50), G64*'Indices PF'!$K$49, G64*'Indices PF'!$L$49))))))</f>
        <v/>
      </c>
      <c r="M64" s="113"/>
      <c r="N64" s="122"/>
      <c r="O64" s="122"/>
      <c r="P64" s="122"/>
      <c r="Q64" s="122"/>
      <c r="R64" s="115" t="str">
        <f>IF(AND(ISTEXT(T64),ISTEXT(U64)),"",SUM(T64:U64)*'Indices PF'!$E$54)</f>
        <v/>
      </c>
      <c r="S64" s="115" t="str">
        <f>IF(OR(ISBLANK(N64),ISBLANK(O64)),"",
 IF(M64="ILF",
  IF((O64&lt;='Indices PF'!$D$31),
  IF(('Funções Dados'!N64&lt;'Indices PF'!$E$34), 'Indices PF'!$E$31,
  IF(('Funções Dados'!N64&lt;'Indices PF'!$F$34), 'Indices PF'!$F$31, 'Indices PF'!$G$31)),
   IF((O64&lt;='Indices PF'!$D$32),
   IF(('Funções Dados'!N64&lt;'Indices PF'!$E$34), 'Indices PF'!$E$32,
   IF(('Funções Dados'!N64&lt;'Indices PF'!$F$34), 'Indices PF'!$F$32, 'Indices PF'!$G$32)),
    IF((O64&gt;='Indices PF'!$D$33),
    IF(('Funções Dados'!N64&lt;'Indices PF'!$E$34), 'Indices PF'!$E$33,
    IF(('Funções Dados'!N64&lt;'Indices PF'!$F$34), 'Indices PF'!$F$33, 'Indices PF'!$G$33))))),
    IF((O64&lt;='Indices PF'!$D$39),
     IF(('Funções Dados'!N64&lt;'Indices PF'!$E$42), 'Indices PF'!$E$39,
     IF(('Funções Dados'!N64&lt;'Indices PF'!$F$42), 'Indices PF'!$F$39, 'Indices PF'!$G$39)),
      IF((O64&lt;='Indices PF'!$D$40),
      IF(('Funções Dados'!N64&lt;'Indices PF'!$E$42), 'Indices PF'!$E$40,
      IF(('Funções Dados'!N64&lt;'Indices PF'!$F$42), 'Indices PF'!$F$40, 'Indices PF'!$G$40)),
       IF((O64&gt;='Indices PF'!$D$41),
       IF(('Funções Dados'!N64&lt;'Indices PF'!$E$42), 'Indices PF'!$E$41,
       IF(('Funções Dados'!N64&lt;'Indices PF'!$F$42), 'Indices PF'!$F$41, 'Indices PF'!$G$41)))))))</f>
        <v/>
      </c>
      <c r="T64" s="116" t="str">
        <f>IF(OR(ISBLANK(N64),ISBLANK(O64)),"",
 IF(M64="ILF",
  IF((O64&lt;='Indices PF'!$D$31),
  IF(('Funções Dados'!N64&lt;'Indices PF'!$E$34), N64*'Indices PF'!$J$31,
  IF(('Funções Dados'!N64&lt;'Indices PF'!$F$34), N64*'Indices PF'!$K$31, N64*'Indices PF'!$L$31)),
   IF((O64&lt;='Indices PF'!$D$32),
   IF(('Funções Dados'!N64&lt;'Indices PF'!$E$34), N64*'Indices PF'!$J$32,
   IF(('Funções Dados'!N64&lt;'Indices PF'!$F$34), N64*'Indices PF'!$K$32, N64*'Indices PF'!$L$32)),
    IF((O64&gt;='Indices PF'!$D$33),
    IF(('Funções Dados'!N64&lt;'Indices PF'!$E$34), N64*'Indices PF'!$J$33,
    IF(('Funções Dados'!N64&lt;'Indices PF'!$F$34), N64*'Indices PF'!$K$33, N64*'Indices PF'!$L$33))))),
    IF((O64&lt;='Indices PF'!$D$39),
     IF(('Funções Dados'!N64&lt;'Indices PF'!$E$42), N64*'Indices PF'!$J$39,
     IF(('Funções Dados'!N64&lt;'Indices PF'!$F$42), N64*'Indices PF'!$K$39, N64*'Indices PF'!$L$39)),
      IF((O64&lt;='Indices PF'!$D$40),
      IF(('Funções Dados'!N64&lt;'Indices PF'!$E$42), N64*'Indices PF'!$J$40,
      IF(('Funções Dados'!N64&lt;'Indices PF'!$F$42), N64*'Indices PF'!$K$40, N64*'Indices PF'!$L$40)),
       IF((O64&gt;='Indices PF'!$D$41),
       IF(('Funções Dados'!N64&lt;'Indices PF'!$E$42), N64*'Indices PF'!$J$41,
       IF(('Funções Dados'!N64&lt;'Indices PF'!$F$42), N64*'Indices PF'!$K$41, N64*'Indices PF'!$L$41)))))))</f>
        <v/>
      </c>
      <c r="U64" s="116" t="str">
        <f>IF(OR(ISBLANK(P64),ISBLANK(Q64)),"",
 IF((Q64&lt;='Indices PF'!$D$47),
 IF(('Funções Dados'!P64&lt;'Indices PF'!$E$50), P64*'Indices PF'!$J$47,
 IF(('Funções Dados'!P64&lt;'Indices PF'!$F$50), P64*'Indices PF'!$K$47, P64*'Indices PF'!$L$47)),
  IF((Q64&lt;='Indices PF'!$D$48),
  IF(('Funções Dados'!P64&lt;'Indices PF'!$E$50), P64*'Indices PF'!$J$48,
  IF(('Funções Dados'!P64&lt;'Indices PF'!$F$50), P64*'Indices PF'!$K$48, P64*'Indices PF'!$L$48)),
   IF((Q64&gt;='Indices PF'!$D$49),
   IF(('Funções Dados'!P64&lt;'Indices PF'!$E$50), P64*'Indices PF'!$J$49,
   IF(('Funções Dados'!P64&lt;'Indices PF'!$F$50), P64*'Indices PF'!$K$49, P64*'Indices PF'!$L$49))))))</f>
        <v/>
      </c>
      <c r="V64" s="122"/>
      <c r="W64" s="122"/>
      <c r="X64" s="122"/>
      <c r="Y64" s="122"/>
      <c r="Z64" s="117"/>
      <c r="AA64" s="122"/>
      <c r="AB64" s="146" t="str">
        <f t="shared" si="2"/>
        <v/>
      </c>
      <c r="AC64" s="123"/>
      <c r="AD64" s="123"/>
      <c r="AE64" s="123"/>
      <c r="AF64" s="125"/>
      <c r="AG64" s="125"/>
      <c r="AH64" s="29"/>
    </row>
    <row r="65" spans="1:34" ht="12.75" customHeight="1">
      <c r="A65" s="84"/>
      <c r="B65" s="143"/>
      <c r="C65" s="123"/>
      <c r="D65" s="113"/>
      <c r="E65" s="122"/>
      <c r="F65" s="122"/>
      <c r="G65" s="122"/>
      <c r="H65" s="122"/>
      <c r="I65" s="144" t="str">
        <f>IF(AND(ISTEXT(K65),ISTEXT(L65)),"",SUM(K65:L65)*'Indices PF'!$E$54)</f>
        <v/>
      </c>
      <c r="J65" s="144" t="str">
        <f>IF(OR(ISBLANK(E65),ISBLANK(F65)),"",
 IF(D65="ILF",
  IF((F65&lt;='Indices PF'!$D$31),
  IF(('Funções Dados'!E65&lt;'Indices PF'!$E$34), 'Indices PF'!$E$31,
  IF(('Funções Dados'!E65&lt;'Indices PF'!$F$34), 'Indices PF'!$F$31, 'Indices PF'!$G$31)),
   IF((F65&lt;='Indices PF'!$D$32),
   IF(('Funções Dados'!E65&lt;'Indices PF'!$E$34), 'Indices PF'!$E$32,
   IF(('Funções Dados'!E65&lt;'Indices PF'!$F$34), 'Indices PF'!$F$32, 'Indices PF'!$G$32)),
    IF((F65&gt;='Indices PF'!$D$33),
    IF(('Funções Dados'!E65&lt;'Indices PF'!$E$34), 'Indices PF'!$E$33,
    IF(('Funções Dados'!E65&lt;'Indices PF'!$F$34), 'Indices PF'!$F$33, 'Indices PF'!$G$33))))),
    IF((F65&lt;='Indices PF'!$D$39),
     IF(('Funções Dados'!E65&lt;'Indices PF'!$E$42), 'Indices PF'!$E$39,
     IF(('Funções Dados'!E65&lt;'Indices PF'!$F$42), 'Indices PF'!$F$39, 'Indices PF'!$G$39)),
      IF((F65&lt;='Indices PF'!$D$40),
      IF(('Funções Dados'!E65&lt;'Indices PF'!$E$42), 'Indices PF'!$E$40,
      IF(('Funções Dados'!E65&lt;'Indices PF'!$F$42), 'Indices PF'!$F$40, 'Indices PF'!$G$40)),
       IF((F65&gt;='Indices PF'!$D$41),
       IF(('Funções Dados'!E65&lt;'Indices PF'!$E$42), 'Indices PF'!$E$41,
       IF(('Funções Dados'!E65&lt;'Indices PF'!$F$42), 'Indices PF'!$F$41, 'Indices PF'!$G$41)))))))</f>
        <v/>
      </c>
      <c r="K65" s="116" t="str">
        <f>IF(OR(ISBLANK(E65),ISBLANK(F65)),"",
 IF(D65="ILF",
  IF((F65&lt;='Indices PF'!$D$31),
  IF(('Funções Dados'!E65&lt;'Indices PF'!$E$34), E65*'Indices PF'!$J$31,
  IF(('Funções Dados'!E65&lt;'Indices PF'!$F$34), E65*'Indices PF'!$K$31, E65*'Indices PF'!$L$31)),
   IF((F65&lt;='Indices PF'!$D$32),
   IF(('Funções Dados'!E65&lt;'Indices PF'!$E$34), E65*'Indices PF'!$J$32,
   IF(('Funções Dados'!E65&lt;'Indices PF'!$F$34), E65*'Indices PF'!$K$32, E65*'Indices PF'!$L$32)),
    IF((F65&gt;='Indices PF'!$D$33),
    IF(('Funções Dados'!E65&lt;'Indices PF'!$E$34), E65*'Indices PF'!$J$33,
    IF(('Funções Dados'!E65&lt;'Indices PF'!$F$34), E65*'Indices PF'!$K$33, E65*'Indices PF'!$L$33))))),
    IF((F65&lt;='Indices PF'!$D$39),
     IF(('Funções Dados'!E65&lt;'Indices PF'!$E$42), E65*'Indices PF'!$J$39,
     IF(('Funções Dados'!E65&lt;'Indices PF'!$F$42), E65*'Indices PF'!$K$39, E65*'Indices PF'!$L$39)),
      IF((F65&lt;='Indices PF'!$D$40),
      IF(('Funções Dados'!E65&lt;'Indices PF'!$E$42), E65*'Indices PF'!$J$40,
      IF(('Funções Dados'!E65&lt;'Indices PF'!$F$42), E65*'Indices PF'!$K$40, E65*'Indices PF'!$L$40)),
       IF((F65&gt;='Indices PF'!$D$41),
       IF(('Funções Dados'!E65&lt;'Indices PF'!$E$42), E65*'Indices PF'!$J$41,
       IF(('Funções Dados'!E65&lt;'Indices PF'!$F$42), E65*'Indices PF'!$K$41, E65*'Indices PF'!$L$41)))))))</f>
        <v/>
      </c>
      <c r="L65" s="145" t="str">
        <f>IF(OR(ISBLANK(G65),ISBLANK(H65)),"",
 IF((H65&lt;='Indices PF'!$D$47),
 IF(('Funções Dados'!G65&lt;'Indices PF'!$E$50), G65*'Indices PF'!$J$47,
 IF(('Funções Dados'!G65&lt;'Indices PF'!$F$50), G65*'Indices PF'!$K$47, G65*'Indices PF'!$L$47)),
  IF((H65&lt;='Indices PF'!$D$48),
  IF(('Funções Dados'!G65&lt;'Indices PF'!$E$50), G65*'Indices PF'!$J$48,
  IF(('Funções Dados'!G65&lt;'Indices PF'!$F$50), G65*'Indices PF'!$K$48, G65*'Indices PF'!$L$48)),
   IF((H65&gt;='Indices PF'!$D$49),
   IF(('Funções Dados'!G65&lt;'Indices PF'!$E$50), G65*'Indices PF'!$J$49,
   IF(('Funções Dados'!G65&lt;'Indices PF'!$F$50), G65*'Indices PF'!$K$49, G65*'Indices PF'!$L$49))))))</f>
        <v/>
      </c>
      <c r="M65" s="113"/>
      <c r="N65" s="122"/>
      <c r="O65" s="122"/>
      <c r="P65" s="122"/>
      <c r="Q65" s="122"/>
      <c r="R65" s="115" t="str">
        <f>IF(AND(ISTEXT(T65),ISTEXT(U65)),"",SUM(T65:U65)*'Indices PF'!$E$54)</f>
        <v/>
      </c>
      <c r="S65" s="115" t="str">
        <f>IF(OR(ISBLANK(N65),ISBLANK(O65)),"",
 IF(M65="ILF",
  IF((O65&lt;='Indices PF'!$D$31),
  IF(('Funções Dados'!N65&lt;'Indices PF'!$E$34), 'Indices PF'!$E$31,
  IF(('Funções Dados'!N65&lt;'Indices PF'!$F$34), 'Indices PF'!$F$31, 'Indices PF'!$G$31)),
   IF((O65&lt;='Indices PF'!$D$32),
   IF(('Funções Dados'!N65&lt;'Indices PF'!$E$34), 'Indices PF'!$E$32,
   IF(('Funções Dados'!N65&lt;'Indices PF'!$F$34), 'Indices PF'!$F$32, 'Indices PF'!$G$32)),
    IF((O65&gt;='Indices PF'!$D$33),
    IF(('Funções Dados'!N65&lt;'Indices PF'!$E$34), 'Indices PF'!$E$33,
    IF(('Funções Dados'!N65&lt;'Indices PF'!$F$34), 'Indices PF'!$F$33, 'Indices PF'!$G$33))))),
    IF((O65&lt;='Indices PF'!$D$39),
     IF(('Funções Dados'!N65&lt;'Indices PF'!$E$42), 'Indices PF'!$E$39,
     IF(('Funções Dados'!N65&lt;'Indices PF'!$F$42), 'Indices PF'!$F$39, 'Indices PF'!$G$39)),
      IF((O65&lt;='Indices PF'!$D$40),
      IF(('Funções Dados'!N65&lt;'Indices PF'!$E$42), 'Indices PF'!$E$40,
      IF(('Funções Dados'!N65&lt;'Indices PF'!$F$42), 'Indices PF'!$F$40, 'Indices PF'!$G$40)),
       IF((O65&gt;='Indices PF'!$D$41),
       IF(('Funções Dados'!N65&lt;'Indices PF'!$E$42), 'Indices PF'!$E$41,
       IF(('Funções Dados'!N65&lt;'Indices PF'!$F$42), 'Indices PF'!$F$41, 'Indices PF'!$G$41)))))))</f>
        <v/>
      </c>
      <c r="T65" s="116" t="str">
        <f>IF(OR(ISBLANK(N65),ISBLANK(O65)),"",
 IF(M65="ILF",
  IF((O65&lt;='Indices PF'!$D$31),
  IF(('Funções Dados'!N65&lt;'Indices PF'!$E$34), N65*'Indices PF'!$J$31,
  IF(('Funções Dados'!N65&lt;'Indices PF'!$F$34), N65*'Indices PF'!$K$31, N65*'Indices PF'!$L$31)),
   IF((O65&lt;='Indices PF'!$D$32),
   IF(('Funções Dados'!N65&lt;'Indices PF'!$E$34), N65*'Indices PF'!$J$32,
   IF(('Funções Dados'!N65&lt;'Indices PF'!$F$34), N65*'Indices PF'!$K$32, N65*'Indices PF'!$L$32)),
    IF((O65&gt;='Indices PF'!$D$33),
    IF(('Funções Dados'!N65&lt;'Indices PF'!$E$34), N65*'Indices PF'!$J$33,
    IF(('Funções Dados'!N65&lt;'Indices PF'!$F$34), N65*'Indices PF'!$K$33, N65*'Indices PF'!$L$33))))),
    IF((O65&lt;='Indices PF'!$D$39),
     IF(('Funções Dados'!N65&lt;'Indices PF'!$E$42), N65*'Indices PF'!$J$39,
     IF(('Funções Dados'!N65&lt;'Indices PF'!$F$42), N65*'Indices PF'!$K$39, N65*'Indices PF'!$L$39)),
      IF((O65&lt;='Indices PF'!$D$40),
      IF(('Funções Dados'!N65&lt;'Indices PF'!$E$42), N65*'Indices PF'!$J$40,
      IF(('Funções Dados'!N65&lt;'Indices PF'!$F$42), N65*'Indices PF'!$K$40, N65*'Indices PF'!$L$40)),
       IF((O65&gt;='Indices PF'!$D$41),
       IF(('Funções Dados'!N65&lt;'Indices PF'!$E$42), N65*'Indices PF'!$J$41,
       IF(('Funções Dados'!N65&lt;'Indices PF'!$F$42), N65*'Indices PF'!$K$41, N65*'Indices PF'!$L$41)))))))</f>
        <v/>
      </c>
      <c r="U65" s="116" t="str">
        <f>IF(OR(ISBLANK(P65),ISBLANK(Q65)),"",
 IF((Q65&lt;='Indices PF'!$D$47),
 IF(('Funções Dados'!P65&lt;'Indices PF'!$E$50), P65*'Indices PF'!$J$47,
 IF(('Funções Dados'!P65&lt;'Indices PF'!$F$50), P65*'Indices PF'!$K$47, P65*'Indices PF'!$L$47)),
  IF((Q65&lt;='Indices PF'!$D$48),
  IF(('Funções Dados'!P65&lt;'Indices PF'!$E$50), P65*'Indices PF'!$J$48,
  IF(('Funções Dados'!P65&lt;'Indices PF'!$F$50), P65*'Indices PF'!$K$48, P65*'Indices PF'!$L$48)),
   IF((Q65&gt;='Indices PF'!$D$49),
   IF(('Funções Dados'!P65&lt;'Indices PF'!$E$50), P65*'Indices PF'!$J$49,
   IF(('Funções Dados'!P65&lt;'Indices PF'!$F$50), P65*'Indices PF'!$K$49, P65*'Indices PF'!$L$49))))))</f>
        <v/>
      </c>
      <c r="V65" s="122"/>
      <c r="W65" s="122"/>
      <c r="X65" s="122"/>
      <c r="Y65" s="122"/>
      <c r="Z65" s="117"/>
      <c r="AA65" s="122"/>
      <c r="AB65" s="146" t="str">
        <f t="shared" si="2"/>
        <v/>
      </c>
      <c r="AC65" s="123"/>
      <c r="AD65" s="123"/>
      <c r="AE65" s="126"/>
      <c r="AF65" s="125"/>
      <c r="AG65" s="125"/>
      <c r="AH65" s="29"/>
    </row>
    <row r="66" spans="1:34" ht="12.75" customHeight="1">
      <c r="A66" s="84"/>
      <c r="B66" s="143"/>
      <c r="C66" s="123"/>
      <c r="D66" s="113"/>
      <c r="E66" s="122"/>
      <c r="F66" s="122"/>
      <c r="G66" s="122"/>
      <c r="H66" s="122"/>
      <c r="I66" s="144" t="str">
        <f>IF(AND(ISTEXT(K66),ISTEXT(L66)),"",SUM(K66:L66)*'Indices PF'!$E$54)</f>
        <v/>
      </c>
      <c r="J66" s="144" t="str">
        <f>IF(OR(ISBLANK(E66),ISBLANK(F66)),"",
 IF(D66="ILF",
  IF((F66&lt;='Indices PF'!$D$31),
  IF(('Funções Dados'!E66&lt;'Indices PF'!$E$34), 'Indices PF'!$E$31,
  IF(('Funções Dados'!E66&lt;'Indices PF'!$F$34), 'Indices PF'!$F$31, 'Indices PF'!$G$31)),
   IF((F66&lt;='Indices PF'!$D$32),
   IF(('Funções Dados'!E66&lt;'Indices PF'!$E$34), 'Indices PF'!$E$32,
   IF(('Funções Dados'!E66&lt;'Indices PF'!$F$34), 'Indices PF'!$F$32, 'Indices PF'!$G$32)),
    IF((F66&gt;='Indices PF'!$D$33),
    IF(('Funções Dados'!E66&lt;'Indices PF'!$E$34), 'Indices PF'!$E$33,
    IF(('Funções Dados'!E66&lt;'Indices PF'!$F$34), 'Indices PF'!$F$33, 'Indices PF'!$G$33))))),
    IF((F66&lt;='Indices PF'!$D$39),
     IF(('Funções Dados'!E66&lt;'Indices PF'!$E$42), 'Indices PF'!$E$39,
     IF(('Funções Dados'!E66&lt;'Indices PF'!$F$42), 'Indices PF'!$F$39, 'Indices PF'!$G$39)),
      IF((F66&lt;='Indices PF'!$D$40),
      IF(('Funções Dados'!E66&lt;'Indices PF'!$E$42), 'Indices PF'!$E$40,
      IF(('Funções Dados'!E66&lt;'Indices PF'!$F$42), 'Indices PF'!$F$40, 'Indices PF'!$G$40)),
       IF((F66&gt;='Indices PF'!$D$41),
       IF(('Funções Dados'!E66&lt;'Indices PF'!$E$42), 'Indices PF'!$E$41,
       IF(('Funções Dados'!E66&lt;'Indices PF'!$F$42), 'Indices PF'!$F$41, 'Indices PF'!$G$41)))))))</f>
        <v/>
      </c>
      <c r="K66" s="116" t="str">
        <f>IF(OR(ISBLANK(E66),ISBLANK(F66)),"",
 IF(D66="ILF",
  IF((F66&lt;='Indices PF'!$D$31),
  IF(('Funções Dados'!E66&lt;'Indices PF'!$E$34), E66*'Indices PF'!$J$31,
  IF(('Funções Dados'!E66&lt;'Indices PF'!$F$34), E66*'Indices PF'!$K$31, E66*'Indices PF'!$L$31)),
   IF((F66&lt;='Indices PF'!$D$32),
   IF(('Funções Dados'!E66&lt;'Indices PF'!$E$34), E66*'Indices PF'!$J$32,
   IF(('Funções Dados'!E66&lt;'Indices PF'!$F$34), E66*'Indices PF'!$K$32, E66*'Indices PF'!$L$32)),
    IF((F66&gt;='Indices PF'!$D$33),
    IF(('Funções Dados'!E66&lt;'Indices PF'!$E$34), E66*'Indices PF'!$J$33,
    IF(('Funções Dados'!E66&lt;'Indices PF'!$F$34), E66*'Indices PF'!$K$33, E66*'Indices PF'!$L$33))))),
    IF((F66&lt;='Indices PF'!$D$39),
     IF(('Funções Dados'!E66&lt;'Indices PF'!$E$42), E66*'Indices PF'!$J$39,
     IF(('Funções Dados'!E66&lt;'Indices PF'!$F$42), E66*'Indices PF'!$K$39, E66*'Indices PF'!$L$39)),
      IF((F66&lt;='Indices PF'!$D$40),
      IF(('Funções Dados'!E66&lt;'Indices PF'!$E$42), E66*'Indices PF'!$J$40,
      IF(('Funções Dados'!E66&lt;'Indices PF'!$F$42), E66*'Indices PF'!$K$40, E66*'Indices PF'!$L$40)),
       IF((F66&gt;='Indices PF'!$D$41),
       IF(('Funções Dados'!E66&lt;'Indices PF'!$E$42), E66*'Indices PF'!$J$41,
       IF(('Funções Dados'!E66&lt;'Indices PF'!$F$42), E66*'Indices PF'!$K$41, E66*'Indices PF'!$L$41)))))))</f>
        <v/>
      </c>
      <c r="L66" s="145" t="str">
        <f>IF(OR(ISBLANK(G66),ISBLANK(H66)),"",
 IF((H66&lt;='Indices PF'!$D$47),
 IF(('Funções Dados'!G66&lt;'Indices PF'!$E$50), G66*'Indices PF'!$J$47,
 IF(('Funções Dados'!G66&lt;'Indices PF'!$F$50), G66*'Indices PF'!$K$47, G66*'Indices PF'!$L$47)),
  IF((H66&lt;='Indices PF'!$D$48),
  IF(('Funções Dados'!G66&lt;'Indices PF'!$E$50), G66*'Indices PF'!$J$48,
  IF(('Funções Dados'!G66&lt;'Indices PF'!$F$50), G66*'Indices PF'!$K$48, G66*'Indices PF'!$L$48)),
   IF((H66&gt;='Indices PF'!$D$49),
   IF(('Funções Dados'!G66&lt;'Indices PF'!$E$50), G66*'Indices PF'!$J$49,
   IF(('Funções Dados'!G66&lt;'Indices PF'!$F$50), G66*'Indices PF'!$K$49, G66*'Indices PF'!$L$49))))))</f>
        <v/>
      </c>
      <c r="M66" s="113"/>
      <c r="N66" s="122"/>
      <c r="O66" s="122"/>
      <c r="P66" s="122"/>
      <c r="Q66" s="122"/>
      <c r="R66" s="115" t="str">
        <f>IF(AND(ISTEXT(T66),ISTEXT(U66)),"",SUM(T66:U66)*'Indices PF'!$E$54)</f>
        <v/>
      </c>
      <c r="S66" s="115" t="str">
        <f>IF(OR(ISBLANK(N66),ISBLANK(O66)),"",
 IF(M66="ILF",
  IF((O66&lt;='Indices PF'!$D$31),
  IF(('Funções Dados'!N66&lt;'Indices PF'!$E$34), 'Indices PF'!$E$31,
  IF(('Funções Dados'!N66&lt;'Indices PF'!$F$34), 'Indices PF'!$F$31, 'Indices PF'!$G$31)),
   IF((O66&lt;='Indices PF'!$D$32),
   IF(('Funções Dados'!N66&lt;'Indices PF'!$E$34), 'Indices PF'!$E$32,
   IF(('Funções Dados'!N66&lt;'Indices PF'!$F$34), 'Indices PF'!$F$32, 'Indices PF'!$G$32)),
    IF((O66&gt;='Indices PF'!$D$33),
    IF(('Funções Dados'!N66&lt;'Indices PF'!$E$34), 'Indices PF'!$E$33,
    IF(('Funções Dados'!N66&lt;'Indices PF'!$F$34), 'Indices PF'!$F$33, 'Indices PF'!$G$33))))),
    IF((O66&lt;='Indices PF'!$D$39),
     IF(('Funções Dados'!N66&lt;'Indices PF'!$E$42), 'Indices PF'!$E$39,
     IF(('Funções Dados'!N66&lt;'Indices PF'!$F$42), 'Indices PF'!$F$39, 'Indices PF'!$G$39)),
      IF((O66&lt;='Indices PF'!$D$40),
      IF(('Funções Dados'!N66&lt;'Indices PF'!$E$42), 'Indices PF'!$E$40,
      IF(('Funções Dados'!N66&lt;'Indices PF'!$F$42), 'Indices PF'!$F$40, 'Indices PF'!$G$40)),
       IF((O66&gt;='Indices PF'!$D$41),
       IF(('Funções Dados'!N66&lt;'Indices PF'!$E$42), 'Indices PF'!$E$41,
       IF(('Funções Dados'!N66&lt;'Indices PF'!$F$42), 'Indices PF'!$F$41, 'Indices PF'!$G$41)))))))</f>
        <v/>
      </c>
      <c r="T66" s="116" t="str">
        <f>IF(OR(ISBLANK(N66),ISBLANK(O66)),"",
 IF(M66="ILF",
  IF((O66&lt;='Indices PF'!$D$31),
  IF(('Funções Dados'!N66&lt;'Indices PF'!$E$34), N66*'Indices PF'!$J$31,
  IF(('Funções Dados'!N66&lt;'Indices PF'!$F$34), N66*'Indices PF'!$K$31, N66*'Indices PF'!$L$31)),
   IF((O66&lt;='Indices PF'!$D$32),
   IF(('Funções Dados'!N66&lt;'Indices PF'!$E$34), N66*'Indices PF'!$J$32,
   IF(('Funções Dados'!N66&lt;'Indices PF'!$F$34), N66*'Indices PF'!$K$32, N66*'Indices PF'!$L$32)),
    IF((O66&gt;='Indices PF'!$D$33),
    IF(('Funções Dados'!N66&lt;'Indices PF'!$E$34), N66*'Indices PF'!$J$33,
    IF(('Funções Dados'!N66&lt;'Indices PF'!$F$34), N66*'Indices PF'!$K$33, N66*'Indices PF'!$L$33))))),
    IF((O66&lt;='Indices PF'!$D$39),
     IF(('Funções Dados'!N66&lt;'Indices PF'!$E$42), N66*'Indices PF'!$J$39,
     IF(('Funções Dados'!N66&lt;'Indices PF'!$F$42), N66*'Indices PF'!$K$39, N66*'Indices PF'!$L$39)),
      IF((O66&lt;='Indices PF'!$D$40),
      IF(('Funções Dados'!N66&lt;'Indices PF'!$E$42), N66*'Indices PF'!$J$40,
      IF(('Funções Dados'!N66&lt;'Indices PF'!$F$42), N66*'Indices PF'!$K$40, N66*'Indices PF'!$L$40)),
       IF((O66&gt;='Indices PF'!$D$41),
       IF(('Funções Dados'!N66&lt;'Indices PF'!$E$42), N66*'Indices PF'!$J$41,
       IF(('Funções Dados'!N66&lt;'Indices PF'!$F$42), N66*'Indices PF'!$K$41, N66*'Indices PF'!$L$41)))))))</f>
        <v/>
      </c>
      <c r="U66" s="116" t="str">
        <f>IF(OR(ISBLANK(P66),ISBLANK(Q66)),"",
 IF((Q66&lt;='Indices PF'!$D$47),
 IF(('Funções Dados'!P66&lt;'Indices PF'!$E$50), P66*'Indices PF'!$J$47,
 IF(('Funções Dados'!P66&lt;'Indices PF'!$F$50), P66*'Indices PF'!$K$47, P66*'Indices PF'!$L$47)),
  IF((Q66&lt;='Indices PF'!$D$48),
  IF(('Funções Dados'!P66&lt;'Indices PF'!$E$50), P66*'Indices PF'!$J$48,
  IF(('Funções Dados'!P66&lt;'Indices PF'!$F$50), P66*'Indices PF'!$K$48, P66*'Indices PF'!$L$48)),
   IF((Q66&gt;='Indices PF'!$D$49),
   IF(('Funções Dados'!P66&lt;'Indices PF'!$E$50), P66*'Indices PF'!$J$49,
   IF(('Funções Dados'!P66&lt;'Indices PF'!$F$50), P66*'Indices PF'!$K$49, P66*'Indices PF'!$L$49))))))</f>
        <v/>
      </c>
      <c r="V66" s="122"/>
      <c r="W66" s="122"/>
      <c r="X66" s="122"/>
      <c r="Y66" s="122"/>
      <c r="Z66" s="117"/>
      <c r="AA66" s="122"/>
      <c r="AB66" s="146" t="str">
        <f t="shared" si="2"/>
        <v/>
      </c>
      <c r="AC66" s="123"/>
      <c r="AD66" s="123"/>
      <c r="AE66" s="126"/>
      <c r="AF66" s="125"/>
      <c r="AG66" s="125"/>
      <c r="AH66" s="29"/>
    </row>
    <row r="67" spans="1:34" ht="12.75" customHeight="1">
      <c r="A67" s="84"/>
      <c r="B67" s="143"/>
      <c r="C67" s="123"/>
      <c r="D67" s="113"/>
      <c r="E67" s="122"/>
      <c r="F67" s="122"/>
      <c r="G67" s="122"/>
      <c r="H67" s="122"/>
      <c r="I67" s="144" t="str">
        <f>IF(AND(ISTEXT(K67),ISTEXT(L67)),"",SUM(K67:L67)*'Indices PF'!$E$54)</f>
        <v/>
      </c>
      <c r="J67" s="144" t="str">
        <f>IF(OR(ISBLANK(E67),ISBLANK(F67)),"",
 IF(D67="ILF",
  IF((F67&lt;='Indices PF'!$D$31),
  IF(('Funções Dados'!E67&lt;'Indices PF'!$E$34), 'Indices PF'!$E$31,
  IF(('Funções Dados'!E67&lt;'Indices PF'!$F$34), 'Indices PF'!$F$31, 'Indices PF'!$G$31)),
   IF((F67&lt;='Indices PF'!$D$32),
   IF(('Funções Dados'!E67&lt;'Indices PF'!$E$34), 'Indices PF'!$E$32,
   IF(('Funções Dados'!E67&lt;'Indices PF'!$F$34), 'Indices PF'!$F$32, 'Indices PF'!$G$32)),
    IF((F67&gt;='Indices PF'!$D$33),
    IF(('Funções Dados'!E67&lt;'Indices PF'!$E$34), 'Indices PF'!$E$33,
    IF(('Funções Dados'!E67&lt;'Indices PF'!$F$34), 'Indices PF'!$F$33, 'Indices PF'!$G$33))))),
    IF((F67&lt;='Indices PF'!$D$39),
     IF(('Funções Dados'!E67&lt;'Indices PF'!$E$42), 'Indices PF'!$E$39,
     IF(('Funções Dados'!E67&lt;'Indices PF'!$F$42), 'Indices PF'!$F$39, 'Indices PF'!$G$39)),
      IF((F67&lt;='Indices PF'!$D$40),
      IF(('Funções Dados'!E67&lt;'Indices PF'!$E$42), 'Indices PF'!$E$40,
      IF(('Funções Dados'!E67&lt;'Indices PF'!$F$42), 'Indices PF'!$F$40, 'Indices PF'!$G$40)),
       IF((F67&gt;='Indices PF'!$D$41),
       IF(('Funções Dados'!E67&lt;'Indices PF'!$E$42), 'Indices PF'!$E$41,
       IF(('Funções Dados'!E67&lt;'Indices PF'!$F$42), 'Indices PF'!$F$41, 'Indices PF'!$G$41)))))))</f>
        <v/>
      </c>
      <c r="K67" s="116" t="str">
        <f>IF(OR(ISBLANK(E67),ISBLANK(F67)),"",
 IF(D67="ILF",
  IF((F67&lt;='Indices PF'!$D$31),
  IF(('Funções Dados'!E67&lt;'Indices PF'!$E$34), E67*'Indices PF'!$J$31,
  IF(('Funções Dados'!E67&lt;'Indices PF'!$F$34), E67*'Indices PF'!$K$31, E67*'Indices PF'!$L$31)),
   IF((F67&lt;='Indices PF'!$D$32),
   IF(('Funções Dados'!E67&lt;'Indices PF'!$E$34), E67*'Indices PF'!$J$32,
   IF(('Funções Dados'!E67&lt;'Indices PF'!$F$34), E67*'Indices PF'!$K$32, E67*'Indices PF'!$L$32)),
    IF((F67&gt;='Indices PF'!$D$33),
    IF(('Funções Dados'!E67&lt;'Indices PF'!$E$34), E67*'Indices PF'!$J$33,
    IF(('Funções Dados'!E67&lt;'Indices PF'!$F$34), E67*'Indices PF'!$K$33, E67*'Indices PF'!$L$33))))),
    IF((F67&lt;='Indices PF'!$D$39),
     IF(('Funções Dados'!E67&lt;'Indices PF'!$E$42), E67*'Indices PF'!$J$39,
     IF(('Funções Dados'!E67&lt;'Indices PF'!$F$42), E67*'Indices PF'!$K$39, E67*'Indices PF'!$L$39)),
      IF((F67&lt;='Indices PF'!$D$40),
      IF(('Funções Dados'!E67&lt;'Indices PF'!$E$42), E67*'Indices PF'!$J$40,
      IF(('Funções Dados'!E67&lt;'Indices PF'!$F$42), E67*'Indices PF'!$K$40, E67*'Indices PF'!$L$40)),
       IF((F67&gt;='Indices PF'!$D$41),
       IF(('Funções Dados'!E67&lt;'Indices PF'!$E$42), E67*'Indices PF'!$J$41,
       IF(('Funções Dados'!E67&lt;'Indices PF'!$F$42), E67*'Indices PF'!$K$41, E67*'Indices PF'!$L$41)))))))</f>
        <v/>
      </c>
      <c r="L67" s="145" t="str">
        <f>IF(OR(ISBLANK(G67),ISBLANK(H67)),"",
 IF((H67&lt;='Indices PF'!$D$47),
 IF(('Funções Dados'!G67&lt;'Indices PF'!$E$50), G67*'Indices PF'!$J$47,
 IF(('Funções Dados'!G67&lt;'Indices PF'!$F$50), G67*'Indices PF'!$K$47, G67*'Indices PF'!$L$47)),
  IF((H67&lt;='Indices PF'!$D$48),
  IF(('Funções Dados'!G67&lt;'Indices PF'!$E$50), G67*'Indices PF'!$J$48,
  IF(('Funções Dados'!G67&lt;'Indices PF'!$F$50), G67*'Indices PF'!$K$48, G67*'Indices PF'!$L$48)),
   IF((H67&gt;='Indices PF'!$D$49),
   IF(('Funções Dados'!G67&lt;'Indices PF'!$E$50), G67*'Indices PF'!$J$49,
   IF(('Funções Dados'!G67&lt;'Indices PF'!$F$50), G67*'Indices PF'!$K$49, G67*'Indices PF'!$L$49))))))</f>
        <v/>
      </c>
      <c r="M67" s="113"/>
      <c r="N67" s="122"/>
      <c r="O67" s="122"/>
      <c r="P67" s="122"/>
      <c r="Q67" s="122"/>
      <c r="R67" s="115" t="str">
        <f>IF(AND(ISTEXT(T67),ISTEXT(U67)),"",SUM(T67:U67)*'Indices PF'!$E$54)</f>
        <v/>
      </c>
      <c r="S67" s="115" t="str">
        <f>IF(OR(ISBLANK(N67),ISBLANK(O67)),"",
 IF(M67="ILF",
  IF((O67&lt;='Indices PF'!$D$31),
  IF(('Funções Dados'!N67&lt;'Indices PF'!$E$34), 'Indices PF'!$E$31,
  IF(('Funções Dados'!N67&lt;'Indices PF'!$F$34), 'Indices PF'!$F$31, 'Indices PF'!$G$31)),
   IF((O67&lt;='Indices PF'!$D$32),
   IF(('Funções Dados'!N67&lt;'Indices PF'!$E$34), 'Indices PF'!$E$32,
   IF(('Funções Dados'!N67&lt;'Indices PF'!$F$34), 'Indices PF'!$F$32, 'Indices PF'!$G$32)),
    IF((O67&gt;='Indices PF'!$D$33),
    IF(('Funções Dados'!N67&lt;'Indices PF'!$E$34), 'Indices PF'!$E$33,
    IF(('Funções Dados'!N67&lt;'Indices PF'!$F$34), 'Indices PF'!$F$33, 'Indices PF'!$G$33))))),
    IF((O67&lt;='Indices PF'!$D$39),
     IF(('Funções Dados'!N67&lt;'Indices PF'!$E$42), 'Indices PF'!$E$39,
     IF(('Funções Dados'!N67&lt;'Indices PF'!$F$42), 'Indices PF'!$F$39, 'Indices PF'!$G$39)),
      IF((O67&lt;='Indices PF'!$D$40),
      IF(('Funções Dados'!N67&lt;'Indices PF'!$E$42), 'Indices PF'!$E$40,
      IF(('Funções Dados'!N67&lt;'Indices PF'!$F$42), 'Indices PF'!$F$40, 'Indices PF'!$G$40)),
       IF((O67&gt;='Indices PF'!$D$41),
       IF(('Funções Dados'!N67&lt;'Indices PF'!$E$42), 'Indices PF'!$E$41,
       IF(('Funções Dados'!N67&lt;'Indices PF'!$F$42), 'Indices PF'!$F$41, 'Indices PF'!$G$41)))))))</f>
        <v/>
      </c>
      <c r="T67" s="116" t="str">
        <f>IF(OR(ISBLANK(N67),ISBLANK(O67)),"",
 IF(M67="ILF",
  IF((O67&lt;='Indices PF'!$D$31),
  IF(('Funções Dados'!N67&lt;'Indices PF'!$E$34), N67*'Indices PF'!$J$31,
  IF(('Funções Dados'!N67&lt;'Indices PF'!$F$34), N67*'Indices PF'!$K$31, N67*'Indices PF'!$L$31)),
   IF((O67&lt;='Indices PF'!$D$32),
   IF(('Funções Dados'!N67&lt;'Indices PF'!$E$34), N67*'Indices PF'!$J$32,
   IF(('Funções Dados'!N67&lt;'Indices PF'!$F$34), N67*'Indices PF'!$K$32, N67*'Indices PF'!$L$32)),
    IF((O67&gt;='Indices PF'!$D$33),
    IF(('Funções Dados'!N67&lt;'Indices PF'!$E$34), N67*'Indices PF'!$J$33,
    IF(('Funções Dados'!N67&lt;'Indices PF'!$F$34), N67*'Indices PF'!$K$33, N67*'Indices PF'!$L$33))))),
    IF((O67&lt;='Indices PF'!$D$39),
     IF(('Funções Dados'!N67&lt;'Indices PF'!$E$42), N67*'Indices PF'!$J$39,
     IF(('Funções Dados'!N67&lt;'Indices PF'!$F$42), N67*'Indices PF'!$K$39, N67*'Indices PF'!$L$39)),
      IF((O67&lt;='Indices PF'!$D$40),
      IF(('Funções Dados'!N67&lt;'Indices PF'!$E$42), N67*'Indices PF'!$J$40,
      IF(('Funções Dados'!N67&lt;'Indices PF'!$F$42), N67*'Indices PF'!$K$40, N67*'Indices PF'!$L$40)),
       IF((O67&gt;='Indices PF'!$D$41),
       IF(('Funções Dados'!N67&lt;'Indices PF'!$E$42), N67*'Indices PF'!$J$41,
       IF(('Funções Dados'!N67&lt;'Indices PF'!$F$42), N67*'Indices PF'!$K$41, N67*'Indices PF'!$L$41)))))))</f>
        <v/>
      </c>
      <c r="U67" s="116" t="str">
        <f>IF(OR(ISBLANK(P67),ISBLANK(Q67)),"",
 IF((Q67&lt;='Indices PF'!$D$47),
 IF(('Funções Dados'!P67&lt;'Indices PF'!$E$50), P67*'Indices PF'!$J$47,
 IF(('Funções Dados'!P67&lt;'Indices PF'!$F$50), P67*'Indices PF'!$K$47, P67*'Indices PF'!$L$47)),
  IF((Q67&lt;='Indices PF'!$D$48),
  IF(('Funções Dados'!P67&lt;'Indices PF'!$E$50), P67*'Indices PF'!$J$48,
  IF(('Funções Dados'!P67&lt;'Indices PF'!$F$50), P67*'Indices PF'!$K$48, P67*'Indices PF'!$L$48)),
   IF((Q67&gt;='Indices PF'!$D$49),
   IF(('Funções Dados'!P67&lt;'Indices PF'!$E$50), P67*'Indices PF'!$J$49,
   IF(('Funções Dados'!P67&lt;'Indices PF'!$F$50), P67*'Indices PF'!$K$49, P67*'Indices PF'!$L$49))))))</f>
        <v/>
      </c>
      <c r="V67" s="122"/>
      <c r="W67" s="122"/>
      <c r="X67" s="122"/>
      <c r="Y67" s="122"/>
      <c r="Z67" s="117"/>
      <c r="AA67" s="122"/>
      <c r="AB67" s="146" t="str">
        <f t="shared" si="2"/>
        <v/>
      </c>
      <c r="AC67" s="123"/>
      <c r="AD67" s="123"/>
      <c r="AE67" s="126"/>
      <c r="AF67" s="125"/>
      <c r="AG67" s="125"/>
      <c r="AH67" s="29"/>
    </row>
    <row r="68" spans="1:34" ht="12.75" customHeight="1">
      <c r="A68" s="84"/>
      <c r="B68" s="143"/>
      <c r="C68" s="123"/>
      <c r="D68" s="113"/>
      <c r="E68" s="122"/>
      <c r="F68" s="122"/>
      <c r="G68" s="122"/>
      <c r="H68" s="122"/>
      <c r="I68" s="144" t="str">
        <f>IF(AND(ISTEXT(K68),ISTEXT(L68)),"",SUM(K68:L68)*'Indices PF'!$E$54)</f>
        <v/>
      </c>
      <c r="J68" s="144" t="str">
        <f>IF(OR(ISBLANK(E68),ISBLANK(F68)),"",
 IF(D68="ILF",
  IF((F68&lt;='Indices PF'!$D$31),
  IF(('Funções Dados'!E68&lt;'Indices PF'!$E$34), 'Indices PF'!$E$31,
  IF(('Funções Dados'!E68&lt;'Indices PF'!$F$34), 'Indices PF'!$F$31, 'Indices PF'!$G$31)),
   IF((F68&lt;='Indices PF'!$D$32),
   IF(('Funções Dados'!E68&lt;'Indices PF'!$E$34), 'Indices PF'!$E$32,
   IF(('Funções Dados'!E68&lt;'Indices PF'!$F$34), 'Indices PF'!$F$32, 'Indices PF'!$G$32)),
    IF((F68&gt;='Indices PF'!$D$33),
    IF(('Funções Dados'!E68&lt;'Indices PF'!$E$34), 'Indices PF'!$E$33,
    IF(('Funções Dados'!E68&lt;'Indices PF'!$F$34), 'Indices PF'!$F$33, 'Indices PF'!$G$33))))),
    IF((F68&lt;='Indices PF'!$D$39),
     IF(('Funções Dados'!E68&lt;'Indices PF'!$E$42), 'Indices PF'!$E$39,
     IF(('Funções Dados'!E68&lt;'Indices PF'!$F$42), 'Indices PF'!$F$39, 'Indices PF'!$G$39)),
      IF((F68&lt;='Indices PF'!$D$40),
      IF(('Funções Dados'!E68&lt;'Indices PF'!$E$42), 'Indices PF'!$E$40,
      IF(('Funções Dados'!E68&lt;'Indices PF'!$F$42), 'Indices PF'!$F$40, 'Indices PF'!$G$40)),
       IF((F68&gt;='Indices PF'!$D$41),
       IF(('Funções Dados'!E68&lt;'Indices PF'!$E$42), 'Indices PF'!$E$41,
       IF(('Funções Dados'!E68&lt;'Indices PF'!$F$42), 'Indices PF'!$F$41, 'Indices PF'!$G$41)))))))</f>
        <v/>
      </c>
      <c r="K68" s="116" t="str">
        <f>IF(OR(ISBLANK(E68),ISBLANK(F68)),"",
 IF(D68="ILF",
  IF((F68&lt;='Indices PF'!$D$31),
  IF(('Funções Dados'!E68&lt;'Indices PF'!$E$34), E68*'Indices PF'!$J$31,
  IF(('Funções Dados'!E68&lt;'Indices PF'!$F$34), E68*'Indices PF'!$K$31, E68*'Indices PF'!$L$31)),
   IF((F68&lt;='Indices PF'!$D$32),
   IF(('Funções Dados'!E68&lt;'Indices PF'!$E$34), E68*'Indices PF'!$J$32,
   IF(('Funções Dados'!E68&lt;'Indices PF'!$F$34), E68*'Indices PF'!$K$32, E68*'Indices PF'!$L$32)),
    IF((F68&gt;='Indices PF'!$D$33),
    IF(('Funções Dados'!E68&lt;'Indices PF'!$E$34), E68*'Indices PF'!$J$33,
    IF(('Funções Dados'!E68&lt;'Indices PF'!$F$34), E68*'Indices PF'!$K$33, E68*'Indices PF'!$L$33))))),
    IF((F68&lt;='Indices PF'!$D$39),
     IF(('Funções Dados'!E68&lt;'Indices PF'!$E$42), E68*'Indices PF'!$J$39,
     IF(('Funções Dados'!E68&lt;'Indices PF'!$F$42), E68*'Indices PF'!$K$39, E68*'Indices PF'!$L$39)),
      IF((F68&lt;='Indices PF'!$D$40),
      IF(('Funções Dados'!E68&lt;'Indices PF'!$E$42), E68*'Indices PF'!$J$40,
      IF(('Funções Dados'!E68&lt;'Indices PF'!$F$42), E68*'Indices PF'!$K$40, E68*'Indices PF'!$L$40)),
       IF((F68&gt;='Indices PF'!$D$41),
       IF(('Funções Dados'!E68&lt;'Indices PF'!$E$42), E68*'Indices PF'!$J$41,
       IF(('Funções Dados'!E68&lt;'Indices PF'!$F$42), E68*'Indices PF'!$K$41, E68*'Indices PF'!$L$41)))))))</f>
        <v/>
      </c>
      <c r="L68" s="145" t="str">
        <f>IF(OR(ISBLANK(G68),ISBLANK(H68)),"",
 IF((H68&lt;='Indices PF'!$D$47),
 IF(('Funções Dados'!G68&lt;'Indices PF'!$E$50), G68*'Indices PF'!$J$47,
 IF(('Funções Dados'!G68&lt;'Indices PF'!$F$50), G68*'Indices PF'!$K$47, G68*'Indices PF'!$L$47)),
  IF((H68&lt;='Indices PF'!$D$48),
  IF(('Funções Dados'!G68&lt;'Indices PF'!$E$50), G68*'Indices PF'!$J$48,
  IF(('Funções Dados'!G68&lt;'Indices PF'!$F$50), G68*'Indices PF'!$K$48, G68*'Indices PF'!$L$48)),
   IF((H68&gt;='Indices PF'!$D$49),
   IF(('Funções Dados'!G68&lt;'Indices PF'!$E$50), G68*'Indices PF'!$J$49,
   IF(('Funções Dados'!G68&lt;'Indices PF'!$F$50), G68*'Indices PF'!$K$49, G68*'Indices PF'!$L$49))))))</f>
        <v/>
      </c>
      <c r="M68" s="113"/>
      <c r="N68" s="122"/>
      <c r="O68" s="122"/>
      <c r="P68" s="122"/>
      <c r="Q68" s="122"/>
      <c r="R68" s="115" t="str">
        <f>IF(AND(ISTEXT(T68),ISTEXT(U68)),"",SUM(T68:U68)*'Indices PF'!$E$54)</f>
        <v/>
      </c>
      <c r="S68" s="115" t="str">
        <f>IF(OR(ISBLANK(N68),ISBLANK(O68)),"",
 IF(M68="ILF",
  IF((O68&lt;='Indices PF'!$D$31),
  IF(('Funções Dados'!N68&lt;'Indices PF'!$E$34), 'Indices PF'!$E$31,
  IF(('Funções Dados'!N68&lt;'Indices PF'!$F$34), 'Indices PF'!$F$31, 'Indices PF'!$G$31)),
   IF((O68&lt;='Indices PF'!$D$32),
   IF(('Funções Dados'!N68&lt;'Indices PF'!$E$34), 'Indices PF'!$E$32,
   IF(('Funções Dados'!N68&lt;'Indices PF'!$F$34), 'Indices PF'!$F$32, 'Indices PF'!$G$32)),
    IF((O68&gt;='Indices PF'!$D$33),
    IF(('Funções Dados'!N68&lt;'Indices PF'!$E$34), 'Indices PF'!$E$33,
    IF(('Funções Dados'!N68&lt;'Indices PF'!$F$34), 'Indices PF'!$F$33, 'Indices PF'!$G$33))))),
    IF((O68&lt;='Indices PF'!$D$39),
     IF(('Funções Dados'!N68&lt;'Indices PF'!$E$42), 'Indices PF'!$E$39,
     IF(('Funções Dados'!N68&lt;'Indices PF'!$F$42), 'Indices PF'!$F$39, 'Indices PF'!$G$39)),
      IF((O68&lt;='Indices PF'!$D$40),
      IF(('Funções Dados'!N68&lt;'Indices PF'!$E$42), 'Indices PF'!$E$40,
      IF(('Funções Dados'!N68&lt;'Indices PF'!$F$42), 'Indices PF'!$F$40, 'Indices PF'!$G$40)),
       IF((O68&gt;='Indices PF'!$D$41),
       IF(('Funções Dados'!N68&lt;'Indices PF'!$E$42), 'Indices PF'!$E$41,
       IF(('Funções Dados'!N68&lt;'Indices PF'!$F$42), 'Indices PF'!$F$41, 'Indices PF'!$G$41)))))))</f>
        <v/>
      </c>
      <c r="T68" s="116" t="str">
        <f>IF(OR(ISBLANK(N68),ISBLANK(O68)),"",
 IF(M68="ILF",
  IF((O68&lt;='Indices PF'!$D$31),
  IF(('Funções Dados'!N68&lt;'Indices PF'!$E$34), N68*'Indices PF'!$J$31,
  IF(('Funções Dados'!N68&lt;'Indices PF'!$F$34), N68*'Indices PF'!$K$31, N68*'Indices PF'!$L$31)),
   IF((O68&lt;='Indices PF'!$D$32),
   IF(('Funções Dados'!N68&lt;'Indices PF'!$E$34), N68*'Indices PF'!$J$32,
   IF(('Funções Dados'!N68&lt;'Indices PF'!$F$34), N68*'Indices PF'!$K$32, N68*'Indices PF'!$L$32)),
    IF((O68&gt;='Indices PF'!$D$33),
    IF(('Funções Dados'!N68&lt;'Indices PF'!$E$34), N68*'Indices PF'!$J$33,
    IF(('Funções Dados'!N68&lt;'Indices PF'!$F$34), N68*'Indices PF'!$K$33, N68*'Indices PF'!$L$33))))),
    IF((O68&lt;='Indices PF'!$D$39),
     IF(('Funções Dados'!N68&lt;'Indices PF'!$E$42), N68*'Indices PF'!$J$39,
     IF(('Funções Dados'!N68&lt;'Indices PF'!$F$42), N68*'Indices PF'!$K$39, N68*'Indices PF'!$L$39)),
      IF((O68&lt;='Indices PF'!$D$40),
      IF(('Funções Dados'!N68&lt;'Indices PF'!$E$42), N68*'Indices PF'!$J$40,
      IF(('Funções Dados'!N68&lt;'Indices PF'!$F$42), N68*'Indices PF'!$K$40, N68*'Indices PF'!$L$40)),
       IF((O68&gt;='Indices PF'!$D$41),
       IF(('Funções Dados'!N68&lt;'Indices PF'!$E$42), N68*'Indices PF'!$J$41,
       IF(('Funções Dados'!N68&lt;'Indices PF'!$F$42), N68*'Indices PF'!$K$41, N68*'Indices PF'!$L$41)))))))</f>
        <v/>
      </c>
      <c r="U68" s="116" t="str">
        <f>IF(OR(ISBLANK(P68),ISBLANK(Q68)),"",
 IF((Q68&lt;='Indices PF'!$D$47),
 IF(('Funções Dados'!P68&lt;'Indices PF'!$E$50), P68*'Indices PF'!$J$47,
 IF(('Funções Dados'!P68&lt;'Indices PF'!$F$50), P68*'Indices PF'!$K$47, P68*'Indices PF'!$L$47)),
  IF((Q68&lt;='Indices PF'!$D$48),
  IF(('Funções Dados'!P68&lt;'Indices PF'!$E$50), P68*'Indices PF'!$J$48,
  IF(('Funções Dados'!P68&lt;'Indices PF'!$F$50), P68*'Indices PF'!$K$48, P68*'Indices PF'!$L$48)),
   IF((Q68&gt;='Indices PF'!$D$49),
   IF(('Funções Dados'!P68&lt;'Indices PF'!$E$50), P68*'Indices PF'!$J$49,
   IF(('Funções Dados'!P68&lt;'Indices PF'!$F$50), P68*'Indices PF'!$K$49, P68*'Indices PF'!$L$49))))))</f>
        <v/>
      </c>
      <c r="V68" s="122"/>
      <c r="W68" s="122"/>
      <c r="X68" s="122"/>
      <c r="Y68" s="122"/>
      <c r="Z68" s="117"/>
      <c r="AA68" s="122"/>
      <c r="AB68" s="146" t="str">
        <f t="shared" si="2"/>
        <v/>
      </c>
      <c r="AC68" s="123"/>
      <c r="AD68" s="123"/>
      <c r="AE68" s="126"/>
      <c r="AF68" s="125"/>
      <c r="AG68" s="125"/>
      <c r="AH68" s="29"/>
    </row>
    <row r="69" spans="1:34" ht="12.75" customHeight="1">
      <c r="A69" s="84"/>
      <c r="B69" s="143"/>
      <c r="C69" s="123"/>
      <c r="D69" s="113"/>
      <c r="E69" s="122"/>
      <c r="F69" s="122"/>
      <c r="G69" s="122"/>
      <c r="H69" s="122"/>
      <c r="I69" s="144" t="str">
        <f>IF(AND(ISTEXT(K69),ISTEXT(L69)),"",SUM(K69:L69)*'Indices PF'!$E$54)</f>
        <v/>
      </c>
      <c r="J69" s="144" t="str">
        <f>IF(OR(ISBLANK(E69),ISBLANK(F69)),"",
 IF(D69="ILF",
  IF((F69&lt;='Indices PF'!$D$31),
  IF(('Funções Dados'!E69&lt;'Indices PF'!$E$34), 'Indices PF'!$E$31,
  IF(('Funções Dados'!E69&lt;'Indices PF'!$F$34), 'Indices PF'!$F$31, 'Indices PF'!$G$31)),
   IF((F69&lt;='Indices PF'!$D$32),
   IF(('Funções Dados'!E69&lt;'Indices PF'!$E$34), 'Indices PF'!$E$32,
   IF(('Funções Dados'!E69&lt;'Indices PF'!$F$34), 'Indices PF'!$F$32, 'Indices PF'!$G$32)),
    IF((F69&gt;='Indices PF'!$D$33),
    IF(('Funções Dados'!E69&lt;'Indices PF'!$E$34), 'Indices PF'!$E$33,
    IF(('Funções Dados'!E69&lt;'Indices PF'!$F$34), 'Indices PF'!$F$33, 'Indices PF'!$G$33))))),
    IF((F69&lt;='Indices PF'!$D$39),
     IF(('Funções Dados'!E69&lt;'Indices PF'!$E$42), 'Indices PF'!$E$39,
     IF(('Funções Dados'!E69&lt;'Indices PF'!$F$42), 'Indices PF'!$F$39, 'Indices PF'!$G$39)),
      IF((F69&lt;='Indices PF'!$D$40),
      IF(('Funções Dados'!E69&lt;'Indices PF'!$E$42), 'Indices PF'!$E$40,
      IF(('Funções Dados'!E69&lt;'Indices PF'!$F$42), 'Indices PF'!$F$40, 'Indices PF'!$G$40)),
       IF((F69&gt;='Indices PF'!$D$41),
       IF(('Funções Dados'!E69&lt;'Indices PF'!$E$42), 'Indices PF'!$E$41,
       IF(('Funções Dados'!E69&lt;'Indices PF'!$F$42), 'Indices PF'!$F$41, 'Indices PF'!$G$41)))))))</f>
        <v/>
      </c>
      <c r="K69" s="116" t="str">
        <f>IF(OR(ISBLANK(E69),ISBLANK(F69)),"",
 IF(D69="ILF",
  IF((F69&lt;='Indices PF'!$D$31),
  IF(('Funções Dados'!E69&lt;'Indices PF'!$E$34), E69*'Indices PF'!$J$31,
  IF(('Funções Dados'!E69&lt;'Indices PF'!$F$34), E69*'Indices PF'!$K$31, E69*'Indices PF'!$L$31)),
   IF((F69&lt;='Indices PF'!$D$32),
   IF(('Funções Dados'!E69&lt;'Indices PF'!$E$34), E69*'Indices PF'!$J$32,
   IF(('Funções Dados'!E69&lt;'Indices PF'!$F$34), E69*'Indices PF'!$K$32, E69*'Indices PF'!$L$32)),
    IF((F69&gt;='Indices PF'!$D$33),
    IF(('Funções Dados'!E69&lt;'Indices PF'!$E$34), E69*'Indices PF'!$J$33,
    IF(('Funções Dados'!E69&lt;'Indices PF'!$F$34), E69*'Indices PF'!$K$33, E69*'Indices PF'!$L$33))))),
    IF((F69&lt;='Indices PF'!$D$39),
     IF(('Funções Dados'!E69&lt;'Indices PF'!$E$42), E69*'Indices PF'!$J$39,
     IF(('Funções Dados'!E69&lt;'Indices PF'!$F$42), E69*'Indices PF'!$K$39, E69*'Indices PF'!$L$39)),
      IF((F69&lt;='Indices PF'!$D$40),
      IF(('Funções Dados'!E69&lt;'Indices PF'!$E$42), E69*'Indices PF'!$J$40,
      IF(('Funções Dados'!E69&lt;'Indices PF'!$F$42), E69*'Indices PF'!$K$40, E69*'Indices PF'!$L$40)),
       IF((F69&gt;='Indices PF'!$D$41),
       IF(('Funções Dados'!E69&lt;'Indices PF'!$E$42), E69*'Indices PF'!$J$41,
       IF(('Funções Dados'!E69&lt;'Indices PF'!$F$42), E69*'Indices PF'!$K$41, E69*'Indices PF'!$L$41)))))))</f>
        <v/>
      </c>
      <c r="L69" s="145" t="str">
        <f>IF(OR(ISBLANK(G69),ISBLANK(H69)),"",
 IF((H69&lt;='Indices PF'!$D$47),
 IF(('Funções Dados'!G69&lt;'Indices PF'!$E$50), G69*'Indices PF'!$J$47,
 IF(('Funções Dados'!G69&lt;'Indices PF'!$F$50), G69*'Indices PF'!$K$47, G69*'Indices PF'!$L$47)),
  IF((H69&lt;='Indices PF'!$D$48),
  IF(('Funções Dados'!G69&lt;'Indices PF'!$E$50), G69*'Indices PF'!$J$48,
  IF(('Funções Dados'!G69&lt;'Indices PF'!$F$50), G69*'Indices PF'!$K$48, G69*'Indices PF'!$L$48)),
   IF((H69&gt;='Indices PF'!$D$49),
   IF(('Funções Dados'!G69&lt;'Indices PF'!$E$50), G69*'Indices PF'!$J$49,
   IF(('Funções Dados'!G69&lt;'Indices PF'!$F$50), G69*'Indices PF'!$K$49, G69*'Indices PF'!$L$49))))))</f>
        <v/>
      </c>
      <c r="M69" s="113"/>
      <c r="N69" s="122"/>
      <c r="O69" s="122"/>
      <c r="P69" s="122"/>
      <c r="Q69" s="122"/>
      <c r="R69" s="115" t="str">
        <f>IF(AND(ISTEXT(T69),ISTEXT(U69)),"",SUM(T69:U69)*'Indices PF'!$E$54)</f>
        <v/>
      </c>
      <c r="S69" s="115" t="str">
        <f>IF(OR(ISBLANK(N69),ISBLANK(O69)),"",
 IF(M69="ILF",
  IF((O69&lt;='Indices PF'!$D$31),
  IF(('Funções Dados'!N69&lt;'Indices PF'!$E$34), 'Indices PF'!$E$31,
  IF(('Funções Dados'!N69&lt;'Indices PF'!$F$34), 'Indices PF'!$F$31, 'Indices PF'!$G$31)),
   IF((O69&lt;='Indices PF'!$D$32),
   IF(('Funções Dados'!N69&lt;'Indices PF'!$E$34), 'Indices PF'!$E$32,
   IF(('Funções Dados'!N69&lt;'Indices PF'!$F$34), 'Indices PF'!$F$32, 'Indices PF'!$G$32)),
    IF((O69&gt;='Indices PF'!$D$33),
    IF(('Funções Dados'!N69&lt;'Indices PF'!$E$34), 'Indices PF'!$E$33,
    IF(('Funções Dados'!N69&lt;'Indices PF'!$F$34), 'Indices PF'!$F$33, 'Indices PF'!$G$33))))),
    IF((O69&lt;='Indices PF'!$D$39),
     IF(('Funções Dados'!N69&lt;'Indices PF'!$E$42), 'Indices PF'!$E$39,
     IF(('Funções Dados'!N69&lt;'Indices PF'!$F$42), 'Indices PF'!$F$39, 'Indices PF'!$G$39)),
      IF((O69&lt;='Indices PF'!$D$40),
      IF(('Funções Dados'!N69&lt;'Indices PF'!$E$42), 'Indices PF'!$E$40,
      IF(('Funções Dados'!N69&lt;'Indices PF'!$F$42), 'Indices PF'!$F$40, 'Indices PF'!$G$40)),
       IF((O69&gt;='Indices PF'!$D$41),
       IF(('Funções Dados'!N69&lt;'Indices PF'!$E$42), 'Indices PF'!$E$41,
       IF(('Funções Dados'!N69&lt;'Indices PF'!$F$42), 'Indices PF'!$F$41, 'Indices PF'!$G$41)))))))</f>
        <v/>
      </c>
      <c r="T69" s="116" t="str">
        <f>IF(OR(ISBLANK(N69),ISBLANK(O69)),"",
 IF(M69="ILF",
  IF((O69&lt;='Indices PF'!$D$31),
  IF(('Funções Dados'!N69&lt;'Indices PF'!$E$34), N69*'Indices PF'!$J$31,
  IF(('Funções Dados'!N69&lt;'Indices PF'!$F$34), N69*'Indices PF'!$K$31, N69*'Indices PF'!$L$31)),
   IF((O69&lt;='Indices PF'!$D$32),
   IF(('Funções Dados'!N69&lt;'Indices PF'!$E$34), N69*'Indices PF'!$J$32,
   IF(('Funções Dados'!N69&lt;'Indices PF'!$F$34), N69*'Indices PF'!$K$32, N69*'Indices PF'!$L$32)),
    IF((O69&gt;='Indices PF'!$D$33),
    IF(('Funções Dados'!N69&lt;'Indices PF'!$E$34), N69*'Indices PF'!$J$33,
    IF(('Funções Dados'!N69&lt;'Indices PF'!$F$34), N69*'Indices PF'!$K$33, N69*'Indices PF'!$L$33))))),
    IF((O69&lt;='Indices PF'!$D$39),
     IF(('Funções Dados'!N69&lt;'Indices PF'!$E$42), N69*'Indices PF'!$J$39,
     IF(('Funções Dados'!N69&lt;'Indices PF'!$F$42), N69*'Indices PF'!$K$39, N69*'Indices PF'!$L$39)),
      IF((O69&lt;='Indices PF'!$D$40),
      IF(('Funções Dados'!N69&lt;'Indices PF'!$E$42), N69*'Indices PF'!$J$40,
      IF(('Funções Dados'!N69&lt;'Indices PF'!$F$42), N69*'Indices PF'!$K$40, N69*'Indices PF'!$L$40)),
       IF((O69&gt;='Indices PF'!$D$41),
       IF(('Funções Dados'!N69&lt;'Indices PF'!$E$42), N69*'Indices PF'!$J$41,
       IF(('Funções Dados'!N69&lt;'Indices PF'!$F$42), N69*'Indices PF'!$K$41, N69*'Indices PF'!$L$41)))))))</f>
        <v/>
      </c>
      <c r="U69" s="116" t="str">
        <f>IF(OR(ISBLANK(P69),ISBLANK(Q69)),"",
 IF((Q69&lt;='Indices PF'!$D$47),
 IF(('Funções Dados'!P69&lt;'Indices PF'!$E$50), P69*'Indices PF'!$J$47,
 IF(('Funções Dados'!P69&lt;'Indices PF'!$F$50), P69*'Indices PF'!$K$47, P69*'Indices PF'!$L$47)),
  IF((Q69&lt;='Indices PF'!$D$48),
  IF(('Funções Dados'!P69&lt;'Indices PF'!$E$50), P69*'Indices PF'!$J$48,
  IF(('Funções Dados'!P69&lt;'Indices PF'!$F$50), P69*'Indices PF'!$K$48, P69*'Indices PF'!$L$48)),
   IF((Q69&gt;='Indices PF'!$D$49),
   IF(('Funções Dados'!P69&lt;'Indices PF'!$E$50), P69*'Indices PF'!$J$49,
   IF(('Funções Dados'!P69&lt;'Indices PF'!$F$50), P69*'Indices PF'!$K$49, P69*'Indices PF'!$L$49))))))</f>
        <v/>
      </c>
      <c r="V69" s="122"/>
      <c r="W69" s="122"/>
      <c r="X69" s="122"/>
      <c r="Y69" s="122"/>
      <c r="Z69" s="117"/>
      <c r="AA69" s="122"/>
      <c r="AB69" s="146" t="str">
        <f t="shared" si="2"/>
        <v/>
      </c>
      <c r="AC69" s="123"/>
      <c r="AD69" s="123"/>
      <c r="AE69" s="126"/>
      <c r="AF69" s="125"/>
      <c r="AG69" s="125"/>
      <c r="AH69" s="29"/>
    </row>
    <row r="70" spans="1:34" ht="12.75" customHeight="1">
      <c r="A70" s="84"/>
      <c r="B70" s="143"/>
      <c r="C70" s="123"/>
      <c r="D70" s="113"/>
      <c r="E70" s="122"/>
      <c r="F70" s="122"/>
      <c r="G70" s="122"/>
      <c r="H70" s="122"/>
      <c r="I70" s="144" t="str">
        <f>IF(AND(ISTEXT(K70),ISTEXT(L70)),"",SUM(K70:L70)*'Indices PF'!$E$54)</f>
        <v/>
      </c>
      <c r="J70" s="144" t="str">
        <f>IF(OR(ISBLANK(E70),ISBLANK(F70)),"",
 IF(D70="ILF",
  IF((F70&lt;='Indices PF'!$D$31),
  IF(('Funções Dados'!E70&lt;'Indices PF'!$E$34), 'Indices PF'!$E$31,
  IF(('Funções Dados'!E70&lt;'Indices PF'!$F$34), 'Indices PF'!$F$31, 'Indices PF'!$G$31)),
   IF((F70&lt;='Indices PF'!$D$32),
   IF(('Funções Dados'!E70&lt;'Indices PF'!$E$34), 'Indices PF'!$E$32,
   IF(('Funções Dados'!E70&lt;'Indices PF'!$F$34), 'Indices PF'!$F$32, 'Indices PF'!$G$32)),
    IF((F70&gt;='Indices PF'!$D$33),
    IF(('Funções Dados'!E70&lt;'Indices PF'!$E$34), 'Indices PF'!$E$33,
    IF(('Funções Dados'!E70&lt;'Indices PF'!$F$34), 'Indices PF'!$F$33, 'Indices PF'!$G$33))))),
    IF((F70&lt;='Indices PF'!$D$39),
     IF(('Funções Dados'!E70&lt;'Indices PF'!$E$42), 'Indices PF'!$E$39,
     IF(('Funções Dados'!E70&lt;'Indices PF'!$F$42), 'Indices PF'!$F$39, 'Indices PF'!$G$39)),
      IF((F70&lt;='Indices PF'!$D$40),
      IF(('Funções Dados'!E70&lt;'Indices PF'!$E$42), 'Indices PF'!$E$40,
      IF(('Funções Dados'!E70&lt;'Indices PF'!$F$42), 'Indices PF'!$F$40, 'Indices PF'!$G$40)),
       IF((F70&gt;='Indices PF'!$D$41),
       IF(('Funções Dados'!E70&lt;'Indices PF'!$E$42), 'Indices PF'!$E$41,
       IF(('Funções Dados'!E70&lt;'Indices PF'!$F$42), 'Indices PF'!$F$41, 'Indices PF'!$G$41)))))))</f>
        <v/>
      </c>
      <c r="K70" s="116" t="str">
        <f>IF(OR(ISBLANK(E70),ISBLANK(F70)),"",
 IF(D70="ILF",
  IF((F70&lt;='Indices PF'!$D$31),
  IF(('Funções Dados'!E70&lt;'Indices PF'!$E$34), E70*'Indices PF'!$J$31,
  IF(('Funções Dados'!E70&lt;'Indices PF'!$F$34), E70*'Indices PF'!$K$31, E70*'Indices PF'!$L$31)),
   IF((F70&lt;='Indices PF'!$D$32),
   IF(('Funções Dados'!E70&lt;'Indices PF'!$E$34), E70*'Indices PF'!$J$32,
   IF(('Funções Dados'!E70&lt;'Indices PF'!$F$34), E70*'Indices PF'!$K$32, E70*'Indices PF'!$L$32)),
    IF((F70&gt;='Indices PF'!$D$33),
    IF(('Funções Dados'!E70&lt;'Indices PF'!$E$34), E70*'Indices PF'!$J$33,
    IF(('Funções Dados'!E70&lt;'Indices PF'!$F$34), E70*'Indices PF'!$K$33, E70*'Indices PF'!$L$33))))),
    IF((F70&lt;='Indices PF'!$D$39),
     IF(('Funções Dados'!E70&lt;'Indices PF'!$E$42), E70*'Indices PF'!$J$39,
     IF(('Funções Dados'!E70&lt;'Indices PF'!$F$42), E70*'Indices PF'!$K$39, E70*'Indices PF'!$L$39)),
      IF((F70&lt;='Indices PF'!$D$40),
      IF(('Funções Dados'!E70&lt;'Indices PF'!$E$42), E70*'Indices PF'!$J$40,
      IF(('Funções Dados'!E70&lt;'Indices PF'!$F$42), E70*'Indices PF'!$K$40, E70*'Indices PF'!$L$40)),
       IF((F70&gt;='Indices PF'!$D$41),
       IF(('Funções Dados'!E70&lt;'Indices PF'!$E$42), E70*'Indices PF'!$J$41,
       IF(('Funções Dados'!E70&lt;'Indices PF'!$F$42), E70*'Indices PF'!$K$41, E70*'Indices PF'!$L$41)))))))</f>
        <v/>
      </c>
      <c r="L70" s="145" t="str">
        <f>IF(OR(ISBLANK(G70),ISBLANK(H70)),"",
 IF((H70&lt;='Indices PF'!$D$47),
 IF(('Funções Dados'!G70&lt;'Indices PF'!$E$50), G70*'Indices PF'!$J$47,
 IF(('Funções Dados'!G70&lt;'Indices PF'!$F$50), G70*'Indices PF'!$K$47, G70*'Indices PF'!$L$47)),
  IF((H70&lt;='Indices PF'!$D$48),
  IF(('Funções Dados'!G70&lt;'Indices PF'!$E$50), G70*'Indices PF'!$J$48,
  IF(('Funções Dados'!G70&lt;'Indices PF'!$F$50), G70*'Indices PF'!$K$48, G70*'Indices PF'!$L$48)),
   IF((H70&gt;='Indices PF'!$D$49),
   IF(('Funções Dados'!G70&lt;'Indices PF'!$E$50), G70*'Indices PF'!$J$49,
   IF(('Funções Dados'!G70&lt;'Indices PF'!$F$50), G70*'Indices PF'!$K$49, G70*'Indices PF'!$L$49))))))</f>
        <v/>
      </c>
      <c r="M70" s="113"/>
      <c r="N70" s="122"/>
      <c r="O70" s="122"/>
      <c r="P70" s="122"/>
      <c r="Q70" s="122"/>
      <c r="R70" s="115" t="str">
        <f>IF(AND(ISTEXT(T70),ISTEXT(U70)),"",SUM(T70:U70)*'Indices PF'!$E$54)</f>
        <v/>
      </c>
      <c r="S70" s="115" t="str">
        <f>IF(OR(ISBLANK(N70),ISBLANK(O70)),"",
 IF(M70="ILF",
  IF((O70&lt;='Indices PF'!$D$31),
  IF(('Funções Dados'!N70&lt;'Indices PF'!$E$34), 'Indices PF'!$E$31,
  IF(('Funções Dados'!N70&lt;'Indices PF'!$F$34), 'Indices PF'!$F$31, 'Indices PF'!$G$31)),
   IF((O70&lt;='Indices PF'!$D$32),
   IF(('Funções Dados'!N70&lt;'Indices PF'!$E$34), 'Indices PF'!$E$32,
   IF(('Funções Dados'!N70&lt;'Indices PF'!$F$34), 'Indices PF'!$F$32, 'Indices PF'!$G$32)),
    IF((O70&gt;='Indices PF'!$D$33),
    IF(('Funções Dados'!N70&lt;'Indices PF'!$E$34), 'Indices PF'!$E$33,
    IF(('Funções Dados'!N70&lt;'Indices PF'!$F$34), 'Indices PF'!$F$33, 'Indices PF'!$G$33))))),
    IF((O70&lt;='Indices PF'!$D$39),
     IF(('Funções Dados'!N70&lt;'Indices PF'!$E$42), 'Indices PF'!$E$39,
     IF(('Funções Dados'!N70&lt;'Indices PF'!$F$42), 'Indices PF'!$F$39, 'Indices PF'!$G$39)),
      IF((O70&lt;='Indices PF'!$D$40),
      IF(('Funções Dados'!N70&lt;'Indices PF'!$E$42), 'Indices PF'!$E$40,
      IF(('Funções Dados'!N70&lt;'Indices PF'!$F$42), 'Indices PF'!$F$40, 'Indices PF'!$G$40)),
       IF((O70&gt;='Indices PF'!$D$41),
       IF(('Funções Dados'!N70&lt;'Indices PF'!$E$42), 'Indices PF'!$E$41,
       IF(('Funções Dados'!N70&lt;'Indices PF'!$F$42), 'Indices PF'!$F$41, 'Indices PF'!$G$41)))))))</f>
        <v/>
      </c>
      <c r="T70" s="116" t="str">
        <f>IF(OR(ISBLANK(N70),ISBLANK(O70)),"",
 IF(M70="ILF",
  IF((O70&lt;='Indices PF'!$D$31),
  IF(('Funções Dados'!N70&lt;'Indices PF'!$E$34), N70*'Indices PF'!$J$31,
  IF(('Funções Dados'!N70&lt;'Indices PF'!$F$34), N70*'Indices PF'!$K$31, N70*'Indices PF'!$L$31)),
   IF((O70&lt;='Indices PF'!$D$32),
   IF(('Funções Dados'!N70&lt;'Indices PF'!$E$34), N70*'Indices PF'!$J$32,
   IF(('Funções Dados'!N70&lt;'Indices PF'!$F$34), N70*'Indices PF'!$K$32, N70*'Indices PF'!$L$32)),
    IF((O70&gt;='Indices PF'!$D$33),
    IF(('Funções Dados'!N70&lt;'Indices PF'!$E$34), N70*'Indices PF'!$J$33,
    IF(('Funções Dados'!N70&lt;'Indices PF'!$F$34), N70*'Indices PF'!$K$33, N70*'Indices PF'!$L$33))))),
    IF((O70&lt;='Indices PF'!$D$39),
     IF(('Funções Dados'!N70&lt;'Indices PF'!$E$42), N70*'Indices PF'!$J$39,
     IF(('Funções Dados'!N70&lt;'Indices PF'!$F$42), N70*'Indices PF'!$K$39, N70*'Indices PF'!$L$39)),
      IF((O70&lt;='Indices PF'!$D$40),
      IF(('Funções Dados'!N70&lt;'Indices PF'!$E$42), N70*'Indices PF'!$J$40,
      IF(('Funções Dados'!N70&lt;'Indices PF'!$F$42), N70*'Indices PF'!$K$40, N70*'Indices PF'!$L$40)),
       IF((O70&gt;='Indices PF'!$D$41),
       IF(('Funções Dados'!N70&lt;'Indices PF'!$E$42), N70*'Indices PF'!$J$41,
       IF(('Funções Dados'!N70&lt;'Indices PF'!$F$42), N70*'Indices PF'!$K$41, N70*'Indices PF'!$L$41)))))))</f>
        <v/>
      </c>
      <c r="U70" s="116" t="str">
        <f>IF(OR(ISBLANK(P70),ISBLANK(Q70)),"",
 IF((Q70&lt;='Indices PF'!$D$47),
 IF(('Funções Dados'!P70&lt;'Indices PF'!$E$50), P70*'Indices PF'!$J$47,
 IF(('Funções Dados'!P70&lt;'Indices PF'!$F$50), P70*'Indices PF'!$K$47, P70*'Indices PF'!$L$47)),
  IF((Q70&lt;='Indices PF'!$D$48),
  IF(('Funções Dados'!P70&lt;'Indices PF'!$E$50), P70*'Indices PF'!$J$48,
  IF(('Funções Dados'!P70&lt;'Indices PF'!$F$50), P70*'Indices PF'!$K$48, P70*'Indices PF'!$L$48)),
   IF((Q70&gt;='Indices PF'!$D$49),
   IF(('Funções Dados'!P70&lt;'Indices PF'!$E$50), P70*'Indices PF'!$J$49,
   IF(('Funções Dados'!P70&lt;'Indices PF'!$F$50), P70*'Indices PF'!$K$49, P70*'Indices PF'!$L$49))))))</f>
        <v/>
      </c>
      <c r="V70" s="122"/>
      <c r="W70" s="122"/>
      <c r="X70" s="122"/>
      <c r="Y70" s="122"/>
      <c r="Z70" s="117"/>
      <c r="AA70" s="122"/>
      <c r="AB70" s="146" t="str">
        <f t="shared" si="2"/>
        <v/>
      </c>
      <c r="AC70" s="123"/>
      <c r="AD70" s="123"/>
      <c r="AE70" s="126"/>
      <c r="AF70" s="125"/>
      <c r="AG70" s="125"/>
      <c r="AH70" s="29"/>
    </row>
    <row r="71" spans="1:34" ht="12.75" customHeight="1">
      <c r="A71" s="84"/>
      <c r="B71" s="143"/>
      <c r="C71" s="123"/>
      <c r="D71" s="113"/>
      <c r="E71" s="122"/>
      <c r="F71" s="122"/>
      <c r="G71" s="122"/>
      <c r="H71" s="122"/>
      <c r="I71" s="144" t="str">
        <f>IF(AND(ISTEXT(K71),ISTEXT(L71)),"",SUM(K71:L71)*'Indices PF'!$E$54)</f>
        <v/>
      </c>
      <c r="J71" s="144" t="str">
        <f>IF(OR(ISBLANK(E71),ISBLANK(F71)),"",
 IF(D71="ILF",
  IF((F71&lt;='Indices PF'!$D$31),
  IF(('Funções Dados'!E71&lt;'Indices PF'!$E$34), 'Indices PF'!$E$31,
  IF(('Funções Dados'!E71&lt;'Indices PF'!$F$34), 'Indices PF'!$F$31, 'Indices PF'!$G$31)),
   IF((F71&lt;='Indices PF'!$D$32),
   IF(('Funções Dados'!E71&lt;'Indices PF'!$E$34), 'Indices PF'!$E$32,
   IF(('Funções Dados'!E71&lt;'Indices PF'!$F$34), 'Indices PF'!$F$32, 'Indices PF'!$G$32)),
    IF((F71&gt;='Indices PF'!$D$33),
    IF(('Funções Dados'!E71&lt;'Indices PF'!$E$34), 'Indices PF'!$E$33,
    IF(('Funções Dados'!E71&lt;'Indices PF'!$F$34), 'Indices PF'!$F$33, 'Indices PF'!$G$33))))),
    IF((F71&lt;='Indices PF'!$D$39),
     IF(('Funções Dados'!E71&lt;'Indices PF'!$E$42), 'Indices PF'!$E$39,
     IF(('Funções Dados'!E71&lt;'Indices PF'!$F$42), 'Indices PF'!$F$39, 'Indices PF'!$G$39)),
      IF((F71&lt;='Indices PF'!$D$40),
      IF(('Funções Dados'!E71&lt;'Indices PF'!$E$42), 'Indices PF'!$E$40,
      IF(('Funções Dados'!E71&lt;'Indices PF'!$F$42), 'Indices PF'!$F$40, 'Indices PF'!$G$40)),
       IF((F71&gt;='Indices PF'!$D$41),
       IF(('Funções Dados'!E71&lt;'Indices PF'!$E$42), 'Indices PF'!$E$41,
       IF(('Funções Dados'!E71&lt;'Indices PF'!$F$42), 'Indices PF'!$F$41, 'Indices PF'!$G$41)))))))</f>
        <v/>
      </c>
      <c r="K71" s="116" t="str">
        <f>IF(OR(ISBLANK(E71),ISBLANK(F71)),"",
 IF(D71="ILF",
  IF((F71&lt;='Indices PF'!$D$31),
  IF(('Funções Dados'!E71&lt;'Indices PF'!$E$34), E71*'Indices PF'!$J$31,
  IF(('Funções Dados'!E71&lt;'Indices PF'!$F$34), E71*'Indices PF'!$K$31, E71*'Indices PF'!$L$31)),
   IF((F71&lt;='Indices PF'!$D$32),
   IF(('Funções Dados'!E71&lt;'Indices PF'!$E$34), E71*'Indices PF'!$J$32,
   IF(('Funções Dados'!E71&lt;'Indices PF'!$F$34), E71*'Indices PF'!$K$32, E71*'Indices PF'!$L$32)),
    IF((F71&gt;='Indices PF'!$D$33),
    IF(('Funções Dados'!E71&lt;'Indices PF'!$E$34), E71*'Indices PF'!$J$33,
    IF(('Funções Dados'!E71&lt;'Indices PF'!$F$34), E71*'Indices PF'!$K$33, E71*'Indices PF'!$L$33))))),
    IF((F71&lt;='Indices PF'!$D$39),
     IF(('Funções Dados'!E71&lt;'Indices PF'!$E$42), E71*'Indices PF'!$J$39,
     IF(('Funções Dados'!E71&lt;'Indices PF'!$F$42), E71*'Indices PF'!$K$39, E71*'Indices PF'!$L$39)),
      IF((F71&lt;='Indices PF'!$D$40),
      IF(('Funções Dados'!E71&lt;'Indices PF'!$E$42), E71*'Indices PF'!$J$40,
      IF(('Funções Dados'!E71&lt;'Indices PF'!$F$42), E71*'Indices PF'!$K$40, E71*'Indices PF'!$L$40)),
       IF((F71&gt;='Indices PF'!$D$41),
       IF(('Funções Dados'!E71&lt;'Indices PF'!$E$42), E71*'Indices PF'!$J$41,
       IF(('Funções Dados'!E71&lt;'Indices PF'!$F$42), E71*'Indices PF'!$K$41, E71*'Indices PF'!$L$41)))))))</f>
        <v/>
      </c>
      <c r="L71" s="145" t="str">
        <f>IF(OR(ISBLANK(G71),ISBLANK(H71)),"",
 IF((H71&lt;='Indices PF'!$D$47),
 IF(('Funções Dados'!G71&lt;'Indices PF'!$E$50), G71*'Indices PF'!$J$47,
 IF(('Funções Dados'!G71&lt;'Indices PF'!$F$50), G71*'Indices PF'!$K$47, G71*'Indices PF'!$L$47)),
  IF((H71&lt;='Indices PF'!$D$48),
  IF(('Funções Dados'!G71&lt;'Indices PF'!$E$50), G71*'Indices PF'!$J$48,
  IF(('Funções Dados'!G71&lt;'Indices PF'!$F$50), G71*'Indices PF'!$K$48, G71*'Indices PF'!$L$48)),
   IF((H71&gt;='Indices PF'!$D$49),
   IF(('Funções Dados'!G71&lt;'Indices PF'!$E$50), G71*'Indices PF'!$J$49,
   IF(('Funções Dados'!G71&lt;'Indices PF'!$F$50), G71*'Indices PF'!$K$49, G71*'Indices PF'!$L$49))))))</f>
        <v/>
      </c>
      <c r="M71" s="113"/>
      <c r="N71" s="122"/>
      <c r="O71" s="122"/>
      <c r="P71" s="122"/>
      <c r="Q71" s="122"/>
      <c r="R71" s="115" t="str">
        <f>IF(AND(ISTEXT(T71),ISTEXT(U71)),"",SUM(T71:U71)*'Indices PF'!$E$54)</f>
        <v/>
      </c>
      <c r="S71" s="115" t="str">
        <f>IF(OR(ISBLANK(N71),ISBLANK(O71)),"",
 IF(M71="ILF",
  IF((O71&lt;='Indices PF'!$D$31),
  IF(('Funções Dados'!N71&lt;'Indices PF'!$E$34), 'Indices PF'!$E$31,
  IF(('Funções Dados'!N71&lt;'Indices PF'!$F$34), 'Indices PF'!$F$31, 'Indices PF'!$G$31)),
   IF((O71&lt;='Indices PF'!$D$32),
   IF(('Funções Dados'!N71&lt;'Indices PF'!$E$34), 'Indices PF'!$E$32,
   IF(('Funções Dados'!N71&lt;'Indices PF'!$F$34), 'Indices PF'!$F$32, 'Indices PF'!$G$32)),
    IF((O71&gt;='Indices PF'!$D$33),
    IF(('Funções Dados'!N71&lt;'Indices PF'!$E$34), 'Indices PF'!$E$33,
    IF(('Funções Dados'!N71&lt;'Indices PF'!$F$34), 'Indices PF'!$F$33, 'Indices PF'!$G$33))))),
    IF((O71&lt;='Indices PF'!$D$39),
     IF(('Funções Dados'!N71&lt;'Indices PF'!$E$42), 'Indices PF'!$E$39,
     IF(('Funções Dados'!N71&lt;'Indices PF'!$F$42), 'Indices PF'!$F$39, 'Indices PF'!$G$39)),
      IF((O71&lt;='Indices PF'!$D$40),
      IF(('Funções Dados'!N71&lt;'Indices PF'!$E$42), 'Indices PF'!$E$40,
      IF(('Funções Dados'!N71&lt;'Indices PF'!$F$42), 'Indices PF'!$F$40, 'Indices PF'!$G$40)),
       IF((O71&gt;='Indices PF'!$D$41),
       IF(('Funções Dados'!N71&lt;'Indices PF'!$E$42), 'Indices PF'!$E$41,
       IF(('Funções Dados'!N71&lt;'Indices PF'!$F$42), 'Indices PF'!$F$41, 'Indices PF'!$G$41)))))))</f>
        <v/>
      </c>
      <c r="T71" s="116" t="str">
        <f>IF(OR(ISBLANK(N71),ISBLANK(O71)),"",
 IF(M71="ILF",
  IF((O71&lt;='Indices PF'!$D$31),
  IF(('Funções Dados'!N71&lt;'Indices PF'!$E$34), N71*'Indices PF'!$J$31,
  IF(('Funções Dados'!N71&lt;'Indices PF'!$F$34), N71*'Indices PF'!$K$31, N71*'Indices PF'!$L$31)),
   IF((O71&lt;='Indices PF'!$D$32),
   IF(('Funções Dados'!N71&lt;'Indices PF'!$E$34), N71*'Indices PF'!$J$32,
   IF(('Funções Dados'!N71&lt;'Indices PF'!$F$34), N71*'Indices PF'!$K$32, N71*'Indices PF'!$L$32)),
    IF((O71&gt;='Indices PF'!$D$33),
    IF(('Funções Dados'!N71&lt;'Indices PF'!$E$34), N71*'Indices PF'!$J$33,
    IF(('Funções Dados'!N71&lt;'Indices PF'!$F$34), N71*'Indices PF'!$K$33, N71*'Indices PF'!$L$33))))),
    IF((O71&lt;='Indices PF'!$D$39),
     IF(('Funções Dados'!N71&lt;'Indices PF'!$E$42), N71*'Indices PF'!$J$39,
     IF(('Funções Dados'!N71&lt;'Indices PF'!$F$42), N71*'Indices PF'!$K$39, N71*'Indices PF'!$L$39)),
      IF((O71&lt;='Indices PF'!$D$40),
      IF(('Funções Dados'!N71&lt;'Indices PF'!$E$42), N71*'Indices PF'!$J$40,
      IF(('Funções Dados'!N71&lt;'Indices PF'!$F$42), N71*'Indices PF'!$K$40, N71*'Indices PF'!$L$40)),
       IF((O71&gt;='Indices PF'!$D$41),
       IF(('Funções Dados'!N71&lt;'Indices PF'!$E$42), N71*'Indices PF'!$J$41,
       IF(('Funções Dados'!N71&lt;'Indices PF'!$F$42), N71*'Indices PF'!$K$41, N71*'Indices PF'!$L$41)))))))</f>
        <v/>
      </c>
      <c r="U71" s="116" t="str">
        <f>IF(OR(ISBLANK(P71),ISBLANK(Q71)),"",
 IF((Q71&lt;='Indices PF'!$D$47),
 IF(('Funções Dados'!P71&lt;'Indices PF'!$E$50), P71*'Indices PF'!$J$47,
 IF(('Funções Dados'!P71&lt;'Indices PF'!$F$50), P71*'Indices PF'!$K$47, P71*'Indices PF'!$L$47)),
  IF((Q71&lt;='Indices PF'!$D$48),
  IF(('Funções Dados'!P71&lt;'Indices PF'!$E$50), P71*'Indices PF'!$J$48,
  IF(('Funções Dados'!P71&lt;'Indices PF'!$F$50), P71*'Indices PF'!$K$48, P71*'Indices PF'!$L$48)),
   IF((Q71&gt;='Indices PF'!$D$49),
   IF(('Funções Dados'!P71&lt;'Indices PF'!$E$50), P71*'Indices PF'!$J$49,
   IF(('Funções Dados'!P71&lt;'Indices PF'!$F$50), P71*'Indices PF'!$K$49, P71*'Indices PF'!$L$49))))))</f>
        <v/>
      </c>
      <c r="V71" s="122"/>
      <c r="W71" s="122"/>
      <c r="X71" s="122"/>
      <c r="Y71" s="122"/>
      <c r="Z71" s="117"/>
      <c r="AA71" s="122"/>
      <c r="AB71" s="146" t="str">
        <f t="shared" si="2"/>
        <v/>
      </c>
      <c r="AC71" s="123"/>
      <c r="AD71" s="123"/>
      <c r="AE71" s="126"/>
      <c r="AF71" s="125"/>
      <c r="AG71" s="125"/>
      <c r="AH71" s="29"/>
    </row>
    <row r="72" spans="1:34" ht="12.75" customHeight="1">
      <c r="A72" s="84"/>
      <c r="B72" s="143"/>
      <c r="C72" s="123"/>
      <c r="D72" s="113"/>
      <c r="E72" s="122"/>
      <c r="F72" s="122"/>
      <c r="G72" s="122"/>
      <c r="H72" s="122"/>
      <c r="I72" s="144" t="str">
        <f>IF(AND(ISTEXT(K72),ISTEXT(L72)),"",SUM(K72:L72)*'Indices PF'!$E$54)</f>
        <v/>
      </c>
      <c r="J72" s="144" t="str">
        <f>IF(OR(ISBLANK(E72),ISBLANK(F72)),"",
 IF(D72="ILF",
  IF((F72&lt;='Indices PF'!$D$31),
  IF(('Funções Dados'!E72&lt;'Indices PF'!$E$34), 'Indices PF'!$E$31,
  IF(('Funções Dados'!E72&lt;'Indices PF'!$F$34), 'Indices PF'!$F$31, 'Indices PF'!$G$31)),
   IF((F72&lt;='Indices PF'!$D$32),
   IF(('Funções Dados'!E72&lt;'Indices PF'!$E$34), 'Indices PF'!$E$32,
   IF(('Funções Dados'!E72&lt;'Indices PF'!$F$34), 'Indices PF'!$F$32, 'Indices PF'!$G$32)),
    IF((F72&gt;='Indices PF'!$D$33),
    IF(('Funções Dados'!E72&lt;'Indices PF'!$E$34), 'Indices PF'!$E$33,
    IF(('Funções Dados'!E72&lt;'Indices PF'!$F$34), 'Indices PF'!$F$33, 'Indices PF'!$G$33))))),
    IF((F72&lt;='Indices PF'!$D$39),
     IF(('Funções Dados'!E72&lt;'Indices PF'!$E$42), 'Indices PF'!$E$39,
     IF(('Funções Dados'!E72&lt;'Indices PF'!$F$42), 'Indices PF'!$F$39, 'Indices PF'!$G$39)),
      IF((F72&lt;='Indices PF'!$D$40),
      IF(('Funções Dados'!E72&lt;'Indices PF'!$E$42), 'Indices PF'!$E$40,
      IF(('Funções Dados'!E72&lt;'Indices PF'!$F$42), 'Indices PF'!$F$40, 'Indices PF'!$G$40)),
       IF((F72&gt;='Indices PF'!$D$41),
       IF(('Funções Dados'!E72&lt;'Indices PF'!$E$42), 'Indices PF'!$E$41,
       IF(('Funções Dados'!E72&lt;'Indices PF'!$F$42), 'Indices PF'!$F$41, 'Indices PF'!$G$41)))))))</f>
        <v/>
      </c>
      <c r="K72" s="116" t="str">
        <f>IF(OR(ISBLANK(E72),ISBLANK(F72)),"",
 IF(D72="ILF",
  IF((F72&lt;='Indices PF'!$D$31),
  IF(('Funções Dados'!E72&lt;'Indices PF'!$E$34), E72*'Indices PF'!$J$31,
  IF(('Funções Dados'!E72&lt;'Indices PF'!$F$34), E72*'Indices PF'!$K$31, E72*'Indices PF'!$L$31)),
   IF((F72&lt;='Indices PF'!$D$32),
   IF(('Funções Dados'!E72&lt;'Indices PF'!$E$34), E72*'Indices PF'!$J$32,
   IF(('Funções Dados'!E72&lt;'Indices PF'!$F$34), E72*'Indices PF'!$K$32, E72*'Indices PF'!$L$32)),
    IF((F72&gt;='Indices PF'!$D$33),
    IF(('Funções Dados'!E72&lt;'Indices PF'!$E$34), E72*'Indices PF'!$J$33,
    IF(('Funções Dados'!E72&lt;'Indices PF'!$F$34), E72*'Indices PF'!$K$33, E72*'Indices PF'!$L$33))))),
    IF((F72&lt;='Indices PF'!$D$39),
     IF(('Funções Dados'!E72&lt;'Indices PF'!$E$42), E72*'Indices PF'!$J$39,
     IF(('Funções Dados'!E72&lt;'Indices PF'!$F$42), E72*'Indices PF'!$K$39, E72*'Indices PF'!$L$39)),
      IF((F72&lt;='Indices PF'!$D$40),
      IF(('Funções Dados'!E72&lt;'Indices PF'!$E$42), E72*'Indices PF'!$J$40,
      IF(('Funções Dados'!E72&lt;'Indices PF'!$F$42), E72*'Indices PF'!$K$40, E72*'Indices PF'!$L$40)),
       IF((F72&gt;='Indices PF'!$D$41),
       IF(('Funções Dados'!E72&lt;'Indices PF'!$E$42), E72*'Indices PF'!$J$41,
       IF(('Funções Dados'!E72&lt;'Indices PF'!$F$42), E72*'Indices PF'!$K$41, E72*'Indices PF'!$L$41)))))))</f>
        <v/>
      </c>
      <c r="L72" s="145" t="str">
        <f>IF(OR(ISBLANK(G72),ISBLANK(H72)),"",
 IF((H72&lt;='Indices PF'!$D$47),
 IF(('Funções Dados'!G72&lt;'Indices PF'!$E$50), G72*'Indices PF'!$J$47,
 IF(('Funções Dados'!G72&lt;'Indices PF'!$F$50), G72*'Indices PF'!$K$47, G72*'Indices PF'!$L$47)),
  IF((H72&lt;='Indices PF'!$D$48),
  IF(('Funções Dados'!G72&lt;'Indices PF'!$E$50), G72*'Indices PF'!$J$48,
  IF(('Funções Dados'!G72&lt;'Indices PF'!$F$50), G72*'Indices PF'!$K$48, G72*'Indices PF'!$L$48)),
   IF((H72&gt;='Indices PF'!$D$49),
   IF(('Funções Dados'!G72&lt;'Indices PF'!$E$50), G72*'Indices PF'!$J$49,
   IF(('Funções Dados'!G72&lt;'Indices PF'!$F$50), G72*'Indices PF'!$K$49, G72*'Indices PF'!$L$49))))))</f>
        <v/>
      </c>
      <c r="M72" s="113"/>
      <c r="N72" s="122"/>
      <c r="O72" s="122"/>
      <c r="P72" s="122"/>
      <c r="Q72" s="122"/>
      <c r="R72" s="115" t="str">
        <f>IF(AND(ISTEXT(T72),ISTEXT(U72)),"",SUM(T72:U72)*'Indices PF'!$E$54)</f>
        <v/>
      </c>
      <c r="S72" s="115" t="str">
        <f>IF(OR(ISBLANK(N72),ISBLANK(O72)),"",
 IF(M72="ILF",
  IF((O72&lt;='Indices PF'!$D$31),
  IF(('Funções Dados'!N72&lt;'Indices PF'!$E$34), 'Indices PF'!$E$31,
  IF(('Funções Dados'!N72&lt;'Indices PF'!$F$34), 'Indices PF'!$F$31, 'Indices PF'!$G$31)),
   IF((O72&lt;='Indices PF'!$D$32),
   IF(('Funções Dados'!N72&lt;'Indices PF'!$E$34), 'Indices PF'!$E$32,
   IF(('Funções Dados'!N72&lt;'Indices PF'!$F$34), 'Indices PF'!$F$32, 'Indices PF'!$G$32)),
    IF((O72&gt;='Indices PF'!$D$33),
    IF(('Funções Dados'!N72&lt;'Indices PF'!$E$34), 'Indices PF'!$E$33,
    IF(('Funções Dados'!N72&lt;'Indices PF'!$F$34), 'Indices PF'!$F$33, 'Indices PF'!$G$33))))),
    IF((O72&lt;='Indices PF'!$D$39),
     IF(('Funções Dados'!N72&lt;'Indices PF'!$E$42), 'Indices PF'!$E$39,
     IF(('Funções Dados'!N72&lt;'Indices PF'!$F$42), 'Indices PF'!$F$39, 'Indices PF'!$G$39)),
      IF((O72&lt;='Indices PF'!$D$40),
      IF(('Funções Dados'!N72&lt;'Indices PF'!$E$42), 'Indices PF'!$E$40,
      IF(('Funções Dados'!N72&lt;'Indices PF'!$F$42), 'Indices PF'!$F$40, 'Indices PF'!$G$40)),
       IF((O72&gt;='Indices PF'!$D$41),
       IF(('Funções Dados'!N72&lt;'Indices PF'!$E$42), 'Indices PF'!$E$41,
       IF(('Funções Dados'!N72&lt;'Indices PF'!$F$42), 'Indices PF'!$F$41, 'Indices PF'!$G$41)))))))</f>
        <v/>
      </c>
      <c r="T72" s="116" t="str">
        <f>IF(OR(ISBLANK(N72),ISBLANK(O72)),"",
 IF(M72="ILF",
  IF((O72&lt;='Indices PF'!$D$31),
  IF(('Funções Dados'!N72&lt;'Indices PF'!$E$34), N72*'Indices PF'!$J$31,
  IF(('Funções Dados'!N72&lt;'Indices PF'!$F$34), N72*'Indices PF'!$K$31, N72*'Indices PF'!$L$31)),
   IF((O72&lt;='Indices PF'!$D$32),
   IF(('Funções Dados'!N72&lt;'Indices PF'!$E$34), N72*'Indices PF'!$J$32,
   IF(('Funções Dados'!N72&lt;'Indices PF'!$F$34), N72*'Indices PF'!$K$32, N72*'Indices PF'!$L$32)),
    IF((O72&gt;='Indices PF'!$D$33),
    IF(('Funções Dados'!N72&lt;'Indices PF'!$E$34), N72*'Indices PF'!$J$33,
    IF(('Funções Dados'!N72&lt;'Indices PF'!$F$34), N72*'Indices PF'!$K$33, N72*'Indices PF'!$L$33))))),
    IF((O72&lt;='Indices PF'!$D$39),
     IF(('Funções Dados'!N72&lt;'Indices PF'!$E$42), N72*'Indices PF'!$J$39,
     IF(('Funções Dados'!N72&lt;'Indices PF'!$F$42), N72*'Indices PF'!$K$39, N72*'Indices PF'!$L$39)),
      IF((O72&lt;='Indices PF'!$D$40),
      IF(('Funções Dados'!N72&lt;'Indices PF'!$E$42), N72*'Indices PF'!$J$40,
      IF(('Funções Dados'!N72&lt;'Indices PF'!$F$42), N72*'Indices PF'!$K$40, N72*'Indices PF'!$L$40)),
       IF((O72&gt;='Indices PF'!$D$41),
       IF(('Funções Dados'!N72&lt;'Indices PF'!$E$42), N72*'Indices PF'!$J$41,
       IF(('Funções Dados'!N72&lt;'Indices PF'!$F$42), N72*'Indices PF'!$K$41, N72*'Indices PF'!$L$41)))))))</f>
        <v/>
      </c>
      <c r="U72" s="116" t="str">
        <f>IF(OR(ISBLANK(P72),ISBLANK(Q72)),"",
 IF((Q72&lt;='Indices PF'!$D$47),
 IF(('Funções Dados'!P72&lt;'Indices PF'!$E$50), P72*'Indices PF'!$J$47,
 IF(('Funções Dados'!P72&lt;'Indices PF'!$F$50), P72*'Indices PF'!$K$47, P72*'Indices PF'!$L$47)),
  IF((Q72&lt;='Indices PF'!$D$48),
  IF(('Funções Dados'!P72&lt;'Indices PF'!$E$50), P72*'Indices PF'!$J$48,
  IF(('Funções Dados'!P72&lt;'Indices PF'!$F$50), P72*'Indices PF'!$K$48, P72*'Indices PF'!$L$48)),
   IF((Q72&gt;='Indices PF'!$D$49),
   IF(('Funções Dados'!P72&lt;'Indices PF'!$E$50), P72*'Indices PF'!$J$49,
   IF(('Funções Dados'!P72&lt;'Indices PF'!$F$50), P72*'Indices PF'!$K$49, P72*'Indices PF'!$L$49))))))</f>
        <v/>
      </c>
      <c r="V72" s="122"/>
      <c r="W72" s="122"/>
      <c r="X72" s="122"/>
      <c r="Y72" s="122"/>
      <c r="Z72" s="117"/>
      <c r="AA72" s="122"/>
      <c r="AB72" s="146" t="str">
        <f t="shared" si="2"/>
        <v/>
      </c>
      <c r="AC72" s="123"/>
      <c r="AD72" s="123"/>
      <c r="AE72" s="126"/>
      <c r="AF72" s="125"/>
      <c r="AG72" s="125"/>
      <c r="AH72" s="29"/>
    </row>
    <row r="73" spans="1:34" ht="12.75" customHeight="1">
      <c r="A73" s="84"/>
      <c r="B73" s="143"/>
      <c r="C73" s="123"/>
      <c r="D73" s="113"/>
      <c r="E73" s="122"/>
      <c r="F73" s="122"/>
      <c r="G73" s="122"/>
      <c r="H73" s="122"/>
      <c r="I73" s="144" t="str">
        <f>IF(AND(ISTEXT(K73),ISTEXT(L73)),"",SUM(K73:L73)*'Indices PF'!$E$54)</f>
        <v/>
      </c>
      <c r="J73" s="144" t="str">
        <f>IF(OR(ISBLANK(E73),ISBLANK(F73)),"",
 IF(D73="ILF",
  IF((F73&lt;='Indices PF'!$D$31),
  IF(('Funções Dados'!E73&lt;'Indices PF'!$E$34), 'Indices PF'!$E$31,
  IF(('Funções Dados'!E73&lt;'Indices PF'!$F$34), 'Indices PF'!$F$31, 'Indices PF'!$G$31)),
   IF((F73&lt;='Indices PF'!$D$32),
   IF(('Funções Dados'!E73&lt;'Indices PF'!$E$34), 'Indices PF'!$E$32,
   IF(('Funções Dados'!E73&lt;'Indices PF'!$F$34), 'Indices PF'!$F$32, 'Indices PF'!$G$32)),
    IF((F73&gt;='Indices PF'!$D$33),
    IF(('Funções Dados'!E73&lt;'Indices PF'!$E$34), 'Indices PF'!$E$33,
    IF(('Funções Dados'!E73&lt;'Indices PF'!$F$34), 'Indices PF'!$F$33, 'Indices PF'!$G$33))))),
    IF((F73&lt;='Indices PF'!$D$39),
     IF(('Funções Dados'!E73&lt;'Indices PF'!$E$42), 'Indices PF'!$E$39,
     IF(('Funções Dados'!E73&lt;'Indices PF'!$F$42), 'Indices PF'!$F$39, 'Indices PF'!$G$39)),
      IF((F73&lt;='Indices PF'!$D$40),
      IF(('Funções Dados'!E73&lt;'Indices PF'!$E$42), 'Indices PF'!$E$40,
      IF(('Funções Dados'!E73&lt;'Indices PF'!$F$42), 'Indices PF'!$F$40, 'Indices PF'!$G$40)),
       IF((F73&gt;='Indices PF'!$D$41),
       IF(('Funções Dados'!E73&lt;'Indices PF'!$E$42), 'Indices PF'!$E$41,
       IF(('Funções Dados'!E73&lt;'Indices PF'!$F$42), 'Indices PF'!$F$41, 'Indices PF'!$G$41)))))))</f>
        <v/>
      </c>
      <c r="K73" s="116" t="str">
        <f>IF(OR(ISBLANK(E73),ISBLANK(F73)),"",
 IF(D73="ILF",
  IF((F73&lt;='Indices PF'!$D$31),
  IF(('Funções Dados'!E73&lt;'Indices PF'!$E$34), E73*'Indices PF'!$J$31,
  IF(('Funções Dados'!E73&lt;'Indices PF'!$F$34), E73*'Indices PF'!$K$31, E73*'Indices PF'!$L$31)),
   IF((F73&lt;='Indices PF'!$D$32),
   IF(('Funções Dados'!E73&lt;'Indices PF'!$E$34), E73*'Indices PF'!$J$32,
   IF(('Funções Dados'!E73&lt;'Indices PF'!$F$34), E73*'Indices PF'!$K$32, E73*'Indices PF'!$L$32)),
    IF((F73&gt;='Indices PF'!$D$33),
    IF(('Funções Dados'!E73&lt;'Indices PF'!$E$34), E73*'Indices PF'!$J$33,
    IF(('Funções Dados'!E73&lt;'Indices PF'!$F$34), E73*'Indices PF'!$K$33, E73*'Indices PF'!$L$33))))),
    IF((F73&lt;='Indices PF'!$D$39),
     IF(('Funções Dados'!E73&lt;'Indices PF'!$E$42), E73*'Indices PF'!$J$39,
     IF(('Funções Dados'!E73&lt;'Indices PF'!$F$42), E73*'Indices PF'!$K$39, E73*'Indices PF'!$L$39)),
      IF((F73&lt;='Indices PF'!$D$40),
      IF(('Funções Dados'!E73&lt;'Indices PF'!$E$42), E73*'Indices PF'!$J$40,
      IF(('Funções Dados'!E73&lt;'Indices PF'!$F$42), E73*'Indices PF'!$K$40, E73*'Indices PF'!$L$40)),
       IF((F73&gt;='Indices PF'!$D$41),
       IF(('Funções Dados'!E73&lt;'Indices PF'!$E$42), E73*'Indices PF'!$J$41,
       IF(('Funções Dados'!E73&lt;'Indices PF'!$F$42), E73*'Indices PF'!$K$41, E73*'Indices PF'!$L$41)))))))</f>
        <v/>
      </c>
      <c r="L73" s="145" t="str">
        <f>IF(OR(ISBLANK(G73),ISBLANK(H73)),"",
 IF((H73&lt;='Indices PF'!$D$47),
 IF(('Funções Dados'!G73&lt;'Indices PF'!$E$50), G73*'Indices PF'!$J$47,
 IF(('Funções Dados'!G73&lt;'Indices PF'!$F$50), G73*'Indices PF'!$K$47, G73*'Indices PF'!$L$47)),
  IF((H73&lt;='Indices PF'!$D$48),
  IF(('Funções Dados'!G73&lt;'Indices PF'!$E$50), G73*'Indices PF'!$J$48,
  IF(('Funções Dados'!G73&lt;'Indices PF'!$F$50), G73*'Indices PF'!$K$48, G73*'Indices PF'!$L$48)),
   IF((H73&gt;='Indices PF'!$D$49),
   IF(('Funções Dados'!G73&lt;'Indices PF'!$E$50), G73*'Indices PF'!$J$49,
   IF(('Funções Dados'!G73&lt;'Indices PF'!$F$50), G73*'Indices PF'!$K$49, G73*'Indices PF'!$L$49))))))</f>
        <v/>
      </c>
      <c r="M73" s="113"/>
      <c r="N73" s="122"/>
      <c r="O73" s="122"/>
      <c r="P73" s="122"/>
      <c r="Q73" s="122"/>
      <c r="R73" s="115" t="str">
        <f>IF(AND(ISTEXT(T73),ISTEXT(U73)),"",SUM(T73:U73)*'Indices PF'!$E$54)</f>
        <v/>
      </c>
      <c r="S73" s="115" t="str">
        <f>IF(OR(ISBLANK(N73),ISBLANK(O73)),"",
 IF(M73="ILF",
  IF((O73&lt;='Indices PF'!$D$31),
  IF(('Funções Dados'!N73&lt;'Indices PF'!$E$34), 'Indices PF'!$E$31,
  IF(('Funções Dados'!N73&lt;'Indices PF'!$F$34), 'Indices PF'!$F$31, 'Indices PF'!$G$31)),
   IF((O73&lt;='Indices PF'!$D$32),
   IF(('Funções Dados'!N73&lt;'Indices PF'!$E$34), 'Indices PF'!$E$32,
   IF(('Funções Dados'!N73&lt;'Indices PF'!$F$34), 'Indices PF'!$F$32, 'Indices PF'!$G$32)),
    IF((O73&gt;='Indices PF'!$D$33),
    IF(('Funções Dados'!N73&lt;'Indices PF'!$E$34), 'Indices PF'!$E$33,
    IF(('Funções Dados'!N73&lt;'Indices PF'!$F$34), 'Indices PF'!$F$33, 'Indices PF'!$G$33))))),
    IF((O73&lt;='Indices PF'!$D$39),
     IF(('Funções Dados'!N73&lt;'Indices PF'!$E$42), 'Indices PF'!$E$39,
     IF(('Funções Dados'!N73&lt;'Indices PF'!$F$42), 'Indices PF'!$F$39, 'Indices PF'!$G$39)),
      IF((O73&lt;='Indices PF'!$D$40),
      IF(('Funções Dados'!N73&lt;'Indices PF'!$E$42), 'Indices PF'!$E$40,
      IF(('Funções Dados'!N73&lt;'Indices PF'!$F$42), 'Indices PF'!$F$40, 'Indices PF'!$G$40)),
       IF((O73&gt;='Indices PF'!$D$41),
       IF(('Funções Dados'!N73&lt;'Indices PF'!$E$42), 'Indices PF'!$E$41,
       IF(('Funções Dados'!N73&lt;'Indices PF'!$F$42), 'Indices PF'!$F$41, 'Indices PF'!$G$41)))))))</f>
        <v/>
      </c>
      <c r="T73" s="116" t="str">
        <f>IF(OR(ISBLANK(N73),ISBLANK(O73)),"",
 IF(M73="ILF",
  IF((O73&lt;='Indices PF'!$D$31),
  IF(('Funções Dados'!N73&lt;'Indices PF'!$E$34), N73*'Indices PF'!$J$31,
  IF(('Funções Dados'!N73&lt;'Indices PF'!$F$34), N73*'Indices PF'!$K$31, N73*'Indices PF'!$L$31)),
   IF((O73&lt;='Indices PF'!$D$32),
   IF(('Funções Dados'!N73&lt;'Indices PF'!$E$34), N73*'Indices PF'!$J$32,
   IF(('Funções Dados'!N73&lt;'Indices PF'!$F$34), N73*'Indices PF'!$K$32, N73*'Indices PF'!$L$32)),
    IF((O73&gt;='Indices PF'!$D$33),
    IF(('Funções Dados'!N73&lt;'Indices PF'!$E$34), N73*'Indices PF'!$J$33,
    IF(('Funções Dados'!N73&lt;'Indices PF'!$F$34), N73*'Indices PF'!$K$33, N73*'Indices PF'!$L$33))))),
    IF((O73&lt;='Indices PF'!$D$39),
     IF(('Funções Dados'!N73&lt;'Indices PF'!$E$42), N73*'Indices PF'!$J$39,
     IF(('Funções Dados'!N73&lt;'Indices PF'!$F$42), N73*'Indices PF'!$K$39, N73*'Indices PF'!$L$39)),
      IF((O73&lt;='Indices PF'!$D$40),
      IF(('Funções Dados'!N73&lt;'Indices PF'!$E$42), N73*'Indices PF'!$J$40,
      IF(('Funções Dados'!N73&lt;'Indices PF'!$F$42), N73*'Indices PF'!$K$40, N73*'Indices PF'!$L$40)),
       IF((O73&gt;='Indices PF'!$D$41),
       IF(('Funções Dados'!N73&lt;'Indices PF'!$E$42), N73*'Indices PF'!$J$41,
       IF(('Funções Dados'!N73&lt;'Indices PF'!$F$42), N73*'Indices PF'!$K$41, N73*'Indices PF'!$L$41)))))))</f>
        <v/>
      </c>
      <c r="U73" s="116" t="str">
        <f>IF(OR(ISBLANK(P73),ISBLANK(Q73)),"",
 IF((Q73&lt;='Indices PF'!$D$47),
 IF(('Funções Dados'!P73&lt;'Indices PF'!$E$50), P73*'Indices PF'!$J$47,
 IF(('Funções Dados'!P73&lt;'Indices PF'!$F$50), P73*'Indices PF'!$K$47, P73*'Indices PF'!$L$47)),
  IF((Q73&lt;='Indices PF'!$D$48),
  IF(('Funções Dados'!P73&lt;'Indices PF'!$E$50), P73*'Indices PF'!$J$48,
  IF(('Funções Dados'!P73&lt;'Indices PF'!$F$50), P73*'Indices PF'!$K$48, P73*'Indices PF'!$L$48)),
   IF((Q73&gt;='Indices PF'!$D$49),
   IF(('Funções Dados'!P73&lt;'Indices PF'!$E$50), P73*'Indices PF'!$J$49,
   IF(('Funções Dados'!P73&lt;'Indices PF'!$F$50), P73*'Indices PF'!$K$49, P73*'Indices PF'!$L$49))))))</f>
        <v/>
      </c>
      <c r="V73" s="122"/>
      <c r="W73" s="122"/>
      <c r="X73" s="122"/>
      <c r="Y73" s="122"/>
      <c r="Z73" s="117"/>
      <c r="AA73" s="122"/>
      <c r="AB73" s="146" t="str">
        <f t="shared" si="2"/>
        <v/>
      </c>
      <c r="AC73" s="123"/>
      <c r="AD73" s="123"/>
      <c r="AE73" s="126"/>
      <c r="AF73" s="125"/>
      <c r="AG73" s="125"/>
      <c r="AH73" s="29"/>
    </row>
    <row r="74" spans="1:34" ht="12.75" customHeight="1">
      <c r="A74" s="84"/>
      <c r="B74" s="143"/>
      <c r="C74" s="123"/>
      <c r="D74" s="113"/>
      <c r="E74" s="122"/>
      <c r="F74" s="122"/>
      <c r="G74" s="122"/>
      <c r="H74" s="122"/>
      <c r="I74" s="144" t="str">
        <f>IF(AND(ISTEXT(K74),ISTEXT(L74)),"",SUM(K74:L74)*'Indices PF'!$E$54)</f>
        <v/>
      </c>
      <c r="J74" s="144" t="str">
        <f>IF(OR(ISBLANK(E74),ISBLANK(F74)),"",
 IF(D74="ILF",
  IF((F74&lt;='Indices PF'!$D$31),
  IF(('Funções Dados'!E74&lt;'Indices PF'!$E$34), 'Indices PF'!$E$31,
  IF(('Funções Dados'!E74&lt;'Indices PF'!$F$34), 'Indices PF'!$F$31, 'Indices PF'!$G$31)),
   IF((F74&lt;='Indices PF'!$D$32),
   IF(('Funções Dados'!E74&lt;'Indices PF'!$E$34), 'Indices PF'!$E$32,
   IF(('Funções Dados'!E74&lt;'Indices PF'!$F$34), 'Indices PF'!$F$32, 'Indices PF'!$G$32)),
    IF((F74&gt;='Indices PF'!$D$33),
    IF(('Funções Dados'!E74&lt;'Indices PF'!$E$34), 'Indices PF'!$E$33,
    IF(('Funções Dados'!E74&lt;'Indices PF'!$F$34), 'Indices PF'!$F$33, 'Indices PF'!$G$33))))),
    IF((F74&lt;='Indices PF'!$D$39),
     IF(('Funções Dados'!E74&lt;'Indices PF'!$E$42), 'Indices PF'!$E$39,
     IF(('Funções Dados'!E74&lt;'Indices PF'!$F$42), 'Indices PF'!$F$39, 'Indices PF'!$G$39)),
      IF((F74&lt;='Indices PF'!$D$40),
      IF(('Funções Dados'!E74&lt;'Indices PF'!$E$42), 'Indices PF'!$E$40,
      IF(('Funções Dados'!E74&lt;'Indices PF'!$F$42), 'Indices PF'!$F$40, 'Indices PF'!$G$40)),
       IF((F74&gt;='Indices PF'!$D$41),
       IF(('Funções Dados'!E74&lt;'Indices PF'!$E$42), 'Indices PF'!$E$41,
       IF(('Funções Dados'!E74&lt;'Indices PF'!$F$42), 'Indices PF'!$F$41, 'Indices PF'!$G$41)))))))</f>
        <v/>
      </c>
      <c r="K74" s="116" t="str">
        <f>IF(OR(ISBLANK(E74),ISBLANK(F74)),"",
 IF(D74="ILF",
  IF((F74&lt;='Indices PF'!$D$31),
  IF(('Funções Dados'!E74&lt;'Indices PF'!$E$34), E74*'Indices PF'!$J$31,
  IF(('Funções Dados'!E74&lt;'Indices PF'!$F$34), E74*'Indices PF'!$K$31, E74*'Indices PF'!$L$31)),
   IF((F74&lt;='Indices PF'!$D$32),
   IF(('Funções Dados'!E74&lt;'Indices PF'!$E$34), E74*'Indices PF'!$J$32,
   IF(('Funções Dados'!E74&lt;'Indices PF'!$F$34), E74*'Indices PF'!$K$32, E74*'Indices PF'!$L$32)),
    IF((F74&gt;='Indices PF'!$D$33),
    IF(('Funções Dados'!E74&lt;'Indices PF'!$E$34), E74*'Indices PF'!$J$33,
    IF(('Funções Dados'!E74&lt;'Indices PF'!$F$34), E74*'Indices PF'!$K$33, E74*'Indices PF'!$L$33))))),
    IF((F74&lt;='Indices PF'!$D$39),
     IF(('Funções Dados'!E74&lt;'Indices PF'!$E$42), E74*'Indices PF'!$J$39,
     IF(('Funções Dados'!E74&lt;'Indices PF'!$F$42), E74*'Indices PF'!$K$39, E74*'Indices PF'!$L$39)),
      IF((F74&lt;='Indices PF'!$D$40),
      IF(('Funções Dados'!E74&lt;'Indices PF'!$E$42), E74*'Indices PF'!$J$40,
      IF(('Funções Dados'!E74&lt;'Indices PF'!$F$42), E74*'Indices PF'!$K$40, E74*'Indices PF'!$L$40)),
       IF((F74&gt;='Indices PF'!$D$41),
       IF(('Funções Dados'!E74&lt;'Indices PF'!$E$42), E74*'Indices PF'!$J$41,
       IF(('Funções Dados'!E74&lt;'Indices PF'!$F$42), E74*'Indices PF'!$K$41, E74*'Indices PF'!$L$41)))))))</f>
        <v/>
      </c>
      <c r="L74" s="145" t="str">
        <f>IF(OR(ISBLANK(G74),ISBLANK(H74)),"",
 IF((H74&lt;='Indices PF'!$D$47),
 IF(('Funções Dados'!G74&lt;'Indices PF'!$E$50), G74*'Indices PF'!$J$47,
 IF(('Funções Dados'!G74&lt;'Indices PF'!$F$50), G74*'Indices PF'!$K$47, G74*'Indices PF'!$L$47)),
  IF((H74&lt;='Indices PF'!$D$48),
  IF(('Funções Dados'!G74&lt;'Indices PF'!$E$50), G74*'Indices PF'!$J$48,
  IF(('Funções Dados'!G74&lt;'Indices PF'!$F$50), G74*'Indices PF'!$K$48, G74*'Indices PF'!$L$48)),
   IF((H74&gt;='Indices PF'!$D$49),
   IF(('Funções Dados'!G74&lt;'Indices PF'!$E$50), G74*'Indices PF'!$J$49,
   IF(('Funções Dados'!G74&lt;'Indices PF'!$F$50), G74*'Indices PF'!$K$49, G74*'Indices PF'!$L$49))))))</f>
        <v/>
      </c>
      <c r="M74" s="113"/>
      <c r="N74" s="122"/>
      <c r="O74" s="122"/>
      <c r="P74" s="122"/>
      <c r="Q74" s="122"/>
      <c r="R74" s="115" t="str">
        <f>IF(AND(ISTEXT(T74),ISTEXT(U74)),"",SUM(T74:U74)*'Indices PF'!$E$54)</f>
        <v/>
      </c>
      <c r="S74" s="115" t="str">
        <f>IF(OR(ISBLANK(N74),ISBLANK(O74)),"",
 IF(M74="ILF",
  IF((O74&lt;='Indices PF'!$D$31),
  IF(('Funções Dados'!N74&lt;'Indices PF'!$E$34), 'Indices PF'!$E$31,
  IF(('Funções Dados'!N74&lt;'Indices PF'!$F$34), 'Indices PF'!$F$31, 'Indices PF'!$G$31)),
   IF((O74&lt;='Indices PF'!$D$32),
   IF(('Funções Dados'!N74&lt;'Indices PF'!$E$34), 'Indices PF'!$E$32,
   IF(('Funções Dados'!N74&lt;'Indices PF'!$F$34), 'Indices PF'!$F$32, 'Indices PF'!$G$32)),
    IF((O74&gt;='Indices PF'!$D$33),
    IF(('Funções Dados'!N74&lt;'Indices PF'!$E$34), 'Indices PF'!$E$33,
    IF(('Funções Dados'!N74&lt;'Indices PF'!$F$34), 'Indices PF'!$F$33, 'Indices PF'!$G$33))))),
    IF((O74&lt;='Indices PF'!$D$39),
     IF(('Funções Dados'!N74&lt;'Indices PF'!$E$42), 'Indices PF'!$E$39,
     IF(('Funções Dados'!N74&lt;'Indices PF'!$F$42), 'Indices PF'!$F$39, 'Indices PF'!$G$39)),
      IF((O74&lt;='Indices PF'!$D$40),
      IF(('Funções Dados'!N74&lt;'Indices PF'!$E$42), 'Indices PF'!$E$40,
      IF(('Funções Dados'!N74&lt;'Indices PF'!$F$42), 'Indices PF'!$F$40, 'Indices PF'!$G$40)),
       IF((O74&gt;='Indices PF'!$D$41),
       IF(('Funções Dados'!N74&lt;'Indices PF'!$E$42), 'Indices PF'!$E$41,
       IF(('Funções Dados'!N74&lt;'Indices PF'!$F$42), 'Indices PF'!$F$41, 'Indices PF'!$G$41)))))))</f>
        <v/>
      </c>
      <c r="T74" s="116" t="str">
        <f>IF(OR(ISBLANK(N74),ISBLANK(O74)),"",
 IF(M74="ILF",
  IF((O74&lt;='Indices PF'!$D$31),
  IF(('Funções Dados'!N74&lt;'Indices PF'!$E$34), N74*'Indices PF'!$J$31,
  IF(('Funções Dados'!N74&lt;'Indices PF'!$F$34), N74*'Indices PF'!$K$31, N74*'Indices PF'!$L$31)),
   IF((O74&lt;='Indices PF'!$D$32),
   IF(('Funções Dados'!N74&lt;'Indices PF'!$E$34), N74*'Indices PF'!$J$32,
   IF(('Funções Dados'!N74&lt;'Indices PF'!$F$34), N74*'Indices PF'!$K$32, N74*'Indices PF'!$L$32)),
    IF((O74&gt;='Indices PF'!$D$33),
    IF(('Funções Dados'!N74&lt;'Indices PF'!$E$34), N74*'Indices PF'!$J$33,
    IF(('Funções Dados'!N74&lt;'Indices PF'!$F$34), N74*'Indices PF'!$K$33, N74*'Indices PF'!$L$33))))),
    IF((O74&lt;='Indices PF'!$D$39),
     IF(('Funções Dados'!N74&lt;'Indices PF'!$E$42), N74*'Indices PF'!$J$39,
     IF(('Funções Dados'!N74&lt;'Indices PF'!$F$42), N74*'Indices PF'!$K$39, N74*'Indices PF'!$L$39)),
      IF((O74&lt;='Indices PF'!$D$40),
      IF(('Funções Dados'!N74&lt;'Indices PF'!$E$42), N74*'Indices PF'!$J$40,
      IF(('Funções Dados'!N74&lt;'Indices PF'!$F$42), N74*'Indices PF'!$K$40, N74*'Indices PF'!$L$40)),
       IF((O74&gt;='Indices PF'!$D$41),
       IF(('Funções Dados'!N74&lt;'Indices PF'!$E$42), N74*'Indices PF'!$J$41,
       IF(('Funções Dados'!N74&lt;'Indices PF'!$F$42), N74*'Indices PF'!$K$41, N74*'Indices PF'!$L$41)))))))</f>
        <v/>
      </c>
      <c r="U74" s="116" t="str">
        <f>IF(OR(ISBLANK(P74),ISBLANK(Q74)),"",
 IF((Q74&lt;='Indices PF'!$D$47),
 IF(('Funções Dados'!P74&lt;'Indices PF'!$E$50), P74*'Indices PF'!$J$47,
 IF(('Funções Dados'!P74&lt;'Indices PF'!$F$50), P74*'Indices PF'!$K$47, P74*'Indices PF'!$L$47)),
  IF((Q74&lt;='Indices PF'!$D$48),
  IF(('Funções Dados'!P74&lt;'Indices PF'!$E$50), P74*'Indices PF'!$J$48,
  IF(('Funções Dados'!P74&lt;'Indices PF'!$F$50), P74*'Indices PF'!$K$48, P74*'Indices PF'!$L$48)),
   IF((Q74&gt;='Indices PF'!$D$49),
   IF(('Funções Dados'!P74&lt;'Indices PF'!$E$50), P74*'Indices PF'!$J$49,
   IF(('Funções Dados'!P74&lt;'Indices PF'!$F$50), P74*'Indices PF'!$K$49, P74*'Indices PF'!$L$49))))))</f>
        <v/>
      </c>
      <c r="V74" s="122"/>
      <c r="W74" s="122"/>
      <c r="X74" s="122"/>
      <c r="Y74" s="122"/>
      <c r="Z74" s="117"/>
      <c r="AA74" s="122"/>
      <c r="AB74" s="146" t="str">
        <f t="shared" si="2"/>
        <v/>
      </c>
      <c r="AC74" s="123"/>
      <c r="AD74" s="123"/>
      <c r="AE74" s="126"/>
      <c r="AF74" s="125"/>
      <c r="AG74" s="125"/>
      <c r="AH74" s="29"/>
    </row>
    <row r="75" spans="1:34" ht="12.75" customHeight="1">
      <c r="A75" s="84"/>
      <c r="B75" s="143"/>
      <c r="C75" s="123"/>
      <c r="D75" s="113"/>
      <c r="E75" s="122"/>
      <c r="F75" s="122"/>
      <c r="G75" s="122"/>
      <c r="H75" s="122"/>
      <c r="I75" s="144" t="str">
        <f>IF(AND(ISTEXT(K75),ISTEXT(L75)),"",SUM(K75:L75)*'Indices PF'!$E$54)</f>
        <v/>
      </c>
      <c r="J75" s="144" t="str">
        <f>IF(OR(ISBLANK(E75),ISBLANK(F75)),"",
 IF(D75="ILF",
  IF((F75&lt;='Indices PF'!$D$31),
  IF(('Funções Dados'!E75&lt;'Indices PF'!$E$34), 'Indices PF'!$E$31,
  IF(('Funções Dados'!E75&lt;'Indices PF'!$F$34), 'Indices PF'!$F$31, 'Indices PF'!$G$31)),
   IF((F75&lt;='Indices PF'!$D$32),
   IF(('Funções Dados'!E75&lt;'Indices PF'!$E$34), 'Indices PF'!$E$32,
   IF(('Funções Dados'!E75&lt;'Indices PF'!$F$34), 'Indices PF'!$F$32, 'Indices PF'!$G$32)),
    IF((F75&gt;='Indices PF'!$D$33),
    IF(('Funções Dados'!E75&lt;'Indices PF'!$E$34), 'Indices PF'!$E$33,
    IF(('Funções Dados'!E75&lt;'Indices PF'!$F$34), 'Indices PF'!$F$33, 'Indices PF'!$G$33))))),
    IF((F75&lt;='Indices PF'!$D$39),
     IF(('Funções Dados'!E75&lt;'Indices PF'!$E$42), 'Indices PF'!$E$39,
     IF(('Funções Dados'!E75&lt;'Indices PF'!$F$42), 'Indices PF'!$F$39, 'Indices PF'!$G$39)),
      IF((F75&lt;='Indices PF'!$D$40),
      IF(('Funções Dados'!E75&lt;'Indices PF'!$E$42), 'Indices PF'!$E$40,
      IF(('Funções Dados'!E75&lt;'Indices PF'!$F$42), 'Indices PF'!$F$40, 'Indices PF'!$G$40)),
       IF((F75&gt;='Indices PF'!$D$41),
       IF(('Funções Dados'!E75&lt;'Indices PF'!$E$42), 'Indices PF'!$E$41,
       IF(('Funções Dados'!E75&lt;'Indices PF'!$F$42), 'Indices PF'!$F$41, 'Indices PF'!$G$41)))))))</f>
        <v/>
      </c>
      <c r="K75" s="116" t="str">
        <f>IF(OR(ISBLANK(E75),ISBLANK(F75)),"",
 IF(D75="ILF",
  IF((F75&lt;='Indices PF'!$D$31),
  IF(('Funções Dados'!E75&lt;'Indices PF'!$E$34), E75*'Indices PF'!$J$31,
  IF(('Funções Dados'!E75&lt;'Indices PF'!$F$34), E75*'Indices PF'!$K$31, E75*'Indices PF'!$L$31)),
   IF((F75&lt;='Indices PF'!$D$32),
   IF(('Funções Dados'!E75&lt;'Indices PF'!$E$34), E75*'Indices PF'!$J$32,
   IF(('Funções Dados'!E75&lt;'Indices PF'!$F$34), E75*'Indices PF'!$K$32, E75*'Indices PF'!$L$32)),
    IF((F75&gt;='Indices PF'!$D$33),
    IF(('Funções Dados'!E75&lt;'Indices PF'!$E$34), E75*'Indices PF'!$J$33,
    IF(('Funções Dados'!E75&lt;'Indices PF'!$F$34), E75*'Indices PF'!$K$33, E75*'Indices PF'!$L$33))))),
    IF((F75&lt;='Indices PF'!$D$39),
     IF(('Funções Dados'!E75&lt;'Indices PF'!$E$42), E75*'Indices PF'!$J$39,
     IF(('Funções Dados'!E75&lt;'Indices PF'!$F$42), E75*'Indices PF'!$K$39, E75*'Indices PF'!$L$39)),
      IF((F75&lt;='Indices PF'!$D$40),
      IF(('Funções Dados'!E75&lt;'Indices PF'!$E$42), E75*'Indices PF'!$J$40,
      IF(('Funções Dados'!E75&lt;'Indices PF'!$F$42), E75*'Indices PF'!$K$40, E75*'Indices PF'!$L$40)),
       IF((F75&gt;='Indices PF'!$D$41),
       IF(('Funções Dados'!E75&lt;'Indices PF'!$E$42), E75*'Indices PF'!$J$41,
       IF(('Funções Dados'!E75&lt;'Indices PF'!$F$42), E75*'Indices PF'!$K$41, E75*'Indices PF'!$L$41)))))))</f>
        <v/>
      </c>
      <c r="L75" s="145" t="str">
        <f>IF(OR(ISBLANK(G75),ISBLANK(H75)),"",
 IF((H75&lt;='Indices PF'!$D$47),
 IF(('Funções Dados'!G75&lt;'Indices PF'!$E$50), G75*'Indices PF'!$J$47,
 IF(('Funções Dados'!G75&lt;'Indices PF'!$F$50), G75*'Indices PF'!$K$47, G75*'Indices PF'!$L$47)),
  IF((H75&lt;='Indices PF'!$D$48),
  IF(('Funções Dados'!G75&lt;'Indices PF'!$E$50), G75*'Indices PF'!$J$48,
  IF(('Funções Dados'!G75&lt;'Indices PF'!$F$50), G75*'Indices PF'!$K$48, G75*'Indices PF'!$L$48)),
   IF((H75&gt;='Indices PF'!$D$49),
   IF(('Funções Dados'!G75&lt;'Indices PF'!$E$50), G75*'Indices PF'!$J$49,
   IF(('Funções Dados'!G75&lt;'Indices PF'!$F$50), G75*'Indices PF'!$K$49, G75*'Indices PF'!$L$49))))))</f>
        <v/>
      </c>
      <c r="M75" s="113"/>
      <c r="N75" s="122"/>
      <c r="O75" s="122"/>
      <c r="P75" s="122"/>
      <c r="Q75" s="122"/>
      <c r="R75" s="115" t="str">
        <f>IF(AND(ISTEXT(T75),ISTEXT(U75)),"",SUM(T75:U75)*'Indices PF'!$E$54)</f>
        <v/>
      </c>
      <c r="S75" s="115" t="str">
        <f>IF(OR(ISBLANK(N75),ISBLANK(O75)),"",
 IF(M75="ILF",
  IF((O75&lt;='Indices PF'!$D$31),
  IF(('Funções Dados'!N75&lt;'Indices PF'!$E$34), 'Indices PF'!$E$31,
  IF(('Funções Dados'!N75&lt;'Indices PF'!$F$34), 'Indices PF'!$F$31, 'Indices PF'!$G$31)),
   IF((O75&lt;='Indices PF'!$D$32),
   IF(('Funções Dados'!N75&lt;'Indices PF'!$E$34), 'Indices PF'!$E$32,
   IF(('Funções Dados'!N75&lt;'Indices PF'!$F$34), 'Indices PF'!$F$32, 'Indices PF'!$G$32)),
    IF((O75&gt;='Indices PF'!$D$33),
    IF(('Funções Dados'!N75&lt;'Indices PF'!$E$34), 'Indices PF'!$E$33,
    IF(('Funções Dados'!N75&lt;'Indices PF'!$F$34), 'Indices PF'!$F$33, 'Indices PF'!$G$33))))),
    IF((O75&lt;='Indices PF'!$D$39),
     IF(('Funções Dados'!N75&lt;'Indices PF'!$E$42), 'Indices PF'!$E$39,
     IF(('Funções Dados'!N75&lt;'Indices PF'!$F$42), 'Indices PF'!$F$39, 'Indices PF'!$G$39)),
      IF((O75&lt;='Indices PF'!$D$40),
      IF(('Funções Dados'!N75&lt;'Indices PF'!$E$42), 'Indices PF'!$E$40,
      IF(('Funções Dados'!N75&lt;'Indices PF'!$F$42), 'Indices PF'!$F$40, 'Indices PF'!$G$40)),
       IF((O75&gt;='Indices PF'!$D$41),
       IF(('Funções Dados'!N75&lt;'Indices PF'!$E$42), 'Indices PF'!$E$41,
       IF(('Funções Dados'!N75&lt;'Indices PF'!$F$42), 'Indices PF'!$F$41, 'Indices PF'!$G$41)))))))</f>
        <v/>
      </c>
      <c r="T75" s="116" t="str">
        <f>IF(OR(ISBLANK(N75),ISBLANK(O75)),"",
 IF(M75="ILF",
  IF((O75&lt;='Indices PF'!$D$31),
  IF(('Funções Dados'!N75&lt;'Indices PF'!$E$34), N75*'Indices PF'!$J$31,
  IF(('Funções Dados'!N75&lt;'Indices PF'!$F$34), N75*'Indices PF'!$K$31, N75*'Indices PF'!$L$31)),
   IF((O75&lt;='Indices PF'!$D$32),
   IF(('Funções Dados'!N75&lt;'Indices PF'!$E$34), N75*'Indices PF'!$J$32,
   IF(('Funções Dados'!N75&lt;'Indices PF'!$F$34), N75*'Indices PF'!$K$32, N75*'Indices PF'!$L$32)),
    IF((O75&gt;='Indices PF'!$D$33),
    IF(('Funções Dados'!N75&lt;'Indices PF'!$E$34), N75*'Indices PF'!$J$33,
    IF(('Funções Dados'!N75&lt;'Indices PF'!$F$34), N75*'Indices PF'!$K$33, N75*'Indices PF'!$L$33))))),
    IF((O75&lt;='Indices PF'!$D$39),
     IF(('Funções Dados'!N75&lt;'Indices PF'!$E$42), N75*'Indices PF'!$J$39,
     IF(('Funções Dados'!N75&lt;'Indices PF'!$F$42), N75*'Indices PF'!$K$39, N75*'Indices PF'!$L$39)),
      IF((O75&lt;='Indices PF'!$D$40),
      IF(('Funções Dados'!N75&lt;'Indices PF'!$E$42), N75*'Indices PF'!$J$40,
      IF(('Funções Dados'!N75&lt;'Indices PF'!$F$42), N75*'Indices PF'!$K$40, N75*'Indices PF'!$L$40)),
       IF((O75&gt;='Indices PF'!$D$41),
       IF(('Funções Dados'!N75&lt;'Indices PF'!$E$42), N75*'Indices PF'!$J$41,
       IF(('Funções Dados'!N75&lt;'Indices PF'!$F$42), N75*'Indices PF'!$K$41, N75*'Indices PF'!$L$41)))))))</f>
        <v/>
      </c>
      <c r="U75" s="116" t="str">
        <f>IF(OR(ISBLANK(P75),ISBLANK(Q75)),"",
 IF((Q75&lt;='Indices PF'!$D$47),
 IF(('Funções Dados'!P75&lt;'Indices PF'!$E$50), P75*'Indices PF'!$J$47,
 IF(('Funções Dados'!P75&lt;'Indices PF'!$F$50), P75*'Indices PF'!$K$47, P75*'Indices PF'!$L$47)),
  IF((Q75&lt;='Indices PF'!$D$48),
  IF(('Funções Dados'!P75&lt;'Indices PF'!$E$50), P75*'Indices PF'!$J$48,
  IF(('Funções Dados'!P75&lt;'Indices PF'!$F$50), P75*'Indices PF'!$K$48, P75*'Indices PF'!$L$48)),
   IF((Q75&gt;='Indices PF'!$D$49),
   IF(('Funções Dados'!P75&lt;'Indices PF'!$E$50), P75*'Indices PF'!$J$49,
   IF(('Funções Dados'!P75&lt;'Indices PF'!$F$50), P75*'Indices PF'!$K$49, P75*'Indices PF'!$L$49))))))</f>
        <v/>
      </c>
      <c r="V75" s="122"/>
      <c r="W75" s="122"/>
      <c r="X75" s="122"/>
      <c r="Y75" s="122"/>
      <c r="Z75" s="117"/>
      <c r="AA75" s="122"/>
      <c r="AB75" s="146" t="str">
        <f t="shared" si="2"/>
        <v/>
      </c>
      <c r="AC75" s="123"/>
      <c r="AD75" s="123"/>
      <c r="AE75" s="126"/>
      <c r="AF75" s="125"/>
      <c r="AG75" s="125"/>
      <c r="AH75" s="29"/>
    </row>
    <row r="76" spans="1:34" ht="12.75" customHeight="1">
      <c r="A76" s="84"/>
      <c r="B76" s="143"/>
      <c r="C76" s="123"/>
      <c r="D76" s="113"/>
      <c r="E76" s="122"/>
      <c r="F76" s="122"/>
      <c r="G76" s="122"/>
      <c r="H76" s="122"/>
      <c r="I76" s="144" t="str">
        <f>IF(AND(ISTEXT(K76),ISTEXT(L76)),"",SUM(K76:L76)*'Indices PF'!$E$54)</f>
        <v/>
      </c>
      <c r="J76" s="144" t="str">
        <f>IF(OR(ISBLANK(E76),ISBLANK(F76)),"",
 IF(D76="ILF",
  IF((F76&lt;='Indices PF'!$D$31),
  IF(('Funções Dados'!E76&lt;'Indices PF'!$E$34), 'Indices PF'!$E$31,
  IF(('Funções Dados'!E76&lt;'Indices PF'!$F$34), 'Indices PF'!$F$31, 'Indices PF'!$G$31)),
   IF((F76&lt;='Indices PF'!$D$32),
   IF(('Funções Dados'!E76&lt;'Indices PF'!$E$34), 'Indices PF'!$E$32,
   IF(('Funções Dados'!E76&lt;'Indices PF'!$F$34), 'Indices PF'!$F$32, 'Indices PF'!$G$32)),
    IF((F76&gt;='Indices PF'!$D$33),
    IF(('Funções Dados'!E76&lt;'Indices PF'!$E$34), 'Indices PF'!$E$33,
    IF(('Funções Dados'!E76&lt;'Indices PF'!$F$34), 'Indices PF'!$F$33, 'Indices PF'!$G$33))))),
    IF((F76&lt;='Indices PF'!$D$39),
     IF(('Funções Dados'!E76&lt;'Indices PF'!$E$42), 'Indices PF'!$E$39,
     IF(('Funções Dados'!E76&lt;'Indices PF'!$F$42), 'Indices PF'!$F$39, 'Indices PF'!$G$39)),
      IF((F76&lt;='Indices PF'!$D$40),
      IF(('Funções Dados'!E76&lt;'Indices PF'!$E$42), 'Indices PF'!$E$40,
      IF(('Funções Dados'!E76&lt;'Indices PF'!$F$42), 'Indices PF'!$F$40, 'Indices PF'!$G$40)),
       IF((F76&gt;='Indices PF'!$D$41),
       IF(('Funções Dados'!E76&lt;'Indices PF'!$E$42), 'Indices PF'!$E$41,
       IF(('Funções Dados'!E76&lt;'Indices PF'!$F$42), 'Indices PF'!$F$41, 'Indices PF'!$G$41)))))))</f>
        <v/>
      </c>
      <c r="K76" s="116" t="str">
        <f>IF(OR(ISBLANK(E76),ISBLANK(F76)),"",
 IF(D76="ILF",
  IF((F76&lt;='Indices PF'!$D$31),
  IF(('Funções Dados'!E76&lt;'Indices PF'!$E$34), E76*'Indices PF'!$J$31,
  IF(('Funções Dados'!E76&lt;'Indices PF'!$F$34), E76*'Indices PF'!$K$31, E76*'Indices PF'!$L$31)),
   IF((F76&lt;='Indices PF'!$D$32),
   IF(('Funções Dados'!E76&lt;'Indices PF'!$E$34), E76*'Indices PF'!$J$32,
   IF(('Funções Dados'!E76&lt;'Indices PF'!$F$34), E76*'Indices PF'!$K$32, E76*'Indices PF'!$L$32)),
    IF((F76&gt;='Indices PF'!$D$33),
    IF(('Funções Dados'!E76&lt;'Indices PF'!$E$34), E76*'Indices PF'!$J$33,
    IF(('Funções Dados'!E76&lt;'Indices PF'!$F$34), E76*'Indices PF'!$K$33, E76*'Indices PF'!$L$33))))),
    IF((F76&lt;='Indices PF'!$D$39),
     IF(('Funções Dados'!E76&lt;'Indices PF'!$E$42), E76*'Indices PF'!$J$39,
     IF(('Funções Dados'!E76&lt;'Indices PF'!$F$42), E76*'Indices PF'!$K$39, E76*'Indices PF'!$L$39)),
      IF((F76&lt;='Indices PF'!$D$40),
      IF(('Funções Dados'!E76&lt;'Indices PF'!$E$42), E76*'Indices PF'!$J$40,
      IF(('Funções Dados'!E76&lt;'Indices PF'!$F$42), E76*'Indices PF'!$K$40, E76*'Indices PF'!$L$40)),
       IF((F76&gt;='Indices PF'!$D$41),
       IF(('Funções Dados'!E76&lt;'Indices PF'!$E$42), E76*'Indices PF'!$J$41,
       IF(('Funções Dados'!E76&lt;'Indices PF'!$F$42), E76*'Indices PF'!$K$41, E76*'Indices PF'!$L$41)))))))</f>
        <v/>
      </c>
      <c r="L76" s="145" t="str">
        <f>IF(OR(ISBLANK(G76),ISBLANK(H76)),"",
 IF((H76&lt;='Indices PF'!$D$47),
 IF(('Funções Dados'!G76&lt;'Indices PF'!$E$50), G76*'Indices PF'!$J$47,
 IF(('Funções Dados'!G76&lt;'Indices PF'!$F$50), G76*'Indices PF'!$K$47, G76*'Indices PF'!$L$47)),
  IF((H76&lt;='Indices PF'!$D$48),
  IF(('Funções Dados'!G76&lt;'Indices PF'!$E$50), G76*'Indices PF'!$J$48,
  IF(('Funções Dados'!G76&lt;'Indices PF'!$F$50), G76*'Indices PF'!$K$48, G76*'Indices PF'!$L$48)),
   IF((H76&gt;='Indices PF'!$D$49),
   IF(('Funções Dados'!G76&lt;'Indices PF'!$E$50), G76*'Indices PF'!$J$49,
   IF(('Funções Dados'!G76&lt;'Indices PF'!$F$50), G76*'Indices PF'!$K$49, G76*'Indices PF'!$L$49))))))</f>
        <v/>
      </c>
      <c r="M76" s="113"/>
      <c r="N76" s="122"/>
      <c r="O76" s="122"/>
      <c r="P76" s="122"/>
      <c r="Q76" s="122"/>
      <c r="R76" s="115" t="str">
        <f>IF(AND(ISTEXT(T76),ISTEXT(U76)),"",SUM(T76:U76)*'Indices PF'!$E$54)</f>
        <v/>
      </c>
      <c r="S76" s="115" t="str">
        <f>IF(OR(ISBLANK(N76),ISBLANK(O76)),"",
 IF(M76="ILF",
  IF((O76&lt;='Indices PF'!$D$31),
  IF(('Funções Dados'!N76&lt;'Indices PF'!$E$34), 'Indices PF'!$E$31,
  IF(('Funções Dados'!N76&lt;'Indices PF'!$F$34), 'Indices PF'!$F$31, 'Indices PF'!$G$31)),
   IF((O76&lt;='Indices PF'!$D$32),
   IF(('Funções Dados'!N76&lt;'Indices PF'!$E$34), 'Indices PF'!$E$32,
   IF(('Funções Dados'!N76&lt;'Indices PF'!$F$34), 'Indices PF'!$F$32, 'Indices PF'!$G$32)),
    IF((O76&gt;='Indices PF'!$D$33),
    IF(('Funções Dados'!N76&lt;'Indices PF'!$E$34), 'Indices PF'!$E$33,
    IF(('Funções Dados'!N76&lt;'Indices PF'!$F$34), 'Indices PF'!$F$33, 'Indices PF'!$G$33))))),
    IF((O76&lt;='Indices PF'!$D$39),
     IF(('Funções Dados'!N76&lt;'Indices PF'!$E$42), 'Indices PF'!$E$39,
     IF(('Funções Dados'!N76&lt;'Indices PF'!$F$42), 'Indices PF'!$F$39, 'Indices PF'!$G$39)),
      IF((O76&lt;='Indices PF'!$D$40),
      IF(('Funções Dados'!N76&lt;'Indices PF'!$E$42), 'Indices PF'!$E$40,
      IF(('Funções Dados'!N76&lt;'Indices PF'!$F$42), 'Indices PF'!$F$40, 'Indices PF'!$G$40)),
       IF((O76&gt;='Indices PF'!$D$41),
       IF(('Funções Dados'!N76&lt;'Indices PF'!$E$42), 'Indices PF'!$E$41,
       IF(('Funções Dados'!N76&lt;'Indices PF'!$F$42), 'Indices PF'!$F$41, 'Indices PF'!$G$41)))))))</f>
        <v/>
      </c>
      <c r="T76" s="116" t="str">
        <f>IF(OR(ISBLANK(N76),ISBLANK(O76)),"",
 IF(M76="ILF",
  IF((O76&lt;='Indices PF'!$D$31),
  IF(('Funções Dados'!N76&lt;'Indices PF'!$E$34), N76*'Indices PF'!$J$31,
  IF(('Funções Dados'!N76&lt;'Indices PF'!$F$34), N76*'Indices PF'!$K$31, N76*'Indices PF'!$L$31)),
   IF((O76&lt;='Indices PF'!$D$32),
   IF(('Funções Dados'!N76&lt;'Indices PF'!$E$34), N76*'Indices PF'!$J$32,
   IF(('Funções Dados'!N76&lt;'Indices PF'!$F$34), N76*'Indices PF'!$K$32, N76*'Indices PF'!$L$32)),
    IF((O76&gt;='Indices PF'!$D$33),
    IF(('Funções Dados'!N76&lt;'Indices PF'!$E$34), N76*'Indices PF'!$J$33,
    IF(('Funções Dados'!N76&lt;'Indices PF'!$F$34), N76*'Indices PF'!$K$33, N76*'Indices PF'!$L$33))))),
    IF((O76&lt;='Indices PF'!$D$39),
     IF(('Funções Dados'!N76&lt;'Indices PF'!$E$42), N76*'Indices PF'!$J$39,
     IF(('Funções Dados'!N76&lt;'Indices PF'!$F$42), N76*'Indices PF'!$K$39, N76*'Indices PF'!$L$39)),
      IF((O76&lt;='Indices PF'!$D$40),
      IF(('Funções Dados'!N76&lt;'Indices PF'!$E$42), N76*'Indices PF'!$J$40,
      IF(('Funções Dados'!N76&lt;'Indices PF'!$F$42), N76*'Indices PF'!$K$40, N76*'Indices PF'!$L$40)),
       IF((O76&gt;='Indices PF'!$D$41),
       IF(('Funções Dados'!N76&lt;'Indices PF'!$E$42), N76*'Indices PF'!$J$41,
       IF(('Funções Dados'!N76&lt;'Indices PF'!$F$42), N76*'Indices PF'!$K$41, N76*'Indices PF'!$L$41)))))))</f>
        <v/>
      </c>
      <c r="U76" s="116" t="str">
        <f>IF(OR(ISBLANK(P76),ISBLANK(Q76)),"",
 IF((Q76&lt;='Indices PF'!$D$47),
 IF(('Funções Dados'!P76&lt;'Indices PF'!$E$50), P76*'Indices PF'!$J$47,
 IF(('Funções Dados'!P76&lt;'Indices PF'!$F$50), P76*'Indices PF'!$K$47, P76*'Indices PF'!$L$47)),
  IF((Q76&lt;='Indices PF'!$D$48),
  IF(('Funções Dados'!P76&lt;'Indices PF'!$E$50), P76*'Indices PF'!$J$48,
  IF(('Funções Dados'!P76&lt;'Indices PF'!$F$50), P76*'Indices PF'!$K$48, P76*'Indices PF'!$L$48)),
   IF((Q76&gt;='Indices PF'!$D$49),
   IF(('Funções Dados'!P76&lt;'Indices PF'!$E$50), P76*'Indices PF'!$J$49,
   IF(('Funções Dados'!P76&lt;'Indices PF'!$F$50), P76*'Indices PF'!$K$49, P76*'Indices PF'!$L$49))))))</f>
        <v/>
      </c>
      <c r="V76" s="122"/>
      <c r="W76" s="122"/>
      <c r="X76" s="122"/>
      <c r="Y76" s="122"/>
      <c r="Z76" s="117"/>
      <c r="AA76" s="122"/>
      <c r="AB76" s="146" t="str">
        <f t="shared" si="2"/>
        <v/>
      </c>
      <c r="AC76" s="123"/>
      <c r="AD76" s="123"/>
      <c r="AE76" s="126"/>
      <c r="AF76" s="125"/>
      <c r="AG76" s="125"/>
      <c r="AH76" s="29"/>
    </row>
    <row r="77" spans="1:34" ht="12.75" customHeight="1">
      <c r="A77" s="84"/>
      <c r="B77" s="143"/>
      <c r="C77" s="123"/>
      <c r="D77" s="113"/>
      <c r="E77" s="122"/>
      <c r="F77" s="122"/>
      <c r="G77" s="122"/>
      <c r="H77" s="122"/>
      <c r="I77" s="144" t="str">
        <f>IF(AND(ISTEXT(K77),ISTEXT(L77)),"",SUM(K77:L77)*'Indices PF'!$E$54)</f>
        <v/>
      </c>
      <c r="J77" s="144" t="str">
        <f>IF(OR(ISBLANK(E77),ISBLANK(F77)),"",
 IF(D77="ILF",
  IF((F77&lt;='Indices PF'!$D$31),
  IF(('Funções Dados'!E77&lt;'Indices PF'!$E$34), 'Indices PF'!$E$31,
  IF(('Funções Dados'!E77&lt;'Indices PF'!$F$34), 'Indices PF'!$F$31, 'Indices PF'!$G$31)),
   IF((F77&lt;='Indices PF'!$D$32),
   IF(('Funções Dados'!E77&lt;'Indices PF'!$E$34), 'Indices PF'!$E$32,
   IF(('Funções Dados'!E77&lt;'Indices PF'!$F$34), 'Indices PF'!$F$32, 'Indices PF'!$G$32)),
    IF((F77&gt;='Indices PF'!$D$33),
    IF(('Funções Dados'!E77&lt;'Indices PF'!$E$34), 'Indices PF'!$E$33,
    IF(('Funções Dados'!E77&lt;'Indices PF'!$F$34), 'Indices PF'!$F$33, 'Indices PF'!$G$33))))),
    IF((F77&lt;='Indices PF'!$D$39),
     IF(('Funções Dados'!E77&lt;'Indices PF'!$E$42), 'Indices PF'!$E$39,
     IF(('Funções Dados'!E77&lt;'Indices PF'!$F$42), 'Indices PF'!$F$39, 'Indices PF'!$G$39)),
      IF((F77&lt;='Indices PF'!$D$40),
      IF(('Funções Dados'!E77&lt;'Indices PF'!$E$42), 'Indices PF'!$E$40,
      IF(('Funções Dados'!E77&lt;'Indices PF'!$F$42), 'Indices PF'!$F$40, 'Indices PF'!$G$40)),
       IF((F77&gt;='Indices PF'!$D$41),
       IF(('Funções Dados'!E77&lt;'Indices PF'!$E$42), 'Indices PF'!$E$41,
       IF(('Funções Dados'!E77&lt;'Indices PF'!$F$42), 'Indices PF'!$F$41, 'Indices PF'!$G$41)))))))</f>
        <v/>
      </c>
      <c r="K77" s="116" t="str">
        <f>IF(OR(ISBLANK(E77),ISBLANK(F77)),"",
 IF(D77="ILF",
  IF((F77&lt;='Indices PF'!$D$31),
  IF(('Funções Dados'!E77&lt;'Indices PF'!$E$34), E77*'Indices PF'!$J$31,
  IF(('Funções Dados'!E77&lt;'Indices PF'!$F$34), E77*'Indices PF'!$K$31, E77*'Indices PF'!$L$31)),
   IF((F77&lt;='Indices PF'!$D$32),
   IF(('Funções Dados'!E77&lt;'Indices PF'!$E$34), E77*'Indices PF'!$J$32,
   IF(('Funções Dados'!E77&lt;'Indices PF'!$F$34), E77*'Indices PF'!$K$32, E77*'Indices PF'!$L$32)),
    IF((F77&gt;='Indices PF'!$D$33),
    IF(('Funções Dados'!E77&lt;'Indices PF'!$E$34), E77*'Indices PF'!$J$33,
    IF(('Funções Dados'!E77&lt;'Indices PF'!$F$34), E77*'Indices PF'!$K$33, E77*'Indices PF'!$L$33))))),
    IF((F77&lt;='Indices PF'!$D$39),
     IF(('Funções Dados'!E77&lt;'Indices PF'!$E$42), E77*'Indices PF'!$J$39,
     IF(('Funções Dados'!E77&lt;'Indices PF'!$F$42), E77*'Indices PF'!$K$39, E77*'Indices PF'!$L$39)),
      IF((F77&lt;='Indices PF'!$D$40),
      IF(('Funções Dados'!E77&lt;'Indices PF'!$E$42), E77*'Indices PF'!$J$40,
      IF(('Funções Dados'!E77&lt;'Indices PF'!$F$42), E77*'Indices PF'!$K$40, E77*'Indices PF'!$L$40)),
       IF((F77&gt;='Indices PF'!$D$41),
       IF(('Funções Dados'!E77&lt;'Indices PF'!$E$42), E77*'Indices PF'!$J$41,
       IF(('Funções Dados'!E77&lt;'Indices PF'!$F$42), E77*'Indices PF'!$K$41, E77*'Indices PF'!$L$41)))))))</f>
        <v/>
      </c>
      <c r="L77" s="145" t="str">
        <f>IF(OR(ISBLANK(G77),ISBLANK(H77)),"",
 IF((H77&lt;='Indices PF'!$D$47),
 IF(('Funções Dados'!G77&lt;'Indices PF'!$E$50), G77*'Indices PF'!$J$47,
 IF(('Funções Dados'!G77&lt;'Indices PF'!$F$50), G77*'Indices PF'!$K$47, G77*'Indices PF'!$L$47)),
  IF((H77&lt;='Indices PF'!$D$48),
  IF(('Funções Dados'!G77&lt;'Indices PF'!$E$50), G77*'Indices PF'!$J$48,
  IF(('Funções Dados'!G77&lt;'Indices PF'!$F$50), G77*'Indices PF'!$K$48, G77*'Indices PF'!$L$48)),
   IF((H77&gt;='Indices PF'!$D$49),
   IF(('Funções Dados'!G77&lt;'Indices PF'!$E$50), G77*'Indices PF'!$J$49,
   IF(('Funções Dados'!G77&lt;'Indices PF'!$F$50), G77*'Indices PF'!$K$49, G77*'Indices PF'!$L$49))))))</f>
        <v/>
      </c>
      <c r="M77" s="113"/>
      <c r="N77" s="122"/>
      <c r="O77" s="122"/>
      <c r="P77" s="122"/>
      <c r="Q77" s="122"/>
      <c r="R77" s="115" t="str">
        <f>IF(AND(ISTEXT(T77),ISTEXT(U77)),"",SUM(T77:U77)*'Indices PF'!$E$54)</f>
        <v/>
      </c>
      <c r="S77" s="115" t="str">
        <f>IF(OR(ISBLANK(N77),ISBLANK(O77)),"",
 IF(M77="ILF",
  IF((O77&lt;='Indices PF'!$D$31),
  IF(('Funções Dados'!N77&lt;'Indices PF'!$E$34), 'Indices PF'!$E$31,
  IF(('Funções Dados'!N77&lt;'Indices PF'!$F$34), 'Indices PF'!$F$31, 'Indices PF'!$G$31)),
   IF((O77&lt;='Indices PF'!$D$32),
   IF(('Funções Dados'!N77&lt;'Indices PF'!$E$34), 'Indices PF'!$E$32,
   IF(('Funções Dados'!N77&lt;'Indices PF'!$F$34), 'Indices PF'!$F$32, 'Indices PF'!$G$32)),
    IF((O77&gt;='Indices PF'!$D$33),
    IF(('Funções Dados'!N77&lt;'Indices PF'!$E$34), 'Indices PF'!$E$33,
    IF(('Funções Dados'!N77&lt;'Indices PF'!$F$34), 'Indices PF'!$F$33, 'Indices PF'!$G$33))))),
    IF((O77&lt;='Indices PF'!$D$39),
     IF(('Funções Dados'!N77&lt;'Indices PF'!$E$42), 'Indices PF'!$E$39,
     IF(('Funções Dados'!N77&lt;'Indices PF'!$F$42), 'Indices PF'!$F$39, 'Indices PF'!$G$39)),
      IF((O77&lt;='Indices PF'!$D$40),
      IF(('Funções Dados'!N77&lt;'Indices PF'!$E$42), 'Indices PF'!$E$40,
      IF(('Funções Dados'!N77&lt;'Indices PF'!$F$42), 'Indices PF'!$F$40, 'Indices PF'!$G$40)),
       IF((O77&gt;='Indices PF'!$D$41),
       IF(('Funções Dados'!N77&lt;'Indices PF'!$E$42), 'Indices PF'!$E$41,
       IF(('Funções Dados'!N77&lt;'Indices PF'!$F$42), 'Indices PF'!$F$41, 'Indices PF'!$G$41)))))))</f>
        <v/>
      </c>
      <c r="T77" s="116" t="str">
        <f>IF(OR(ISBLANK(N77),ISBLANK(O77)),"",
 IF(M77="ILF",
  IF((O77&lt;='Indices PF'!$D$31),
  IF(('Funções Dados'!N77&lt;'Indices PF'!$E$34), N77*'Indices PF'!$J$31,
  IF(('Funções Dados'!N77&lt;'Indices PF'!$F$34), N77*'Indices PF'!$K$31, N77*'Indices PF'!$L$31)),
   IF((O77&lt;='Indices PF'!$D$32),
   IF(('Funções Dados'!N77&lt;'Indices PF'!$E$34), N77*'Indices PF'!$J$32,
   IF(('Funções Dados'!N77&lt;'Indices PF'!$F$34), N77*'Indices PF'!$K$32, N77*'Indices PF'!$L$32)),
    IF((O77&gt;='Indices PF'!$D$33),
    IF(('Funções Dados'!N77&lt;'Indices PF'!$E$34), N77*'Indices PF'!$J$33,
    IF(('Funções Dados'!N77&lt;'Indices PF'!$F$34), N77*'Indices PF'!$K$33, N77*'Indices PF'!$L$33))))),
    IF((O77&lt;='Indices PF'!$D$39),
     IF(('Funções Dados'!N77&lt;'Indices PF'!$E$42), N77*'Indices PF'!$J$39,
     IF(('Funções Dados'!N77&lt;'Indices PF'!$F$42), N77*'Indices PF'!$K$39, N77*'Indices PF'!$L$39)),
      IF((O77&lt;='Indices PF'!$D$40),
      IF(('Funções Dados'!N77&lt;'Indices PF'!$E$42), N77*'Indices PF'!$J$40,
      IF(('Funções Dados'!N77&lt;'Indices PF'!$F$42), N77*'Indices PF'!$K$40, N77*'Indices PF'!$L$40)),
       IF((O77&gt;='Indices PF'!$D$41),
       IF(('Funções Dados'!N77&lt;'Indices PF'!$E$42), N77*'Indices PF'!$J$41,
       IF(('Funções Dados'!N77&lt;'Indices PF'!$F$42), N77*'Indices PF'!$K$41, N77*'Indices PF'!$L$41)))))))</f>
        <v/>
      </c>
      <c r="U77" s="116" t="str">
        <f>IF(OR(ISBLANK(P77),ISBLANK(Q77)),"",
 IF((Q77&lt;='Indices PF'!$D$47),
 IF(('Funções Dados'!P77&lt;'Indices PF'!$E$50), P77*'Indices PF'!$J$47,
 IF(('Funções Dados'!P77&lt;'Indices PF'!$F$50), P77*'Indices PF'!$K$47, P77*'Indices PF'!$L$47)),
  IF((Q77&lt;='Indices PF'!$D$48),
  IF(('Funções Dados'!P77&lt;'Indices PF'!$E$50), P77*'Indices PF'!$J$48,
  IF(('Funções Dados'!P77&lt;'Indices PF'!$F$50), P77*'Indices PF'!$K$48, P77*'Indices PF'!$L$48)),
   IF((Q77&gt;='Indices PF'!$D$49),
   IF(('Funções Dados'!P77&lt;'Indices PF'!$E$50), P77*'Indices PF'!$J$49,
   IF(('Funções Dados'!P77&lt;'Indices PF'!$F$50), P77*'Indices PF'!$K$49, P77*'Indices PF'!$L$49))))))</f>
        <v/>
      </c>
      <c r="V77" s="122"/>
      <c r="W77" s="122"/>
      <c r="X77" s="122"/>
      <c r="Y77" s="122"/>
      <c r="Z77" s="117"/>
      <c r="AA77" s="122"/>
      <c r="AB77" s="146" t="str">
        <f t="shared" si="2"/>
        <v/>
      </c>
      <c r="AC77" s="123"/>
      <c r="AD77" s="123"/>
      <c r="AE77" s="126"/>
      <c r="AF77" s="125"/>
      <c r="AG77" s="125"/>
      <c r="AH77" s="29"/>
    </row>
    <row r="78" spans="1:34" ht="12.75" customHeight="1">
      <c r="A78" s="84"/>
      <c r="B78" s="143"/>
      <c r="C78" s="123"/>
      <c r="D78" s="113"/>
      <c r="E78" s="122"/>
      <c r="F78" s="122"/>
      <c r="G78" s="122"/>
      <c r="H78" s="122"/>
      <c r="I78" s="144" t="str">
        <f>IF(AND(ISTEXT(K78),ISTEXT(L78)),"",SUM(K78:L78)*'Indices PF'!$E$54)</f>
        <v/>
      </c>
      <c r="J78" s="144" t="str">
        <f>IF(OR(ISBLANK(E78),ISBLANK(F78)),"",
 IF(D78="ILF",
  IF((F78&lt;='Indices PF'!$D$31),
  IF(('Funções Dados'!E78&lt;'Indices PF'!$E$34), 'Indices PF'!$E$31,
  IF(('Funções Dados'!E78&lt;'Indices PF'!$F$34), 'Indices PF'!$F$31, 'Indices PF'!$G$31)),
   IF((F78&lt;='Indices PF'!$D$32),
   IF(('Funções Dados'!E78&lt;'Indices PF'!$E$34), 'Indices PF'!$E$32,
   IF(('Funções Dados'!E78&lt;'Indices PF'!$F$34), 'Indices PF'!$F$32, 'Indices PF'!$G$32)),
    IF((F78&gt;='Indices PF'!$D$33),
    IF(('Funções Dados'!E78&lt;'Indices PF'!$E$34), 'Indices PF'!$E$33,
    IF(('Funções Dados'!E78&lt;'Indices PF'!$F$34), 'Indices PF'!$F$33, 'Indices PF'!$G$33))))),
    IF((F78&lt;='Indices PF'!$D$39),
     IF(('Funções Dados'!E78&lt;'Indices PF'!$E$42), 'Indices PF'!$E$39,
     IF(('Funções Dados'!E78&lt;'Indices PF'!$F$42), 'Indices PF'!$F$39, 'Indices PF'!$G$39)),
      IF((F78&lt;='Indices PF'!$D$40),
      IF(('Funções Dados'!E78&lt;'Indices PF'!$E$42), 'Indices PF'!$E$40,
      IF(('Funções Dados'!E78&lt;'Indices PF'!$F$42), 'Indices PF'!$F$40, 'Indices PF'!$G$40)),
       IF((F78&gt;='Indices PF'!$D$41),
       IF(('Funções Dados'!E78&lt;'Indices PF'!$E$42), 'Indices PF'!$E$41,
       IF(('Funções Dados'!E78&lt;'Indices PF'!$F$42), 'Indices PF'!$F$41, 'Indices PF'!$G$41)))))))</f>
        <v/>
      </c>
      <c r="K78" s="116" t="str">
        <f>IF(OR(ISBLANK(E78),ISBLANK(F78)),"",
 IF(D78="ILF",
  IF((F78&lt;='Indices PF'!$D$31),
  IF(('Funções Dados'!E78&lt;'Indices PF'!$E$34), E78*'Indices PF'!$J$31,
  IF(('Funções Dados'!E78&lt;'Indices PF'!$F$34), E78*'Indices PF'!$K$31, E78*'Indices PF'!$L$31)),
   IF((F78&lt;='Indices PF'!$D$32),
   IF(('Funções Dados'!E78&lt;'Indices PF'!$E$34), E78*'Indices PF'!$J$32,
   IF(('Funções Dados'!E78&lt;'Indices PF'!$F$34), E78*'Indices PF'!$K$32, E78*'Indices PF'!$L$32)),
    IF((F78&gt;='Indices PF'!$D$33),
    IF(('Funções Dados'!E78&lt;'Indices PF'!$E$34), E78*'Indices PF'!$J$33,
    IF(('Funções Dados'!E78&lt;'Indices PF'!$F$34), E78*'Indices PF'!$K$33, E78*'Indices PF'!$L$33))))),
    IF((F78&lt;='Indices PF'!$D$39),
     IF(('Funções Dados'!E78&lt;'Indices PF'!$E$42), E78*'Indices PF'!$J$39,
     IF(('Funções Dados'!E78&lt;'Indices PF'!$F$42), E78*'Indices PF'!$K$39, E78*'Indices PF'!$L$39)),
      IF((F78&lt;='Indices PF'!$D$40),
      IF(('Funções Dados'!E78&lt;'Indices PF'!$E$42), E78*'Indices PF'!$J$40,
      IF(('Funções Dados'!E78&lt;'Indices PF'!$F$42), E78*'Indices PF'!$K$40, E78*'Indices PF'!$L$40)),
       IF((F78&gt;='Indices PF'!$D$41),
       IF(('Funções Dados'!E78&lt;'Indices PF'!$E$42), E78*'Indices PF'!$J$41,
       IF(('Funções Dados'!E78&lt;'Indices PF'!$F$42), E78*'Indices PF'!$K$41, E78*'Indices PF'!$L$41)))))))</f>
        <v/>
      </c>
      <c r="L78" s="145" t="str">
        <f>IF(OR(ISBLANK(G78),ISBLANK(H78)),"",
 IF((H78&lt;='Indices PF'!$D$47),
 IF(('Funções Dados'!G78&lt;'Indices PF'!$E$50), G78*'Indices PF'!$J$47,
 IF(('Funções Dados'!G78&lt;'Indices PF'!$F$50), G78*'Indices PF'!$K$47, G78*'Indices PF'!$L$47)),
  IF((H78&lt;='Indices PF'!$D$48),
  IF(('Funções Dados'!G78&lt;'Indices PF'!$E$50), G78*'Indices PF'!$J$48,
  IF(('Funções Dados'!G78&lt;'Indices PF'!$F$50), G78*'Indices PF'!$K$48, G78*'Indices PF'!$L$48)),
   IF((H78&gt;='Indices PF'!$D$49),
   IF(('Funções Dados'!G78&lt;'Indices PF'!$E$50), G78*'Indices PF'!$J$49,
   IF(('Funções Dados'!G78&lt;'Indices PF'!$F$50), G78*'Indices PF'!$K$49, G78*'Indices PF'!$L$49))))))</f>
        <v/>
      </c>
      <c r="M78" s="113"/>
      <c r="N78" s="122"/>
      <c r="O78" s="122"/>
      <c r="P78" s="122"/>
      <c r="Q78" s="122"/>
      <c r="R78" s="115" t="str">
        <f>IF(AND(ISTEXT(T78),ISTEXT(U78)),"",SUM(T78:U78)*'Indices PF'!$E$54)</f>
        <v/>
      </c>
      <c r="S78" s="115" t="str">
        <f>IF(OR(ISBLANK(N78),ISBLANK(O78)),"",
 IF(M78="ILF",
  IF((O78&lt;='Indices PF'!$D$31),
  IF(('Funções Dados'!N78&lt;'Indices PF'!$E$34), 'Indices PF'!$E$31,
  IF(('Funções Dados'!N78&lt;'Indices PF'!$F$34), 'Indices PF'!$F$31, 'Indices PF'!$G$31)),
   IF((O78&lt;='Indices PF'!$D$32),
   IF(('Funções Dados'!N78&lt;'Indices PF'!$E$34), 'Indices PF'!$E$32,
   IF(('Funções Dados'!N78&lt;'Indices PF'!$F$34), 'Indices PF'!$F$32, 'Indices PF'!$G$32)),
    IF((O78&gt;='Indices PF'!$D$33),
    IF(('Funções Dados'!N78&lt;'Indices PF'!$E$34), 'Indices PF'!$E$33,
    IF(('Funções Dados'!N78&lt;'Indices PF'!$F$34), 'Indices PF'!$F$33, 'Indices PF'!$G$33))))),
    IF((O78&lt;='Indices PF'!$D$39),
     IF(('Funções Dados'!N78&lt;'Indices PF'!$E$42), 'Indices PF'!$E$39,
     IF(('Funções Dados'!N78&lt;'Indices PF'!$F$42), 'Indices PF'!$F$39, 'Indices PF'!$G$39)),
      IF((O78&lt;='Indices PF'!$D$40),
      IF(('Funções Dados'!N78&lt;'Indices PF'!$E$42), 'Indices PF'!$E$40,
      IF(('Funções Dados'!N78&lt;'Indices PF'!$F$42), 'Indices PF'!$F$40, 'Indices PF'!$G$40)),
       IF((O78&gt;='Indices PF'!$D$41),
       IF(('Funções Dados'!N78&lt;'Indices PF'!$E$42), 'Indices PF'!$E$41,
       IF(('Funções Dados'!N78&lt;'Indices PF'!$F$42), 'Indices PF'!$F$41, 'Indices PF'!$G$41)))))))</f>
        <v/>
      </c>
      <c r="T78" s="116" t="str">
        <f>IF(OR(ISBLANK(N78),ISBLANK(O78)),"",
 IF(M78="ILF",
  IF((O78&lt;='Indices PF'!$D$31),
  IF(('Funções Dados'!N78&lt;'Indices PF'!$E$34), N78*'Indices PF'!$J$31,
  IF(('Funções Dados'!N78&lt;'Indices PF'!$F$34), N78*'Indices PF'!$K$31, N78*'Indices PF'!$L$31)),
   IF((O78&lt;='Indices PF'!$D$32),
   IF(('Funções Dados'!N78&lt;'Indices PF'!$E$34), N78*'Indices PF'!$J$32,
   IF(('Funções Dados'!N78&lt;'Indices PF'!$F$34), N78*'Indices PF'!$K$32, N78*'Indices PF'!$L$32)),
    IF((O78&gt;='Indices PF'!$D$33),
    IF(('Funções Dados'!N78&lt;'Indices PF'!$E$34), N78*'Indices PF'!$J$33,
    IF(('Funções Dados'!N78&lt;'Indices PF'!$F$34), N78*'Indices PF'!$K$33, N78*'Indices PF'!$L$33))))),
    IF((O78&lt;='Indices PF'!$D$39),
     IF(('Funções Dados'!N78&lt;'Indices PF'!$E$42), N78*'Indices PF'!$J$39,
     IF(('Funções Dados'!N78&lt;'Indices PF'!$F$42), N78*'Indices PF'!$K$39, N78*'Indices PF'!$L$39)),
      IF((O78&lt;='Indices PF'!$D$40),
      IF(('Funções Dados'!N78&lt;'Indices PF'!$E$42), N78*'Indices PF'!$J$40,
      IF(('Funções Dados'!N78&lt;'Indices PF'!$F$42), N78*'Indices PF'!$K$40, N78*'Indices PF'!$L$40)),
       IF((O78&gt;='Indices PF'!$D$41),
       IF(('Funções Dados'!N78&lt;'Indices PF'!$E$42), N78*'Indices PF'!$J$41,
       IF(('Funções Dados'!N78&lt;'Indices PF'!$F$42), N78*'Indices PF'!$K$41, N78*'Indices PF'!$L$41)))))))</f>
        <v/>
      </c>
      <c r="U78" s="116" t="str">
        <f>IF(OR(ISBLANK(P78),ISBLANK(Q78)),"",
 IF((Q78&lt;='Indices PF'!$D$47),
 IF(('Funções Dados'!P78&lt;'Indices PF'!$E$50), P78*'Indices PF'!$J$47,
 IF(('Funções Dados'!P78&lt;'Indices PF'!$F$50), P78*'Indices PF'!$K$47, P78*'Indices PF'!$L$47)),
  IF((Q78&lt;='Indices PF'!$D$48),
  IF(('Funções Dados'!P78&lt;'Indices PF'!$E$50), P78*'Indices PF'!$J$48,
  IF(('Funções Dados'!P78&lt;'Indices PF'!$F$50), P78*'Indices PF'!$K$48, P78*'Indices PF'!$L$48)),
   IF((Q78&gt;='Indices PF'!$D$49),
   IF(('Funções Dados'!P78&lt;'Indices PF'!$E$50), P78*'Indices PF'!$J$49,
   IF(('Funções Dados'!P78&lt;'Indices PF'!$F$50), P78*'Indices PF'!$K$49, P78*'Indices PF'!$L$49))))))</f>
        <v/>
      </c>
      <c r="V78" s="122"/>
      <c r="W78" s="122"/>
      <c r="X78" s="122"/>
      <c r="Y78" s="122"/>
      <c r="Z78" s="117"/>
      <c r="AA78" s="122"/>
      <c r="AB78" s="146" t="str">
        <f t="shared" si="2"/>
        <v/>
      </c>
      <c r="AC78" s="123"/>
      <c r="AD78" s="123"/>
      <c r="AE78" s="126"/>
      <c r="AF78" s="125"/>
      <c r="AG78" s="125"/>
      <c r="AH78" s="29"/>
    </row>
    <row r="79" spans="1:34" ht="12.75" customHeight="1">
      <c r="A79" s="84"/>
      <c r="B79" s="143"/>
      <c r="C79" s="123"/>
      <c r="D79" s="113"/>
      <c r="E79" s="122"/>
      <c r="F79" s="122"/>
      <c r="G79" s="122"/>
      <c r="H79" s="122"/>
      <c r="I79" s="144" t="str">
        <f>IF(AND(ISTEXT(K79),ISTEXT(L79)),"",SUM(K79:L79)*'Indices PF'!$E$54)</f>
        <v/>
      </c>
      <c r="J79" s="144" t="str">
        <f>IF(OR(ISBLANK(E79),ISBLANK(F79)),"",
 IF(D79="ILF",
  IF((F79&lt;='Indices PF'!$D$31),
  IF(('Funções Dados'!E79&lt;'Indices PF'!$E$34), 'Indices PF'!$E$31,
  IF(('Funções Dados'!E79&lt;'Indices PF'!$F$34), 'Indices PF'!$F$31, 'Indices PF'!$G$31)),
   IF((F79&lt;='Indices PF'!$D$32),
   IF(('Funções Dados'!E79&lt;'Indices PF'!$E$34), 'Indices PF'!$E$32,
   IF(('Funções Dados'!E79&lt;'Indices PF'!$F$34), 'Indices PF'!$F$32, 'Indices PF'!$G$32)),
    IF((F79&gt;='Indices PF'!$D$33),
    IF(('Funções Dados'!E79&lt;'Indices PF'!$E$34), 'Indices PF'!$E$33,
    IF(('Funções Dados'!E79&lt;'Indices PF'!$F$34), 'Indices PF'!$F$33, 'Indices PF'!$G$33))))),
    IF((F79&lt;='Indices PF'!$D$39),
     IF(('Funções Dados'!E79&lt;'Indices PF'!$E$42), 'Indices PF'!$E$39,
     IF(('Funções Dados'!E79&lt;'Indices PF'!$F$42), 'Indices PF'!$F$39, 'Indices PF'!$G$39)),
      IF((F79&lt;='Indices PF'!$D$40),
      IF(('Funções Dados'!E79&lt;'Indices PF'!$E$42), 'Indices PF'!$E$40,
      IF(('Funções Dados'!E79&lt;'Indices PF'!$F$42), 'Indices PF'!$F$40, 'Indices PF'!$G$40)),
       IF((F79&gt;='Indices PF'!$D$41),
       IF(('Funções Dados'!E79&lt;'Indices PF'!$E$42), 'Indices PF'!$E$41,
       IF(('Funções Dados'!E79&lt;'Indices PF'!$F$42), 'Indices PF'!$F$41, 'Indices PF'!$G$41)))))))</f>
        <v/>
      </c>
      <c r="K79" s="116" t="str">
        <f>IF(OR(ISBLANK(E79),ISBLANK(F79)),"",
 IF(D79="ILF",
  IF((F79&lt;='Indices PF'!$D$31),
  IF(('Funções Dados'!E79&lt;'Indices PF'!$E$34), E79*'Indices PF'!$J$31,
  IF(('Funções Dados'!E79&lt;'Indices PF'!$F$34), E79*'Indices PF'!$K$31, E79*'Indices PF'!$L$31)),
   IF((F79&lt;='Indices PF'!$D$32),
   IF(('Funções Dados'!E79&lt;'Indices PF'!$E$34), E79*'Indices PF'!$J$32,
   IF(('Funções Dados'!E79&lt;'Indices PF'!$F$34), E79*'Indices PF'!$K$32, E79*'Indices PF'!$L$32)),
    IF((F79&gt;='Indices PF'!$D$33),
    IF(('Funções Dados'!E79&lt;'Indices PF'!$E$34), E79*'Indices PF'!$J$33,
    IF(('Funções Dados'!E79&lt;'Indices PF'!$F$34), E79*'Indices PF'!$K$33, E79*'Indices PF'!$L$33))))),
    IF((F79&lt;='Indices PF'!$D$39),
     IF(('Funções Dados'!E79&lt;'Indices PF'!$E$42), E79*'Indices PF'!$J$39,
     IF(('Funções Dados'!E79&lt;'Indices PF'!$F$42), E79*'Indices PF'!$K$39, E79*'Indices PF'!$L$39)),
      IF((F79&lt;='Indices PF'!$D$40),
      IF(('Funções Dados'!E79&lt;'Indices PF'!$E$42), E79*'Indices PF'!$J$40,
      IF(('Funções Dados'!E79&lt;'Indices PF'!$F$42), E79*'Indices PF'!$K$40, E79*'Indices PF'!$L$40)),
       IF((F79&gt;='Indices PF'!$D$41),
       IF(('Funções Dados'!E79&lt;'Indices PF'!$E$42), E79*'Indices PF'!$J$41,
       IF(('Funções Dados'!E79&lt;'Indices PF'!$F$42), E79*'Indices PF'!$K$41, E79*'Indices PF'!$L$41)))))))</f>
        <v/>
      </c>
      <c r="L79" s="145" t="str">
        <f>IF(OR(ISBLANK(G79),ISBLANK(H79)),"",
 IF((H79&lt;='Indices PF'!$D$47),
 IF(('Funções Dados'!G79&lt;'Indices PF'!$E$50), G79*'Indices PF'!$J$47,
 IF(('Funções Dados'!G79&lt;'Indices PF'!$F$50), G79*'Indices PF'!$K$47, G79*'Indices PF'!$L$47)),
  IF((H79&lt;='Indices PF'!$D$48),
  IF(('Funções Dados'!G79&lt;'Indices PF'!$E$50), G79*'Indices PF'!$J$48,
  IF(('Funções Dados'!G79&lt;'Indices PF'!$F$50), G79*'Indices PF'!$K$48, G79*'Indices PF'!$L$48)),
   IF((H79&gt;='Indices PF'!$D$49),
   IF(('Funções Dados'!G79&lt;'Indices PF'!$E$50), G79*'Indices PF'!$J$49,
   IF(('Funções Dados'!G79&lt;'Indices PF'!$F$50), G79*'Indices PF'!$K$49, G79*'Indices PF'!$L$49))))))</f>
        <v/>
      </c>
      <c r="M79" s="113"/>
      <c r="N79" s="122"/>
      <c r="O79" s="122"/>
      <c r="P79" s="122"/>
      <c r="Q79" s="122"/>
      <c r="R79" s="115" t="str">
        <f>IF(AND(ISTEXT(T79),ISTEXT(U79)),"",SUM(T79:U79)*'Indices PF'!$E$54)</f>
        <v/>
      </c>
      <c r="S79" s="115" t="str">
        <f>IF(OR(ISBLANK(N79),ISBLANK(O79)),"",
 IF(M79="ILF",
  IF((O79&lt;='Indices PF'!$D$31),
  IF(('Funções Dados'!N79&lt;'Indices PF'!$E$34), 'Indices PF'!$E$31,
  IF(('Funções Dados'!N79&lt;'Indices PF'!$F$34), 'Indices PF'!$F$31, 'Indices PF'!$G$31)),
   IF((O79&lt;='Indices PF'!$D$32),
   IF(('Funções Dados'!N79&lt;'Indices PF'!$E$34), 'Indices PF'!$E$32,
   IF(('Funções Dados'!N79&lt;'Indices PF'!$F$34), 'Indices PF'!$F$32, 'Indices PF'!$G$32)),
    IF((O79&gt;='Indices PF'!$D$33),
    IF(('Funções Dados'!N79&lt;'Indices PF'!$E$34), 'Indices PF'!$E$33,
    IF(('Funções Dados'!N79&lt;'Indices PF'!$F$34), 'Indices PF'!$F$33, 'Indices PF'!$G$33))))),
    IF((O79&lt;='Indices PF'!$D$39),
     IF(('Funções Dados'!N79&lt;'Indices PF'!$E$42), 'Indices PF'!$E$39,
     IF(('Funções Dados'!N79&lt;'Indices PF'!$F$42), 'Indices PF'!$F$39, 'Indices PF'!$G$39)),
      IF((O79&lt;='Indices PF'!$D$40),
      IF(('Funções Dados'!N79&lt;'Indices PF'!$E$42), 'Indices PF'!$E$40,
      IF(('Funções Dados'!N79&lt;'Indices PF'!$F$42), 'Indices PF'!$F$40, 'Indices PF'!$G$40)),
       IF((O79&gt;='Indices PF'!$D$41),
       IF(('Funções Dados'!N79&lt;'Indices PF'!$E$42), 'Indices PF'!$E$41,
       IF(('Funções Dados'!N79&lt;'Indices PF'!$F$42), 'Indices PF'!$F$41, 'Indices PF'!$G$41)))))))</f>
        <v/>
      </c>
      <c r="T79" s="116" t="str">
        <f>IF(OR(ISBLANK(N79),ISBLANK(O79)),"",
 IF(M79="ILF",
  IF((O79&lt;='Indices PF'!$D$31),
  IF(('Funções Dados'!N79&lt;'Indices PF'!$E$34), N79*'Indices PF'!$J$31,
  IF(('Funções Dados'!N79&lt;'Indices PF'!$F$34), N79*'Indices PF'!$K$31, N79*'Indices PF'!$L$31)),
   IF((O79&lt;='Indices PF'!$D$32),
   IF(('Funções Dados'!N79&lt;'Indices PF'!$E$34), N79*'Indices PF'!$J$32,
   IF(('Funções Dados'!N79&lt;'Indices PF'!$F$34), N79*'Indices PF'!$K$32, N79*'Indices PF'!$L$32)),
    IF((O79&gt;='Indices PF'!$D$33),
    IF(('Funções Dados'!N79&lt;'Indices PF'!$E$34), N79*'Indices PF'!$J$33,
    IF(('Funções Dados'!N79&lt;'Indices PF'!$F$34), N79*'Indices PF'!$K$33, N79*'Indices PF'!$L$33))))),
    IF((O79&lt;='Indices PF'!$D$39),
     IF(('Funções Dados'!N79&lt;'Indices PF'!$E$42), N79*'Indices PF'!$J$39,
     IF(('Funções Dados'!N79&lt;'Indices PF'!$F$42), N79*'Indices PF'!$K$39, N79*'Indices PF'!$L$39)),
      IF((O79&lt;='Indices PF'!$D$40),
      IF(('Funções Dados'!N79&lt;'Indices PF'!$E$42), N79*'Indices PF'!$J$40,
      IF(('Funções Dados'!N79&lt;'Indices PF'!$F$42), N79*'Indices PF'!$K$40, N79*'Indices PF'!$L$40)),
       IF((O79&gt;='Indices PF'!$D$41),
       IF(('Funções Dados'!N79&lt;'Indices PF'!$E$42), N79*'Indices PF'!$J$41,
       IF(('Funções Dados'!N79&lt;'Indices PF'!$F$42), N79*'Indices PF'!$K$41, N79*'Indices PF'!$L$41)))))))</f>
        <v/>
      </c>
      <c r="U79" s="116" t="str">
        <f>IF(OR(ISBLANK(P79),ISBLANK(Q79)),"",
 IF((Q79&lt;='Indices PF'!$D$47),
 IF(('Funções Dados'!P79&lt;'Indices PF'!$E$50), P79*'Indices PF'!$J$47,
 IF(('Funções Dados'!P79&lt;'Indices PF'!$F$50), P79*'Indices PF'!$K$47, P79*'Indices PF'!$L$47)),
  IF((Q79&lt;='Indices PF'!$D$48),
  IF(('Funções Dados'!P79&lt;'Indices PF'!$E$50), P79*'Indices PF'!$J$48,
  IF(('Funções Dados'!P79&lt;'Indices PF'!$F$50), P79*'Indices PF'!$K$48, P79*'Indices PF'!$L$48)),
   IF((Q79&gt;='Indices PF'!$D$49),
   IF(('Funções Dados'!P79&lt;'Indices PF'!$E$50), P79*'Indices PF'!$J$49,
   IF(('Funções Dados'!P79&lt;'Indices PF'!$F$50), P79*'Indices PF'!$K$49, P79*'Indices PF'!$L$49))))))</f>
        <v/>
      </c>
      <c r="V79" s="122"/>
      <c r="W79" s="122"/>
      <c r="X79" s="122"/>
      <c r="Y79" s="122"/>
      <c r="Z79" s="117"/>
      <c r="AA79" s="122"/>
      <c r="AB79" s="146" t="str">
        <f t="shared" si="2"/>
        <v/>
      </c>
      <c r="AC79" s="123"/>
      <c r="AD79" s="123"/>
      <c r="AE79" s="126"/>
      <c r="AF79" s="125"/>
      <c r="AG79" s="125"/>
      <c r="AH79" s="29"/>
    </row>
    <row r="80" spans="1:34" ht="12.75" customHeight="1">
      <c r="A80" s="84"/>
      <c r="B80" s="143"/>
      <c r="C80" s="123"/>
      <c r="D80" s="113"/>
      <c r="E80" s="122"/>
      <c r="F80" s="122"/>
      <c r="G80" s="122"/>
      <c r="H80" s="122"/>
      <c r="I80" s="144" t="str">
        <f>IF(AND(ISTEXT(K80),ISTEXT(L80)),"",SUM(K80:L80)*'Indices PF'!$E$54)</f>
        <v/>
      </c>
      <c r="J80" s="144" t="str">
        <f>IF(OR(ISBLANK(E80),ISBLANK(F80)),"",
 IF(D80="ILF",
  IF((F80&lt;='Indices PF'!$D$31),
  IF(('Funções Dados'!E80&lt;'Indices PF'!$E$34), 'Indices PF'!$E$31,
  IF(('Funções Dados'!E80&lt;'Indices PF'!$F$34), 'Indices PF'!$F$31, 'Indices PF'!$G$31)),
   IF((F80&lt;='Indices PF'!$D$32),
   IF(('Funções Dados'!E80&lt;'Indices PF'!$E$34), 'Indices PF'!$E$32,
   IF(('Funções Dados'!E80&lt;'Indices PF'!$F$34), 'Indices PF'!$F$32, 'Indices PF'!$G$32)),
    IF((F80&gt;='Indices PF'!$D$33),
    IF(('Funções Dados'!E80&lt;'Indices PF'!$E$34), 'Indices PF'!$E$33,
    IF(('Funções Dados'!E80&lt;'Indices PF'!$F$34), 'Indices PF'!$F$33, 'Indices PF'!$G$33))))),
    IF((F80&lt;='Indices PF'!$D$39),
     IF(('Funções Dados'!E80&lt;'Indices PF'!$E$42), 'Indices PF'!$E$39,
     IF(('Funções Dados'!E80&lt;'Indices PF'!$F$42), 'Indices PF'!$F$39, 'Indices PF'!$G$39)),
      IF((F80&lt;='Indices PF'!$D$40),
      IF(('Funções Dados'!E80&lt;'Indices PF'!$E$42), 'Indices PF'!$E$40,
      IF(('Funções Dados'!E80&lt;'Indices PF'!$F$42), 'Indices PF'!$F$40, 'Indices PF'!$G$40)),
       IF((F80&gt;='Indices PF'!$D$41),
       IF(('Funções Dados'!E80&lt;'Indices PF'!$E$42), 'Indices PF'!$E$41,
       IF(('Funções Dados'!E80&lt;'Indices PF'!$F$42), 'Indices PF'!$F$41, 'Indices PF'!$G$41)))))))</f>
        <v/>
      </c>
      <c r="K80" s="116" t="str">
        <f>IF(OR(ISBLANK(E80),ISBLANK(F80)),"",
 IF(D80="ILF",
  IF((F80&lt;='Indices PF'!$D$31),
  IF(('Funções Dados'!E80&lt;'Indices PF'!$E$34), E80*'Indices PF'!$J$31,
  IF(('Funções Dados'!E80&lt;'Indices PF'!$F$34), E80*'Indices PF'!$K$31, E80*'Indices PF'!$L$31)),
   IF((F80&lt;='Indices PF'!$D$32),
   IF(('Funções Dados'!E80&lt;'Indices PF'!$E$34), E80*'Indices PF'!$J$32,
   IF(('Funções Dados'!E80&lt;'Indices PF'!$F$34), E80*'Indices PF'!$K$32, E80*'Indices PF'!$L$32)),
    IF((F80&gt;='Indices PF'!$D$33),
    IF(('Funções Dados'!E80&lt;'Indices PF'!$E$34), E80*'Indices PF'!$J$33,
    IF(('Funções Dados'!E80&lt;'Indices PF'!$F$34), E80*'Indices PF'!$K$33, E80*'Indices PF'!$L$33))))),
    IF((F80&lt;='Indices PF'!$D$39),
     IF(('Funções Dados'!E80&lt;'Indices PF'!$E$42), E80*'Indices PF'!$J$39,
     IF(('Funções Dados'!E80&lt;'Indices PF'!$F$42), E80*'Indices PF'!$K$39, E80*'Indices PF'!$L$39)),
      IF((F80&lt;='Indices PF'!$D$40),
      IF(('Funções Dados'!E80&lt;'Indices PF'!$E$42), E80*'Indices PF'!$J$40,
      IF(('Funções Dados'!E80&lt;'Indices PF'!$F$42), E80*'Indices PF'!$K$40, E80*'Indices PF'!$L$40)),
       IF((F80&gt;='Indices PF'!$D$41),
       IF(('Funções Dados'!E80&lt;'Indices PF'!$E$42), E80*'Indices PF'!$J$41,
       IF(('Funções Dados'!E80&lt;'Indices PF'!$F$42), E80*'Indices PF'!$K$41, E80*'Indices PF'!$L$41)))))))</f>
        <v/>
      </c>
      <c r="L80" s="145" t="str">
        <f>IF(OR(ISBLANK(G80),ISBLANK(H80)),"",
 IF((H80&lt;='Indices PF'!$D$47),
 IF(('Funções Dados'!G80&lt;'Indices PF'!$E$50), G80*'Indices PF'!$J$47,
 IF(('Funções Dados'!G80&lt;'Indices PF'!$F$50), G80*'Indices PF'!$K$47, G80*'Indices PF'!$L$47)),
  IF((H80&lt;='Indices PF'!$D$48),
  IF(('Funções Dados'!G80&lt;'Indices PF'!$E$50), G80*'Indices PF'!$J$48,
  IF(('Funções Dados'!G80&lt;'Indices PF'!$F$50), G80*'Indices PF'!$K$48, G80*'Indices PF'!$L$48)),
   IF((H80&gt;='Indices PF'!$D$49),
   IF(('Funções Dados'!G80&lt;'Indices PF'!$E$50), G80*'Indices PF'!$J$49,
   IF(('Funções Dados'!G80&lt;'Indices PF'!$F$50), G80*'Indices PF'!$K$49, G80*'Indices PF'!$L$49))))))</f>
        <v/>
      </c>
      <c r="M80" s="113"/>
      <c r="N80" s="122"/>
      <c r="O80" s="122"/>
      <c r="P80" s="122"/>
      <c r="Q80" s="122"/>
      <c r="R80" s="115" t="str">
        <f>IF(AND(ISTEXT(T80),ISTEXT(U80)),"",SUM(T80:U80)*'Indices PF'!$E$54)</f>
        <v/>
      </c>
      <c r="S80" s="115" t="str">
        <f>IF(OR(ISBLANK(N80),ISBLANK(O80)),"",
 IF(M80="ILF",
  IF((O80&lt;='Indices PF'!$D$31),
  IF(('Funções Dados'!N80&lt;'Indices PF'!$E$34), 'Indices PF'!$E$31,
  IF(('Funções Dados'!N80&lt;'Indices PF'!$F$34), 'Indices PF'!$F$31, 'Indices PF'!$G$31)),
   IF((O80&lt;='Indices PF'!$D$32),
   IF(('Funções Dados'!N80&lt;'Indices PF'!$E$34), 'Indices PF'!$E$32,
   IF(('Funções Dados'!N80&lt;'Indices PF'!$F$34), 'Indices PF'!$F$32, 'Indices PF'!$G$32)),
    IF((O80&gt;='Indices PF'!$D$33),
    IF(('Funções Dados'!N80&lt;'Indices PF'!$E$34), 'Indices PF'!$E$33,
    IF(('Funções Dados'!N80&lt;'Indices PF'!$F$34), 'Indices PF'!$F$33, 'Indices PF'!$G$33))))),
    IF((O80&lt;='Indices PF'!$D$39),
     IF(('Funções Dados'!N80&lt;'Indices PF'!$E$42), 'Indices PF'!$E$39,
     IF(('Funções Dados'!N80&lt;'Indices PF'!$F$42), 'Indices PF'!$F$39, 'Indices PF'!$G$39)),
      IF((O80&lt;='Indices PF'!$D$40),
      IF(('Funções Dados'!N80&lt;'Indices PF'!$E$42), 'Indices PF'!$E$40,
      IF(('Funções Dados'!N80&lt;'Indices PF'!$F$42), 'Indices PF'!$F$40, 'Indices PF'!$G$40)),
       IF((O80&gt;='Indices PF'!$D$41),
       IF(('Funções Dados'!N80&lt;'Indices PF'!$E$42), 'Indices PF'!$E$41,
       IF(('Funções Dados'!N80&lt;'Indices PF'!$F$42), 'Indices PF'!$F$41, 'Indices PF'!$G$41)))))))</f>
        <v/>
      </c>
      <c r="T80" s="116" t="str">
        <f>IF(OR(ISBLANK(N80),ISBLANK(O80)),"",
 IF(M80="ILF",
  IF((O80&lt;='Indices PF'!$D$31),
  IF(('Funções Dados'!N80&lt;'Indices PF'!$E$34), N80*'Indices PF'!$J$31,
  IF(('Funções Dados'!N80&lt;'Indices PF'!$F$34), N80*'Indices PF'!$K$31, N80*'Indices PF'!$L$31)),
   IF((O80&lt;='Indices PF'!$D$32),
   IF(('Funções Dados'!N80&lt;'Indices PF'!$E$34), N80*'Indices PF'!$J$32,
   IF(('Funções Dados'!N80&lt;'Indices PF'!$F$34), N80*'Indices PF'!$K$32, N80*'Indices PF'!$L$32)),
    IF((O80&gt;='Indices PF'!$D$33),
    IF(('Funções Dados'!N80&lt;'Indices PF'!$E$34), N80*'Indices PF'!$J$33,
    IF(('Funções Dados'!N80&lt;'Indices PF'!$F$34), N80*'Indices PF'!$K$33, N80*'Indices PF'!$L$33))))),
    IF((O80&lt;='Indices PF'!$D$39),
     IF(('Funções Dados'!N80&lt;'Indices PF'!$E$42), N80*'Indices PF'!$J$39,
     IF(('Funções Dados'!N80&lt;'Indices PF'!$F$42), N80*'Indices PF'!$K$39, N80*'Indices PF'!$L$39)),
      IF((O80&lt;='Indices PF'!$D$40),
      IF(('Funções Dados'!N80&lt;'Indices PF'!$E$42), N80*'Indices PF'!$J$40,
      IF(('Funções Dados'!N80&lt;'Indices PF'!$F$42), N80*'Indices PF'!$K$40, N80*'Indices PF'!$L$40)),
       IF((O80&gt;='Indices PF'!$D$41),
       IF(('Funções Dados'!N80&lt;'Indices PF'!$E$42), N80*'Indices PF'!$J$41,
       IF(('Funções Dados'!N80&lt;'Indices PF'!$F$42), N80*'Indices PF'!$K$41, N80*'Indices PF'!$L$41)))))))</f>
        <v/>
      </c>
      <c r="U80" s="116" t="str">
        <f>IF(OR(ISBLANK(P80),ISBLANK(Q80)),"",
 IF((Q80&lt;='Indices PF'!$D$47),
 IF(('Funções Dados'!P80&lt;'Indices PF'!$E$50), P80*'Indices PF'!$J$47,
 IF(('Funções Dados'!P80&lt;'Indices PF'!$F$50), P80*'Indices PF'!$K$47, P80*'Indices PF'!$L$47)),
  IF((Q80&lt;='Indices PF'!$D$48),
  IF(('Funções Dados'!P80&lt;'Indices PF'!$E$50), P80*'Indices PF'!$J$48,
  IF(('Funções Dados'!P80&lt;'Indices PF'!$F$50), P80*'Indices PF'!$K$48, P80*'Indices PF'!$L$48)),
   IF((Q80&gt;='Indices PF'!$D$49),
   IF(('Funções Dados'!P80&lt;'Indices PF'!$E$50), P80*'Indices PF'!$J$49,
   IF(('Funções Dados'!P80&lt;'Indices PF'!$F$50), P80*'Indices PF'!$K$49, P80*'Indices PF'!$L$49))))))</f>
        <v/>
      </c>
      <c r="V80" s="122"/>
      <c r="W80" s="122"/>
      <c r="X80" s="122"/>
      <c r="Y80" s="122"/>
      <c r="Z80" s="117"/>
      <c r="AA80" s="122"/>
      <c r="AB80" s="146" t="str">
        <f t="shared" si="2"/>
        <v/>
      </c>
      <c r="AC80" s="123"/>
      <c r="AD80" s="123"/>
      <c r="AE80" s="126"/>
      <c r="AF80" s="125"/>
      <c r="AG80" s="125"/>
      <c r="AH80" s="29"/>
    </row>
    <row r="81" spans="1:34" ht="12.75" customHeight="1">
      <c r="A81" s="84"/>
      <c r="B81" s="143"/>
      <c r="C81" s="123"/>
      <c r="D81" s="113"/>
      <c r="E81" s="122"/>
      <c r="F81" s="122"/>
      <c r="G81" s="122"/>
      <c r="H81" s="122"/>
      <c r="I81" s="144" t="str">
        <f>IF(AND(ISTEXT(K81),ISTEXT(L81)),"",SUM(K81:L81)*'Indices PF'!$E$54)</f>
        <v/>
      </c>
      <c r="J81" s="144" t="str">
        <f>IF(OR(ISBLANK(E81),ISBLANK(F81)),"",
 IF(D81="ILF",
  IF((F81&lt;='Indices PF'!$D$31),
  IF(('Funções Dados'!E81&lt;'Indices PF'!$E$34), 'Indices PF'!$E$31,
  IF(('Funções Dados'!E81&lt;'Indices PF'!$F$34), 'Indices PF'!$F$31, 'Indices PF'!$G$31)),
   IF((F81&lt;='Indices PF'!$D$32),
   IF(('Funções Dados'!E81&lt;'Indices PF'!$E$34), 'Indices PF'!$E$32,
   IF(('Funções Dados'!E81&lt;'Indices PF'!$F$34), 'Indices PF'!$F$32, 'Indices PF'!$G$32)),
    IF((F81&gt;='Indices PF'!$D$33),
    IF(('Funções Dados'!E81&lt;'Indices PF'!$E$34), 'Indices PF'!$E$33,
    IF(('Funções Dados'!E81&lt;'Indices PF'!$F$34), 'Indices PF'!$F$33, 'Indices PF'!$G$33))))),
    IF((F81&lt;='Indices PF'!$D$39),
     IF(('Funções Dados'!E81&lt;'Indices PF'!$E$42), 'Indices PF'!$E$39,
     IF(('Funções Dados'!E81&lt;'Indices PF'!$F$42), 'Indices PF'!$F$39, 'Indices PF'!$G$39)),
      IF((F81&lt;='Indices PF'!$D$40),
      IF(('Funções Dados'!E81&lt;'Indices PF'!$E$42), 'Indices PF'!$E$40,
      IF(('Funções Dados'!E81&lt;'Indices PF'!$F$42), 'Indices PF'!$F$40, 'Indices PF'!$G$40)),
       IF((F81&gt;='Indices PF'!$D$41),
       IF(('Funções Dados'!E81&lt;'Indices PF'!$E$42), 'Indices PF'!$E$41,
       IF(('Funções Dados'!E81&lt;'Indices PF'!$F$42), 'Indices PF'!$F$41, 'Indices PF'!$G$41)))))))</f>
        <v/>
      </c>
      <c r="K81" s="116" t="str">
        <f>IF(OR(ISBLANK(E81),ISBLANK(F81)),"",
 IF(D81="ILF",
  IF((F81&lt;='Indices PF'!$D$31),
  IF(('Funções Dados'!E81&lt;'Indices PF'!$E$34), E81*'Indices PF'!$J$31,
  IF(('Funções Dados'!E81&lt;'Indices PF'!$F$34), E81*'Indices PF'!$K$31, E81*'Indices PF'!$L$31)),
   IF((F81&lt;='Indices PF'!$D$32),
   IF(('Funções Dados'!E81&lt;'Indices PF'!$E$34), E81*'Indices PF'!$J$32,
   IF(('Funções Dados'!E81&lt;'Indices PF'!$F$34), E81*'Indices PF'!$K$32, E81*'Indices PF'!$L$32)),
    IF((F81&gt;='Indices PF'!$D$33),
    IF(('Funções Dados'!E81&lt;'Indices PF'!$E$34), E81*'Indices PF'!$J$33,
    IF(('Funções Dados'!E81&lt;'Indices PF'!$F$34), E81*'Indices PF'!$K$33, E81*'Indices PF'!$L$33))))),
    IF((F81&lt;='Indices PF'!$D$39),
     IF(('Funções Dados'!E81&lt;'Indices PF'!$E$42), E81*'Indices PF'!$J$39,
     IF(('Funções Dados'!E81&lt;'Indices PF'!$F$42), E81*'Indices PF'!$K$39, E81*'Indices PF'!$L$39)),
      IF((F81&lt;='Indices PF'!$D$40),
      IF(('Funções Dados'!E81&lt;'Indices PF'!$E$42), E81*'Indices PF'!$J$40,
      IF(('Funções Dados'!E81&lt;'Indices PF'!$F$42), E81*'Indices PF'!$K$40, E81*'Indices PF'!$L$40)),
       IF((F81&gt;='Indices PF'!$D$41),
       IF(('Funções Dados'!E81&lt;'Indices PF'!$E$42), E81*'Indices PF'!$J$41,
       IF(('Funções Dados'!E81&lt;'Indices PF'!$F$42), E81*'Indices PF'!$K$41, E81*'Indices PF'!$L$41)))))))</f>
        <v/>
      </c>
      <c r="L81" s="145" t="str">
        <f>IF(OR(ISBLANK(G81),ISBLANK(H81)),"",
 IF((H81&lt;='Indices PF'!$D$47),
 IF(('Funções Dados'!G81&lt;'Indices PF'!$E$50), G81*'Indices PF'!$J$47,
 IF(('Funções Dados'!G81&lt;'Indices PF'!$F$50), G81*'Indices PF'!$K$47, G81*'Indices PF'!$L$47)),
  IF((H81&lt;='Indices PF'!$D$48),
  IF(('Funções Dados'!G81&lt;'Indices PF'!$E$50), G81*'Indices PF'!$J$48,
  IF(('Funções Dados'!G81&lt;'Indices PF'!$F$50), G81*'Indices PF'!$K$48, G81*'Indices PF'!$L$48)),
   IF((H81&gt;='Indices PF'!$D$49),
   IF(('Funções Dados'!G81&lt;'Indices PF'!$E$50), G81*'Indices PF'!$J$49,
   IF(('Funções Dados'!G81&lt;'Indices PF'!$F$50), G81*'Indices PF'!$K$49, G81*'Indices PF'!$L$49))))))</f>
        <v/>
      </c>
      <c r="M81" s="113"/>
      <c r="N81" s="122"/>
      <c r="O81" s="122"/>
      <c r="P81" s="122"/>
      <c r="Q81" s="122"/>
      <c r="R81" s="115" t="str">
        <f>IF(AND(ISTEXT(T81),ISTEXT(U81)),"",SUM(T81:U81)*'Indices PF'!$E$54)</f>
        <v/>
      </c>
      <c r="S81" s="115" t="str">
        <f>IF(OR(ISBLANK(N81),ISBLANK(O81)),"",
 IF(M81="ILF",
  IF((O81&lt;='Indices PF'!$D$31),
  IF(('Funções Dados'!N81&lt;'Indices PF'!$E$34), 'Indices PF'!$E$31,
  IF(('Funções Dados'!N81&lt;'Indices PF'!$F$34), 'Indices PF'!$F$31, 'Indices PF'!$G$31)),
   IF((O81&lt;='Indices PF'!$D$32),
   IF(('Funções Dados'!N81&lt;'Indices PF'!$E$34), 'Indices PF'!$E$32,
   IF(('Funções Dados'!N81&lt;'Indices PF'!$F$34), 'Indices PF'!$F$32, 'Indices PF'!$G$32)),
    IF((O81&gt;='Indices PF'!$D$33),
    IF(('Funções Dados'!N81&lt;'Indices PF'!$E$34), 'Indices PF'!$E$33,
    IF(('Funções Dados'!N81&lt;'Indices PF'!$F$34), 'Indices PF'!$F$33, 'Indices PF'!$G$33))))),
    IF((O81&lt;='Indices PF'!$D$39),
     IF(('Funções Dados'!N81&lt;'Indices PF'!$E$42), 'Indices PF'!$E$39,
     IF(('Funções Dados'!N81&lt;'Indices PF'!$F$42), 'Indices PF'!$F$39, 'Indices PF'!$G$39)),
      IF((O81&lt;='Indices PF'!$D$40),
      IF(('Funções Dados'!N81&lt;'Indices PF'!$E$42), 'Indices PF'!$E$40,
      IF(('Funções Dados'!N81&lt;'Indices PF'!$F$42), 'Indices PF'!$F$40, 'Indices PF'!$G$40)),
       IF((O81&gt;='Indices PF'!$D$41),
       IF(('Funções Dados'!N81&lt;'Indices PF'!$E$42), 'Indices PF'!$E$41,
       IF(('Funções Dados'!N81&lt;'Indices PF'!$F$42), 'Indices PF'!$F$41, 'Indices PF'!$G$41)))))))</f>
        <v/>
      </c>
      <c r="T81" s="116" t="str">
        <f>IF(OR(ISBLANK(N81),ISBLANK(O81)),"",
 IF(M81="ILF",
  IF((O81&lt;='Indices PF'!$D$31),
  IF(('Funções Dados'!N81&lt;'Indices PF'!$E$34), N81*'Indices PF'!$J$31,
  IF(('Funções Dados'!N81&lt;'Indices PF'!$F$34), N81*'Indices PF'!$K$31, N81*'Indices PF'!$L$31)),
   IF((O81&lt;='Indices PF'!$D$32),
   IF(('Funções Dados'!N81&lt;'Indices PF'!$E$34), N81*'Indices PF'!$J$32,
   IF(('Funções Dados'!N81&lt;'Indices PF'!$F$34), N81*'Indices PF'!$K$32, N81*'Indices PF'!$L$32)),
    IF((O81&gt;='Indices PF'!$D$33),
    IF(('Funções Dados'!N81&lt;'Indices PF'!$E$34), N81*'Indices PF'!$J$33,
    IF(('Funções Dados'!N81&lt;'Indices PF'!$F$34), N81*'Indices PF'!$K$33, N81*'Indices PF'!$L$33))))),
    IF((O81&lt;='Indices PF'!$D$39),
     IF(('Funções Dados'!N81&lt;'Indices PF'!$E$42), N81*'Indices PF'!$J$39,
     IF(('Funções Dados'!N81&lt;'Indices PF'!$F$42), N81*'Indices PF'!$K$39, N81*'Indices PF'!$L$39)),
      IF((O81&lt;='Indices PF'!$D$40),
      IF(('Funções Dados'!N81&lt;'Indices PF'!$E$42), N81*'Indices PF'!$J$40,
      IF(('Funções Dados'!N81&lt;'Indices PF'!$F$42), N81*'Indices PF'!$K$40, N81*'Indices PF'!$L$40)),
       IF((O81&gt;='Indices PF'!$D$41),
       IF(('Funções Dados'!N81&lt;'Indices PF'!$E$42), N81*'Indices PF'!$J$41,
       IF(('Funções Dados'!N81&lt;'Indices PF'!$F$42), N81*'Indices PF'!$K$41, N81*'Indices PF'!$L$41)))))))</f>
        <v/>
      </c>
      <c r="U81" s="116" t="str">
        <f>IF(OR(ISBLANK(P81),ISBLANK(Q81)),"",
 IF((Q81&lt;='Indices PF'!$D$47),
 IF(('Funções Dados'!P81&lt;'Indices PF'!$E$50), P81*'Indices PF'!$J$47,
 IF(('Funções Dados'!P81&lt;'Indices PF'!$F$50), P81*'Indices PF'!$K$47, P81*'Indices PF'!$L$47)),
  IF((Q81&lt;='Indices PF'!$D$48),
  IF(('Funções Dados'!P81&lt;'Indices PF'!$E$50), P81*'Indices PF'!$J$48,
  IF(('Funções Dados'!P81&lt;'Indices PF'!$F$50), P81*'Indices PF'!$K$48, P81*'Indices PF'!$L$48)),
   IF((Q81&gt;='Indices PF'!$D$49),
   IF(('Funções Dados'!P81&lt;'Indices PF'!$E$50), P81*'Indices PF'!$J$49,
   IF(('Funções Dados'!P81&lt;'Indices PF'!$F$50), P81*'Indices PF'!$K$49, P81*'Indices PF'!$L$49))))))</f>
        <v/>
      </c>
      <c r="V81" s="122"/>
      <c r="W81" s="122"/>
      <c r="X81" s="122"/>
      <c r="Y81" s="122"/>
      <c r="Z81" s="117"/>
      <c r="AA81" s="122"/>
      <c r="AB81" s="146" t="str">
        <f t="shared" si="2"/>
        <v/>
      </c>
      <c r="AC81" s="123"/>
      <c r="AD81" s="123"/>
      <c r="AE81" s="126"/>
      <c r="AF81" s="125"/>
      <c r="AG81" s="125"/>
      <c r="AH81" s="29"/>
    </row>
    <row r="82" spans="1:34" ht="12.75" customHeight="1">
      <c r="A82" s="84"/>
      <c r="B82" s="143"/>
      <c r="C82" s="123"/>
      <c r="D82" s="113"/>
      <c r="E82" s="122"/>
      <c r="F82" s="122"/>
      <c r="G82" s="122"/>
      <c r="H82" s="122"/>
      <c r="I82" s="144" t="str">
        <f>IF(AND(ISTEXT(K82),ISTEXT(L82)),"",SUM(K82:L82)*'Indices PF'!$E$54)</f>
        <v/>
      </c>
      <c r="J82" s="144" t="str">
        <f>IF(OR(ISBLANK(E82),ISBLANK(F82)),"",
 IF(D82="ILF",
  IF((F82&lt;='Indices PF'!$D$31),
  IF(('Funções Dados'!E82&lt;'Indices PF'!$E$34), 'Indices PF'!$E$31,
  IF(('Funções Dados'!E82&lt;'Indices PF'!$F$34), 'Indices PF'!$F$31, 'Indices PF'!$G$31)),
   IF((F82&lt;='Indices PF'!$D$32),
   IF(('Funções Dados'!E82&lt;'Indices PF'!$E$34), 'Indices PF'!$E$32,
   IF(('Funções Dados'!E82&lt;'Indices PF'!$F$34), 'Indices PF'!$F$32, 'Indices PF'!$G$32)),
    IF((F82&gt;='Indices PF'!$D$33),
    IF(('Funções Dados'!E82&lt;'Indices PF'!$E$34), 'Indices PF'!$E$33,
    IF(('Funções Dados'!E82&lt;'Indices PF'!$F$34), 'Indices PF'!$F$33, 'Indices PF'!$G$33))))),
    IF((F82&lt;='Indices PF'!$D$39),
     IF(('Funções Dados'!E82&lt;'Indices PF'!$E$42), 'Indices PF'!$E$39,
     IF(('Funções Dados'!E82&lt;'Indices PF'!$F$42), 'Indices PF'!$F$39, 'Indices PF'!$G$39)),
      IF((F82&lt;='Indices PF'!$D$40),
      IF(('Funções Dados'!E82&lt;'Indices PF'!$E$42), 'Indices PF'!$E$40,
      IF(('Funções Dados'!E82&lt;'Indices PF'!$F$42), 'Indices PF'!$F$40, 'Indices PF'!$G$40)),
       IF((F82&gt;='Indices PF'!$D$41),
       IF(('Funções Dados'!E82&lt;'Indices PF'!$E$42), 'Indices PF'!$E$41,
       IF(('Funções Dados'!E82&lt;'Indices PF'!$F$42), 'Indices PF'!$F$41, 'Indices PF'!$G$41)))))))</f>
        <v/>
      </c>
      <c r="K82" s="116" t="str">
        <f>IF(OR(ISBLANK(E82),ISBLANK(F82)),"",
 IF(D82="ILF",
  IF((F82&lt;='Indices PF'!$D$31),
  IF(('Funções Dados'!E82&lt;'Indices PF'!$E$34), E82*'Indices PF'!$J$31,
  IF(('Funções Dados'!E82&lt;'Indices PF'!$F$34), E82*'Indices PF'!$K$31, E82*'Indices PF'!$L$31)),
   IF((F82&lt;='Indices PF'!$D$32),
   IF(('Funções Dados'!E82&lt;'Indices PF'!$E$34), E82*'Indices PF'!$J$32,
   IF(('Funções Dados'!E82&lt;'Indices PF'!$F$34), E82*'Indices PF'!$K$32, E82*'Indices PF'!$L$32)),
    IF((F82&gt;='Indices PF'!$D$33),
    IF(('Funções Dados'!E82&lt;'Indices PF'!$E$34), E82*'Indices PF'!$J$33,
    IF(('Funções Dados'!E82&lt;'Indices PF'!$F$34), E82*'Indices PF'!$K$33, E82*'Indices PF'!$L$33))))),
    IF((F82&lt;='Indices PF'!$D$39),
     IF(('Funções Dados'!E82&lt;'Indices PF'!$E$42), E82*'Indices PF'!$J$39,
     IF(('Funções Dados'!E82&lt;'Indices PF'!$F$42), E82*'Indices PF'!$K$39, E82*'Indices PF'!$L$39)),
      IF((F82&lt;='Indices PF'!$D$40),
      IF(('Funções Dados'!E82&lt;'Indices PF'!$E$42), E82*'Indices PF'!$J$40,
      IF(('Funções Dados'!E82&lt;'Indices PF'!$F$42), E82*'Indices PF'!$K$40, E82*'Indices PF'!$L$40)),
       IF((F82&gt;='Indices PF'!$D$41),
       IF(('Funções Dados'!E82&lt;'Indices PF'!$E$42), E82*'Indices PF'!$J$41,
       IF(('Funções Dados'!E82&lt;'Indices PF'!$F$42), E82*'Indices PF'!$K$41, E82*'Indices PF'!$L$41)))))))</f>
        <v/>
      </c>
      <c r="L82" s="145" t="str">
        <f>IF(OR(ISBLANK(G82),ISBLANK(H82)),"",
 IF((H82&lt;='Indices PF'!$D$47),
 IF(('Funções Dados'!G82&lt;'Indices PF'!$E$50), G82*'Indices PF'!$J$47,
 IF(('Funções Dados'!G82&lt;'Indices PF'!$F$50), G82*'Indices PF'!$K$47, G82*'Indices PF'!$L$47)),
  IF((H82&lt;='Indices PF'!$D$48),
  IF(('Funções Dados'!G82&lt;'Indices PF'!$E$50), G82*'Indices PF'!$J$48,
  IF(('Funções Dados'!G82&lt;'Indices PF'!$F$50), G82*'Indices PF'!$K$48, G82*'Indices PF'!$L$48)),
   IF((H82&gt;='Indices PF'!$D$49),
   IF(('Funções Dados'!G82&lt;'Indices PF'!$E$50), G82*'Indices PF'!$J$49,
   IF(('Funções Dados'!G82&lt;'Indices PF'!$F$50), G82*'Indices PF'!$K$49, G82*'Indices PF'!$L$49))))))</f>
        <v/>
      </c>
      <c r="M82" s="113"/>
      <c r="N82" s="122"/>
      <c r="O82" s="122"/>
      <c r="P82" s="122"/>
      <c r="Q82" s="122"/>
      <c r="R82" s="115" t="str">
        <f>IF(AND(ISTEXT(T82),ISTEXT(U82)),"",SUM(T82:U82)*'Indices PF'!$E$54)</f>
        <v/>
      </c>
      <c r="S82" s="115" t="str">
        <f>IF(OR(ISBLANK(N82),ISBLANK(O82)),"",
 IF(M82="ILF",
  IF((O82&lt;='Indices PF'!$D$31),
  IF(('Funções Dados'!N82&lt;'Indices PF'!$E$34), 'Indices PF'!$E$31,
  IF(('Funções Dados'!N82&lt;'Indices PF'!$F$34), 'Indices PF'!$F$31, 'Indices PF'!$G$31)),
   IF((O82&lt;='Indices PF'!$D$32),
   IF(('Funções Dados'!N82&lt;'Indices PF'!$E$34), 'Indices PF'!$E$32,
   IF(('Funções Dados'!N82&lt;'Indices PF'!$F$34), 'Indices PF'!$F$32, 'Indices PF'!$G$32)),
    IF((O82&gt;='Indices PF'!$D$33),
    IF(('Funções Dados'!N82&lt;'Indices PF'!$E$34), 'Indices PF'!$E$33,
    IF(('Funções Dados'!N82&lt;'Indices PF'!$F$34), 'Indices PF'!$F$33, 'Indices PF'!$G$33))))),
    IF((O82&lt;='Indices PF'!$D$39),
     IF(('Funções Dados'!N82&lt;'Indices PF'!$E$42), 'Indices PF'!$E$39,
     IF(('Funções Dados'!N82&lt;'Indices PF'!$F$42), 'Indices PF'!$F$39, 'Indices PF'!$G$39)),
      IF((O82&lt;='Indices PF'!$D$40),
      IF(('Funções Dados'!N82&lt;'Indices PF'!$E$42), 'Indices PF'!$E$40,
      IF(('Funções Dados'!N82&lt;'Indices PF'!$F$42), 'Indices PF'!$F$40, 'Indices PF'!$G$40)),
       IF((O82&gt;='Indices PF'!$D$41),
       IF(('Funções Dados'!N82&lt;'Indices PF'!$E$42), 'Indices PF'!$E$41,
       IF(('Funções Dados'!N82&lt;'Indices PF'!$F$42), 'Indices PF'!$F$41, 'Indices PF'!$G$41)))))))</f>
        <v/>
      </c>
      <c r="T82" s="116" t="str">
        <f>IF(OR(ISBLANK(N82),ISBLANK(O82)),"",
 IF(M82="ILF",
  IF((O82&lt;='Indices PF'!$D$31),
  IF(('Funções Dados'!N82&lt;'Indices PF'!$E$34), N82*'Indices PF'!$J$31,
  IF(('Funções Dados'!N82&lt;'Indices PF'!$F$34), N82*'Indices PF'!$K$31, N82*'Indices PF'!$L$31)),
   IF((O82&lt;='Indices PF'!$D$32),
   IF(('Funções Dados'!N82&lt;'Indices PF'!$E$34), N82*'Indices PF'!$J$32,
   IF(('Funções Dados'!N82&lt;'Indices PF'!$F$34), N82*'Indices PF'!$K$32, N82*'Indices PF'!$L$32)),
    IF((O82&gt;='Indices PF'!$D$33),
    IF(('Funções Dados'!N82&lt;'Indices PF'!$E$34), N82*'Indices PF'!$J$33,
    IF(('Funções Dados'!N82&lt;'Indices PF'!$F$34), N82*'Indices PF'!$K$33, N82*'Indices PF'!$L$33))))),
    IF((O82&lt;='Indices PF'!$D$39),
     IF(('Funções Dados'!N82&lt;'Indices PF'!$E$42), N82*'Indices PF'!$J$39,
     IF(('Funções Dados'!N82&lt;'Indices PF'!$F$42), N82*'Indices PF'!$K$39, N82*'Indices PF'!$L$39)),
      IF((O82&lt;='Indices PF'!$D$40),
      IF(('Funções Dados'!N82&lt;'Indices PF'!$E$42), N82*'Indices PF'!$J$40,
      IF(('Funções Dados'!N82&lt;'Indices PF'!$F$42), N82*'Indices PF'!$K$40, N82*'Indices PF'!$L$40)),
       IF((O82&gt;='Indices PF'!$D$41),
       IF(('Funções Dados'!N82&lt;'Indices PF'!$E$42), N82*'Indices PF'!$J$41,
       IF(('Funções Dados'!N82&lt;'Indices PF'!$F$42), N82*'Indices PF'!$K$41, N82*'Indices PF'!$L$41)))))))</f>
        <v/>
      </c>
      <c r="U82" s="116" t="str">
        <f>IF(OR(ISBLANK(P82),ISBLANK(Q82)),"",
 IF((Q82&lt;='Indices PF'!$D$47),
 IF(('Funções Dados'!P82&lt;'Indices PF'!$E$50), P82*'Indices PF'!$J$47,
 IF(('Funções Dados'!P82&lt;'Indices PF'!$F$50), P82*'Indices PF'!$K$47, P82*'Indices PF'!$L$47)),
  IF((Q82&lt;='Indices PF'!$D$48),
  IF(('Funções Dados'!P82&lt;'Indices PF'!$E$50), P82*'Indices PF'!$J$48,
  IF(('Funções Dados'!P82&lt;'Indices PF'!$F$50), P82*'Indices PF'!$K$48, P82*'Indices PF'!$L$48)),
   IF((Q82&gt;='Indices PF'!$D$49),
   IF(('Funções Dados'!P82&lt;'Indices PF'!$E$50), P82*'Indices PF'!$J$49,
   IF(('Funções Dados'!P82&lt;'Indices PF'!$F$50), P82*'Indices PF'!$K$49, P82*'Indices PF'!$L$49))))))</f>
        <v/>
      </c>
      <c r="V82" s="122"/>
      <c r="W82" s="122"/>
      <c r="X82" s="122"/>
      <c r="Y82" s="122"/>
      <c r="Z82" s="117"/>
      <c r="AA82" s="122"/>
      <c r="AB82" s="146" t="str">
        <f t="shared" si="2"/>
        <v/>
      </c>
      <c r="AC82" s="123"/>
      <c r="AD82" s="123"/>
      <c r="AE82" s="126"/>
      <c r="AF82" s="125"/>
      <c r="AG82" s="125"/>
      <c r="AH82" s="29"/>
    </row>
    <row r="83" spans="1:34" ht="12.75" customHeight="1">
      <c r="A83" s="84"/>
      <c r="B83" s="143"/>
      <c r="C83" s="123"/>
      <c r="D83" s="113"/>
      <c r="E83" s="122"/>
      <c r="F83" s="122"/>
      <c r="G83" s="122"/>
      <c r="H83" s="122"/>
      <c r="I83" s="144" t="str">
        <f>IF(AND(ISTEXT(K83),ISTEXT(L83)),"",SUM(K83:L83)*'Indices PF'!$E$54)</f>
        <v/>
      </c>
      <c r="J83" s="144" t="str">
        <f>IF(OR(ISBLANK(E83),ISBLANK(F83)),"",
 IF(D83="ILF",
  IF((F83&lt;='Indices PF'!$D$31),
  IF(('Funções Dados'!E83&lt;'Indices PF'!$E$34), 'Indices PF'!$E$31,
  IF(('Funções Dados'!E83&lt;'Indices PF'!$F$34), 'Indices PF'!$F$31, 'Indices PF'!$G$31)),
   IF((F83&lt;='Indices PF'!$D$32),
   IF(('Funções Dados'!E83&lt;'Indices PF'!$E$34), 'Indices PF'!$E$32,
   IF(('Funções Dados'!E83&lt;'Indices PF'!$F$34), 'Indices PF'!$F$32, 'Indices PF'!$G$32)),
    IF((F83&gt;='Indices PF'!$D$33),
    IF(('Funções Dados'!E83&lt;'Indices PF'!$E$34), 'Indices PF'!$E$33,
    IF(('Funções Dados'!E83&lt;'Indices PF'!$F$34), 'Indices PF'!$F$33, 'Indices PF'!$G$33))))),
    IF((F83&lt;='Indices PF'!$D$39),
     IF(('Funções Dados'!E83&lt;'Indices PF'!$E$42), 'Indices PF'!$E$39,
     IF(('Funções Dados'!E83&lt;'Indices PF'!$F$42), 'Indices PF'!$F$39, 'Indices PF'!$G$39)),
      IF((F83&lt;='Indices PF'!$D$40),
      IF(('Funções Dados'!E83&lt;'Indices PF'!$E$42), 'Indices PF'!$E$40,
      IF(('Funções Dados'!E83&lt;'Indices PF'!$F$42), 'Indices PF'!$F$40, 'Indices PF'!$G$40)),
       IF((F83&gt;='Indices PF'!$D$41),
       IF(('Funções Dados'!E83&lt;'Indices PF'!$E$42), 'Indices PF'!$E$41,
       IF(('Funções Dados'!E83&lt;'Indices PF'!$F$42), 'Indices PF'!$F$41, 'Indices PF'!$G$41)))))))</f>
        <v/>
      </c>
      <c r="K83" s="116" t="str">
        <f>IF(OR(ISBLANK(E83),ISBLANK(F83)),"",
 IF(D83="ILF",
  IF((F83&lt;='Indices PF'!$D$31),
  IF(('Funções Dados'!E83&lt;'Indices PF'!$E$34), E83*'Indices PF'!$J$31,
  IF(('Funções Dados'!E83&lt;'Indices PF'!$F$34), E83*'Indices PF'!$K$31, E83*'Indices PF'!$L$31)),
   IF((F83&lt;='Indices PF'!$D$32),
   IF(('Funções Dados'!E83&lt;'Indices PF'!$E$34), E83*'Indices PF'!$J$32,
   IF(('Funções Dados'!E83&lt;'Indices PF'!$F$34), E83*'Indices PF'!$K$32, E83*'Indices PF'!$L$32)),
    IF((F83&gt;='Indices PF'!$D$33),
    IF(('Funções Dados'!E83&lt;'Indices PF'!$E$34), E83*'Indices PF'!$J$33,
    IF(('Funções Dados'!E83&lt;'Indices PF'!$F$34), E83*'Indices PF'!$K$33, E83*'Indices PF'!$L$33))))),
    IF((F83&lt;='Indices PF'!$D$39),
     IF(('Funções Dados'!E83&lt;'Indices PF'!$E$42), E83*'Indices PF'!$J$39,
     IF(('Funções Dados'!E83&lt;'Indices PF'!$F$42), E83*'Indices PF'!$K$39, E83*'Indices PF'!$L$39)),
      IF((F83&lt;='Indices PF'!$D$40),
      IF(('Funções Dados'!E83&lt;'Indices PF'!$E$42), E83*'Indices PF'!$J$40,
      IF(('Funções Dados'!E83&lt;'Indices PF'!$F$42), E83*'Indices PF'!$K$40, E83*'Indices PF'!$L$40)),
       IF((F83&gt;='Indices PF'!$D$41),
       IF(('Funções Dados'!E83&lt;'Indices PF'!$E$42), E83*'Indices PF'!$J$41,
       IF(('Funções Dados'!E83&lt;'Indices PF'!$F$42), E83*'Indices PF'!$K$41, E83*'Indices PF'!$L$41)))))))</f>
        <v/>
      </c>
      <c r="L83" s="145" t="str">
        <f>IF(OR(ISBLANK(G83),ISBLANK(H83)),"",
 IF((H83&lt;='Indices PF'!$D$47),
 IF(('Funções Dados'!G83&lt;'Indices PF'!$E$50), G83*'Indices PF'!$J$47,
 IF(('Funções Dados'!G83&lt;'Indices PF'!$F$50), G83*'Indices PF'!$K$47, G83*'Indices PF'!$L$47)),
  IF((H83&lt;='Indices PF'!$D$48),
  IF(('Funções Dados'!G83&lt;'Indices PF'!$E$50), G83*'Indices PF'!$J$48,
  IF(('Funções Dados'!G83&lt;'Indices PF'!$F$50), G83*'Indices PF'!$K$48, G83*'Indices PF'!$L$48)),
   IF((H83&gt;='Indices PF'!$D$49),
   IF(('Funções Dados'!G83&lt;'Indices PF'!$E$50), G83*'Indices PF'!$J$49,
   IF(('Funções Dados'!G83&lt;'Indices PF'!$F$50), G83*'Indices PF'!$K$49, G83*'Indices PF'!$L$49))))))</f>
        <v/>
      </c>
      <c r="M83" s="113"/>
      <c r="N83" s="122"/>
      <c r="O83" s="122"/>
      <c r="P83" s="122"/>
      <c r="Q83" s="122"/>
      <c r="R83" s="115" t="str">
        <f>IF(AND(ISTEXT(T83),ISTEXT(U83)),"",SUM(T83:U83)*'Indices PF'!$E$54)</f>
        <v/>
      </c>
      <c r="S83" s="115" t="str">
        <f>IF(OR(ISBLANK(N83),ISBLANK(O83)),"",
 IF(M83="ILF",
  IF((O83&lt;='Indices PF'!$D$31),
  IF(('Funções Dados'!N83&lt;'Indices PF'!$E$34), 'Indices PF'!$E$31,
  IF(('Funções Dados'!N83&lt;'Indices PF'!$F$34), 'Indices PF'!$F$31, 'Indices PF'!$G$31)),
   IF((O83&lt;='Indices PF'!$D$32),
   IF(('Funções Dados'!N83&lt;'Indices PF'!$E$34), 'Indices PF'!$E$32,
   IF(('Funções Dados'!N83&lt;'Indices PF'!$F$34), 'Indices PF'!$F$32, 'Indices PF'!$G$32)),
    IF((O83&gt;='Indices PF'!$D$33),
    IF(('Funções Dados'!N83&lt;'Indices PF'!$E$34), 'Indices PF'!$E$33,
    IF(('Funções Dados'!N83&lt;'Indices PF'!$F$34), 'Indices PF'!$F$33, 'Indices PF'!$G$33))))),
    IF((O83&lt;='Indices PF'!$D$39),
     IF(('Funções Dados'!N83&lt;'Indices PF'!$E$42), 'Indices PF'!$E$39,
     IF(('Funções Dados'!N83&lt;'Indices PF'!$F$42), 'Indices PF'!$F$39, 'Indices PF'!$G$39)),
      IF((O83&lt;='Indices PF'!$D$40),
      IF(('Funções Dados'!N83&lt;'Indices PF'!$E$42), 'Indices PF'!$E$40,
      IF(('Funções Dados'!N83&lt;'Indices PF'!$F$42), 'Indices PF'!$F$40, 'Indices PF'!$G$40)),
       IF((O83&gt;='Indices PF'!$D$41),
       IF(('Funções Dados'!N83&lt;'Indices PF'!$E$42), 'Indices PF'!$E$41,
       IF(('Funções Dados'!N83&lt;'Indices PF'!$F$42), 'Indices PF'!$F$41, 'Indices PF'!$G$41)))))))</f>
        <v/>
      </c>
      <c r="T83" s="116" t="str">
        <f>IF(OR(ISBLANK(N83),ISBLANK(O83)),"",
 IF(M83="ILF",
  IF((O83&lt;='Indices PF'!$D$31),
  IF(('Funções Dados'!N83&lt;'Indices PF'!$E$34), N83*'Indices PF'!$J$31,
  IF(('Funções Dados'!N83&lt;'Indices PF'!$F$34), N83*'Indices PF'!$K$31, N83*'Indices PF'!$L$31)),
   IF((O83&lt;='Indices PF'!$D$32),
   IF(('Funções Dados'!N83&lt;'Indices PF'!$E$34), N83*'Indices PF'!$J$32,
   IF(('Funções Dados'!N83&lt;'Indices PF'!$F$34), N83*'Indices PF'!$K$32, N83*'Indices PF'!$L$32)),
    IF((O83&gt;='Indices PF'!$D$33),
    IF(('Funções Dados'!N83&lt;'Indices PF'!$E$34), N83*'Indices PF'!$J$33,
    IF(('Funções Dados'!N83&lt;'Indices PF'!$F$34), N83*'Indices PF'!$K$33, N83*'Indices PF'!$L$33))))),
    IF((O83&lt;='Indices PF'!$D$39),
     IF(('Funções Dados'!N83&lt;'Indices PF'!$E$42), N83*'Indices PF'!$J$39,
     IF(('Funções Dados'!N83&lt;'Indices PF'!$F$42), N83*'Indices PF'!$K$39, N83*'Indices PF'!$L$39)),
      IF((O83&lt;='Indices PF'!$D$40),
      IF(('Funções Dados'!N83&lt;'Indices PF'!$E$42), N83*'Indices PF'!$J$40,
      IF(('Funções Dados'!N83&lt;'Indices PF'!$F$42), N83*'Indices PF'!$K$40, N83*'Indices PF'!$L$40)),
       IF((O83&gt;='Indices PF'!$D$41),
       IF(('Funções Dados'!N83&lt;'Indices PF'!$E$42), N83*'Indices PF'!$J$41,
       IF(('Funções Dados'!N83&lt;'Indices PF'!$F$42), N83*'Indices PF'!$K$41, N83*'Indices PF'!$L$41)))))))</f>
        <v/>
      </c>
      <c r="U83" s="116" t="str">
        <f>IF(OR(ISBLANK(P83),ISBLANK(Q83)),"",
 IF((Q83&lt;='Indices PF'!$D$47),
 IF(('Funções Dados'!P83&lt;'Indices PF'!$E$50), P83*'Indices PF'!$J$47,
 IF(('Funções Dados'!P83&lt;'Indices PF'!$F$50), P83*'Indices PF'!$K$47, P83*'Indices PF'!$L$47)),
  IF((Q83&lt;='Indices PF'!$D$48),
  IF(('Funções Dados'!P83&lt;'Indices PF'!$E$50), P83*'Indices PF'!$J$48,
  IF(('Funções Dados'!P83&lt;'Indices PF'!$F$50), P83*'Indices PF'!$K$48, P83*'Indices PF'!$L$48)),
   IF((Q83&gt;='Indices PF'!$D$49),
   IF(('Funções Dados'!P83&lt;'Indices PF'!$E$50), P83*'Indices PF'!$J$49,
   IF(('Funções Dados'!P83&lt;'Indices PF'!$F$50), P83*'Indices PF'!$K$49, P83*'Indices PF'!$L$49))))))</f>
        <v/>
      </c>
      <c r="V83" s="122"/>
      <c r="W83" s="122"/>
      <c r="X83" s="122"/>
      <c r="Y83" s="122"/>
      <c r="Z83" s="117"/>
      <c r="AA83" s="122"/>
      <c r="AB83" s="146" t="str">
        <f t="shared" si="2"/>
        <v/>
      </c>
      <c r="AC83" s="123"/>
      <c r="AD83" s="123"/>
      <c r="AE83" s="126"/>
      <c r="AF83" s="125"/>
      <c r="AG83" s="125"/>
      <c r="AH83" s="29"/>
    </row>
    <row r="84" spans="1:34" ht="12.75" customHeight="1">
      <c r="A84" s="84"/>
      <c r="B84" s="143"/>
      <c r="C84" s="123"/>
      <c r="D84" s="113"/>
      <c r="E84" s="122"/>
      <c r="F84" s="122"/>
      <c r="G84" s="122"/>
      <c r="H84" s="122"/>
      <c r="I84" s="144" t="str">
        <f>IF(AND(ISTEXT(K84),ISTEXT(L84)),"",SUM(K84:L84)*'Indices PF'!$E$54)</f>
        <v/>
      </c>
      <c r="J84" s="144" t="str">
        <f>IF(OR(ISBLANK(E84),ISBLANK(F84)),"",
 IF(D84="ILF",
  IF((F84&lt;='Indices PF'!$D$31),
  IF(('Funções Dados'!E84&lt;'Indices PF'!$E$34), 'Indices PF'!$E$31,
  IF(('Funções Dados'!E84&lt;'Indices PF'!$F$34), 'Indices PF'!$F$31, 'Indices PF'!$G$31)),
   IF((F84&lt;='Indices PF'!$D$32),
   IF(('Funções Dados'!E84&lt;'Indices PF'!$E$34), 'Indices PF'!$E$32,
   IF(('Funções Dados'!E84&lt;'Indices PF'!$F$34), 'Indices PF'!$F$32, 'Indices PF'!$G$32)),
    IF((F84&gt;='Indices PF'!$D$33),
    IF(('Funções Dados'!E84&lt;'Indices PF'!$E$34), 'Indices PF'!$E$33,
    IF(('Funções Dados'!E84&lt;'Indices PF'!$F$34), 'Indices PF'!$F$33, 'Indices PF'!$G$33))))),
    IF((F84&lt;='Indices PF'!$D$39),
     IF(('Funções Dados'!E84&lt;'Indices PF'!$E$42), 'Indices PF'!$E$39,
     IF(('Funções Dados'!E84&lt;'Indices PF'!$F$42), 'Indices PF'!$F$39, 'Indices PF'!$G$39)),
      IF((F84&lt;='Indices PF'!$D$40),
      IF(('Funções Dados'!E84&lt;'Indices PF'!$E$42), 'Indices PF'!$E$40,
      IF(('Funções Dados'!E84&lt;'Indices PF'!$F$42), 'Indices PF'!$F$40, 'Indices PF'!$G$40)),
       IF((F84&gt;='Indices PF'!$D$41),
       IF(('Funções Dados'!E84&lt;'Indices PF'!$E$42), 'Indices PF'!$E$41,
       IF(('Funções Dados'!E84&lt;'Indices PF'!$F$42), 'Indices PF'!$F$41, 'Indices PF'!$G$41)))))))</f>
        <v/>
      </c>
      <c r="K84" s="116" t="str">
        <f>IF(OR(ISBLANK(E84),ISBLANK(F84)),"",
 IF(D84="ILF",
  IF((F84&lt;='Indices PF'!$D$31),
  IF(('Funções Dados'!E84&lt;'Indices PF'!$E$34), E84*'Indices PF'!$J$31,
  IF(('Funções Dados'!E84&lt;'Indices PF'!$F$34), E84*'Indices PF'!$K$31, E84*'Indices PF'!$L$31)),
   IF((F84&lt;='Indices PF'!$D$32),
   IF(('Funções Dados'!E84&lt;'Indices PF'!$E$34), E84*'Indices PF'!$J$32,
   IF(('Funções Dados'!E84&lt;'Indices PF'!$F$34), E84*'Indices PF'!$K$32, E84*'Indices PF'!$L$32)),
    IF((F84&gt;='Indices PF'!$D$33),
    IF(('Funções Dados'!E84&lt;'Indices PF'!$E$34), E84*'Indices PF'!$J$33,
    IF(('Funções Dados'!E84&lt;'Indices PF'!$F$34), E84*'Indices PF'!$K$33, E84*'Indices PF'!$L$33))))),
    IF((F84&lt;='Indices PF'!$D$39),
     IF(('Funções Dados'!E84&lt;'Indices PF'!$E$42), E84*'Indices PF'!$J$39,
     IF(('Funções Dados'!E84&lt;'Indices PF'!$F$42), E84*'Indices PF'!$K$39, E84*'Indices PF'!$L$39)),
      IF((F84&lt;='Indices PF'!$D$40),
      IF(('Funções Dados'!E84&lt;'Indices PF'!$E$42), E84*'Indices PF'!$J$40,
      IF(('Funções Dados'!E84&lt;'Indices PF'!$F$42), E84*'Indices PF'!$K$40, E84*'Indices PF'!$L$40)),
       IF((F84&gt;='Indices PF'!$D$41),
       IF(('Funções Dados'!E84&lt;'Indices PF'!$E$42), E84*'Indices PF'!$J$41,
       IF(('Funções Dados'!E84&lt;'Indices PF'!$F$42), E84*'Indices PF'!$K$41, E84*'Indices PF'!$L$41)))))))</f>
        <v/>
      </c>
      <c r="L84" s="145" t="str">
        <f>IF(OR(ISBLANK(G84),ISBLANK(H84)),"",
 IF((H84&lt;='Indices PF'!$D$47),
 IF(('Funções Dados'!G84&lt;'Indices PF'!$E$50), G84*'Indices PF'!$J$47,
 IF(('Funções Dados'!G84&lt;'Indices PF'!$F$50), G84*'Indices PF'!$K$47, G84*'Indices PF'!$L$47)),
  IF((H84&lt;='Indices PF'!$D$48),
  IF(('Funções Dados'!G84&lt;'Indices PF'!$E$50), G84*'Indices PF'!$J$48,
  IF(('Funções Dados'!G84&lt;'Indices PF'!$F$50), G84*'Indices PF'!$K$48, G84*'Indices PF'!$L$48)),
   IF((H84&gt;='Indices PF'!$D$49),
   IF(('Funções Dados'!G84&lt;'Indices PF'!$E$50), G84*'Indices PF'!$J$49,
   IF(('Funções Dados'!G84&lt;'Indices PF'!$F$50), G84*'Indices PF'!$K$49, G84*'Indices PF'!$L$49))))))</f>
        <v/>
      </c>
      <c r="M84" s="113"/>
      <c r="N84" s="122"/>
      <c r="O84" s="122"/>
      <c r="P84" s="122"/>
      <c r="Q84" s="122"/>
      <c r="R84" s="115" t="str">
        <f>IF(AND(ISTEXT(T84),ISTEXT(U84)),"",SUM(T84:U84)*'Indices PF'!$E$54)</f>
        <v/>
      </c>
      <c r="S84" s="115" t="str">
        <f>IF(OR(ISBLANK(N84),ISBLANK(O84)),"",
 IF(M84="ILF",
  IF((O84&lt;='Indices PF'!$D$31),
  IF(('Funções Dados'!N84&lt;'Indices PF'!$E$34), 'Indices PF'!$E$31,
  IF(('Funções Dados'!N84&lt;'Indices PF'!$F$34), 'Indices PF'!$F$31, 'Indices PF'!$G$31)),
   IF((O84&lt;='Indices PF'!$D$32),
   IF(('Funções Dados'!N84&lt;'Indices PF'!$E$34), 'Indices PF'!$E$32,
   IF(('Funções Dados'!N84&lt;'Indices PF'!$F$34), 'Indices PF'!$F$32, 'Indices PF'!$G$32)),
    IF((O84&gt;='Indices PF'!$D$33),
    IF(('Funções Dados'!N84&lt;'Indices PF'!$E$34), 'Indices PF'!$E$33,
    IF(('Funções Dados'!N84&lt;'Indices PF'!$F$34), 'Indices PF'!$F$33, 'Indices PF'!$G$33))))),
    IF((O84&lt;='Indices PF'!$D$39),
     IF(('Funções Dados'!N84&lt;'Indices PF'!$E$42), 'Indices PF'!$E$39,
     IF(('Funções Dados'!N84&lt;'Indices PF'!$F$42), 'Indices PF'!$F$39, 'Indices PF'!$G$39)),
      IF((O84&lt;='Indices PF'!$D$40),
      IF(('Funções Dados'!N84&lt;'Indices PF'!$E$42), 'Indices PF'!$E$40,
      IF(('Funções Dados'!N84&lt;'Indices PF'!$F$42), 'Indices PF'!$F$40, 'Indices PF'!$G$40)),
       IF((O84&gt;='Indices PF'!$D$41),
       IF(('Funções Dados'!N84&lt;'Indices PF'!$E$42), 'Indices PF'!$E$41,
       IF(('Funções Dados'!N84&lt;'Indices PF'!$F$42), 'Indices PF'!$F$41, 'Indices PF'!$G$41)))))))</f>
        <v/>
      </c>
      <c r="T84" s="116" t="str">
        <f>IF(OR(ISBLANK(N84),ISBLANK(O84)),"",
 IF(M84="ILF",
  IF((O84&lt;='Indices PF'!$D$31),
  IF(('Funções Dados'!N84&lt;'Indices PF'!$E$34), N84*'Indices PF'!$J$31,
  IF(('Funções Dados'!N84&lt;'Indices PF'!$F$34), N84*'Indices PF'!$K$31, N84*'Indices PF'!$L$31)),
   IF((O84&lt;='Indices PF'!$D$32),
   IF(('Funções Dados'!N84&lt;'Indices PF'!$E$34), N84*'Indices PF'!$J$32,
   IF(('Funções Dados'!N84&lt;'Indices PF'!$F$34), N84*'Indices PF'!$K$32, N84*'Indices PF'!$L$32)),
    IF((O84&gt;='Indices PF'!$D$33),
    IF(('Funções Dados'!N84&lt;'Indices PF'!$E$34), N84*'Indices PF'!$J$33,
    IF(('Funções Dados'!N84&lt;'Indices PF'!$F$34), N84*'Indices PF'!$K$33, N84*'Indices PF'!$L$33))))),
    IF((O84&lt;='Indices PF'!$D$39),
     IF(('Funções Dados'!N84&lt;'Indices PF'!$E$42), N84*'Indices PF'!$J$39,
     IF(('Funções Dados'!N84&lt;'Indices PF'!$F$42), N84*'Indices PF'!$K$39, N84*'Indices PF'!$L$39)),
      IF((O84&lt;='Indices PF'!$D$40),
      IF(('Funções Dados'!N84&lt;'Indices PF'!$E$42), N84*'Indices PF'!$J$40,
      IF(('Funções Dados'!N84&lt;'Indices PF'!$F$42), N84*'Indices PF'!$K$40, N84*'Indices PF'!$L$40)),
       IF((O84&gt;='Indices PF'!$D$41),
       IF(('Funções Dados'!N84&lt;'Indices PF'!$E$42), N84*'Indices PF'!$J$41,
       IF(('Funções Dados'!N84&lt;'Indices PF'!$F$42), N84*'Indices PF'!$K$41, N84*'Indices PF'!$L$41)))))))</f>
        <v/>
      </c>
      <c r="U84" s="116" t="str">
        <f>IF(OR(ISBLANK(P84),ISBLANK(Q84)),"",
 IF((Q84&lt;='Indices PF'!$D$47),
 IF(('Funções Dados'!P84&lt;'Indices PF'!$E$50), P84*'Indices PF'!$J$47,
 IF(('Funções Dados'!P84&lt;'Indices PF'!$F$50), P84*'Indices PF'!$K$47, P84*'Indices PF'!$L$47)),
  IF((Q84&lt;='Indices PF'!$D$48),
  IF(('Funções Dados'!P84&lt;'Indices PF'!$E$50), P84*'Indices PF'!$J$48,
  IF(('Funções Dados'!P84&lt;'Indices PF'!$F$50), P84*'Indices PF'!$K$48, P84*'Indices PF'!$L$48)),
   IF((Q84&gt;='Indices PF'!$D$49),
   IF(('Funções Dados'!P84&lt;'Indices PF'!$E$50), P84*'Indices PF'!$J$49,
   IF(('Funções Dados'!P84&lt;'Indices PF'!$F$50), P84*'Indices PF'!$K$49, P84*'Indices PF'!$L$49))))))</f>
        <v/>
      </c>
      <c r="V84" s="122"/>
      <c r="W84" s="122"/>
      <c r="X84" s="122"/>
      <c r="Y84" s="122"/>
      <c r="Z84" s="117"/>
      <c r="AA84" s="122"/>
      <c r="AB84" s="146" t="str">
        <f t="shared" si="2"/>
        <v/>
      </c>
      <c r="AC84" s="123"/>
      <c r="AD84" s="123"/>
      <c r="AE84" s="126"/>
      <c r="AF84" s="125"/>
      <c r="AG84" s="125"/>
      <c r="AH84" s="29"/>
    </row>
    <row r="85" spans="1:34" ht="12.75" customHeight="1">
      <c r="A85" s="84"/>
      <c r="B85" s="143"/>
      <c r="C85" s="123"/>
      <c r="D85" s="113"/>
      <c r="E85" s="122"/>
      <c r="F85" s="122"/>
      <c r="G85" s="122"/>
      <c r="H85" s="122"/>
      <c r="I85" s="144" t="str">
        <f>IF(AND(ISTEXT(K85),ISTEXT(L85)),"",SUM(K85:L85)*'Indices PF'!$E$54)</f>
        <v/>
      </c>
      <c r="J85" s="144" t="str">
        <f>IF(OR(ISBLANK(E85),ISBLANK(F85)),"",
 IF(D85="ILF",
  IF((F85&lt;='Indices PF'!$D$31),
  IF(('Funções Dados'!E85&lt;'Indices PF'!$E$34), 'Indices PF'!$E$31,
  IF(('Funções Dados'!E85&lt;'Indices PF'!$F$34), 'Indices PF'!$F$31, 'Indices PF'!$G$31)),
   IF((F85&lt;='Indices PF'!$D$32),
   IF(('Funções Dados'!E85&lt;'Indices PF'!$E$34), 'Indices PF'!$E$32,
   IF(('Funções Dados'!E85&lt;'Indices PF'!$F$34), 'Indices PF'!$F$32, 'Indices PF'!$G$32)),
    IF((F85&gt;='Indices PF'!$D$33),
    IF(('Funções Dados'!E85&lt;'Indices PF'!$E$34), 'Indices PF'!$E$33,
    IF(('Funções Dados'!E85&lt;'Indices PF'!$F$34), 'Indices PF'!$F$33, 'Indices PF'!$G$33))))),
    IF((F85&lt;='Indices PF'!$D$39),
     IF(('Funções Dados'!E85&lt;'Indices PF'!$E$42), 'Indices PF'!$E$39,
     IF(('Funções Dados'!E85&lt;'Indices PF'!$F$42), 'Indices PF'!$F$39, 'Indices PF'!$G$39)),
      IF((F85&lt;='Indices PF'!$D$40),
      IF(('Funções Dados'!E85&lt;'Indices PF'!$E$42), 'Indices PF'!$E$40,
      IF(('Funções Dados'!E85&lt;'Indices PF'!$F$42), 'Indices PF'!$F$40, 'Indices PF'!$G$40)),
       IF((F85&gt;='Indices PF'!$D$41),
       IF(('Funções Dados'!E85&lt;'Indices PF'!$E$42), 'Indices PF'!$E$41,
       IF(('Funções Dados'!E85&lt;'Indices PF'!$F$42), 'Indices PF'!$F$41, 'Indices PF'!$G$41)))))))</f>
        <v/>
      </c>
      <c r="K85" s="116" t="str">
        <f>IF(OR(ISBLANK(E85),ISBLANK(F85)),"",
 IF(D85="ILF",
  IF((F85&lt;='Indices PF'!$D$31),
  IF(('Funções Dados'!E85&lt;'Indices PF'!$E$34), E85*'Indices PF'!$J$31,
  IF(('Funções Dados'!E85&lt;'Indices PF'!$F$34), E85*'Indices PF'!$K$31, E85*'Indices PF'!$L$31)),
   IF((F85&lt;='Indices PF'!$D$32),
   IF(('Funções Dados'!E85&lt;'Indices PF'!$E$34), E85*'Indices PF'!$J$32,
   IF(('Funções Dados'!E85&lt;'Indices PF'!$F$34), E85*'Indices PF'!$K$32, E85*'Indices PF'!$L$32)),
    IF((F85&gt;='Indices PF'!$D$33),
    IF(('Funções Dados'!E85&lt;'Indices PF'!$E$34), E85*'Indices PF'!$J$33,
    IF(('Funções Dados'!E85&lt;'Indices PF'!$F$34), E85*'Indices PF'!$K$33, E85*'Indices PF'!$L$33))))),
    IF((F85&lt;='Indices PF'!$D$39),
     IF(('Funções Dados'!E85&lt;'Indices PF'!$E$42), E85*'Indices PF'!$J$39,
     IF(('Funções Dados'!E85&lt;'Indices PF'!$F$42), E85*'Indices PF'!$K$39, E85*'Indices PF'!$L$39)),
      IF((F85&lt;='Indices PF'!$D$40),
      IF(('Funções Dados'!E85&lt;'Indices PF'!$E$42), E85*'Indices PF'!$J$40,
      IF(('Funções Dados'!E85&lt;'Indices PF'!$F$42), E85*'Indices PF'!$K$40, E85*'Indices PF'!$L$40)),
       IF((F85&gt;='Indices PF'!$D$41),
       IF(('Funções Dados'!E85&lt;'Indices PF'!$E$42), E85*'Indices PF'!$J$41,
       IF(('Funções Dados'!E85&lt;'Indices PF'!$F$42), E85*'Indices PF'!$K$41, E85*'Indices PF'!$L$41)))))))</f>
        <v/>
      </c>
      <c r="L85" s="145" t="str">
        <f>IF(OR(ISBLANK(G85),ISBLANK(H85)),"",
 IF((H85&lt;='Indices PF'!$D$47),
 IF(('Funções Dados'!G85&lt;'Indices PF'!$E$50), G85*'Indices PF'!$J$47,
 IF(('Funções Dados'!G85&lt;'Indices PF'!$F$50), G85*'Indices PF'!$K$47, G85*'Indices PF'!$L$47)),
  IF((H85&lt;='Indices PF'!$D$48),
  IF(('Funções Dados'!G85&lt;'Indices PF'!$E$50), G85*'Indices PF'!$J$48,
  IF(('Funções Dados'!G85&lt;'Indices PF'!$F$50), G85*'Indices PF'!$K$48, G85*'Indices PF'!$L$48)),
   IF((H85&gt;='Indices PF'!$D$49),
   IF(('Funções Dados'!G85&lt;'Indices PF'!$E$50), G85*'Indices PF'!$J$49,
   IF(('Funções Dados'!G85&lt;'Indices PF'!$F$50), G85*'Indices PF'!$K$49, G85*'Indices PF'!$L$49))))))</f>
        <v/>
      </c>
      <c r="M85" s="113"/>
      <c r="N85" s="122"/>
      <c r="O85" s="122"/>
      <c r="P85" s="122"/>
      <c r="Q85" s="122"/>
      <c r="R85" s="115" t="str">
        <f>IF(AND(ISTEXT(T85),ISTEXT(U85)),"",SUM(T85:U85)*'Indices PF'!$E$54)</f>
        <v/>
      </c>
      <c r="S85" s="115" t="str">
        <f>IF(OR(ISBLANK(N85),ISBLANK(O85)),"",
 IF(M85="ILF",
  IF((O85&lt;='Indices PF'!$D$31),
  IF(('Funções Dados'!N85&lt;'Indices PF'!$E$34), 'Indices PF'!$E$31,
  IF(('Funções Dados'!N85&lt;'Indices PF'!$F$34), 'Indices PF'!$F$31, 'Indices PF'!$G$31)),
   IF((O85&lt;='Indices PF'!$D$32),
   IF(('Funções Dados'!N85&lt;'Indices PF'!$E$34), 'Indices PF'!$E$32,
   IF(('Funções Dados'!N85&lt;'Indices PF'!$F$34), 'Indices PF'!$F$32, 'Indices PF'!$G$32)),
    IF((O85&gt;='Indices PF'!$D$33),
    IF(('Funções Dados'!N85&lt;'Indices PF'!$E$34), 'Indices PF'!$E$33,
    IF(('Funções Dados'!N85&lt;'Indices PF'!$F$34), 'Indices PF'!$F$33, 'Indices PF'!$G$33))))),
    IF((O85&lt;='Indices PF'!$D$39),
     IF(('Funções Dados'!N85&lt;'Indices PF'!$E$42), 'Indices PF'!$E$39,
     IF(('Funções Dados'!N85&lt;'Indices PF'!$F$42), 'Indices PF'!$F$39, 'Indices PF'!$G$39)),
      IF((O85&lt;='Indices PF'!$D$40),
      IF(('Funções Dados'!N85&lt;'Indices PF'!$E$42), 'Indices PF'!$E$40,
      IF(('Funções Dados'!N85&lt;'Indices PF'!$F$42), 'Indices PF'!$F$40, 'Indices PF'!$G$40)),
       IF((O85&gt;='Indices PF'!$D$41),
       IF(('Funções Dados'!N85&lt;'Indices PF'!$E$42), 'Indices PF'!$E$41,
       IF(('Funções Dados'!N85&lt;'Indices PF'!$F$42), 'Indices PF'!$F$41, 'Indices PF'!$G$41)))))))</f>
        <v/>
      </c>
      <c r="T85" s="116" t="str">
        <f>IF(OR(ISBLANK(N85),ISBLANK(O85)),"",
 IF(M85="ILF",
  IF((O85&lt;='Indices PF'!$D$31),
  IF(('Funções Dados'!N85&lt;'Indices PF'!$E$34), N85*'Indices PF'!$J$31,
  IF(('Funções Dados'!N85&lt;'Indices PF'!$F$34), N85*'Indices PF'!$K$31, N85*'Indices PF'!$L$31)),
   IF((O85&lt;='Indices PF'!$D$32),
   IF(('Funções Dados'!N85&lt;'Indices PF'!$E$34), N85*'Indices PF'!$J$32,
   IF(('Funções Dados'!N85&lt;'Indices PF'!$F$34), N85*'Indices PF'!$K$32, N85*'Indices PF'!$L$32)),
    IF((O85&gt;='Indices PF'!$D$33),
    IF(('Funções Dados'!N85&lt;'Indices PF'!$E$34), N85*'Indices PF'!$J$33,
    IF(('Funções Dados'!N85&lt;'Indices PF'!$F$34), N85*'Indices PF'!$K$33, N85*'Indices PF'!$L$33))))),
    IF((O85&lt;='Indices PF'!$D$39),
     IF(('Funções Dados'!N85&lt;'Indices PF'!$E$42), N85*'Indices PF'!$J$39,
     IF(('Funções Dados'!N85&lt;'Indices PF'!$F$42), N85*'Indices PF'!$K$39, N85*'Indices PF'!$L$39)),
      IF((O85&lt;='Indices PF'!$D$40),
      IF(('Funções Dados'!N85&lt;'Indices PF'!$E$42), N85*'Indices PF'!$J$40,
      IF(('Funções Dados'!N85&lt;'Indices PF'!$F$42), N85*'Indices PF'!$K$40, N85*'Indices PF'!$L$40)),
       IF((O85&gt;='Indices PF'!$D$41),
       IF(('Funções Dados'!N85&lt;'Indices PF'!$E$42), N85*'Indices PF'!$J$41,
       IF(('Funções Dados'!N85&lt;'Indices PF'!$F$42), N85*'Indices PF'!$K$41, N85*'Indices PF'!$L$41)))))))</f>
        <v/>
      </c>
      <c r="U85" s="116" t="str">
        <f>IF(OR(ISBLANK(P85),ISBLANK(Q85)),"",
 IF((Q85&lt;='Indices PF'!$D$47),
 IF(('Funções Dados'!P85&lt;'Indices PF'!$E$50), P85*'Indices PF'!$J$47,
 IF(('Funções Dados'!P85&lt;'Indices PF'!$F$50), P85*'Indices PF'!$K$47, P85*'Indices PF'!$L$47)),
  IF((Q85&lt;='Indices PF'!$D$48),
  IF(('Funções Dados'!P85&lt;'Indices PF'!$E$50), P85*'Indices PF'!$J$48,
  IF(('Funções Dados'!P85&lt;'Indices PF'!$F$50), P85*'Indices PF'!$K$48, P85*'Indices PF'!$L$48)),
   IF((Q85&gt;='Indices PF'!$D$49),
   IF(('Funções Dados'!P85&lt;'Indices PF'!$E$50), P85*'Indices PF'!$J$49,
   IF(('Funções Dados'!P85&lt;'Indices PF'!$F$50), P85*'Indices PF'!$K$49, P85*'Indices PF'!$L$49))))))</f>
        <v/>
      </c>
      <c r="V85" s="122"/>
      <c r="W85" s="122"/>
      <c r="X85" s="122"/>
      <c r="Y85" s="122"/>
      <c r="Z85" s="117"/>
      <c r="AA85" s="122"/>
      <c r="AB85" s="146" t="str">
        <f t="shared" si="2"/>
        <v/>
      </c>
      <c r="AC85" s="123"/>
      <c r="AD85" s="123"/>
      <c r="AE85" s="126"/>
      <c r="AF85" s="125"/>
      <c r="AG85" s="125"/>
      <c r="AH85" s="29"/>
    </row>
    <row r="86" spans="1:34" ht="12.75" customHeight="1">
      <c r="A86" s="84"/>
      <c r="B86" s="143"/>
      <c r="C86" s="123"/>
      <c r="D86" s="113"/>
      <c r="E86" s="122"/>
      <c r="F86" s="122"/>
      <c r="G86" s="122"/>
      <c r="H86" s="122"/>
      <c r="I86" s="144" t="str">
        <f>IF(AND(ISTEXT(K86),ISTEXT(L86)),"",SUM(K86:L86)*'Indices PF'!$E$54)</f>
        <v/>
      </c>
      <c r="J86" s="144" t="str">
        <f>IF(OR(ISBLANK(E86),ISBLANK(F86)),"",
 IF(D86="ILF",
  IF((F86&lt;='Indices PF'!$D$31),
  IF(('Funções Dados'!E86&lt;'Indices PF'!$E$34), 'Indices PF'!$E$31,
  IF(('Funções Dados'!E86&lt;'Indices PF'!$F$34), 'Indices PF'!$F$31, 'Indices PF'!$G$31)),
   IF((F86&lt;='Indices PF'!$D$32),
   IF(('Funções Dados'!E86&lt;'Indices PF'!$E$34), 'Indices PF'!$E$32,
   IF(('Funções Dados'!E86&lt;'Indices PF'!$F$34), 'Indices PF'!$F$32, 'Indices PF'!$G$32)),
    IF((F86&gt;='Indices PF'!$D$33),
    IF(('Funções Dados'!E86&lt;'Indices PF'!$E$34), 'Indices PF'!$E$33,
    IF(('Funções Dados'!E86&lt;'Indices PF'!$F$34), 'Indices PF'!$F$33, 'Indices PF'!$G$33))))),
    IF((F86&lt;='Indices PF'!$D$39),
     IF(('Funções Dados'!E86&lt;'Indices PF'!$E$42), 'Indices PF'!$E$39,
     IF(('Funções Dados'!E86&lt;'Indices PF'!$F$42), 'Indices PF'!$F$39, 'Indices PF'!$G$39)),
      IF((F86&lt;='Indices PF'!$D$40),
      IF(('Funções Dados'!E86&lt;'Indices PF'!$E$42), 'Indices PF'!$E$40,
      IF(('Funções Dados'!E86&lt;'Indices PF'!$F$42), 'Indices PF'!$F$40, 'Indices PF'!$G$40)),
       IF((F86&gt;='Indices PF'!$D$41),
       IF(('Funções Dados'!E86&lt;'Indices PF'!$E$42), 'Indices PF'!$E$41,
       IF(('Funções Dados'!E86&lt;'Indices PF'!$F$42), 'Indices PF'!$F$41, 'Indices PF'!$G$41)))))))</f>
        <v/>
      </c>
      <c r="K86" s="116" t="str">
        <f>IF(OR(ISBLANK(E86),ISBLANK(F86)),"",
 IF(D86="ILF",
  IF((F86&lt;='Indices PF'!$D$31),
  IF(('Funções Dados'!E86&lt;'Indices PF'!$E$34), E86*'Indices PF'!$J$31,
  IF(('Funções Dados'!E86&lt;'Indices PF'!$F$34), E86*'Indices PF'!$K$31, E86*'Indices PF'!$L$31)),
   IF((F86&lt;='Indices PF'!$D$32),
   IF(('Funções Dados'!E86&lt;'Indices PF'!$E$34), E86*'Indices PF'!$J$32,
   IF(('Funções Dados'!E86&lt;'Indices PF'!$F$34), E86*'Indices PF'!$K$32, E86*'Indices PF'!$L$32)),
    IF((F86&gt;='Indices PF'!$D$33),
    IF(('Funções Dados'!E86&lt;'Indices PF'!$E$34), E86*'Indices PF'!$J$33,
    IF(('Funções Dados'!E86&lt;'Indices PF'!$F$34), E86*'Indices PF'!$K$33, E86*'Indices PF'!$L$33))))),
    IF((F86&lt;='Indices PF'!$D$39),
     IF(('Funções Dados'!E86&lt;'Indices PF'!$E$42), E86*'Indices PF'!$J$39,
     IF(('Funções Dados'!E86&lt;'Indices PF'!$F$42), E86*'Indices PF'!$K$39, E86*'Indices PF'!$L$39)),
      IF((F86&lt;='Indices PF'!$D$40),
      IF(('Funções Dados'!E86&lt;'Indices PF'!$E$42), E86*'Indices PF'!$J$40,
      IF(('Funções Dados'!E86&lt;'Indices PF'!$F$42), E86*'Indices PF'!$K$40, E86*'Indices PF'!$L$40)),
       IF((F86&gt;='Indices PF'!$D$41),
       IF(('Funções Dados'!E86&lt;'Indices PF'!$E$42), E86*'Indices PF'!$J$41,
       IF(('Funções Dados'!E86&lt;'Indices PF'!$F$42), E86*'Indices PF'!$K$41, E86*'Indices PF'!$L$41)))))))</f>
        <v/>
      </c>
      <c r="L86" s="145" t="str">
        <f>IF(OR(ISBLANK(G86),ISBLANK(H86)),"",
 IF((H86&lt;='Indices PF'!$D$47),
 IF(('Funções Dados'!G86&lt;'Indices PF'!$E$50), G86*'Indices PF'!$J$47,
 IF(('Funções Dados'!G86&lt;'Indices PF'!$F$50), G86*'Indices PF'!$K$47, G86*'Indices PF'!$L$47)),
  IF((H86&lt;='Indices PF'!$D$48),
  IF(('Funções Dados'!G86&lt;'Indices PF'!$E$50), G86*'Indices PF'!$J$48,
  IF(('Funções Dados'!G86&lt;'Indices PF'!$F$50), G86*'Indices PF'!$K$48, G86*'Indices PF'!$L$48)),
   IF((H86&gt;='Indices PF'!$D$49),
   IF(('Funções Dados'!G86&lt;'Indices PF'!$E$50), G86*'Indices PF'!$J$49,
   IF(('Funções Dados'!G86&lt;'Indices PF'!$F$50), G86*'Indices PF'!$K$49, G86*'Indices PF'!$L$49))))))</f>
        <v/>
      </c>
      <c r="M86" s="113"/>
      <c r="N86" s="122"/>
      <c r="O86" s="122"/>
      <c r="P86" s="122"/>
      <c r="Q86" s="122"/>
      <c r="R86" s="115" t="str">
        <f>IF(AND(ISTEXT(T86),ISTEXT(U86)),"",SUM(T86:U86)*'Indices PF'!$E$54)</f>
        <v/>
      </c>
      <c r="S86" s="115" t="str">
        <f>IF(OR(ISBLANK(N86),ISBLANK(O86)),"",
 IF(M86="ILF",
  IF((O86&lt;='Indices PF'!$D$31),
  IF(('Funções Dados'!N86&lt;'Indices PF'!$E$34), 'Indices PF'!$E$31,
  IF(('Funções Dados'!N86&lt;'Indices PF'!$F$34), 'Indices PF'!$F$31, 'Indices PF'!$G$31)),
   IF((O86&lt;='Indices PF'!$D$32),
   IF(('Funções Dados'!N86&lt;'Indices PF'!$E$34), 'Indices PF'!$E$32,
   IF(('Funções Dados'!N86&lt;'Indices PF'!$F$34), 'Indices PF'!$F$32, 'Indices PF'!$G$32)),
    IF((O86&gt;='Indices PF'!$D$33),
    IF(('Funções Dados'!N86&lt;'Indices PF'!$E$34), 'Indices PF'!$E$33,
    IF(('Funções Dados'!N86&lt;'Indices PF'!$F$34), 'Indices PF'!$F$33, 'Indices PF'!$G$33))))),
    IF((O86&lt;='Indices PF'!$D$39),
     IF(('Funções Dados'!N86&lt;'Indices PF'!$E$42), 'Indices PF'!$E$39,
     IF(('Funções Dados'!N86&lt;'Indices PF'!$F$42), 'Indices PF'!$F$39, 'Indices PF'!$G$39)),
      IF((O86&lt;='Indices PF'!$D$40),
      IF(('Funções Dados'!N86&lt;'Indices PF'!$E$42), 'Indices PF'!$E$40,
      IF(('Funções Dados'!N86&lt;'Indices PF'!$F$42), 'Indices PF'!$F$40, 'Indices PF'!$G$40)),
       IF((O86&gt;='Indices PF'!$D$41),
       IF(('Funções Dados'!N86&lt;'Indices PF'!$E$42), 'Indices PF'!$E$41,
       IF(('Funções Dados'!N86&lt;'Indices PF'!$F$42), 'Indices PF'!$F$41, 'Indices PF'!$G$41)))))))</f>
        <v/>
      </c>
      <c r="T86" s="116" t="str">
        <f>IF(OR(ISBLANK(N86),ISBLANK(O86)),"",
 IF(M86="ILF",
  IF((O86&lt;='Indices PF'!$D$31),
  IF(('Funções Dados'!N86&lt;'Indices PF'!$E$34), N86*'Indices PF'!$J$31,
  IF(('Funções Dados'!N86&lt;'Indices PF'!$F$34), N86*'Indices PF'!$K$31, N86*'Indices PF'!$L$31)),
   IF((O86&lt;='Indices PF'!$D$32),
   IF(('Funções Dados'!N86&lt;'Indices PF'!$E$34), N86*'Indices PF'!$J$32,
   IF(('Funções Dados'!N86&lt;'Indices PF'!$F$34), N86*'Indices PF'!$K$32, N86*'Indices PF'!$L$32)),
    IF((O86&gt;='Indices PF'!$D$33),
    IF(('Funções Dados'!N86&lt;'Indices PF'!$E$34), N86*'Indices PF'!$J$33,
    IF(('Funções Dados'!N86&lt;'Indices PF'!$F$34), N86*'Indices PF'!$K$33, N86*'Indices PF'!$L$33))))),
    IF((O86&lt;='Indices PF'!$D$39),
     IF(('Funções Dados'!N86&lt;'Indices PF'!$E$42), N86*'Indices PF'!$J$39,
     IF(('Funções Dados'!N86&lt;'Indices PF'!$F$42), N86*'Indices PF'!$K$39, N86*'Indices PF'!$L$39)),
      IF((O86&lt;='Indices PF'!$D$40),
      IF(('Funções Dados'!N86&lt;'Indices PF'!$E$42), N86*'Indices PF'!$J$40,
      IF(('Funções Dados'!N86&lt;'Indices PF'!$F$42), N86*'Indices PF'!$K$40, N86*'Indices PF'!$L$40)),
       IF((O86&gt;='Indices PF'!$D$41),
       IF(('Funções Dados'!N86&lt;'Indices PF'!$E$42), N86*'Indices PF'!$J$41,
       IF(('Funções Dados'!N86&lt;'Indices PF'!$F$42), N86*'Indices PF'!$K$41, N86*'Indices PF'!$L$41)))))))</f>
        <v/>
      </c>
      <c r="U86" s="116" t="str">
        <f>IF(OR(ISBLANK(P86),ISBLANK(Q86)),"",
 IF((Q86&lt;='Indices PF'!$D$47),
 IF(('Funções Dados'!P86&lt;'Indices PF'!$E$50), P86*'Indices PF'!$J$47,
 IF(('Funções Dados'!P86&lt;'Indices PF'!$F$50), P86*'Indices PF'!$K$47, P86*'Indices PF'!$L$47)),
  IF((Q86&lt;='Indices PF'!$D$48),
  IF(('Funções Dados'!P86&lt;'Indices PF'!$E$50), P86*'Indices PF'!$J$48,
  IF(('Funções Dados'!P86&lt;'Indices PF'!$F$50), P86*'Indices PF'!$K$48, P86*'Indices PF'!$L$48)),
   IF((Q86&gt;='Indices PF'!$D$49),
   IF(('Funções Dados'!P86&lt;'Indices PF'!$E$50), P86*'Indices PF'!$J$49,
   IF(('Funções Dados'!P86&lt;'Indices PF'!$F$50), P86*'Indices PF'!$K$49, P86*'Indices PF'!$L$49))))))</f>
        <v/>
      </c>
      <c r="V86" s="122"/>
      <c r="W86" s="122"/>
      <c r="X86" s="122"/>
      <c r="Y86" s="122"/>
      <c r="Z86" s="117"/>
      <c r="AA86" s="122"/>
      <c r="AB86" s="146" t="str">
        <f t="shared" si="2"/>
        <v/>
      </c>
      <c r="AC86" s="123"/>
      <c r="AD86" s="123"/>
      <c r="AE86" s="126"/>
      <c r="AF86" s="125"/>
      <c r="AG86" s="125"/>
      <c r="AH86" s="29"/>
    </row>
    <row r="87" spans="1:34" ht="12.75" customHeight="1">
      <c r="A87" s="84"/>
      <c r="B87" s="143"/>
      <c r="C87" s="123"/>
      <c r="D87" s="113"/>
      <c r="E87" s="122"/>
      <c r="F87" s="122"/>
      <c r="G87" s="122"/>
      <c r="H87" s="122"/>
      <c r="I87" s="144" t="str">
        <f>IF(AND(ISTEXT(K87),ISTEXT(L87)),"",SUM(K87:L87)*'Indices PF'!$E$54)</f>
        <v/>
      </c>
      <c r="J87" s="144" t="str">
        <f>IF(OR(ISBLANK(E87),ISBLANK(F87)),"",
 IF(D87="ILF",
  IF((F87&lt;='Indices PF'!$D$31),
  IF(('Funções Dados'!E87&lt;'Indices PF'!$E$34), 'Indices PF'!$E$31,
  IF(('Funções Dados'!E87&lt;'Indices PF'!$F$34), 'Indices PF'!$F$31, 'Indices PF'!$G$31)),
   IF((F87&lt;='Indices PF'!$D$32),
   IF(('Funções Dados'!E87&lt;'Indices PF'!$E$34), 'Indices PF'!$E$32,
   IF(('Funções Dados'!E87&lt;'Indices PF'!$F$34), 'Indices PF'!$F$32, 'Indices PF'!$G$32)),
    IF((F87&gt;='Indices PF'!$D$33),
    IF(('Funções Dados'!E87&lt;'Indices PF'!$E$34), 'Indices PF'!$E$33,
    IF(('Funções Dados'!E87&lt;'Indices PF'!$F$34), 'Indices PF'!$F$33, 'Indices PF'!$G$33))))),
    IF((F87&lt;='Indices PF'!$D$39),
     IF(('Funções Dados'!E87&lt;'Indices PF'!$E$42), 'Indices PF'!$E$39,
     IF(('Funções Dados'!E87&lt;'Indices PF'!$F$42), 'Indices PF'!$F$39, 'Indices PF'!$G$39)),
      IF((F87&lt;='Indices PF'!$D$40),
      IF(('Funções Dados'!E87&lt;'Indices PF'!$E$42), 'Indices PF'!$E$40,
      IF(('Funções Dados'!E87&lt;'Indices PF'!$F$42), 'Indices PF'!$F$40, 'Indices PF'!$G$40)),
       IF((F87&gt;='Indices PF'!$D$41),
       IF(('Funções Dados'!E87&lt;'Indices PF'!$E$42), 'Indices PF'!$E$41,
       IF(('Funções Dados'!E87&lt;'Indices PF'!$F$42), 'Indices PF'!$F$41, 'Indices PF'!$G$41)))))))</f>
        <v/>
      </c>
      <c r="K87" s="116" t="str">
        <f>IF(OR(ISBLANK(E87),ISBLANK(F87)),"",
 IF(D87="ILF",
  IF((F87&lt;='Indices PF'!$D$31),
  IF(('Funções Dados'!E87&lt;'Indices PF'!$E$34), E87*'Indices PF'!$J$31,
  IF(('Funções Dados'!E87&lt;'Indices PF'!$F$34), E87*'Indices PF'!$K$31, E87*'Indices PF'!$L$31)),
   IF((F87&lt;='Indices PF'!$D$32),
   IF(('Funções Dados'!E87&lt;'Indices PF'!$E$34), E87*'Indices PF'!$J$32,
   IF(('Funções Dados'!E87&lt;'Indices PF'!$F$34), E87*'Indices PF'!$K$32, E87*'Indices PF'!$L$32)),
    IF((F87&gt;='Indices PF'!$D$33),
    IF(('Funções Dados'!E87&lt;'Indices PF'!$E$34), E87*'Indices PF'!$J$33,
    IF(('Funções Dados'!E87&lt;'Indices PF'!$F$34), E87*'Indices PF'!$K$33, E87*'Indices PF'!$L$33))))),
    IF((F87&lt;='Indices PF'!$D$39),
     IF(('Funções Dados'!E87&lt;'Indices PF'!$E$42), E87*'Indices PF'!$J$39,
     IF(('Funções Dados'!E87&lt;'Indices PF'!$F$42), E87*'Indices PF'!$K$39, E87*'Indices PF'!$L$39)),
      IF((F87&lt;='Indices PF'!$D$40),
      IF(('Funções Dados'!E87&lt;'Indices PF'!$E$42), E87*'Indices PF'!$J$40,
      IF(('Funções Dados'!E87&lt;'Indices PF'!$F$42), E87*'Indices PF'!$K$40, E87*'Indices PF'!$L$40)),
       IF((F87&gt;='Indices PF'!$D$41),
       IF(('Funções Dados'!E87&lt;'Indices PF'!$E$42), E87*'Indices PF'!$J$41,
       IF(('Funções Dados'!E87&lt;'Indices PF'!$F$42), E87*'Indices PF'!$K$41, E87*'Indices PF'!$L$41)))))))</f>
        <v/>
      </c>
      <c r="L87" s="145" t="str">
        <f>IF(OR(ISBLANK(G87),ISBLANK(H87)),"",
 IF((H87&lt;='Indices PF'!$D$47),
 IF(('Funções Dados'!G87&lt;'Indices PF'!$E$50), G87*'Indices PF'!$J$47,
 IF(('Funções Dados'!G87&lt;'Indices PF'!$F$50), G87*'Indices PF'!$K$47, G87*'Indices PF'!$L$47)),
  IF((H87&lt;='Indices PF'!$D$48),
  IF(('Funções Dados'!G87&lt;'Indices PF'!$E$50), G87*'Indices PF'!$J$48,
  IF(('Funções Dados'!G87&lt;'Indices PF'!$F$50), G87*'Indices PF'!$K$48, G87*'Indices PF'!$L$48)),
   IF((H87&gt;='Indices PF'!$D$49),
   IF(('Funções Dados'!G87&lt;'Indices PF'!$E$50), G87*'Indices PF'!$J$49,
   IF(('Funções Dados'!G87&lt;'Indices PF'!$F$50), G87*'Indices PF'!$K$49, G87*'Indices PF'!$L$49))))))</f>
        <v/>
      </c>
      <c r="M87" s="113"/>
      <c r="N87" s="122"/>
      <c r="O87" s="122"/>
      <c r="P87" s="122"/>
      <c r="Q87" s="122"/>
      <c r="R87" s="115" t="str">
        <f>IF(AND(ISTEXT(T87),ISTEXT(U87)),"",SUM(T87:U87)*'Indices PF'!$E$54)</f>
        <v/>
      </c>
      <c r="S87" s="115" t="str">
        <f>IF(OR(ISBLANK(N87),ISBLANK(O87)),"",
 IF(M87="ILF",
  IF((O87&lt;='Indices PF'!$D$31),
  IF(('Funções Dados'!N87&lt;'Indices PF'!$E$34), 'Indices PF'!$E$31,
  IF(('Funções Dados'!N87&lt;'Indices PF'!$F$34), 'Indices PF'!$F$31, 'Indices PF'!$G$31)),
   IF((O87&lt;='Indices PF'!$D$32),
   IF(('Funções Dados'!N87&lt;'Indices PF'!$E$34), 'Indices PF'!$E$32,
   IF(('Funções Dados'!N87&lt;'Indices PF'!$F$34), 'Indices PF'!$F$32, 'Indices PF'!$G$32)),
    IF((O87&gt;='Indices PF'!$D$33),
    IF(('Funções Dados'!N87&lt;'Indices PF'!$E$34), 'Indices PF'!$E$33,
    IF(('Funções Dados'!N87&lt;'Indices PF'!$F$34), 'Indices PF'!$F$33, 'Indices PF'!$G$33))))),
    IF((O87&lt;='Indices PF'!$D$39),
     IF(('Funções Dados'!N87&lt;'Indices PF'!$E$42), 'Indices PF'!$E$39,
     IF(('Funções Dados'!N87&lt;'Indices PF'!$F$42), 'Indices PF'!$F$39, 'Indices PF'!$G$39)),
      IF((O87&lt;='Indices PF'!$D$40),
      IF(('Funções Dados'!N87&lt;'Indices PF'!$E$42), 'Indices PF'!$E$40,
      IF(('Funções Dados'!N87&lt;'Indices PF'!$F$42), 'Indices PF'!$F$40, 'Indices PF'!$G$40)),
       IF((O87&gt;='Indices PF'!$D$41),
       IF(('Funções Dados'!N87&lt;'Indices PF'!$E$42), 'Indices PF'!$E$41,
       IF(('Funções Dados'!N87&lt;'Indices PF'!$F$42), 'Indices PF'!$F$41, 'Indices PF'!$G$41)))))))</f>
        <v/>
      </c>
      <c r="T87" s="116" t="str">
        <f>IF(OR(ISBLANK(N87),ISBLANK(O87)),"",
 IF(M87="ILF",
  IF((O87&lt;='Indices PF'!$D$31),
  IF(('Funções Dados'!N87&lt;'Indices PF'!$E$34), N87*'Indices PF'!$J$31,
  IF(('Funções Dados'!N87&lt;'Indices PF'!$F$34), N87*'Indices PF'!$K$31, N87*'Indices PF'!$L$31)),
   IF((O87&lt;='Indices PF'!$D$32),
   IF(('Funções Dados'!N87&lt;'Indices PF'!$E$34), N87*'Indices PF'!$J$32,
   IF(('Funções Dados'!N87&lt;'Indices PF'!$F$34), N87*'Indices PF'!$K$32, N87*'Indices PF'!$L$32)),
    IF((O87&gt;='Indices PF'!$D$33),
    IF(('Funções Dados'!N87&lt;'Indices PF'!$E$34), N87*'Indices PF'!$J$33,
    IF(('Funções Dados'!N87&lt;'Indices PF'!$F$34), N87*'Indices PF'!$K$33, N87*'Indices PF'!$L$33))))),
    IF((O87&lt;='Indices PF'!$D$39),
     IF(('Funções Dados'!N87&lt;'Indices PF'!$E$42), N87*'Indices PF'!$J$39,
     IF(('Funções Dados'!N87&lt;'Indices PF'!$F$42), N87*'Indices PF'!$K$39, N87*'Indices PF'!$L$39)),
      IF((O87&lt;='Indices PF'!$D$40),
      IF(('Funções Dados'!N87&lt;'Indices PF'!$E$42), N87*'Indices PF'!$J$40,
      IF(('Funções Dados'!N87&lt;'Indices PF'!$F$42), N87*'Indices PF'!$K$40, N87*'Indices PF'!$L$40)),
       IF((O87&gt;='Indices PF'!$D$41),
       IF(('Funções Dados'!N87&lt;'Indices PF'!$E$42), N87*'Indices PF'!$J$41,
       IF(('Funções Dados'!N87&lt;'Indices PF'!$F$42), N87*'Indices PF'!$K$41, N87*'Indices PF'!$L$41)))))))</f>
        <v/>
      </c>
      <c r="U87" s="116" t="str">
        <f>IF(OR(ISBLANK(P87),ISBLANK(Q87)),"",
 IF((Q87&lt;='Indices PF'!$D$47),
 IF(('Funções Dados'!P87&lt;'Indices PF'!$E$50), P87*'Indices PF'!$J$47,
 IF(('Funções Dados'!P87&lt;'Indices PF'!$F$50), P87*'Indices PF'!$K$47, P87*'Indices PF'!$L$47)),
  IF((Q87&lt;='Indices PF'!$D$48),
  IF(('Funções Dados'!P87&lt;'Indices PF'!$E$50), P87*'Indices PF'!$J$48,
  IF(('Funções Dados'!P87&lt;'Indices PF'!$F$50), P87*'Indices PF'!$K$48, P87*'Indices PF'!$L$48)),
   IF((Q87&gt;='Indices PF'!$D$49),
   IF(('Funções Dados'!P87&lt;'Indices PF'!$E$50), P87*'Indices PF'!$J$49,
   IF(('Funções Dados'!P87&lt;'Indices PF'!$F$50), P87*'Indices PF'!$K$49, P87*'Indices PF'!$L$49))))))</f>
        <v/>
      </c>
      <c r="V87" s="122"/>
      <c r="W87" s="122"/>
      <c r="X87" s="122"/>
      <c r="Y87" s="122"/>
      <c r="Z87" s="117"/>
      <c r="AA87" s="122"/>
      <c r="AB87" s="146" t="str">
        <f t="shared" si="2"/>
        <v/>
      </c>
      <c r="AC87" s="123"/>
      <c r="AD87" s="123"/>
      <c r="AE87" s="126"/>
      <c r="AF87" s="125"/>
      <c r="AG87" s="125"/>
      <c r="AH87" s="29"/>
    </row>
    <row r="88" spans="1:34" ht="12.75" customHeight="1">
      <c r="A88" s="84"/>
      <c r="B88" s="143"/>
      <c r="C88" s="123"/>
      <c r="D88" s="113"/>
      <c r="E88" s="122"/>
      <c r="F88" s="122"/>
      <c r="G88" s="122"/>
      <c r="H88" s="122"/>
      <c r="I88" s="144" t="str">
        <f>IF(AND(ISTEXT(K88),ISTEXT(L88)),"",SUM(K88:L88)*'Indices PF'!$E$54)</f>
        <v/>
      </c>
      <c r="J88" s="144" t="str">
        <f>IF(OR(ISBLANK(E88),ISBLANK(F88)),"",
 IF(D88="ILF",
  IF((F88&lt;='Indices PF'!$D$31),
  IF(('Funções Dados'!E88&lt;'Indices PF'!$E$34), 'Indices PF'!$E$31,
  IF(('Funções Dados'!E88&lt;'Indices PF'!$F$34), 'Indices PF'!$F$31, 'Indices PF'!$G$31)),
   IF((F88&lt;='Indices PF'!$D$32),
   IF(('Funções Dados'!E88&lt;'Indices PF'!$E$34), 'Indices PF'!$E$32,
   IF(('Funções Dados'!E88&lt;'Indices PF'!$F$34), 'Indices PF'!$F$32, 'Indices PF'!$G$32)),
    IF((F88&gt;='Indices PF'!$D$33),
    IF(('Funções Dados'!E88&lt;'Indices PF'!$E$34), 'Indices PF'!$E$33,
    IF(('Funções Dados'!E88&lt;'Indices PF'!$F$34), 'Indices PF'!$F$33, 'Indices PF'!$G$33))))),
    IF((F88&lt;='Indices PF'!$D$39),
     IF(('Funções Dados'!E88&lt;'Indices PF'!$E$42), 'Indices PF'!$E$39,
     IF(('Funções Dados'!E88&lt;'Indices PF'!$F$42), 'Indices PF'!$F$39, 'Indices PF'!$G$39)),
      IF((F88&lt;='Indices PF'!$D$40),
      IF(('Funções Dados'!E88&lt;'Indices PF'!$E$42), 'Indices PF'!$E$40,
      IF(('Funções Dados'!E88&lt;'Indices PF'!$F$42), 'Indices PF'!$F$40, 'Indices PF'!$G$40)),
       IF((F88&gt;='Indices PF'!$D$41),
       IF(('Funções Dados'!E88&lt;'Indices PF'!$E$42), 'Indices PF'!$E$41,
       IF(('Funções Dados'!E88&lt;'Indices PF'!$F$42), 'Indices PF'!$F$41, 'Indices PF'!$G$41)))))))</f>
        <v/>
      </c>
      <c r="K88" s="116" t="str">
        <f>IF(OR(ISBLANK(E88),ISBLANK(F88)),"",
 IF(D88="ILF",
  IF((F88&lt;='Indices PF'!$D$31),
  IF(('Funções Dados'!E88&lt;'Indices PF'!$E$34), E88*'Indices PF'!$J$31,
  IF(('Funções Dados'!E88&lt;'Indices PF'!$F$34), E88*'Indices PF'!$K$31, E88*'Indices PF'!$L$31)),
   IF((F88&lt;='Indices PF'!$D$32),
   IF(('Funções Dados'!E88&lt;'Indices PF'!$E$34), E88*'Indices PF'!$J$32,
   IF(('Funções Dados'!E88&lt;'Indices PF'!$F$34), E88*'Indices PF'!$K$32, E88*'Indices PF'!$L$32)),
    IF((F88&gt;='Indices PF'!$D$33),
    IF(('Funções Dados'!E88&lt;'Indices PF'!$E$34), E88*'Indices PF'!$J$33,
    IF(('Funções Dados'!E88&lt;'Indices PF'!$F$34), E88*'Indices PF'!$K$33, E88*'Indices PF'!$L$33))))),
    IF((F88&lt;='Indices PF'!$D$39),
     IF(('Funções Dados'!E88&lt;'Indices PF'!$E$42), E88*'Indices PF'!$J$39,
     IF(('Funções Dados'!E88&lt;'Indices PF'!$F$42), E88*'Indices PF'!$K$39, E88*'Indices PF'!$L$39)),
      IF((F88&lt;='Indices PF'!$D$40),
      IF(('Funções Dados'!E88&lt;'Indices PF'!$E$42), E88*'Indices PF'!$J$40,
      IF(('Funções Dados'!E88&lt;'Indices PF'!$F$42), E88*'Indices PF'!$K$40, E88*'Indices PF'!$L$40)),
       IF((F88&gt;='Indices PF'!$D$41),
       IF(('Funções Dados'!E88&lt;'Indices PF'!$E$42), E88*'Indices PF'!$J$41,
       IF(('Funções Dados'!E88&lt;'Indices PF'!$F$42), E88*'Indices PF'!$K$41, E88*'Indices PF'!$L$41)))))))</f>
        <v/>
      </c>
      <c r="L88" s="145" t="str">
        <f>IF(OR(ISBLANK(G88),ISBLANK(H88)),"",
 IF((H88&lt;='Indices PF'!$D$47),
 IF(('Funções Dados'!G88&lt;'Indices PF'!$E$50), G88*'Indices PF'!$J$47,
 IF(('Funções Dados'!G88&lt;'Indices PF'!$F$50), G88*'Indices PF'!$K$47, G88*'Indices PF'!$L$47)),
  IF((H88&lt;='Indices PF'!$D$48),
  IF(('Funções Dados'!G88&lt;'Indices PF'!$E$50), G88*'Indices PF'!$J$48,
  IF(('Funções Dados'!G88&lt;'Indices PF'!$F$50), G88*'Indices PF'!$K$48, G88*'Indices PF'!$L$48)),
   IF((H88&gt;='Indices PF'!$D$49),
   IF(('Funções Dados'!G88&lt;'Indices PF'!$E$50), G88*'Indices PF'!$J$49,
   IF(('Funções Dados'!G88&lt;'Indices PF'!$F$50), G88*'Indices PF'!$K$49, G88*'Indices PF'!$L$49))))))</f>
        <v/>
      </c>
      <c r="M88" s="113"/>
      <c r="N88" s="122"/>
      <c r="O88" s="122"/>
      <c r="P88" s="122"/>
      <c r="Q88" s="122"/>
      <c r="R88" s="115" t="str">
        <f>IF(AND(ISTEXT(T88),ISTEXT(U88)),"",SUM(T88:U88)*'Indices PF'!$E$54)</f>
        <v/>
      </c>
      <c r="S88" s="115" t="str">
        <f>IF(OR(ISBLANK(N88),ISBLANK(O88)),"",
 IF(M88="ILF",
  IF((O88&lt;='Indices PF'!$D$31),
  IF(('Funções Dados'!N88&lt;'Indices PF'!$E$34), 'Indices PF'!$E$31,
  IF(('Funções Dados'!N88&lt;'Indices PF'!$F$34), 'Indices PF'!$F$31, 'Indices PF'!$G$31)),
   IF((O88&lt;='Indices PF'!$D$32),
   IF(('Funções Dados'!N88&lt;'Indices PF'!$E$34), 'Indices PF'!$E$32,
   IF(('Funções Dados'!N88&lt;'Indices PF'!$F$34), 'Indices PF'!$F$32, 'Indices PF'!$G$32)),
    IF((O88&gt;='Indices PF'!$D$33),
    IF(('Funções Dados'!N88&lt;'Indices PF'!$E$34), 'Indices PF'!$E$33,
    IF(('Funções Dados'!N88&lt;'Indices PF'!$F$34), 'Indices PF'!$F$33, 'Indices PF'!$G$33))))),
    IF((O88&lt;='Indices PF'!$D$39),
     IF(('Funções Dados'!N88&lt;'Indices PF'!$E$42), 'Indices PF'!$E$39,
     IF(('Funções Dados'!N88&lt;'Indices PF'!$F$42), 'Indices PF'!$F$39, 'Indices PF'!$G$39)),
      IF((O88&lt;='Indices PF'!$D$40),
      IF(('Funções Dados'!N88&lt;'Indices PF'!$E$42), 'Indices PF'!$E$40,
      IF(('Funções Dados'!N88&lt;'Indices PF'!$F$42), 'Indices PF'!$F$40, 'Indices PF'!$G$40)),
       IF((O88&gt;='Indices PF'!$D$41),
       IF(('Funções Dados'!N88&lt;'Indices PF'!$E$42), 'Indices PF'!$E$41,
       IF(('Funções Dados'!N88&lt;'Indices PF'!$F$42), 'Indices PF'!$F$41, 'Indices PF'!$G$41)))))))</f>
        <v/>
      </c>
      <c r="T88" s="116" t="str">
        <f>IF(OR(ISBLANK(N88),ISBLANK(O88)),"",
 IF(M88="ILF",
  IF((O88&lt;='Indices PF'!$D$31),
  IF(('Funções Dados'!N88&lt;'Indices PF'!$E$34), N88*'Indices PF'!$J$31,
  IF(('Funções Dados'!N88&lt;'Indices PF'!$F$34), N88*'Indices PF'!$K$31, N88*'Indices PF'!$L$31)),
   IF((O88&lt;='Indices PF'!$D$32),
   IF(('Funções Dados'!N88&lt;'Indices PF'!$E$34), N88*'Indices PF'!$J$32,
   IF(('Funções Dados'!N88&lt;'Indices PF'!$F$34), N88*'Indices PF'!$K$32, N88*'Indices PF'!$L$32)),
    IF((O88&gt;='Indices PF'!$D$33),
    IF(('Funções Dados'!N88&lt;'Indices PF'!$E$34), N88*'Indices PF'!$J$33,
    IF(('Funções Dados'!N88&lt;'Indices PF'!$F$34), N88*'Indices PF'!$K$33, N88*'Indices PF'!$L$33))))),
    IF((O88&lt;='Indices PF'!$D$39),
     IF(('Funções Dados'!N88&lt;'Indices PF'!$E$42), N88*'Indices PF'!$J$39,
     IF(('Funções Dados'!N88&lt;'Indices PF'!$F$42), N88*'Indices PF'!$K$39, N88*'Indices PF'!$L$39)),
      IF((O88&lt;='Indices PF'!$D$40),
      IF(('Funções Dados'!N88&lt;'Indices PF'!$E$42), N88*'Indices PF'!$J$40,
      IF(('Funções Dados'!N88&lt;'Indices PF'!$F$42), N88*'Indices PF'!$K$40, N88*'Indices PF'!$L$40)),
       IF((O88&gt;='Indices PF'!$D$41),
       IF(('Funções Dados'!N88&lt;'Indices PF'!$E$42), N88*'Indices PF'!$J$41,
       IF(('Funções Dados'!N88&lt;'Indices PF'!$F$42), N88*'Indices PF'!$K$41, N88*'Indices PF'!$L$41)))))))</f>
        <v/>
      </c>
      <c r="U88" s="116" t="str">
        <f>IF(OR(ISBLANK(P88),ISBLANK(Q88)),"",
 IF((Q88&lt;='Indices PF'!$D$47),
 IF(('Funções Dados'!P88&lt;'Indices PF'!$E$50), P88*'Indices PF'!$J$47,
 IF(('Funções Dados'!P88&lt;'Indices PF'!$F$50), P88*'Indices PF'!$K$47, P88*'Indices PF'!$L$47)),
  IF((Q88&lt;='Indices PF'!$D$48),
  IF(('Funções Dados'!P88&lt;'Indices PF'!$E$50), P88*'Indices PF'!$J$48,
  IF(('Funções Dados'!P88&lt;'Indices PF'!$F$50), P88*'Indices PF'!$K$48, P88*'Indices PF'!$L$48)),
   IF((Q88&gt;='Indices PF'!$D$49),
   IF(('Funções Dados'!P88&lt;'Indices PF'!$E$50), P88*'Indices PF'!$J$49,
   IF(('Funções Dados'!P88&lt;'Indices PF'!$F$50), P88*'Indices PF'!$K$49, P88*'Indices PF'!$L$49))))))</f>
        <v/>
      </c>
      <c r="V88" s="122"/>
      <c r="W88" s="122"/>
      <c r="X88" s="122"/>
      <c r="Y88" s="122"/>
      <c r="Z88" s="117"/>
      <c r="AA88" s="122"/>
      <c r="AB88" s="146" t="str">
        <f t="shared" si="2"/>
        <v/>
      </c>
      <c r="AC88" s="123"/>
      <c r="AD88" s="123"/>
      <c r="AE88" s="126"/>
      <c r="AF88" s="125"/>
      <c r="AG88" s="125"/>
      <c r="AH88" s="29"/>
    </row>
    <row r="89" spans="1:34" ht="12.75" customHeight="1">
      <c r="A89" s="84"/>
      <c r="B89" s="107"/>
      <c r="C89" s="123"/>
      <c r="D89" s="122"/>
      <c r="E89" s="122"/>
      <c r="F89" s="122"/>
      <c r="G89" s="122"/>
      <c r="H89" s="122"/>
      <c r="I89" s="115" t="str">
        <f>IF(AND(ISTEXT(K89),ISTEXT(L89)),"",SUM(K89:L89)*'Indices PF'!$E$54)</f>
        <v/>
      </c>
      <c r="J89" s="144" t="str">
        <f>IF(OR(ISBLANK(E89),ISBLANK(F89)),"",
 IF(D89="ILF",
  IF((F89&lt;='Indices PF'!$D$31),
  IF(('Funções Dados'!E89&lt;'Indices PF'!$E$34), 'Indices PF'!$E$31,
  IF(('Funções Dados'!E89&lt;'Indices PF'!$F$34), 'Indices PF'!$F$31, 'Indices PF'!$G$31)),
   IF((F89&lt;='Indices PF'!$D$32),
   IF(('Funções Dados'!E89&lt;'Indices PF'!$E$34), 'Indices PF'!$E$32,
   IF(('Funções Dados'!E89&lt;'Indices PF'!$F$34), 'Indices PF'!$F$32, 'Indices PF'!$G$32)),
    IF((F89&gt;='Indices PF'!$D$33),
    IF(('Funções Dados'!E89&lt;'Indices PF'!$E$34), 'Indices PF'!$E$33,
    IF(('Funções Dados'!E89&lt;'Indices PF'!$F$34), 'Indices PF'!$F$33, 'Indices PF'!$G$33))))),
    IF((F89&lt;='Indices PF'!$D$39),
     IF(('Funções Dados'!E89&lt;'Indices PF'!$E$42), 'Indices PF'!$E$39,
     IF(('Funções Dados'!E89&lt;'Indices PF'!$F$42), 'Indices PF'!$F$39, 'Indices PF'!$G$39)),
      IF((F89&lt;='Indices PF'!$D$40),
      IF(('Funções Dados'!E89&lt;'Indices PF'!$E$42), 'Indices PF'!$E$40,
      IF(('Funções Dados'!E89&lt;'Indices PF'!$F$42), 'Indices PF'!$F$40, 'Indices PF'!$G$40)),
       IF((F89&gt;='Indices PF'!$D$41),
       IF(('Funções Dados'!E89&lt;'Indices PF'!$E$42), 'Indices PF'!$E$41,
       IF(('Funções Dados'!E89&lt;'Indices PF'!$F$42), 'Indices PF'!$F$41, 'Indices PF'!$G$41)))))))</f>
        <v/>
      </c>
      <c r="K89" s="116" t="str">
        <f>IF(OR(ISBLANK(E89),ISBLANK(F89)),"",
 IF(D89="ILF",
  IF((F89&lt;='Indices PF'!$D$31),
  IF(('Funções Dados'!E89&lt;'Indices PF'!$E$34), E89*'Indices PF'!$J$31,
  IF(('Funções Dados'!E89&lt;'Indices PF'!$F$34), E89*'Indices PF'!$K$31, E89*'Indices PF'!$L$31)),
   IF((F89&lt;='Indices PF'!$D$32),
   IF(('Funções Dados'!E89&lt;'Indices PF'!$E$34), E89*'Indices PF'!$J$32,
   IF(('Funções Dados'!E89&lt;'Indices PF'!$F$34), E89*'Indices PF'!$K$32, E89*'Indices PF'!$L$32)),
    IF((F89&gt;='Indices PF'!$D$33),
    IF(('Funções Dados'!E89&lt;'Indices PF'!$E$34), E89*'Indices PF'!$J$33,
    IF(('Funções Dados'!E89&lt;'Indices PF'!$F$34), E89*'Indices PF'!$K$33, E89*'Indices PF'!$L$33))))),
    IF((F89&lt;='Indices PF'!$D$39),
     IF(('Funções Dados'!E89&lt;'Indices PF'!$E$42), E89*'Indices PF'!$J$39,
     IF(('Funções Dados'!E89&lt;'Indices PF'!$F$42), E89*'Indices PF'!$K$39, E89*'Indices PF'!$L$39)),
      IF((F89&lt;='Indices PF'!$D$40),
      IF(('Funções Dados'!E89&lt;'Indices PF'!$E$42), E89*'Indices PF'!$J$40,
      IF(('Funções Dados'!E89&lt;'Indices PF'!$F$42), E89*'Indices PF'!$K$40, E89*'Indices PF'!$L$40)),
       IF((F89&gt;='Indices PF'!$D$41),
       IF(('Funções Dados'!E89&lt;'Indices PF'!$E$42), E89*'Indices PF'!$J$41,
       IF(('Funções Dados'!E89&lt;'Indices PF'!$F$42), E89*'Indices PF'!$K$41, E89*'Indices PF'!$L$41)))))))</f>
        <v/>
      </c>
      <c r="L89" s="145" t="str">
        <f>IF(OR(ISBLANK(G89),ISBLANK(H89)),"",
 IF((H89&lt;='Indices PF'!$D$47),
 IF(('Funções Dados'!G89&lt;'Indices PF'!$E$50), G89*'Indices PF'!$J$47,
 IF(('Funções Dados'!G89&lt;'Indices PF'!$F$50), G89*'Indices PF'!$K$47, G89*'Indices PF'!$L$47)),
  IF((H89&lt;='Indices PF'!$D$48),
  IF(('Funções Dados'!G89&lt;'Indices PF'!$E$50), G89*'Indices PF'!$J$48,
  IF(('Funções Dados'!G89&lt;'Indices PF'!$F$50), G89*'Indices PF'!$K$48, G89*'Indices PF'!$L$48)),
   IF((H89&gt;='Indices PF'!$D$49),
   IF(('Funções Dados'!G89&lt;'Indices PF'!$E$50), G89*'Indices PF'!$J$49,
   IF(('Funções Dados'!G89&lt;'Indices PF'!$F$50), G89*'Indices PF'!$K$49, G89*'Indices PF'!$L$49))))))</f>
        <v/>
      </c>
      <c r="M89" s="122"/>
      <c r="N89" s="117"/>
      <c r="O89" s="117"/>
      <c r="P89" s="117"/>
      <c r="Q89" s="122"/>
      <c r="R89" s="115" t="str">
        <f>IF(AND(ISTEXT(T89),ISTEXT(U89)),"",SUM(T89:U89)*'Indices PF'!$E$54)</f>
        <v/>
      </c>
      <c r="S89" s="115" t="str">
        <f>IF(OR(ISBLANK(N89),ISBLANK(O89)),"",
 IF(M89="ILF",
  IF((O89&lt;='Indices PF'!$D$31),
  IF(('Funções Dados'!N89&lt;'Indices PF'!$E$34), 'Indices PF'!$E$31,
  IF(('Funções Dados'!N89&lt;'Indices PF'!$F$34), 'Indices PF'!$F$31, 'Indices PF'!$G$31)),
   IF((O89&lt;='Indices PF'!$D$32),
   IF(('Funções Dados'!N89&lt;'Indices PF'!$E$34), 'Indices PF'!$E$32,
   IF(('Funções Dados'!N89&lt;'Indices PF'!$F$34), 'Indices PF'!$F$32, 'Indices PF'!$G$32)),
    IF((O89&gt;='Indices PF'!$D$33),
    IF(('Funções Dados'!N89&lt;'Indices PF'!$E$34), 'Indices PF'!$E$33,
    IF(('Funções Dados'!N89&lt;'Indices PF'!$F$34), 'Indices PF'!$F$33, 'Indices PF'!$G$33))))),
    IF((O89&lt;='Indices PF'!$D$39),
     IF(('Funções Dados'!N89&lt;'Indices PF'!$E$42), 'Indices PF'!$E$39,
     IF(('Funções Dados'!N89&lt;'Indices PF'!$F$42), 'Indices PF'!$F$39, 'Indices PF'!$G$39)),
      IF((O89&lt;='Indices PF'!$D$40),
      IF(('Funções Dados'!N89&lt;'Indices PF'!$E$42), 'Indices PF'!$E$40,
      IF(('Funções Dados'!N89&lt;'Indices PF'!$F$42), 'Indices PF'!$F$40, 'Indices PF'!$G$40)),
       IF((O89&gt;='Indices PF'!$D$41),
       IF(('Funções Dados'!N89&lt;'Indices PF'!$E$42), 'Indices PF'!$E$41,
       IF(('Funções Dados'!N89&lt;'Indices PF'!$F$42), 'Indices PF'!$F$41, 'Indices PF'!$G$41)))))))</f>
        <v/>
      </c>
      <c r="T89" s="116" t="str">
        <f>IF(OR(ISBLANK(N89),ISBLANK(O89)),"",
 IF(M89="ILF",
  IF((O89&lt;='Indices PF'!$D$31),
  IF(('Funções Dados'!N89&lt;'Indices PF'!$E$34), N89*'Indices PF'!$J$31,
  IF(('Funções Dados'!N89&lt;'Indices PF'!$F$34), N89*'Indices PF'!$K$31, N89*'Indices PF'!$L$31)),
   IF((O89&lt;='Indices PF'!$D$32),
   IF(('Funções Dados'!N89&lt;'Indices PF'!$E$34), N89*'Indices PF'!$J$32,
   IF(('Funções Dados'!N89&lt;'Indices PF'!$F$34), N89*'Indices PF'!$K$32, N89*'Indices PF'!$L$32)),
    IF((O89&gt;='Indices PF'!$D$33),
    IF(('Funções Dados'!N89&lt;'Indices PF'!$E$34), N89*'Indices PF'!$J$33,
    IF(('Funções Dados'!N89&lt;'Indices PF'!$F$34), N89*'Indices PF'!$K$33, N89*'Indices PF'!$L$33))))),
    IF((O89&lt;='Indices PF'!$D$39),
     IF(('Funções Dados'!N89&lt;'Indices PF'!$E$42), N89*'Indices PF'!$J$39,
     IF(('Funções Dados'!N89&lt;'Indices PF'!$F$42), N89*'Indices PF'!$K$39, N89*'Indices PF'!$L$39)),
      IF((O89&lt;='Indices PF'!$D$40),
      IF(('Funções Dados'!N89&lt;'Indices PF'!$E$42), N89*'Indices PF'!$J$40,
      IF(('Funções Dados'!N89&lt;'Indices PF'!$F$42), N89*'Indices PF'!$K$40, N89*'Indices PF'!$L$40)),
       IF((O89&gt;='Indices PF'!$D$41),
       IF(('Funções Dados'!N89&lt;'Indices PF'!$E$42), N89*'Indices PF'!$J$41,
       IF(('Funções Dados'!N89&lt;'Indices PF'!$F$42), N89*'Indices PF'!$K$41, N89*'Indices PF'!$L$41)))))))</f>
        <v/>
      </c>
      <c r="U89" s="116" t="str">
        <f>IF(OR(ISBLANK(P89),ISBLANK(Q89)),"",
 IF((Q89&lt;='Indices PF'!$D$47),
 IF(('Funções Dados'!P89&lt;'Indices PF'!$E$50), P89*'Indices PF'!$J$47,
 IF(('Funções Dados'!P89&lt;'Indices PF'!$F$50), P89*'Indices PF'!$K$47, P89*'Indices PF'!$L$47)),
  IF((Q89&lt;='Indices PF'!$D$48),
  IF(('Funções Dados'!P89&lt;'Indices PF'!$E$50), P89*'Indices PF'!$J$48,
  IF(('Funções Dados'!P89&lt;'Indices PF'!$F$50), P89*'Indices PF'!$K$48, P89*'Indices PF'!$L$48)),
   IF((Q89&gt;='Indices PF'!$D$49),
   IF(('Funções Dados'!P89&lt;'Indices PF'!$E$50), P89*'Indices PF'!$J$49,
   IF(('Funções Dados'!P89&lt;'Indices PF'!$F$50), P89*'Indices PF'!$K$49, P89*'Indices PF'!$L$49))))))</f>
        <v/>
      </c>
      <c r="V89" s="122"/>
      <c r="W89" s="122"/>
      <c r="X89" s="122"/>
      <c r="Y89" s="122"/>
      <c r="Z89" s="117"/>
      <c r="AA89" s="122"/>
      <c r="AB89" s="146" t="str">
        <f t="shared" si="2"/>
        <v/>
      </c>
      <c r="AC89" s="126"/>
      <c r="AD89" s="148"/>
      <c r="AE89" s="126"/>
      <c r="AF89" s="125"/>
      <c r="AG89" s="125"/>
      <c r="AH89" s="29"/>
    </row>
    <row r="90" spans="1:34" ht="12.75" customHeight="1">
      <c r="A90" s="84"/>
      <c r="B90" s="107"/>
      <c r="C90" s="123"/>
      <c r="D90" s="122"/>
      <c r="E90" s="122"/>
      <c r="F90" s="122"/>
      <c r="G90" s="122"/>
      <c r="H90" s="122"/>
      <c r="I90" s="115" t="str">
        <f>IF(AND(ISTEXT(K90),ISTEXT(L90)),"",SUM(K90:L90)*'Indices PF'!$E$54)</f>
        <v/>
      </c>
      <c r="J90" s="144" t="str">
        <f>IF(OR(ISBLANK(E90),ISBLANK(F90)),"",
 IF(D90="ILF",
  IF((F90&lt;='Indices PF'!$D$31),
  IF(('Funções Dados'!E90&lt;'Indices PF'!$E$34), 'Indices PF'!$E$31,
  IF(('Funções Dados'!E90&lt;'Indices PF'!$F$34), 'Indices PF'!$F$31, 'Indices PF'!$G$31)),
   IF((F90&lt;='Indices PF'!$D$32),
   IF(('Funções Dados'!E90&lt;'Indices PF'!$E$34), 'Indices PF'!$E$32,
   IF(('Funções Dados'!E90&lt;'Indices PF'!$F$34), 'Indices PF'!$F$32, 'Indices PF'!$G$32)),
    IF((F90&gt;='Indices PF'!$D$33),
    IF(('Funções Dados'!E90&lt;'Indices PF'!$E$34), 'Indices PF'!$E$33,
    IF(('Funções Dados'!E90&lt;'Indices PF'!$F$34), 'Indices PF'!$F$33, 'Indices PF'!$G$33))))),
    IF((F90&lt;='Indices PF'!$D$39),
     IF(('Funções Dados'!E90&lt;'Indices PF'!$E$42), 'Indices PF'!$E$39,
     IF(('Funções Dados'!E90&lt;'Indices PF'!$F$42), 'Indices PF'!$F$39, 'Indices PF'!$G$39)),
      IF((F90&lt;='Indices PF'!$D$40),
      IF(('Funções Dados'!E90&lt;'Indices PF'!$E$42), 'Indices PF'!$E$40,
      IF(('Funções Dados'!E90&lt;'Indices PF'!$F$42), 'Indices PF'!$F$40, 'Indices PF'!$G$40)),
       IF((F90&gt;='Indices PF'!$D$41),
       IF(('Funções Dados'!E90&lt;'Indices PF'!$E$42), 'Indices PF'!$E$41,
       IF(('Funções Dados'!E90&lt;'Indices PF'!$F$42), 'Indices PF'!$F$41, 'Indices PF'!$G$41)))))))</f>
        <v/>
      </c>
      <c r="K90" s="116" t="str">
        <f>IF(OR(ISBLANK(E90),ISBLANK(F90)),"",
 IF(D90="ILF",
  IF((F90&lt;='Indices PF'!$D$31),
  IF(('Funções Dados'!E90&lt;'Indices PF'!$E$34), E90*'Indices PF'!$J$31,
  IF(('Funções Dados'!E90&lt;'Indices PF'!$F$34), E90*'Indices PF'!$K$31, E90*'Indices PF'!$L$31)),
   IF((F90&lt;='Indices PF'!$D$32),
   IF(('Funções Dados'!E90&lt;'Indices PF'!$E$34), E90*'Indices PF'!$J$32,
   IF(('Funções Dados'!E90&lt;'Indices PF'!$F$34), E90*'Indices PF'!$K$32, E90*'Indices PF'!$L$32)),
    IF((F90&gt;='Indices PF'!$D$33),
    IF(('Funções Dados'!E90&lt;'Indices PF'!$E$34), E90*'Indices PF'!$J$33,
    IF(('Funções Dados'!E90&lt;'Indices PF'!$F$34), E90*'Indices PF'!$K$33, E90*'Indices PF'!$L$33))))),
    IF((F90&lt;='Indices PF'!$D$39),
     IF(('Funções Dados'!E90&lt;'Indices PF'!$E$42), E90*'Indices PF'!$J$39,
     IF(('Funções Dados'!E90&lt;'Indices PF'!$F$42), E90*'Indices PF'!$K$39, E90*'Indices PF'!$L$39)),
      IF((F90&lt;='Indices PF'!$D$40),
      IF(('Funções Dados'!E90&lt;'Indices PF'!$E$42), E90*'Indices PF'!$J$40,
      IF(('Funções Dados'!E90&lt;'Indices PF'!$F$42), E90*'Indices PF'!$K$40, E90*'Indices PF'!$L$40)),
       IF((F90&gt;='Indices PF'!$D$41),
       IF(('Funções Dados'!E90&lt;'Indices PF'!$E$42), E90*'Indices PF'!$J$41,
       IF(('Funções Dados'!E90&lt;'Indices PF'!$F$42), E90*'Indices PF'!$K$41, E90*'Indices PF'!$L$41)))))))</f>
        <v/>
      </c>
      <c r="L90" s="145" t="str">
        <f>IF(OR(ISBLANK(G90),ISBLANK(H90)),"",
 IF((H90&lt;='Indices PF'!$D$47),
 IF(('Funções Dados'!G90&lt;'Indices PF'!$E$50), G90*'Indices PF'!$J$47,
 IF(('Funções Dados'!G90&lt;'Indices PF'!$F$50), G90*'Indices PF'!$K$47, G90*'Indices PF'!$L$47)),
  IF((H90&lt;='Indices PF'!$D$48),
  IF(('Funções Dados'!G90&lt;'Indices PF'!$E$50), G90*'Indices PF'!$J$48,
  IF(('Funções Dados'!G90&lt;'Indices PF'!$F$50), G90*'Indices PF'!$K$48, G90*'Indices PF'!$L$48)),
   IF((H90&gt;='Indices PF'!$D$49),
   IF(('Funções Dados'!G90&lt;'Indices PF'!$E$50), G90*'Indices PF'!$J$49,
   IF(('Funções Dados'!G90&lt;'Indices PF'!$F$50), G90*'Indices PF'!$K$49, G90*'Indices PF'!$L$49))))))</f>
        <v/>
      </c>
      <c r="M90" s="122"/>
      <c r="N90" s="117"/>
      <c r="O90" s="117"/>
      <c r="P90" s="117"/>
      <c r="Q90" s="122"/>
      <c r="R90" s="115" t="str">
        <f>IF(AND(ISTEXT(T90),ISTEXT(U90)),"",SUM(T90:U90)*'Indices PF'!$E$54)</f>
        <v/>
      </c>
      <c r="S90" s="115" t="str">
        <f>IF(OR(ISBLANK(N90),ISBLANK(O90)),"",
 IF(M90="ILF",
  IF((O90&lt;='Indices PF'!$D$31),
  IF(('Funções Dados'!N90&lt;'Indices PF'!$E$34), 'Indices PF'!$E$31,
  IF(('Funções Dados'!N90&lt;'Indices PF'!$F$34), 'Indices PF'!$F$31, 'Indices PF'!$G$31)),
   IF((O90&lt;='Indices PF'!$D$32),
   IF(('Funções Dados'!N90&lt;'Indices PF'!$E$34), 'Indices PF'!$E$32,
   IF(('Funções Dados'!N90&lt;'Indices PF'!$F$34), 'Indices PF'!$F$32, 'Indices PF'!$G$32)),
    IF((O90&gt;='Indices PF'!$D$33),
    IF(('Funções Dados'!N90&lt;'Indices PF'!$E$34), 'Indices PF'!$E$33,
    IF(('Funções Dados'!N90&lt;'Indices PF'!$F$34), 'Indices PF'!$F$33, 'Indices PF'!$G$33))))),
    IF((O90&lt;='Indices PF'!$D$39),
     IF(('Funções Dados'!N90&lt;'Indices PF'!$E$42), 'Indices PF'!$E$39,
     IF(('Funções Dados'!N90&lt;'Indices PF'!$F$42), 'Indices PF'!$F$39, 'Indices PF'!$G$39)),
      IF((O90&lt;='Indices PF'!$D$40),
      IF(('Funções Dados'!N90&lt;'Indices PF'!$E$42), 'Indices PF'!$E$40,
      IF(('Funções Dados'!N90&lt;'Indices PF'!$F$42), 'Indices PF'!$F$40, 'Indices PF'!$G$40)),
       IF((O90&gt;='Indices PF'!$D$41),
       IF(('Funções Dados'!N90&lt;'Indices PF'!$E$42), 'Indices PF'!$E$41,
       IF(('Funções Dados'!N90&lt;'Indices PF'!$F$42), 'Indices PF'!$F$41, 'Indices PF'!$G$41)))))))</f>
        <v/>
      </c>
      <c r="T90" s="116" t="str">
        <f>IF(OR(ISBLANK(N90),ISBLANK(O90)),"",
 IF(M90="ILF",
  IF((O90&lt;='Indices PF'!$D$31),
  IF(('Funções Dados'!N90&lt;'Indices PF'!$E$34), N90*'Indices PF'!$J$31,
  IF(('Funções Dados'!N90&lt;'Indices PF'!$F$34), N90*'Indices PF'!$K$31, N90*'Indices PF'!$L$31)),
   IF((O90&lt;='Indices PF'!$D$32),
   IF(('Funções Dados'!N90&lt;'Indices PF'!$E$34), N90*'Indices PF'!$J$32,
   IF(('Funções Dados'!N90&lt;'Indices PF'!$F$34), N90*'Indices PF'!$K$32, N90*'Indices PF'!$L$32)),
    IF((O90&gt;='Indices PF'!$D$33),
    IF(('Funções Dados'!N90&lt;'Indices PF'!$E$34), N90*'Indices PF'!$J$33,
    IF(('Funções Dados'!N90&lt;'Indices PF'!$F$34), N90*'Indices PF'!$K$33, N90*'Indices PF'!$L$33))))),
    IF((O90&lt;='Indices PF'!$D$39),
     IF(('Funções Dados'!N90&lt;'Indices PF'!$E$42), N90*'Indices PF'!$J$39,
     IF(('Funções Dados'!N90&lt;'Indices PF'!$F$42), N90*'Indices PF'!$K$39, N90*'Indices PF'!$L$39)),
      IF((O90&lt;='Indices PF'!$D$40),
      IF(('Funções Dados'!N90&lt;'Indices PF'!$E$42), N90*'Indices PF'!$J$40,
      IF(('Funções Dados'!N90&lt;'Indices PF'!$F$42), N90*'Indices PF'!$K$40, N90*'Indices PF'!$L$40)),
       IF((O90&gt;='Indices PF'!$D$41),
       IF(('Funções Dados'!N90&lt;'Indices PF'!$E$42), N90*'Indices PF'!$J$41,
       IF(('Funções Dados'!N90&lt;'Indices PF'!$F$42), N90*'Indices PF'!$K$41, N90*'Indices PF'!$L$41)))))))</f>
        <v/>
      </c>
      <c r="U90" s="116" t="str">
        <f>IF(OR(ISBLANK(P90),ISBLANK(Q90)),"",
 IF((Q90&lt;='Indices PF'!$D$47),
 IF(('Funções Dados'!P90&lt;'Indices PF'!$E$50), P90*'Indices PF'!$J$47,
 IF(('Funções Dados'!P90&lt;'Indices PF'!$F$50), P90*'Indices PF'!$K$47, P90*'Indices PF'!$L$47)),
  IF((Q90&lt;='Indices PF'!$D$48),
  IF(('Funções Dados'!P90&lt;'Indices PF'!$E$50), P90*'Indices PF'!$J$48,
  IF(('Funções Dados'!P90&lt;'Indices PF'!$F$50), P90*'Indices PF'!$K$48, P90*'Indices PF'!$L$48)),
   IF((Q90&gt;='Indices PF'!$D$49),
   IF(('Funções Dados'!P90&lt;'Indices PF'!$E$50), P90*'Indices PF'!$J$49,
   IF(('Funções Dados'!P90&lt;'Indices PF'!$F$50), P90*'Indices PF'!$K$49, P90*'Indices PF'!$L$49))))))</f>
        <v/>
      </c>
      <c r="V90" s="122"/>
      <c r="W90" s="122"/>
      <c r="X90" s="122"/>
      <c r="Y90" s="122"/>
      <c r="Z90" s="117"/>
      <c r="AA90" s="122"/>
      <c r="AB90" s="146" t="str">
        <f t="shared" si="2"/>
        <v/>
      </c>
      <c r="AC90" s="126"/>
      <c r="AD90" s="148"/>
      <c r="AE90" s="126"/>
      <c r="AF90" s="125"/>
      <c r="AG90" s="125"/>
      <c r="AH90" s="29"/>
    </row>
    <row r="91" spans="1:34" ht="12.75" customHeight="1">
      <c r="A91" s="84"/>
      <c r="B91" s="107"/>
      <c r="C91" s="123"/>
      <c r="D91" s="122"/>
      <c r="E91" s="122"/>
      <c r="F91" s="122"/>
      <c r="G91" s="122"/>
      <c r="H91" s="122"/>
      <c r="I91" s="115" t="str">
        <f>IF(AND(ISTEXT(K91),ISTEXT(L91)),"",SUM(K91:L91)*'Indices PF'!$E$54)</f>
        <v/>
      </c>
      <c r="J91" s="144" t="str">
        <f>IF(OR(ISBLANK(E91),ISBLANK(F91)),"",
 IF(D91="ILF",
  IF((F91&lt;='Indices PF'!$D$31),
  IF(('Funções Dados'!E91&lt;'Indices PF'!$E$34), 'Indices PF'!$E$31,
  IF(('Funções Dados'!E91&lt;'Indices PF'!$F$34), 'Indices PF'!$F$31, 'Indices PF'!$G$31)),
   IF((F91&lt;='Indices PF'!$D$32),
   IF(('Funções Dados'!E91&lt;'Indices PF'!$E$34), 'Indices PF'!$E$32,
   IF(('Funções Dados'!E91&lt;'Indices PF'!$F$34), 'Indices PF'!$F$32, 'Indices PF'!$G$32)),
    IF((F91&gt;='Indices PF'!$D$33),
    IF(('Funções Dados'!E91&lt;'Indices PF'!$E$34), 'Indices PF'!$E$33,
    IF(('Funções Dados'!E91&lt;'Indices PF'!$F$34), 'Indices PF'!$F$33, 'Indices PF'!$G$33))))),
    IF((F91&lt;='Indices PF'!$D$39),
     IF(('Funções Dados'!E91&lt;'Indices PF'!$E$42), 'Indices PF'!$E$39,
     IF(('Funções Dados'!E91&lt;'Indices PF'!$F$42), 'Indices PF'!$F$39, 'Indices PF'!$G$39)),
      IF((F91&lt;='Indices PF'!$D$40),
      IF(('Funções Dados'!E91&lt;'Indices PF'!$E$42), 'Indices PF'!$E$40,
      IF(('Funções Dados'!E91&lt;'Indices PF'!$F$42), 'Indices PF'!$F$40, 'Indices PF'!$G$40)),
       IF((F91&gt;='Indices PF'!$D$41),
       IF(('Funções Dados'!E91&lt;'Indices PF'!$E$42), 'Indices PF'!$E$41,
       IF(('Funções Dados'!E91&lt;'Indices PF'!$F$42), 'Indices PF'!$F$41, 'Indices PF'!$G$41)))))))</f>
        <v/>
      </c>
      <c r="K91" s="116" t="str">
        <f>IF(OR(ISBLANK(E91),ISBLANK(F91)),"",
 IF(D91="ILF",
  IF((F91&lt;='Indices PF'!$D$31),
  IF(('Funções Dados'!E91&lt;'Indices PF'!$E$34), E91*'Indices PF'!$J$31,
  IF(('Funções Dados'!E91&lt;'Indices PF'!$F$34), E91*'Indices PF'!$K$31, E91*'Indices PF'!$L$31)),
   IF((F91&lt;='Indices PF'!$D$32),
   IF(('Funções Dados'!E91&lt;'Indices PF'!$E$34), E91*'Indices PF'!$J$32,
   IF(('Funções Dados'!E91&lt;'Indices PF'!$F$34), E91*'Indices PF'!$K$32, E91*'Indices PF'!$L$32)),
    IF((F91&gt;='Indices PF'!$D$33),
    IF(('Funções Dados'!E91&lt;'Indices PF'!$E$34), E91*'Indices PF'!$J$33,
    IF(('Funções Dados'!E91&lt;'Indices PF'!$F$34), E91*'Indices PF'!$K$33, E91*'Indices PF'!$L$33))))),
    IF((F91&lt;='Indices PF'!$D$39),
     IF(('Funções Dados'!E91&lt;'Indices PF'!$E$42), E91*'Indices PF'!$J$39,
     IF(('Funções Dados'!E91&lt;'Indices PF'!$F$42), E91*'Indices PF'!$K$39, E91*'Indices PF'!$L$39)),
      IF((F91&lt;='Indices PF'!$D$40),
      IF(('Funções Dados'!E91&lt;'Indices PF'!$E$42), E91*'Indices PF'!$J$40,
      IF(('Funções Dados'!E91&lt;'Indices PF'!$F$42), E91*'Indices PF'!$K$40, E91*'Indices PF'!$L$40)),
       IF((F91&gt;='Indices PF'!$D$41),
       IF(('Funções Dados'!E91&lt;'Indices PF'!$E$42), E91*'Indices PF'!$J$41,
       IF(('Funções Dados'!E91&lt;'Indices PF'!$F$42), E91*'Indices PF'!$K$41, E91*'Indices PF'!$L$41)))))))</f>
        <v/>
      </c>
      <c r="L91" s="145" t="str">
        <f>IF(OR(ISBLANK(G91),ISBLANK(H91)),"",
 IF((H91&lt;='Indices PF'!$D$47),
 IF(('Funções Dados'!G91&lt;'Indices PF'!$E$50), G91*'Indices PF'!$J$47,
 IF(('Funções Dados'!G91&lt;'Indices PF'!$F$50), G91*'Indices PF'!$K$47, G91*'Indices PF'!$L$47)),
  IF((H91&lt;='Indices PF'!$D$48),
  IF(('Funções Dados'!G91&lt;'Indices PF'!$E$50), G91*'Indices PF'!$J$48,
  IF(('Funções Dados'!G91&lt;'Indices PF'!$F$50), G91*'Indices PF'!$K$48, G91*'Indices PF'!$L$48)),
   IF((H91&gt;='Indices PF'!$D$49),
   IF(('Funções Dados'!G91&lt;'Indices PF'!$E$50), G91*'Indices PF'!$J$49,
   IF(('Funções Dados'!G91&lt;'Indices PF'!$F$50), G91*'Indices PF'!$K$49, G91*'Indices PF'!$L$49))))))</f>
        <v/>
      </c>
      <c r="M91" s="122"/>
      <c r="N91" s="117"/>
      <c r="O91" s="117"/>
      <c r="P91" s="117"/>
      <c r="Q91" s="122"/>
      <c r="R91" s="115" t="str">
        <f>IF(AND(ISTEXT(T91),ISTEXT(U91)),"",SUM(T91:U91)*'Indices PF'!$E$54)</f>
        <v/>
      </c>
      <c r="S91" s="115" t="str">
        <f>IF(OR(ISBLANK(N91),ISBLANK(O91)),"",
 IF(M91="ILF",
  IF((O91&lt;='Indices PF'!$D$31),
  IF(('Funções Dados'!N91&lt;'Indices PF'!$E$34), 'Indices PF'!$E$31,
  IF(('Funções Dados'!N91&lt;'Indices PF'!$F$34), 'Indices PF'!$F$31, 'Indices PF'!$G$31)),
   IF((O91&lt;='Indices PF'!$D$32),
   IF(('Funções Dados'!N91&lt;'Indices PF'!$E$34), 'Indices PF'!$E$32,
   IF(('Funções Dados'!N91&lt;'Indices PF'!$F$34), 'Indices PF'!$F$32, 'Indices PF'!$G$32)),
    IF((O91&gt;='Indices PF'!$D$33),
    IF(('Funções Dados'!N91&lt;'Indices PF'!$E$34), 'Indices PF'!$E$33,
    IF(('Funções Dados'!N91&lt;'Indices PF'!$F$34), 'Indices PF'!$F$33, 'Indices PF'!$G$33))))),
    IF((O91&lt;='Indices PF'!$D$39),
     IF(('Funções Dados'!N91&lt;'Indices PF'!$E$42), 'Indices PF'!$E$39,
     IF(('Funções Dados'!N91&lt;'Indices PF'!$F$42), 'Indices PF'!$F$39, 'Indices PF'!$G$39)),
      IF((O91&lt;='Indices PF'!$D$40),
      IF(('Funções Dados'!N91&lt;'Indices PF'!$E$42), 'Indices PF'!$E$40,
      IF(('Funções Dados'!N91&lt;'Indices PF'!$F$42), 'Indices PF'!$F$40, 'Indices PF'!$G$40)),
       IF((O91&gt;='Indices PF'!$D$41),
       IF(('Funções Dados'!N91&lt;'Indices PF'!$E$42), 'Indices PF'!$E$41,
       IF(('Funções Dados'!N91&lt;'Indices PF'!$F$42), 'Indices PF'!$F$41, 'Indices PF'!$G$41)))))))</f>
        <v/>
      </c>
      <c r="T91" s="116" t="str">
        <f>IF(OR(ISBLANK(N91),ISBLANK(O91)),"",
 IF(M91="ILF",
  IF((O91&lt;='Indices PF'!$D$31),
  IF(('Funções Dados'!N91&lt;'Indices PF'!$E$34), N91*'Indices PF'!$J$31,
  IF(('Funções Dados'!N91&lt;'Indices PF'!$F$34), N91*'Indices PF'!$K$31, N91*'Indices PF'!$L$31)),
   IF((O91&lt;='Indices PF'!$D$32),
   IF(('Funções Dados'!N91&lt;'Indices PF'!$E$34), N91*'Indices PF'!$J$32,
   IF(('Funções Dados'!N91&lt;'Indices PF'!$F$34), N91*'Indices PF'!$K$32, N91*'Indices PF'!$L$32)),
    IF((O91&gt;='Indices PF'!$D$33),
    IF(('Funções Dados'!N91&lt;'Indices PF'!$E$34), N91*'Indices PF'!$J$33,
    IF(('Funções Dados'!N91&lt;'Indices PF'!$F$34), N91*'Indices PF'!$K$33, N91*'Indices PF'!$L$33))))),
    IF((O91&lt;='Indices PF'!$D$39),
     IF(('Funções Dados'!N91&lt;'Indices PF'!$E$42), N91*'Indices PF'!$J$39,
     IF(('Funções Dados'!N91&lt;'Indices PF'!$F$42), N91*'Indices PF'!$K$39, N91*'Indices PF'!$L$39)),
      IF((O91&lt;='Indices PF'!$D$40),
      IF(('Funções Dados'!N91&lt;'Indices PF'!$E$42), N91*'Indices PF'!$J$40,
      IF(('Funções Dados'!N91&lt;'Indices PF'!$F$42), N91*'Indices PF'!$K$40, N91*'Indices PF'!$L$40)),
       IF((O91&gt;='Indices PF'!$D$41),
       IF(('Funções Dados'!N91&lt;'Indices PF'!$E$42), N91*'Indices PF'!$J$41,
       IF(('Funções Dados'!N91&lt;'Indices PF'!$F$42), N91*'Indices PF'!$K$41, N91*'Indices PF'!$L$41)))))))</f>
        <v/>
      </c>
      <c r="U91" s="116" t="str">
        <f>IF(OR(ISBLANK(P91),ISBLANK(Q91)),"",
 IF((Q91&lt;='Indices PF'!$D$47),
 IF(('Funções Dados'!P91&lt;'Indices PF'!$E$50), P91*'Indices PF'!$J$47,
 IF(('Funções Dados'!P91&lt;'Indices PF'!$F$50), P91*'Indices PF'!$K$47, P91*'Indices PF'!$L$47)),
  IF((Q91&lt;='Indices PF'!$D$48),
  IF(('Funções Dados'!P91&lt;'Indices PF'!$E$50), P91*'Indices PF'!$J$48,
  IF(('Funções Dados'!P91&lt;'Indices PF'!$F$50), P91*'Indices PF'!$K$48, P91*'Indices PF'!$L$48)),
   IF((Q91&gt;='Indices PF'!$D$49),
   IF(('Funções Dados'!P91&lt;'Indices PF'!$E$50), P91*'Indices PF'!$J$49,
   IF(('Funções Dados'!P91&lt;'Indices PF'!$F$50), P91*'Indices PF'!$K$49, P91*'Indices PF'!$L$49))))))</f>
        <v/>
      </c>
      <c r="V91" s="122"/>
      <c r="W91" s="122"/>
      <c r="X91" s="122"/>
      <c r="Y91" s="122"/>
      <c r="Z91" s="117"/>
      <c r="AA91" s="122"/>
      <c r="AB91" s="146" t="str">
        <f t="shared" si="2"/>
        <v/>
      </c>
      <c r="AC91" s="126"/>
      <c r="AD91" s="148"/>
      <c r="AE91" s="126"/>
      <c r="AF91" s="125"/>
      <c r="AG91" s="125"/>
      <c r="AH91" s="29"/>
    </row>
    <row r="92" spans="1:34" ht="12.75" customHeight="1">
      <c r="A92" s="84"/>
      <c r="B92" s="107"/>
      <c r="C92" s="123"/>
      <c r="D92" s="122"/>
      <c r="E92" s="122"/>
      <c r="F92" s="122"/>
      <c r="G92" s="122"/>
      <c r="H92" s="122"/>
      <c r="I92" s="115" t="str">
        <f>IF(AND(ISTEXT(K92),ISTEXT(L92)),"",SUM(K92:L92)*'Indices PF'!$E$54)</f>
        <v/>
      </c>
      <c r="J92" s="144" t="str">
        <f>IF(OR(ISBLANK(E92),ISBLANK(F92)),"",
 IF(D92="ILF",
  IF((F92&lt;='Indices PF'!$D$31),
  IF(('Funções Dados'!E92&lt;'Indices PF'!$E$34), 'Indices PF'!$E$31,
  IF(('Funções Dados'!E92&lt;'Indices PF'!$F$34), 'Indices PF'!$F$31, 'Indices PF'!$G$31)),
   IF((F92&lt;='Indices PF'!$D$32),
   IF(('Funções Dados'!E92&lt;'Indices PF'!$E$34), 'Indices PF'!$E$32,
   IF(('Funções Dados'!E92&lt;'Indices PF'!$F$34), 'Indices PF'!$F$32, 'Indices PF'!$G$32)),
    IF((F92&gt;='Indices PF'!$D$33),
    IF(('Funções Dados'!E92&lt;'Indices PF'!$E$34), 'Indices PF'!$E$33,
    IF(('Funções Dados'!E92&lt;'Indices PF'!$F$34), 'Indices PF'!$F$33, 'Indices PF'!$G$33))))),
    IF((F92&lt;='Indices PF'!$D$39),
     IF(('Funções Dados'!E92&lt;'Indices PF'!$E$42), 'Indices PF'!$E$39,
     IF(('Funções Dados'!E92&lt;'Indices PF'!$F$42), 'Indices PF'!$F$39, 'Indices PF'!$G$39)),
      IF((F92&lt;='Indices PF'!$D$40),
      IF(('Funções Dados'!E92&lt;'Indices PF'!$E$42), 'Indices PF'!$E$40,
      IF(('Funções Dados'!E92&lt;'Indices PF'!$F$42), 'Indices PF'!$F$40, 'Indices PF'!$G$40)),
       IF((F92&gt;='Indices PF'!$D$41),
       IF(('Funções Dados'!E92&lt;'Indices PF'!$E$42), 'Indices PF'!$E$41,
       IF(('Funções Dados'!E92&lt;'Indices PF'!$F$42), 'Indices PF'!$F$41, 'Indices PF'!$G$41)))))))</f>
        <v/>
      </c>
      <c r="K92" s="116" t="str">
        <f>IF(OR(ISBLANK(E92),ISBLANK(F92)),"",
 IF(D92="ILF",
  IF((F92&lt;='Indices PF'!$D$31),
  IF(('Funções Dados'!E92&lt;'Indices PF'!$E$34), E92*'Indices PF'!$J$31,
  IF(('Funções Dados'!E92&lt;'Indices PF'!$F$34), E92*'Indices PF'!$K$31, E92*'Indices PF'!$L$31)),
   IF((F92&lt;='Indices PF'!$D$32),
   IF(('Funções Dados'!E92&lt;'Indices PF'!$E$34), E92*'Indices PF'!$J$32,
   IF(('Funções Dados'!E92&lt;'Indices PF'!$F$34), E92*'Indices PF'!$K$32, E92*'Indices PF'!$L$32)),
    IF((F92&gt;='Indices PF'!$D$33),
    IF(('Funções Dados'!E92&lt;'Indices PF'!$E$34), E92*'Indices PF'!$J$33,
    IF(('Funções Dados'!E92&lt;'Indices PF'!$F$34), E92*'Indices PF'!$K$33, E92*'Indices PF'!$L$33))))),
    IF((F92&lt;='Indices PF'!$D$39),
     IF(('Funções Dados'!E92&lt;'Indices PF'!$E$42), E92*'Indices PF'!$J$39,
     IF(('Funções Dados'!E92&lt;'Indices PF'!$F$42), E92*'Indices PF'!$K$39, E92*'Indices PF'!$L$39)),
      IF((F92&lt;='Indices PF'!$D$40),
      IF(('Funções Dados'!E92&lt;'Indices PF'!$E$42), E92*'Indices PF'!$J$40,
      IF(('Funções Dados'!E92&lt;'Indices PF'!$F$42), E92*'Indices PF'!$K$40, E92*'Indices PF'!$L$40)),
       IF((F92&gt;='Indices PF'!$D$41),
       IF(('Funções Dados'!E92&lt;'Indices PF'!$E$42), E92*'Indices PF'!$J$41,
       IF(('Funções Dados'!E92&lt;'Indices PF'!$F$42), E92*'Indices PF'!$K$41, E92*'Indices PF'!$L$41)))))))</f>
        <v/>
      </c>
      <c r="L92" s="145" t="str">
        <f>IF(OR(ISBLANK(G92),ISBLANK(H92)),"",
 IF((H92&lt;='Indices PF'!$D$47),
 IF(('Funções Dados'!G92&lt;'Indices PF'!$E$50), G92*'Indices PF'!$J$47,
 IF(('Funções Dados'!G92&lt;'Indices PF'!$F$50), G92*'Indices PF'!$K$47, G92*'Indices PF'!$L$47)),
  IF((H92&lt;='Indices PF'!$D$48),
  IF(('Funções Dados'!G92&lt;'Indices PF'!$E$50), G92*'Indices PF'!$J$48,
  IF(('Funções Dados'!G92&lt;'Indices PF'!$F$50), G92*'Indices PF'!$K$48, G92*'Indices PF'!$L$48)),
   IF((H92&gt;='Indices PF'!$D$49),
   IF(('Funções Dados'!G92&lt;'Indices PF'!$E$50), G92*'Indices PF'!$J$49,
   IF(('Funções Dados'!G92&lt;'Indices PF'!$F$50), G92*'Indices PF'!$K$49, G92*'Indices PF'!$L$49))))))</f>
        <v/>
      </c>
      <c r="M92" s="122"/>
      <c r="N92" s="117"/>
      <c r="O92" s="117"/>
      <c r="P92" s="117"/>
      <c r="Q92" s="122"/>
      <c r="R92" s="115" t="str">
        <f>IF(AND(ISTEXT(T92),ISTEXT(U92)),"",SUM(T92:U92)*'Indices PF'!$E$54)</f>
        <v/>
      </c>
      <c r="S92" s="115" t="str">
        <f>IF(OR(ISBLANK(N92),ISBLANK(O92)),"",
 IF(M92="ILF",
  IF((O92&lt;='Indices PF'!$D$31),
  IF(('Funções Dados'!N92&lt;'Indices PF'!$E$34), 'Indices PF'!$E$31,
  IF(('Funções Dados'!N92&lt;'Indices PF'!$F$34), 'Indices PF'!$F$31, 'Indices PF'!$G$31)),
   IF((O92&lt;='Indices PF'!$D$32),
   IF(('Funções Dados'!N92&lt;'Indices PF'!$E$34), 'Indices PF'!$E$32,
   IF(('Funções Dados'!N92&lt;'Indices PF'!$F$34), 'Indices PF'!$F$32, 'Indices PF'!$G$32)),
    IF((O92&gt;='Indices PF'!$D$33),
    IF(('Funções Dados'!N92&lt;'Indices PF'!$E$34), 'Indices PF'!$E$33,
    IF(('Funções Dados'!N92&lt;'Indices PF'!$F$34), 'Indices PF'!$F$33, 'Indices PF'!$G$33))))),
    IF((O92&lt;='Indices PF'!$D$39),
     IF(('Funções Dados'!N92&lt;'Indices PF'!$E$42), 'Indices PF'!$E$39,
     IF(('Funções Dados'!N92&lt;'Indices PF'!$F$42), 'Indices PF'!$F$39, 'Indices PF'!$G$39)),
      IF((O92&lt;='Indices PF'!$D$40),
      IF(('Funções Dados'!N92&lt;'Indices PF'!$E$42), 'Indices PF'!$E$40,
      IF(('Funções Dados'!N92&lt;'Indices PF'!$F$42), 'Indices PF'!$F$40, 'Indices PF'!$G$40)),
       IF((O92&gt;='Indices PF'!$D$41),
       IF(('Funções Dados'!N92&lt;'Indices PF'!$E$42), 'Indices PF'!$E$41,
       IF(('Funções Dados'!N92&lt;'Indices PF'!$F$42), 'Indices PF'!$F$41, 'Indices PF'!$G$41)))))))</f>
        <v/>
      </c>
      <c r="T92" s="116" t="str">
        <f>IF(OR(ISBLANK(N92),ISBLANK(O92)),"",
 IF(M92="ILF",
  IF((O92&lt;='Indices PF'!$D$31),
  IF(('Funções Dados'!N92&lt;'Indices PF'!$E$34), N92*'Indices PF'!$J$31,
  IF(('Funções Dados'!N92&lt;'Indices PF'!$F$34), N92*'Indices PF'!$K$31, N92*'Indices PF'!$L$31)),
   IF((O92&lt;='Indices PF'!$D$32),
   IF(('Funções Dados'!N92&lt;'Indices PF'!$E$34), N92*'Indices PF'!$J$32,
   IF(('Funções Dados'!N92&lt;'Indices PF'!$F$34), N92*'Indices PF'!$K$32, N92*'Indices PF'!$L$32)),
    IF((O92&gt;='Indices PF'!$D$33),
    IF(('Funções Dados'!N92&lt;'Indices PF'!$E$34), N92*'Indices PF'!$J$33,
    IF(('Funções Dados'!N92&lt;'Indices PF'!$F$34), N92*'Indices PF'!$K$33, N92*'Indices PF'!$L$33))))),
    IF((O92&lt;='Indices PF'!$D$39),
     IF(('Funções Dados'!N92&lt;'Indices PF'!$E$42), N92*'Indices PF'!$J$39,
     IF(('Funções Dados'!N92&lt;'Indices PF'!$F$42), N92*'Indices PF'!$K$39, N92*'Indices PF'!$L$39)),
      IF((O92&lt;='Indices PF'!$D$40),
      IF(('Funções Dados'!N92&lt;'Indices PF'!$E$42), N92*'Indices PF'!$J$40,
      IF(('Funções Dados'!N92&lt;'Indices PF'!$F$42), N92*'Indices PF'!$K$40, N92*'Indices PF'!$L$40)),
       IF((O92&gt;='Indices PF'!$D$41),
       IF(('Funções Dados'!N92&lt;'Indices PF'!$E$42), N92*'Indices PF'!$J$41,
       IF(('Funções Dados'!N92&lt;'Indices PF'!$F$42), N92*'Indices PF'!$K$41, N92*'Indices PF'!$L$41)))))))</f>
        <v/>
      </c>
      <c r="U92" s="116" t="str">
        <f>IF(OR(ISBLANK(P92),ISBLANK(Q92)),"",
 IF((Q92&lt;='Indices PF'!$D$47),
 IF(('Funções Dados'!P92&lt;'Indices PF'!$E$50), P92*'Indices PF'!$J$47,
 IF(('Funções Dados'!P92&lt;'Indices PF'!$F$50), P92*'Indices PF'!$K$47, P92*'Indices PF'!$L$47)),
  IF((Q92&lt;='Indices PF'!$D$48),
  IF(('Funções Dados'!P92&lt;'Indices PF'!$E$50), P92*'Indices PF'!$J$48,
  IF(('Funções Dados'!P92&lt;'Indices PF'!$F$50), P92*'Indices PF'!$K$48, P92*'Indices PF'!$L$48)),
   IF((Q92&gt;='Indices PF'!$D$49),
   IF(('Funções Dados'!P92&lt;'Indices PF'!$E$50), P92*'Indices PF'!$J$49,
   IF(('Funções Dados'!P92&lt;'Indices PF'!$F$50), P92*'Indices PF'!$K$49, P92*'Indices PF'!$L$49))))))</f>
        <v/>
      </c>
      <c r="V92" s="122"/>
      <c r="W92" s="122"/>
      <c r="X92" s="122"/>
      <c r="Y92" s="122"/>
      <c r="Z92" s="117"/>
      <c r="AA92" s="122"/>
      <c r="AB92" s="146" t="str">
        <f t="shared" si="2"/>
        <v/>
      </c>
      <c r="AC92" s="126"/>
      <c r="AD92" s="148"/>
      <c r="AE92" s="126"/>
      <c r="AF92" s="125"/>
      <c r="AG92" s="125"/>
      <c r="AH92" s="29"/>
    </row>
    <row r="93" spans="1:34" ht="12.75" customHeight="1">
      <c r="A93" s="84"/>
      <c r="B93" s="107"/>
      <c r="C93" s="123"/>
      <c r="D93" s="122"/>
      <c r="E93" s="122"/>
      <c r="F93" s="122"/>
      <c r="G93" s="122"/>
      <c r="H93" s="122"/>
      <c r="I93" s="115" t="str">
        <f>IF(AND(ISTEXT(K93),ISTEXT(L93)),"",SUM(K93:L93)*'Indices PF'!$E$54)</f>
        <v/>
      </c>
      <c r="J93" s="144" t="str">
        <f>IF(OR(ISBLANK(E93),ISBLANK(F93)),"",
 IF(D93="ILF",
  IF((F93&lt;='Indices PF'!$D$31),
  IF(('Funções Dados'!E93&lt;'Indices PF'!$E$34), 'Indices PF'!$E$31,
  IF(('Funções Dados'!E93&lt;'Indices PF'!$F$34), 'Indices PF'!$F$31, 'Indices PF'!$G$31)),
   IF((F93&lt;='Indices PF'!$D$32),
   IF(('Funções Dados'!E93&lt;'Indices PF'!$E$34), 'Indices PF'!$E$32,
   IF(('Funções Dados'!E93&lt;'Indices PF'!$F$34), 'Indices PF'!$F$32, 'Indices PF'!$G$32)),
    IF((F93&gt;='Indices PF'!$D$33),
    IF(('Funções Dados'!E93&lt;'Indices PF'!$E$34), 'Indices PF'!$E$33,
    IF(('Funções Dados'!E93&lt;'Indices PF'!$F$34), 'Indices PF'!$F$33, 'Indices PF'!$G$33))))),
    IF((F93&lt;='Indices PF'!$D$39),
     IF(('Funções Dados'!E93&lt;'Indices PF'!$E$42), 'Indices PF'!$E$39,
     IF(('Funções Dados'!E93&lt;'Indices PF'!$F$42), 'Indices PF'!$F$39, 'Indices PF'!$G$39)),
      IF((F93&lt;='Indices PF'!$D$40),
      IF(('Funções Dados'!E93&lt;'Indices PF'!$E$42), 'Indices PF'!$E$40,
      IF(('Funções Dados'!E93&lt;'Indices PF'!$F$42), 'Indices PF'!$F$40, 'Indices PF'!$G$40)),
       IF((F93&gt;='Indices PF'!$D$41),
       IF(('Funções Dados'!E93&lt;'Indices PF'!$E$42), 'Indices PF'!$E$41,
       IF(('Funções Dados'!E93&lt;'Indices PF'!$F$42), 'Indices PF'!$F$41, 'Indices PF'!$G$41)))))))</f>
        <v/>
      </c>
      <c r="K93" s="116" t="str">
        <f>IF(OR(ISBLANK(E93),ISBLANK(F93)),"",
 IF(D93="ILF",
  IF((F93&lt;='Indices PF'!$D$31),
  IF(('Funções Dados'!E93&lt;'Indices PF'!$E$34), E93*'Indices PF'!$J$31,
  IF(('Funções Dados'!E93&lt;'Indices PF'!$F$34), E93*'Indices PF'!$K$31, E93*'Indices PF'!$L$31)),
   IF((F93&lt;='Indices PF'!$D$32),
   IF(('Funções Dados'!E93&lt;'Indices PF'!$E$34), E93*'Indices PF'!$J$32,
   IF(('Funções Dados'!E93&lt;'Indices PF'!$F$34), E93*'Indices PF'!$K$32, E93*'Indices PF'!$L$32)),
    IF((F93&gt;='Indices PF'!$D$33),
    IF(('Funções Dados'!E93&lt;'Indices PF'!$E$34), E93*'Indices PF'!$J$33,
    IF(('Funções Dados'!E93&lt;'Indices PF'!$F$34), E93*'Indices PF'!$K$33, E93*'Indices PF'!$L$33))))),
    IF((F93&lt;='Indices PF'!$D$39),
     IF(('Funções Dados'!E93&lt;'Indices PF'!$E$42), E93*'Indices PF'!$J$39,
     IF(('Funções Dados'!E93&lt;'Indices PF'!$F$42), E93*'Indices PF'!$K$39, E93*'Indices PF'!$L$39)),
      IF((F93&lt;='Indices PF'!$D$40),
      IF(('Funções Dados'!E93&lt;'Indices PF'!$E$42), E93*'Indices PF'!$J$40,
      IF(('Funções Dados'!E93&lt;'Indices PF'!$F$42), E93*'Indices PF'!$K$40, E93*'Indices PF'!$L$40)),
       IF((F93&gt;='Indices PF'!$D$41),
       IF(('Funções Dados'!E93&lt;'Indices PF'!$E$42), E93*'Indices PF'!$J$41,
       IF(('Funções Dados'!E93&lt;'Indices PF'!$F$42), E93*'Indices PF'!$K$41, E93*'Indices PF'!$L$41)))))))</f>
        <v/>
      </c>
      <c r="L93" s="145" t="str">
        <f>IF(OR(ISBLANK(G93),ISBLANK(H93)),"",
 IF((H93&lt;='Indices PF'!$D$47),
 IF(('Funções Dados'!G93&lt;'Indices PF'!$E$50), G93*'Indices PF'!$J$47,
 IF(('Funções Dados'!G93&lt;'Indices PF'!$F$50), G93*'Indices PF'!$K$47, G93*'Indices PF'!$L$47)),
  IF((H93&lt;='Indices PF'!$D$48),
  IF(('Funções Dados'!G93&lt;'Indices PF'!$E$50), G93*'Indices PF'!$J$48,
  IF(('Funções Dados'!G93&lt;'Indices PF'!$F$50), G93*'Indices PF'!$K$48, G93*'Indices PF'!$L$48)),
   IF((H93&gt;='Indices PF'!$D$49),
   IF(('Funções Dados'!G93&lt;'Indices PF'!$E$50), G93*'Indices PF'!$J$49,
   IF(('Funções Dados'!G93&lt;'Indices PF'!$F$50), G93*'Indices PF'!$K$49, G93*'Indices PF'!$L$49))))))</f>
        <v/>
      </c>
      <c r="M93" s="122"/>
      <c r="N93" s="117"/>
      <c r="O93" s="117"/>
      <c r="P93" s="117"/>
      <c r="Q93" s="122"/>
      <c r="R93" s="115" t="str">
        <f>IF(AND(ISTEXT(T93),ISTEXT(U93)),"",SUM(T93:U93)*'Indices PF'!$E$54)</f>
        <v/>
      </c>
      <c r="S93" s="115" t="str">
        <f>IF(OR(ISBLANK(N93),ISBLANK(O93)),"",
 IF(M93="ILF",
  IF((O93&lt;='Indices PF'!$D$31),
  IF(('Funções Dados'!N93&lt;'Indices PF'!$E$34), 'Indices PF'!$E$31,
  IF(('Funções Dados'!N93&lt;'Indices PF'!$F$34), 'Indices PF'!$F$31, 'Indices PF'!$G$31)),
   IF((O93&lt;='Indices PF'!$D$32),
   IF(('Funções Dados'!N93&lt;'Indices PF'!$E$34), 'Indices PF'!$E$32,
   IF(('Funções Dados'!N93&lt;'Indices PF'!$F$34), 'Indices PF'!$F$32, 'Indices PF'!$G$32)),
    IF((O93&gt;='Indices PF'!$D$33),
    IF(('Funções Dados'!N93&lt;'Indices PF'!$E$34), 'Indices PF'!$E$33,
    IF(('Funções Dados'!N93&lt;'Indices PF'!$F$34), 'Indices PF'!$F$33, 'Indices PF'!$G$33))))),
    IF((O93&lt;='Indices PF'!$D$39),
     IF(('Funções Dados'!N93&lt;'Indices PF'!$E$42), 'Indices PF'!$E$39,
     IF(('Funções Dados'!N93&lt;'Indices PF'!$F$42), 'Indices PF'!$F$39, 'Indices PF'!$G$39)),
      IF((O93&lt;='Indices PF'!$D$40),
      IF(('Funções Dados'!N93&lt;'Indices PF'!$E$42), 'Indices PF'!$E$40,
      IF(('Funções Dados'!N93&lt;'Indices PF'!$F$42), 'Indices PF'!$F$40, 'Indices PF'!$G$40)),
       IF((O93&gt;='Indices PF'!$D$41),
       IF(('Funções Dados'!N93&lt;'Indices PF'!$E$42), 'Indices PF'!$E$41,
       IF(('Funções Dados'!N93&lt;'Indices PF'!$F$42), 'Indices PF'!$F$41, 'Indices PF'!$G$41)))))))</f>
        <v/>
      </c>
      <c r="T93" s="116" t="str">
        <f>IF(OR(ISBLANK(N93),ISBLANK(O93)),"",
 IF(M93="ILF",
  IF((O93&lt;='Indices PF'!$D$31),
  IF(('Funções Dados'!N93&lt;'Indices PF'!$E$34), N93*'Indices PF'!$J$31,
  IF(('Funções Dados'!N93&lt;'Indices PF'!$F$34), N93*'Indices PF'!$K$31, N93*'Indices PF'!$L$31)),
   IF((O93&lt;='Indices PF'!$D$32),
   IF(('Funções Dados'!N93&lt;'Indices PF'!$E$34), N93*'Indices PF'!$J$32,
   IF(('Funções Dados'!N93&lt;'Indices PF'!$F$34), N93*'Indices PF'!$K$32, N93*'Indices PF'!$L$32)),
    IF((O93&gt;='Indices PF'!$D$33),
    IF(('Funções Dados'!N93&lt;'Indices PF'!$E$34), N93*'Indices PF'!$J$33,
    IF(('Funções Dados'!N93&lt;'Indices PF'!$F$34), N93*'Indices PF'!$K$33, N93*'Indices PF'!$L$33))))),
    IF((O93&lt;='Indices PF'!$D$39),
     IF(('Funções Dados'!N93&lt;'Indices PF'!$E$42), N93*'Indices PF'!$J$39,
     IF(('Funções Dados'!N93&lt;'Indices PF'!$F$42), N93*'Indices PF'!$K$39, N93*'Indices PF'!$L$39)),
      IF((O93&lt;='Indices PF'!$D$40),
      IF(('Funções Dados'!N93&lt;'Indices PF'!$E$42), N93*'Indices PF'!$J$40,
      IF(('Funções Dados'!N93&lt;'Indices PF'!$F$42), N93*'Indices PF'!$K$40, N93*'Indices PF'!$L$40)),
       IF((O93&gt;='Indices PF'!$D$41),
       IF(('Funções Dados'!N93&lt;'Indices PF'!$E$42), N93*'Indices PF'!$J$41,
       IF(('Funções Dados'!N93&lt;'Indices PF'!$F$42), N93*'Indices PF'!$K$41, N93*'Indices PF'!$L$41)))))))</f>
        <v/>
      </c>
      <c r="U93" s="116" t="str">
        <f>IF(OR(ISBLANK(P93),ISBLANK(Q93)),"",
 IF((Q93&lt;='Indices PF'!$D$47),
 IF(('Funções Dados'!P93&lt;'Indices PF'!$E$50), P93*'Indices PF'!$J$47,
 IF(('Funções Dados'!P93&lt;'Indices PF'!$F$50), P93*'Indices PF'!$K$47, P93*'Indices PF'!$L$47)),
  IF((Q93&lt;='Indices PF'!$D$48),
  IF(('Funções Dados'!P93&lt;'Indices PF'!$E$50), P93*'Indices PF'!$J$48,
  IF(('Funções Dados'!P93&lt;'Indices PF'!$F$50), P93*'Indices PF'!$K$48, P93*'Indices PF'!$L$48)),
   IF((Q93&gt;='Indices PF'!$D$49),
   IF(('Funções Dados'!P93&lt;'Indices PF'!$E$50), P93*'Indices PF'!$J$49,
   IF(('Funções Dados'!P93&lt;'Indices PF'!$F$50), P93*'Indices PF'!$K$49, P93*'Indices PF'!$L$49))))))</f>
        <v/>
      </c>
      <c r="V93" s="122"/>
      <c r="W93" s="122"/>
      <c r="X93" s="122"/>
      <c r="Y93" s="122"/>
      <c r="Z93" s="117"/>
      <c r="AA93" s="122"/>
      <c r="AB93" s="146" t="str">
        <f t="shared" si="2"/>
        <v/>
      </c>
      <c r="AC93" s="126"/>
      <c r="AD93" s="148"/>
      <c r="AE93" s="126"/>
      <c r="AF93" s="125"/>
      <c r="AG93" s="125"/>
      <c r="AH93" s="29"/>
    </row>
    <row r="94" spans="1:34" ht="12.75" customHeight="1">
      <c r="A94" s="84"/>
      <c r="B94" s="107"/>
      <c r="C94" s="123"/>
      <c r="D94" s="122"/>
      <c r="E94" s="122"/>
      <c r="F94" s="122"/>
      <c r="G94" s="122"/>
      <c r="H94" s="122"/>
      <c r="I94" s="115" t="str">
        <f>IF(AND(ISTEXT(K94),ISTEXT(L94)),"",SUM(K94:L94)*'Indices PF'!$E$54)</f>
        <v/>
      </c>
      <c r="J94" s="144" t="str">
        <f>IF(OR(ISBLANK(E94),ISBLANK(F94)),"",
 IF(D94="ILF",
  IF((F94&lt;='Indices PF'!$D$31),
  IF(('Funções Dados'!E94&lt;'Indices PF'!$E$34), 'Indices PF'!$E$31,
  IF(('Funções Dados'!E94&lt;'Indices PF'!$F$34), 'Indices PF'!$F$31, 'Indices PF'!$G$31)),
   IF((F94&lt;='Indices PF'!$D$32),
   IF(('Funções Dados'!E94&lt;'Indices PF'!$E$34), 'Indices PF'!$E$32,
   IF(('Funções Dados'!E94&lt;'Indices PF'!$F$34), 'Indices PF'!$F$32, 'Indices PF'!$G$32)),
    IF((F94&gt;='Indices PF'!$D$33),
    IF(('Funções Dados'!E94&lt;'Indices PF'!$E$34), 'Indices PF'!$E$33,
    IF(('Funções Dados'!E94&lt;'Indices PF'!$F$34), 'Indices PF'!$F$33, 'Indices PF'!$G$33))))),
    IF((F94&lt;='Indices PF'!$D$39),
     IF(('Funções Dados'!E94&lt;'Indices PF'!$E$42), 'Indices PF'!$E$39,
     IF(('Funções Dados'!E94&lt;'Indices PF'!$F$42), 'Indices PF'!$F$39, 'Indices PF'!$G$39)),
      IF((F94&lt;='Indices PF'!$D$40),
      IF(('Funções Dados'!E94&lt;'Indices PF'!$E$42), 'Indices PF'!$E$40,
      IF(('Funções Dados'!E94&lt;'Indices PF'!$F$42), 'Indices PF'!$F$40, 'Indices PF'!$G$40)),
       IF((F94&gt;='Indices PF'!$D$41),
       IF(('Funções Dados'!E94&lt;'Indices PF'!$E$42), 'Indices PF'!$E$41,
       IF(('Funções Dados'!E94&lt;'Indices PF'!$F$42), 'Indices PF'!$F$41, 'Indices PF'!$G$41)))))))</f>
        <v/>
      </c>
      <c r="K94" s="116" t="str">
        <f>IF(OR(ISBLANK(E94),ISBLANK(F94)),"",
 IF(D94="ILF",
  IF((F94&lt;='Indices PF'!$D$31),
  IF(('Funções Dados'!E94&lt;'Indices PF'!$E$34), E94*'Indices PF'!$J$31,
  IF(('Funções Dados'!E94&lt;'Indices PF'!$F$34), E94*'Indices PF'!$K$31, E94*'Indices PF'!$L$31)),
   IF((F94&lt;='Indices PF'!$D$32),
   IF(('Funções Dados'!E94&lt;'Indices PF'!$E$34), E94*'Indices PF'!$J$32,
   IF(('Funções Dados'!E94&lt;'Indices PF'!$F$34), E94*'Indices PF'!$K$32, E94*'Indices PF'!$L$32)),
    IF((F94&gt;='Indices PF'!$D$33),
    IF(('Funções Dados'!E94&lt;'Indices PF'!$E$34), E94*'Indices PF'!$J$33,
    IF(('Funções Dados'!E94&lt;'Indices PF'!$F$34), E94*'Indices PF'!$K$33, E94*'Indices PF'!$L$33))))),
    IF((F94&lt;='Indices PF'!$D$39),
     IF(('Funções Dados'!E94&lt;'Indices PF'!$E$42), E94*'Indices PF'!$J$39,
     IF(('Funções Dados'!E94&lt;'Indices PF'!$F$42), E94*'Indices PF'!$K$39, E94*'Indices PF'!$L$39)),
      IF((F94&lt;='Indices PF'!$D$40),
      IF(('Funções Dados'!E94&lt;'Indices PF'!$E$42), E94*'Indices PF'!$J$40,
      IF(('Funções Dados'!E94&lt;'Indices PF'!$F$42), E94*'Indices PF'!$K$40, E94*'Indices PF'!$L$40)),
       IF((F94&gt;='Indices PF'!$D$41),
       IF(('Funções Dados'!E94&lt;'Indices PF'!$E$42), E94*'Indices PF'!$J$41,
       IF(('Funções Dados'!E94&lt;'Indices PF'!$F$42), E94*'Indices PF'!$K$41, E94*'Indices PF'!$L$41)))))))</f>
        <v/>
      </c>
      <c r="L94" s="145" t="str">
        <f>IF(OR(ISBLANK(G94),ISBLANK(H94)),"",
 IF((H94&lt;='Indices PF'!$D$47),
 IF(('Funções Dados'!G94&lt;'Indices PF'!$E$50), G94*'Indices PF'!$J$47,
 IF(('Funções Dados'!G94&lt;'Indices PF'!$F$50), G94*'Indices PF'!$K$47, G94*'Indices PF'!$L$47)),
  IF((H94&lt;='Indices PF'!$D$48),
  IF(('Funções Dados'!G94&lt;'Indices PF'!$E$50), G94*'Indices PF'!$J$48,
  IF(('Funções Dados'!G94&lt;'Indices PF'!$F$50), G94*'Indices PF'!$K$48, G94*'Indices PF'!$L$48)),
   IF((H94&gt;='Indices PF'!$D$49),
   IF(('Funções Dados'!G94&lt;'Indices PF'!$E$50), G94*'Indices PF'!$J$49,
   IF(('Funções Dados'!G94&lt;'Indices PF'!$F$50), G94*'Indices PF'!$K$49, G94*'Indices PF'!$L$49))))))</f>
        <v/>
      </c>
      <c r="M94" s="122"/>
      <c r="N94" s="117"/>
      <c r="O94" s="117"/>
      <c r="P94" s="117"/>
      <c r="Q94" s="122"/>
      <c r="R94" s="115" t="str">
        <f>IF(AND(ISTEXT(T94),ISTEXT(U94)),"",SUM(T94:U94)*'Indices PF'!$E$54)</f>
        <v/>
      </c>
      <c r="S94" s="115" t="str">
        <f>IF(OR(ISBLANK(N94),ISBLANK(O94)),"",
 IF(M94="ILF",
  IF((O94&lt;='Indices PF'!$D$31),
  IF(('Funções Dados'!N94&lt;'Indices PF'!$E$34), 'Indices PF'!$E$31,
  IF(('Funções Dados'!N94&lt;'Indices PF'!$F$34), 'Indices PF'!$F$31, 'Indices PF'!$G$31)),
   IF((O94&lt;='Indices PF'!$D$32),
   IF(('Funções Dados'!N94&lt;'Indices PF'!$E$34), 'Indices PF'!$E$32,
   IF(('Funções Dados'!N94&lt;'Indices PF'!$F$34), 'Indices PF'!$F$32, 'Indices PF'!$G$32)),
    IF((O94&gt;='Indices PF'!$D$33),
    IF(('Funções Dados'!N94&lt;'Indices PF'!$E$34), 'Indices PF'!$E$33,
    IF(('Funções Dados'!N94&lt;'Indices PF'!$F$34), 'Indices PF'!$F$33, 'Indices PF'!$G$33))))),
    IF((O94&lt;='Indices PF'!$D$39),
     IF(('Funções Dados'!N94&lt;'Indices PF'!$E$42), 'Indices PF'!$E$39,
     IF(('Funções Dados'!N94&lt;'Indices PF'!$F$42), 'Indices PF'!$F$39, 'Indices PF'!$G$39)),
      IF((O94&lt;='Indices PF'!$D$40),
      IF(('Funções Dados'!N94&lt;'Indices PF'!$E$42), 'Indices PF'!$E$40,
      IF(('Funções Dados'!N94&lt;'Indices PF'!$F$42), 'Indices PF'!$F$40, 'Indices PF'!$G$40)),
       IF((O94&gt;='Indices PF'!$D$41),
       IF(('Funções Dados'!N94&lt;'Indices PF'!$E$42), 'Indices PF'!$E$41,
       IF(('Funções Dados'!N94&lt;'Indices PF'!$F$42), 'Indices PF'!$F$41, 'Indices PF'!$G$41)))))))</f>
        <v/>
      </c>
      <c r="T94" s="116" t="str">
        <f>IF(OR(ISBLANK(N94),ISBLANK(O94)),"",
 IF(M94="ILF",
  IF((O94&lt;='Indices PF'!$D$31),
  IF(('Funções Dados'!N94&lt;'Indices PF'!$E$34), N94*'Indices PF'!$J$31,
  IF(('Funções Dados'!N94&lt;'Indices PF'!$F$34), N94*'Indices PF'!$K$31, N94*'Indices PF'!$L$31)),
   IF((O94&lt;='Indices PF'!$D$32),
   IF(('Funções Dados'!N94&lt;'Indices PF'!$E$34), N94*'Indices PF'!$J$32,
   IF(('Funções Dados'!N94&lt;'Indices PF'!$F$34), N94*'Indices PF'!$K$32, N94*'Indices PF'!$L$32)),
    IF((O94&gt;='Indices PF'!$D$33),
    IF(('Funções Dados'!N94&lt;'Indices PF'!$E$34), N94*'Indices PF'!$J$33,
    IF(('Funções Dados'!N94&lt;'Indices PF'!$F$34), N94*'Indices PF'!$K$33, N94*'Indices PF'!$L$33))))),
    IF((O94&lt;='Indices PF'!$D$39),
     IF(('Funções Dados'!N94&lt;'Indices PF'!$E$42), N94*'Indices PF'!$J$39,
     IF(('Funções Dados'!N94&lt;'Indices PF'!$F$42), N94*'Indices PF'!$K$39, N94*'Indices PF'!$L$39)),
      IF((O94&lt;='Indices PF'!$D$40),
      IF(('Funções Dados'!N94&lt;'Indices PF'!$E$42), N94*'Indices PF'!$J$40,
      IF(('Funções Dados'!N94&lt;'Indices PF'!$F$42), N94*'Indices PF'!$K$40, N94*'Indices PF'!$L$40)),
       IF((O94&gt;='Indices PF'!$D$41),
       IF(('Funções Dados'!N94&lt;'Indices PF'!$E$42), N94*'Indices PF'!$J$41,
       IF(('Funções Dados'!N94&lt;'Indices PF'!$F$42), N94*'Indices PF'!$K$41, N94*'Indices PF'!$L$41)))))))</f>
        <v/>
      </c>
      <c r="U94" s="116" t="str">
        <f>IF(OR(ISBLANK(P94),ISBLANK(Q94)),"",
 IF((Q94&lt;='Indices PF'!$D$47),
 IF(('Funções Dados'!P94&lt;'Indices PF'!$E$50), P94*'Indices PF'!$J$47,
 IF(('Funções Dados'!P94&lt;'Indices PF'!$F$50), P94*'Indices PF'!$K$47, P94*'Indices PF'!$L$47)),
  IF((Q94&lt;='Indices PF'!$D$48),
  IF(('Funções Dados'!P94&lt;'Indices PF'!$E$50), P94*'Indices PF'!$J$48,
  IF(('Funções Dados'!P94&lt;'Indices PF'!$F$50), P94*'Indices PF'!$K$48, P94*'Indices PF'!$L$48)),
   IF((Q94&gt;='Indices PF'!$D$49),
   IF(('Funções Dados'!P94&lt;'Indices PF'!$E$50), P94*'Indices PF'!$J$49,
   IF(('Funções Dados'!P94&lt;'Indices PF'!$F$50), P94*'Indices PF'!$K$49, P94*'Indices PF'!$L$49))))))</f>
        <v/>
      </c>
      <c r="V94" s="122"/>
      <c r="W94" s="122"/>
      <c r="X94" s="122"/>
      <c r="Y94" s="122"/>
      <c r="Z94" s="117"/>
      <c r="AA94" s="122"/>
      <c r="AB94" s="146" t="str">
        <f t="shared" si="2"/>
        <v/>
      </c>
      <c r="AC94" s="126"/>
      <c r="AD94" s="148"/>
      <c r="AE94" s="126"/>
      <c r="AF94" s="125"/>
      <c r="AG94" s="125"/>
      <c r="AH94" s="29"/>
    </row>
    <row r="95" spans="1:34" ht="12.75" customHeight="1">
      <c r="A95" s="84"/>
      <c r="B95" s="107"/>
      <c r="C95" s="123"/>
      <c r="D95" s="122"/>
      <c r="E95" s="122"/>
      <c r="F95" s="122"/>
      <c r="G95" s="122"/>
      <c r="H95" s="122"/>
      <c r="I95" s="115" t="str">
        <f>IF(AND(ISTEXT(K95),ISTEXT(L95)),"",SUM(K95:L95)*'Indices PF'!$E$54)</f>
        <v/>
      </c>
      <c r="J95" s="144" t="str">
        <f>IF(OR(ISBLANK(E95),ISBLANK(F95)),"",
 IF(D95="ILF",
  IF((F95&lt;='Indices PF'!$D$31),
  IF(('Funções Dados'!E95&lt;'Indices PF'!$E$34), 'Indices PF'!$E$31,
  IF(('Funções Dados'!E95&lt;'Indices PF'!$F$34), 'Indices PF'!$F$31, 'Indices PF'!$G$31)),
   IF((F95&lt;='Indices PF'!$D$32),
   IF(('Funções Dados'!E95&lt;'Indices PF'!$E$34), 'Indices PF'!$E$32,
   IF(('Funções Dados'!E95&lt;'Indices PF'!$F$34), 'Indices PF'!$F$32, 'Indices PF'!$G$32)),
    IF((F95&gt;='Indices PF'!$D$33),
    IF(('Funções Dados'!E95&lt;'Indices PF'!$E$34), 'Indices PF'!$E$33,
    IF(('Funções Dados'!E95&lt;'Indices PF'!$F$34), 'Indices PF'!$F$33, 'Indices PF'!$G$33))))),
    IF((F95&lt;='Indices PF'!$D$39),
     IF(('Funções Dados'!E95&lt;'Indices PF'!$E$42), 'Indices PF'!$E$39,
     IF(('Funções Dados'!E95&lt;'Indices PF'!$F$42), 'Indices PF'!$F$39, 'Indices PF'!$G$39)),
      IF((F95&lt;='Indices PF'!$D$40),
      IF(('Funções Dados'!E95&lt;'Indices PF'!$E$42), 'Indices PF'!$E$40,
      IF(('Funções Dados'!E95&lt;'Indices PF'!$F$42), 'Indices PF'!$F$40, 'Indices PF'!$G$40)),
       IF((F95&gt;='Indices PF'!$D$41),
       IF(('Funções Dados'!E95&lt;'Indices PF'!$E$42), 'Indices PF'!$E$41,
       IF(('Funções Dados'!E95&lt;'Indices PF'!$F$42), 'Indices PF'!$F$41, 'Indices PF'!$G$41)))))))</f>
        <v/>
      </c>
      <c r="K95" s="116" t="str">
        <f>IF(OR(ISBLANK(E95),ISBLANK(F95)),"",
 IF(D95="ILF",
  IF((F95&lt;='Indices PF'!$D$31),
  IF(('Funções Dados'!E95&lt;'Indices PF'!$E$34), E95*'Indices PF'!$J$31,
  IF(('Funções Dados'!E95&lt;'Indices PF'!$F$34), E95*'Indices PF'!$K$31, E95*'Indices PF'!$L$31)),
   IF((F95&lt;='Indices PF'!$D$32),
   IF(('Funções Dados'!E95&lt;'Indices PF'!$E$34), E95*'Indices PF'!$J$32,
   IF(('Funções Dados'!E95&lt;'Indices PF'!$F$34), E95*'Indices PF'!$K$32, E95*'Indices PF'!$L$32)),
    IF((F95&gt;='Indices PF'!$D$33),
    IF(('Funções Dados'!E95&lt;'Indices PF'!$E$34), E95*'Indices PF'!$J$33,
    IF(('Funções Dados'!E95&lt;'Indices PF'!$F$34), E95*'Indices PF'!$K$33, E95*'Indices PF'!$L$33))))),
    IF((F95&lt;='Indices PF'!$D$39),
     IF(('Funções Dados'!E95&lt;'Indices PF'!$E$42), E95*'Indices PF'!$J$39,
     IF(('Funções Dados'!E95&lt;'Indices PF'!$F$42), E95*'Indices PF'!$K$39, E95*'Indices PF'!$L$39)),
      IF((F95&lt;='Indices PF'!$D$40),
      IF(('Funções Dados'!E95&lt;'Indices PF'!$E$42), E95*'Indices PF'!$J$40,
      IF(('Funções Dados'!E95&lt;'Indices PF'!$F$42), E95*'Indices PF'!$K$40, E95*'Indices PF'!$L$40)),
       IF((F95&gt;='Indices PF'!$D$41),
       IF(('Funções Dados'!E95&lt;'Indices PF'!$E$42), E95*'Indices PF'!$J$41,
       IF(('Funções Dados'!E95&lt;'Indices PF'!$F$42), E95*'Indices PF'!$K$41, E95*'Indices PF'!$L$41)))))))</f>
        <v/>
      </c>
      <c r="L95" s="145" t="str">
        <f>IF(OR(ISBLANK(G95),ISBLANK(H95)),"",
 IF((H95&lt;='Indices PF'!$D$47),
 IF(('Funções Dados'!G95&lt;'Indices PF'!$E$50), G95*'Indices PF'!$J$47,
 IF(('Funções Dados'!G95&lt;'Indices PF'!$F$50), G95*'Indices PF'!$K$47, G95*'Indices PF'!$L$47)),
  IF((H95&lt;='Indices PF'!$D$48),
  IF(('Funções Dados'!G95&lt;'Indices PF'!$E$50), G95*'Indices PF'!$J$48,
  IF(('Funções Dados'!G95&lt;'Indices PF'!$F$50), G95*'Indices PF'!$K$48, G95*'Indices PF'!$L$48)),
   IF((H95&gt;='Indices PF'!$D$49),
   IF(('Funções Dados'!G95&lt;'Indices PF'!$E$50), G95*'Indices PF'!$J$49,
   IF(('Funções Dados'!G95&lt;'Indices PF'!$F$50), G95*'Indices PF'!$K$49, G95*'Indices PF'!$L$49))))))</f>
        <v/>
      </c>
      <c r="M95" s="122"/>
      <c r="N95" s="117"/>
      <c r="O95" s="117"/>
      <c r="P95" s="117"/>
      <c r="Q95" s="122"/>
      <c r="R95" s="115" t="str">
        <f>IF(AND(ISTEXT(T95),ISTEXT(U95)),"",SUM(T95:U95)*'Indices PF'!$E$54)</f>
        <v/>
      </c>
      <c r="S95" s="115" t="str">
        <f>IF(OR(ISBLANK(N95),ISBLANK(O95)),"",
 IF(M95="ILF",
  IF((O95&lt;='Indices PF'!$D$31),
  IF(('Funções Dados'!N95&lt;'Indices PF'!$E$34), 'Indices PF'!$E$31,
  IF(('Funções Dados'!N95&lt;'Indices PF'!$F$34), 'Indices PF'!$F$31, 'Indices PF'!$G$31)),
   IF((O95&lt;='Indices PF'!$D$32),
   IF(('Funções Dados'!N95&lt;'Indices PF'!$E$34), 'Indices PF'!$E$32,
   IF(('Funções Dados'!N95&lt;'Indices PF'!$F$34), 'Indices PF'!$F$32, 'Indices PF'!$G$32)),
    IF((O95&gt;='Indices PF'!$D$33),
    IF(('Funções Dados'!N95&lt;'Indices PF'!$E$34), 'Indices PF'!$E$33,
    IF(('Funções Dados'!N95&lt;'Indices PF'!$F$34), 'Indices PF'!$F$33, 'Indices PF'!$G$33))))),
    IF((O95&lt;='Indices PF'!$D$39),
     IF(('Funções Dados'!N95&lt;'Indices PF'!$E$42), 'Indices PF'!$E$39,
     IF(('Funções Dados'!N95&lt;'Indices PF'!$F$42), 'Indices PF'!$F$39, 'Indices PF'!$G$39)),
      IF((O95&lt;='Indices PF'!$D$40),
      IF(('Funções Dados'!N95&lt;'Indices PF'!$E$42), 'Indices PF'!$E$40,
      IF(('Funções Dados'!N95&lt;'Indices PF'!$F$42), 'Indices PF'!$F$40, 'Indices PF'!$G$40)),
       IF((O95&gt;='Indices PF'!$D$41),
       IF(('Funções Dados'!N95&lt;'Indices PF'!$E$42), 'Indices PF'!$E$41,
       IF(('Funções Dados'!N95&lt;'Indices PF'!$F$42), 'Indices PF'!$F$41, 'Indices PF'!$G$41)))))))</f>
        <v/>
      </c>
      <c r="T95" s="116" t="str">
        <f>IF(OR(ISBLANK(N95),ISBLANK(O95)),"",
 IF(M95="ILF",
  IF((O95&lt;='Indices PF'!$D$31),
  IF(('Funções Dados'!N95&lt;'Indices PF'!$E$34), N95*'Indices PF'!$J$31,
  IF(('Funções Dados'!N95&lt;'Indices PF'!$F$34), N95*'Indices PF'!$K$31, N95*'Indices PF'!$L$31)),
   IF((O95&lt;='Indices PF'!$D$32),
   IF(('Funções Dados'!N95&lt;'Indices PF'!$E$34), N95*'Indices PF'!$J$32,
   IF(('Funções Dados'!N95&lt;'Indices PF'!$F$34), N95*'Indices PF'!$K$32, N95*'Indices PF'!$L$32)),
    IF((O95&gt;='Indices PF'!$D$33),
    IF(('Funções Dados'!N95&lt;'Indices PF'!$E$34), N95*'Indices PF'!$J$33,
    IF(('Funções Dados'!N95&lt;'Indices PF'!$F$34), N95*'Indices PF'!$K$33, N95*'Indices PF'!$L$33))))),
    IF((O95&lt;='Indices PF'!$D$39),
     IF(('Funções Dados'!N95&lt;'Indices PF'!$E$42), N95*'Indices PF'!$J$39,
     IF(('Funções Dados'!N95&lt;'Indices PF'!$F$42), N95*'Indices PF'!$K$39, N95*'Indices PF'!$L$39)),
      IF((O95&lt;='Indices PF'!$D$40),
      IF(('Funções Dados'!N95&lt;'Indices PF'!$E$42), N95*'Indices PF'!$J$40,
      IF(('Funções Dados'!N95&lt;'Indices PF'!$F$42), N95*'Indices PF'!$K$40, N95*'Indices PF'!$L$40)),
       IF((O95&gt;='Indices PF'!$D$41),
       IF(('Funções Dados'!N95&lt;'Indices PF'!$E$42), N95*'Indices PF'!$J$41,
       IF(('Funções Dados'!N95&lt;'Indices PF'!$F$42), N95*'Indices PF'!$K$41, N95*'Indices PF'!$L$41)))))))</f>
        <v/>
      </c>
      <c r="U95" s="116" t="str">
        <f>IF(OR(ISBLANK(P95),ISBLANK(Q95)),"",
 IF((Q95&lt;='Indices PF'!$D$47),
 IF(('Funções Dados'!P95&lt;'Indices PF'!$E$50), P95*'Indices PF'!$J$47,
 IF(('Funções Dados'!P95&lt;'Indices PF'!$F$50), P95*'Indices PF'!$K$47, P95*'Indices PF'!$L$47)),
  IF((Q95&lt;='Indices PF'!$D$48),
  IF(('Funções Dados'!P95&lt;'Indices PF'!$E$50), P95*'Indices PF'!$J$48,
  IF(('Funções Dados'!P95&lt;'Indices PF'!$F$50), P95*'Indices PF'!$K$48, P95*'Indices PF'!$L$48)),
   IF((Q95&gt;='Indices PF'!$D$49),
   IF(('Funções Dados'!P95&lt;'Indices PF'!$E$50), P95*'Indices PF'!$J$49,
   IF(('Funções Dados'!P95&lt;'Indices PF'!$F$50), P95*'Indices PF'!$K$49, P95*'Indices PF'!$L$49))))))</f>
        <v/>
      </c>
      <c r="V95" s="122"/>
      <c r="W95" s="122"/>
      <c r="X95" s="122"/>
      <c r="Y95" s="122"/>
      <c r="Z95" s="117"/>
      <c r="AA95" s="122"/>
      <c r="AB95" s="146" t="str">
        <f t="shared" si="2"/>
        <v/>
      </c>
      <c r="AC95" s="126"/>
      <c r="AD95" s="148"/>
      <c r="AE95" s="126"/>
      <c r="AF95" s="125"/>
      <c r="AG95" s="125"/>
      <c r="AH95" s="29"/>
    </row>
    <row r="96" spans="1:34" ht="12.75" customHeight="1">
      <c r="A96" s="84"/>
      <c r="B96" s="107"/>
      <c r="C96" s="123"/>
      <c r="D96" s="122"/>
      <c r="E96" s="122"/>
      <c r="F96" s="122"/>
      <c r="G96" s="122"/>
      <c r="H96" s="122"/>
      <c r="I96" s="115" t="str">
        <f>IF(AND(ISTEXT(K96),ISTEXT(L96)),"",SUM(K96:L96)*'Indices PF'!$E$54)</f>
        <v/>
      </c>
      <c r="J96" s="144" t="str">
        <f>IF(OR(ISBLANK(E96),ISBLANK(F96)),"",
 IF(D96="ILF",
  IF((F96&lt;='Indices PF'!$D$31),
  IF(('Funções Dados'!E96&lt;'Indices PF'!$E$34), 'Indices PF'!$E$31,
  IF(('Funções Dados'!E96&lt;'Indices PF'!$F$34), 'Indices PF'!$F$31, 'Indices PF'!$G$31)),
   IF((F96&lt;='Indices PF'!$D$32),
   IF(('Funções Dados'!E96&lt;'Indices PF'!$E$34), 'Indices PF'!$E$32,
   IF(('Funções Dados'!E96&lt;'Indices PF'!$F$34), 'Indices PF'!$F$32, 'Indices PF'!$G$32)),
    IF((F96&gt;='Indices PF'!$D$33),
    IF(('Funções Dados'!E96&lt;'Indices PF'!$E$34), 'Indices PF'!$E$33,
    IF(('Funções Dados'!E96&lt;'Indices PF'!$F$34), 'Indices PF'!$F$33, 'Indices PF'!$G$33))))),
    IF((F96&lt;='Indices PF'!$D$39),
     IF(('Funções Dados'!E96&lt;'Indices PF'!$E$42), 'Indices PF'!$E$39,
     IF(('Funções Dados'!E96&lt;'Indices PF'!$F$42), 'Indices PF'!$F$39, 'Indices PF'!$G$39)),
      IF((F96&lt;='Indices PF'!$D$40),
      IF(('Funções Dados'!E96&lt;'Indices PF'!$E$42), 'Indices PF'!$E$40,
      IF(('Funções Dados'!E96&lt;'Indices PF'!$F$42), 'Indices PF'!$F$40, 'Indices PF'!$G$40)),
       IF((F96&gt;='Indices PF'!$D$41),
       IF(('Funções Dados'!E96&lt;'Indices PF'!$E$42), 'Indices PF'!$E$41,
       IF(('Funções Dados'!E96&lt;'Indices PF'!$F$42), 'Indices PF'!$F$41, 'Indices PF'!$G$41)))))))</f>
        <v/>
      </c>
      <c r="K96" s="116" t="str">
        <f>IF(OR(ISBLANK(E96),ISBLANK(F96)),"",
 IF(D96="ILF",
  IF((F96&lt;='Indices PF'!$D$31),
  IF(('Funções Dados'!E96&lt;'Indices PF'!$E$34), E96*'Indices PF'!$J$31,
  IF(('Funções Dados'!E96&lt;'Indices PF'!$F$34), E96*'Indices PF'!$K$31, E96*'Indices PF'!$L$31)),
   IF((F96&lt;='Indices PF'!$D$32),
   IF(('Funções Dados'!E96&lt;'Indices PF'!$E$34), E96*'Indices PF'!$J$32,
   IF(('Funções Dados'!E96&lt;'Indices PF'!$F$34), E96*'Indices PF'!$K$32, E96*'Indices PF'!$L$32)),
    IF((F96&gt;='Indices PF'!$D$33),
    IF(('Funções Dados'!E96&lt;'Indices PF'!$E$34), E96*'Indices PF'!$J$33,
    IF(('Funções Dados'!E96&lt;'Indices PF'!$F$34), E96*'Indices PF'!$K$33, E96*'Indices PF'!$L$33))))),
    IF((F96&lt;='Indices PF'!$D$39),
     IF(('Funções Dados'!E96&lt;'Indices PF'!$E$42), E96*'Indices PF'!$J$39,
     IF(('Funções Dados'!E96&lt;'Indices PF'!$F$42), E96*'Indices PF'!$K$39, E96*'Indices PF'!$L$39)),
      IF((F96&lt;='Indices PF'!$D$40),
      IF(('Funções Dados'!E96&lt;'Indices PF'!$E$42), E96*'Indices PF'!$J$40,
      IF(('Funções Dados'!E96&lt;'Indices PF'!$F$42), E96*'Indices PF'!$K$40, E96*'Indices PF'!$L$40)),
       IF((F96&gt;='Indices PF'!$D$41),
       IF(('Funções Dados'!E96&lt;'Indices PF'!$E$42), E96*'Indices PF'!$J$41,
       IF(('Funções Dados'!E96&lt;'Indices PF'!$F$42), E96*'Indices PF'!$K$41, E96*'Indices PF'!$L$41)))))))</f>
        <v/>
      </c>
      <c r="L96" s="145" t="str">
        <f>IF(OR(ISBLANK(G96),ISBLANK(H96)),"",
 IF((H96&lt;='Indices PF'!$D$47),
 IF(('Funções Dados'!G96&lt;'Indices PF'!$E$50), G96*'Indices PF'!$J$47,
 IF(('Funções Dados'!G96&lt;'Indices PF'!$F$50), G96*'Indices PF'!$K$47, G96*'Indices PF'!$L$47)),
  IF((H96&lt;='Indices PF'!$D$48),
  IF(('Funções Dados'!G96&lt;'Indices PF'!$E$50), G96*'Indices PF'!$J$48,
  IF(('Funções Dados'!G96&lt;'Indices PF'!$F$50), G96*'Indices PF'!$K$48, G96*'Indices PF'!$L$48)),
   IF((H96&gt;='Indices PF'!$D$49),
   IF(('Funções Dados'!G96&lt;'Indices PF'!$E$50), G96*'Indices PF'!$J$49,
   IF(('Funções Dados'!G96&lt;'Indices PF'!$F$50), G96*'Indices PF'!$K$49, G96*'Indices PF'!$L$49))))))</f>
        <v/>
      </c>
      <c r="M96" s="122"/>
      <c r="N96" s="117"/>
      <c r="O96" s="117"/>
      <c r="P96" s="117"/>
      <c r="Q96" s="122"/>
      <c r="R96" s="115" t="str">
        <f>IF(AND(ISTEXT(T96),ISTEXT(U96)),"",SUM(T96:U96)*'Indices PF'!$E$54)</f>
        <v/>
      </c>
      <c r="S96" s="115" t="str">
        <f>IF(OR(ISBLANK(N96),ISBLANK(O96)),"",
 IF(M96="ILF",
  IF((O96&lt;='Indices PF'!$D$31),
  IF(('Funções Dados'!N96&lt;'Indices PF'!$E$34), 'Indices PF'!$E$31,
  IF(('Funções Dados'!N96&lt;'Indices PF'!$F$34), 'Indices PF'!$F$31, 'Indices PF'!$G$31)),
   IF((O96&lt;='Indices PF'!$D$32),
   IF(('Funções Dados'!N96&lt;'Indices PF'!$E$34), 'Indices PF'!$E$32,
   IF(('Funções Dados'!N96&lt;'Indices PF'!$F$34), 'Indices PF'!$F$32, 'Indices PF'!$G$32)),
    IF((O96&gt;='Indices PF'!$D$33),
    IF(('Funções Dados'!N96&lt;'Indices PF'!$E$34), 'Indices PF'!$E$33,
    IF(('Funções Dados'!N96&lt;'Indices PF'!$F$34), 'Indices PF'!$F$33, 'Indices PF'!$G$33))))),
    IF((O96&lt;='Indices PF'!$D$39),
     IF(('Funções Dados'!N96&lt;'Indices PF'!$E$42), 'Indices PF'!$E$39,
     IF(('Funções Dados'!N96&lt;'Indices PF'!$F$42), 'Indices PF'!$F$39, 'Indices PF'!$G$39)),
      IF((O96&lt;='Indices PF'!$D$40),
      IF(('Funções Dados'!N96&lt;'Indices PF'!$E$42), 'Indices PF'!$E$40,
      IF(('Funções Dados'!N96&lt;'Indices PF'!$F$42), 'Indices PF'!$F$40, 'Indices PF'!$G$40)),
       IF((O96&gt;='Indices PF'!$D$41),
       IF(('Funções Dados'!N96&lt;'Indices PF'!$E$42), 'Indices PF'!$E$41,
       IF(('Funções Dados'!N96&lt;'Indices PF'!$F$42), 'Indices PF'!$F$41, 'Indices PF'!$G$41)))))))</f>
        <v/>
      </c>
      <c r="T96" s="116" t="str">
        <f>IF(OR(ISBLANK(N96),ISBLANK(O96)),"",
 IF(M96="ILF",
  IF((O96&lt;='Indices PF'!$D$31),
  IF(('Funções Dados'!N96&lt;'Indices PF'!$E$34), N96*'Indices PF'!$J$31,
  IF(('Funções Dados'!N96&lt;'Indices PF'!$F$34), N96*'Indices PF'!$K$31, N96*'Indices PF'!$L$31)),
   IF((O96&lt;='Indices PF'!$D$32),
   IF(('Funções Dados'!N96&lt;'Indices PF'!$E$34), N96*'Indices PF'!$J$32,
   IF(('Funções Dados'!N96&lt;'Indices PF'!$F$34), N96*'Indices PF'!$K$32, N96*'Indices PF'!$L$32)),
    IF((O96&gt;='Indices PF'!$D$33),
    IF(('Funções Dados'!N96&lt;'Indices PF'!$E$34), N96*'Indices PF'!$J$33,
    IF(('Funções Dados'!N96&lt;'Indices PF'!$F$34), N96*'Indices PF'!$K$33, N96*'Indices PF'!$L$33))))),
    IF((O96&lt;='Indices PF'!$D$39),
     IF(('Funções Dados'!N96&lt;'Indices PF'!$E$42), N96*'Indices PF'!$J$39,
     IF(('Funções Dados'!N96&lt;'Indices PF'!$F$42), N96*'Indices PF'!$K$39, N96*'Indices PF'!$L$39)),
      IF((O96&lt;='Indices PF'!$D$40),
      IF(('Funções Dados'!N96&lt;'Indices PF'!$E$42), N96*'Indices PF'!$J$40,
      IF(('Funções Dados'!N96&lt;'Indices PF'!$F$42), N96*'Indices PF'!$K$40, N96*'Indices PF'!$L$40)),
       IF((O96&gt;='Indices PF'!$D$41),
       IF(('Funções Dados'!N96&lt;'Indices PF'!$E$42), N96*'Indices PF'!$J$41,
       IF(('Funções Dados'!N96&lt;'Indices PF'!$F$42), N96*'Indices PF'!$K$41, N96*'Indices PF'!$L$41)))))))</f>
        <v/>
      </c>
      <c r="U96" s="116" t="str">
        <f>IF(OR(ISBLANK(P96),ISBLANK(Q96)),"",
 IF((Q96&lt;='Indices PF'!$D$47),
 IF(('Funções Dados'!P96&lt;'Indices PF'!$E$50), P96*'Indices PF'!$J$47,
 IF(('Funções Dados'!P96&lt;'Indices PF'!$F$50), P96*'Indices PF'!$K$47, P96*'Indices PF'!$L$47)),
  IF((Q96&lt;='Indices PF'!$D$48),
  IF(('Funções Dados'!P96&lt;'Indices PF'!$E$50), P96*'Indices PF'!$J$48,
  IF(('Funções Dados'!P96&lt;'Indices PF'!$F$50), P96*'Indices PF'!$K$48, P96*'Indices PF'!$L$48)),
   IF((Q96&gt;='Indices PF'!$D$49),
   IF(('Funções Dados'!P96&lt;'Indices PF'!$E$50), P96*'Indices PF'!$J$49,
   IF(('Funções Dados'!P96&lt;'Indices PF'!$F$50), P96*'Indices PF'!$K$49, P96*'Indices PF'!$L$49))))))</f>
        <v/>
      </c>
      <c r="V96" s="122"/>
      <c r="W96" s="122"/>
      <c r="X96" s="122"/>
      <c r="Y96" s="122"/>
      <c r="Z96" s="117"/>
      <c r="AA96" s="122"/>
      <c r="AB96" s="146" t="str">
        <f t="shared" si="2"/>
        <v/>
      </c>
      <c r="AC96" s="126"/>
      <c r="AD96" s="148"/>
      <c r="AE96" s="126"/>
      <c r="AF96" s="125"/>
      <c r="AG96" s="125"/>
      <c r="AH96" s="29"/>
    </row>
    <row r="97" spans="1:34" ht="12.75" customHeight="1">
      <c r="A97" s="84"/>
      <c r="B97" s="107"/>
      <c r="C97" s="123"/>
      <c r="D97" s="122"/>
      <c r="E97" s="122"/>
      <c r="F97" s="122"/>
      <c r="G97" s="122"/>
      <c r="H97" s="122"/>
      <c r="I97" s="115" t="str">
        <f>IF(AND(ISTEXT(K97),ISTEXT(L97)),"",SUM(K97:L97)*'Indices PF'!$E$54)</f>
        <v/>
      </c>
      <c r="J97" s="144" t="str">
        <f>IF(OR(ISBLANK(E97),ISBLANK(F97)),"",
 IF(D97="ILF",
  IF((F97&lt;='Indices PF'!$D$31),
  IF(('Funções Dados'!E97&lt;'Indices PF'!$E$34), 'Indices PF'!$E$31,
  IF(('Funções Dados'!E97&lt;'Indices PF'!$F$34), 'Indices PF'!$F$31, 'Indices PF'!$G$31)),
   IF((F97&lt;='Indices PF'!$D$32),
   IF(('Funções Dados'!E97&lt;'Indices PF'!$E$34), 'Indices PF'!$E$32,
   IF(('Funções Dados'!E97&lt;'Indices PF'!$F$34), 'Indices PF'!$F$32, 'Indices PF'!$G$32)),
    IF((F97&gt;='Indices PF'!$D$33),
    IF(('Funções Dados'!E97&lt;'Indices PF'!$E$34), 'Indices PF'!$E$33,
    IF(('Funções Dados'!E97&lt;'Indices PF'!$F$34), 'Indices PF'!$F$33, 'Indices PF'!$G$33))))),
    IF((F97&lt;='Indices PF'!$D$39),
     IF(('Funções Dados'!E97&lt;'Indices PF'!$E$42), 'Indices PF'!$E$39,
     IF(('Funções Dados'!E97&lt;'Indices PF'!$F$42), 'Indices PF'!$F$39, 'Indices PF'!$G$39)),
      IF((F97&lt;='Indices PF'!$D$40),
      IF(('Funções Dados'!E97&lt;'Indices PF'!$E$42), 'Indices PF'!$E$40,
      IF(('Funções Dados'!E97&lt;'Indices PF'!$F$42), 'Indices PF'!$F$40, 'Indices PF'!$G$40)),
       IF((F97&gt;='Indices PF'!$D$41),
       IF(('Funções Dados'!E97&lt;'Indices PF'!$E$42), 'Indices PF'!$E$41,
       IF(('Funções Dados'!E97&lt;'Indices PF'!$F$42), 'Indices PF'!$F$41, 'Indices PF'!$G$41)))))))</f>
        <v/>
      </c>
      <c r="K97" s="116" t="str">
        <f>IF(OR(ISBLANK(E97),ISBLANK(F97)),"",
 IF(D97="ILF",
  IF((F97&lt;='Indices PF'!$D$31),
  IF(('Funções Dados'!E97&lt;'Indices PF'!$E$34), E97*'Indices PF'!$J$31,
  IF(('Funções Dados'!E97&lt;'Indices PF'!$F$34), E97*'Indices PF'!$K$31, E97*'Indices PF'!$L$31)),
   IF((F97&lt;='Indices PF'!$D$32),
   IF(('Funções Dados'!E97&lt;'Indices PF'!$E$34), E97*'Indices PF'!$J$32,
   IF(('Funções Dados'!E97&lt;'Indices PF'!$F$34), E97*'Indices PF'!$K$32, E97*'Indices PF'!$L$32)),
    IF((F97&gt;='Indices PF'!$D$33),
    IF(('Funções Dados'!E97&lt;'Indices PF'!$E$34), E97*'Indices PF'!$J$33,
    IF(('Funções Dados'!E97&lt;'Indices PF'!$F$34), E97*'Indices PF'!$K$33, E97*'Indices PF'!$L$33))))),
    IF((F97&lt;='Indices PF'!$D$39),
     IF(('Funções Dados'!E97&lt;'Indices PF'!$E$42), E97*'Indices PF'!$J$39,
     IF(('Funções Dados'!E97&lt;'Indices PF'!$F$42), E97*'Indices PF'!$K$39, E97*'Indices PF'!$L$39)),
      IF((F97&lt;='Indices PF'!$D$40),
      IF(('Funções Dados'!E97&lt;'Indices PF'!$E$42), E97*'Indices PF'!$J$40,
      IF(('Funções Dados'!E97&lt;'Indices PF'!$F$42), E97*'Indices PF'!$K$40, E97*'Indices PF'!$L$40)),
       IF((F97&gt;='Indices PF'!$D$41),
       IF(('Funções Dados'!E97&lt;'Indices PF'!$E$42), E97*'Indices PF'!$J$41,
       IF(('Funções Dados'!E97&lt;'Indices PF'!$F$42), E97*'Indices PF'!$K$41, E97*'Indices PF'!$L$41)))))))</f>
        <v/>
      </c>
      <c r="L97" s="145" t="str">
        <f>IF(OR(ISBLANK(G97),ISBLANK(H97)),"",
 IF((H97&lt;='Indices PF'!$D$47),
 IF(('Funções Dados'!G97&lt;'Indices PF'!$E$50), G97*'Indices PF'!$J$47,
 IF(('Funções Dados'!G97&lt;'Indices PF'!$F$50), G97*'Indices PF'!$K$47, G97*'Indices PF'!$L$47)),
  IF((H97&lt;='Indices PF'!$D$48),
  IF(('Funções Dados'!G97&lt;'Indices PF'!$E$50), G97*'Indices PF'!$J$48,
  IF(('Funções Dados'!G97&lt;'Indices PF'!$F$50), G97*'Indices PF'!$K$48, G97*'Indices PF'!$L$48)),
   IF((H97&gt;='Indices PF'!$D$49),
   IF(('Funções Dados'!G97&lt;'Indices PF'!$E$50), G97*'Indices PF'!$J$49,
   IF(('Funções Dados'!G97&lt;'Indices PF'!$F$50), G97*'Indices PF'!$K$49, G97*'Indices PF'!$L$49))))))</f>
        <v/>
      </c>
      <c r="M97" s="122"/>
      <c r="N97" s="117"/>
      <c r="O97" s="117"/>
      <c r="P97" s="117"/>
      <c r="Q97" s="122"/>
      <c r="R97" s="115" t="str">
        <f>IF(AND(ISTEXT(T97),ISTEXT(U97)),"",SUM(T97:U97)*'Indices PF'!$E$54)</f>
        <v/>
      </c>
      <c r="S97" s="115" t="str">
        <f>IF(OR(ISBLANK(N97),ISBLANK(O97)),"",
 IF(M97="ILF",
  IF((O97&lt;='Indices PF'!$D$31),
  IF(('Funções Dados'!N97&lt;'Indices PF'!$E$34), 'Indices PF'!$E$31,
  IF(('Funções Dados'!N97&lt;'Indices PF'!$F$34), 'Indices PF'!$F$31, 'Indices PF'!$G$31)),
   IF((O97&lt;='Indices PF'!$D$32),
   IF(('Funções Dados'!N97&lt;'Indices PF'!$E$34), 'Indices PF'!$E$32,
   IF(('Funções Dados'!N97&lt;'Indices PF'!$F$34), 'Indices PF'!$F$32, 'Indices PF'!$G$32)),
    IF((O97&gt;='Indices PF'!$D$33),
    IF(('Funções Dados'!N97&lt;'Indices PF'!$E$34), 'Indices PF'!$E$33,
    IF(('Funções Dados'!N97&lt;'Indices PF'!$F$34), 'Indices PF'!$F$33, 'Indices PF'!$G$33))))),
    IF((O97&lt;='Indices PF'!$D$39),
     IF(('Funções Dados'!N97&lt;'Indices PF'!$E$42), 'Indices PF'!$E$39,
     IF(('Funções Dados'!N97&lt;'Indices PF'!$F$42), 'Indices PF'!$F$39, 'Indices PF'!$G$39)),
      IF((O97&lt;='Indices PF'!$D$40),
      IF(('Funções Dados'!N97&lt;'Indices PF'!$E$42), 'Indices PF'!$E$40,
      IF(('Funções Dados'!N97&lt;'Indices PF'!$F$42), 'Indices PF'!$F$40, 'Indices PF'!$G$40)),
       IF((O97&gt;='Indices PF'!$D$41),
       IF(('Funções Dados'!N97&lt;'Indices PF'!$E$42), 'Indices PF'!$E$41,
       IF(('Funções Dados'!N97&lt;'Indices PF'!$F$42), 'Indices PF'!$F$41, 'Indices PF'!$G$41)))))))</f>
        <v/>
      </c>
      <c r="T97" s="116" t="str">
        <f>IF(OR(ISBLANK(N97),ISBLANK(O97)),"",
 IF(M97="ILF",
  IF((O97&lt;='Indices PF'!$D$31),
  IF(('Funções Dados'!N97&lt;'Indices PF'!$E$34), N97*'Indices PF'!$J$31,
  IF(('Funções Dados'!N97&lt;'Indices PF'!$F$34), N97*'Indices PF'!$K$31, N97*'Indices PF'!$L$31)),
   IF((O97&lt;='Indices PF'!$D$32),
   IF(('Funções Dados'!N97&lt;'Indices PF'!$E$34), N97*'Indices PF'!$J$32,
   IF(('Funções Dados'!N97&lt;'Indices PF'!$F$34), N97*'Indices PF'!$K$32, N97*'Indices PF'!$L$32)),
    IF((O97&gt;='Indices PF'!$D$33),
    IF(('Funções Dados'!N97&lt;'Indices PF'!$E$34), N97*'Indices PF'!$J$33,
    IF(('Funções Dados'!N97&lt;'Indices PF'!$F$34), N97*'Indices PF'!$K$33, N97*'Indices PF'!$L$33))))),
    IF((O97&lt;='Indices PF'!$D$39),
     IF(('Funções Dados'!N97&lt;'Indices PF'!$E$42), N97*'Indices PF'!$J$39,
     IF(('Funções Dados'!N97&lt;'Indices PF'!$F$42), N97*'Indices PF'!$K$39, N97*'Indices PF'!$L$39)),
      IF((O97&lt;='Indices PF'!$D$40),
      IF(('Funções Dados'!N97&lt;'Indices PF'!$E$42), N97*'Indices PF'!$J$40,
      IF(('Funções Dados'!N97&lt;'Indices PF'!$F$42), N97*'Indices PF'!$K$40, N97*'Indices PF'!$L$40)),
       IF((O97&gt;='Indices PF'!$D$41),
       IF(('Funções Dados'!N97&lt;'Indices PF'!$E$42), N97*'Indices PF'!$J$41,
       IF(('Funções Dados'!N97&lt;'Indices PF'!$F$42), N97*'Indices PF'!$K$41, N97*'Indices PF'!$L$41)))))))</f>
        <v/>
      </c>
      <c r="U97" s="116" t="str">
        <f>IF(OR(ISBLANK(P97),ISBLANK(Q97)),"",
 IF((Q97&lt;='Indices PF'!$D$47),
 IF(('Funções Dados'!P97&lt;'Indices PF'!$E$50), P97*'Indices PF'!$J$47,
 IF(('Funções Dados'!P97&lt;'Indices PF'!$F$50), P97*'Indices PF'!$K$47, P97*'Indices PF'!$L$47)),
  IF((Q97&lt;='Indices PF'!$D$48),
  IF(('Funções Dados'!P97&lt;'Indices PF'!$E$50), P97*'Indices PF'!$J$48,
  IF(('Funções Dados'!P97&lt;'Indices PF'!$F$50), P97*'Indices PF'!$K$48, P97*'Indices PF'!$L$48)),
   IF((Q97&gt;='Indices PF'!$D$49),
   IF(('Funções Dados'!P97&lt;'Indices PF'!$E$50), P97*'Indices PF'!$J$49,
   IF(('Funções Dados'!P97&lt;'Indices PF'!$F$50), P97*'Indices PF'!$K$49, P97*'Indices PF'!$L$49))))))</f>
        <v/>
      </c>
      <c r="V97" s="122"/>
      <c r="W97" s="122"/>
      <c r="X97" s="122"/>
      <c r="Y97" s="122"/>
      <c r="Z97" s="117"/>
      <c r="AA97" s="122"/>
      <c r="AB97" s="146" t="str">
        <f t="shared" si="2"/>
        <v/>
      </c>
      <c r="AC97" s="126"/>
      <c r="AD97" s="148"/>
      <c r="AE97" s="126"/>
      <c r="AF97" s="125"/>
      <c r="AG97" s="125"/>
      <c r="AH97" s="29"/>
    </row>
    <row r="98" spans="1:34" ht="12.75" customHeight="1">
      <c r="A98" s="84"/>
      <c r="B98" s="107"/>
      <c r="C98" s="123"/>
      <c r="D98" s="122"/>
      <c r="E98" s="122"/>
      <c r="F98" s="122"/>
      <c r="G98" s="122"/>
      <c r="H98" s="122"/>
      <c r="I98" s="115" t="str">
        <f>IF(AND(ISTEXT(K98),ISTEXT(L98)),"",SUM(K98:L98)*'Indices PF'!$E$54)</f>
        <v/>
      </c>
      <c r="J98" s="144" t="str">
        <f>IF(OR(ISBLANK(E98),ISBLANK(F98)),"",
 IF(D98="ILF",
  IF((F98&lt;='Indices PF'!$D$31),
  IF(('Funções Dados'!E98&lt;'Indices PF'!$E$34), 'Indices PF'!$E$31,
  IF(('Funções Dados'!E98&lt;'Indices PF'!$F$34), 'Indices PF'!$F$31, 'Indices PF'!$G$31)),
   IF((F98&lt;='Indices PF'!$D$32),
   IF(('Funções Dados'!E98&lt;'Indices PF'!$E$34), 'Indices PF'!$E$32,
   IF(('Funções Dados'!E98&lt;'Indices PF'!$F$34), 'Indices PF'!$F$32, 'Indices PF'!$G$32)),
    IF((F98&gt;='Indices PF'!$D$33),
    IF(('Funções Dados'!E98&lt;'Indices PF'!$E$34), 'Indices PF'!$E$33,
    IF(('Funções Dados'!E98&lt;'Indices PF'!$F$34), 'Indices PF'!$F$33, 'Indices PF'!$G$33))))),
    IF((F98&lt;='Indices PF'!$D$39),
     IF(('Funções Dados'!E98&lt;'Indices PF'!$E$42), 'Indices PF'!$E$39,
     IF(('Funções Dados'!E98&lt;'Indices PF'!$F$42), 'Indices PF'!$F$39, 'Indices PF'!$G$39)),
      IF((F98&lt;='Indices PF'!$D$40),
      IF(('Funções Dados'!E98&lt;'Indices PF'!$E$42), 'Indices PF'!$E$40,
      IF(('Funções Dados'!E98&lt;'Indices PF'!$F$42), 'Indices PF'!$F$40, 'Indices PF'!$G$40)),
       IF((F98&gt;='Indices PF'!$D$41),
       IF(('Funções Dados'!E98&lt;'Indices PF'!$E$42), 'Indices PF'!$E$41,
       IF(('Funções Dados'!E98&lt;'Indices PF'!$F$42), 'Indices PF'!$F$41, 'Indices PF'!$G$41)))))))</f>
        <v/>
      </c>
      <c r="K98" s="116" t="str">
        <f>IF(OR(ISBLANK(E98),ISBLANK(F98)),"",
 IF(D98="ILF",
  IF((F98&lt;='Indices PF'!$D$31),
  IF(('Funções Dados'!E98&lt;'Indices PF'!$E$34), E98*'Indices PF'!$J$31,
  IF(('Funções Dados'!E98&lt;'Indices PF'!$F$34), E98*'Indices PF'!$K$31, E98*'Indices PF'!$L$31)),
   IF((F98&lt;='Indices PF'!$D$32),
   IF(('Funções Dados'!E98&lt;'Indices PF'!$E$34), E98*'Indices PF'!$J$32,
   IF(('Funções Dados'!E98&lt;'Indices PF'!$F$34), E98*'Indices PF'!$K$32, E98*'Indices PF'!$L$32)),
    IF((F98&gt;='Indices PF'!$D$33),
    IF(('Funções Dados'!E98&lt;'Indices PF'!$E$34), E98*'Indices PF'!$J$33,
    IF(('Funções Dados'!E98&lt;'Indices PF'!$F$34), E98*'Indices PF'!$K$33, E98*'Indices PF'!$L$33))))),
    IF((F98&lt;='Indices PF'!$D$39),
     IF(('Funções Dados'!E98&lt;'Indices PF'!$E$42), E98*'Indices PF'!$J$39,
     IF(('Funções Dados'!E98&lt;'Indices PF'!$F$42), E98*'Indices PF'!$K$39, E98*'Indices PF'!$L$39)),
      IF((F98&lt;='Indices PF'!$D$40),
      IF(('Funções Dados'!E98&lt;'Indices PF'!$E$42), E98*'Indices PF'!$J$40,
      IF(('Funções Dados'!E98&lt;'Indices PF'!$F$42), E98*'Indices PF'!$K$40, E98*'Indices PF'!$L$40)),
       IF((F98&gt;='Indices PF'!$D$41),
       IF(('Funções Dados'!E98&lt;'Indices PF'!$E$42), E98*'Indices PF'!$J$41,
       IF(('Funções Dados'!E98&lt;'Indices PF'!$F$42), E98*'Indices PF'!$K$41, E98*'Indices PF'!$L$41)))))))</f>
        <v/>
      </c>
      <c r="L98" s="145" t="str">
        <f>IF(OR(ISBLANK(G98),ISBLANK(H98)),"",
 IF((H98&lt;='Indices PF'!$D$47),
 IF(('Funções Dados'!G98&lt;'Indices PF'!$E$50), G98*'Indices PF'!$J$47,
 IF(('Funções Dados'!G98&lt;'Indices PF'!$F$50), G98*'Indices PF'!$K$47, G98*'Indices PF'!$L$47)),
  IF((H98&lt;='Indices PF'!$D$48),
  IF(('Funções Dados'!G98&lt;'Indices PF'!$E$50), G98*'Indices PF'!$J$48,
  IF(('Funções Dados'!G98&lt;'Indices PF'!$F$50), G98*'Indices PF'!$K$48, G98*'Indices PF'!$L$48)),
   IF((H98&gt;='Indices PF'!$D$49),
   IF(('Funções Dados'!G98&lt;'Indices PF'!$E$50), G98*'Indices PF'!$J$49,
   IF(('Funções Dados'!G98&lt;'Indices PF'!$F$50), G98*'Indices PF'!$K$49, G98*'Indices PF'!$L$49))))))</f>
        <v/>
      </c>
      <c r="M98" s="122"/>
      <c r="N98" s="117"/>
      <c r="O98" s="117"/>
      <c r="P98" s="117"/>
      <c r="Q98" s="122"/>
      <c r="R98" s="115" t="str">
        <f>IF(AND(ISTEXT(T98),ISTEXT(U98)),"",SUM(T98:U98)*'Indices PF'!$E$54)</f>
        <v/>
      </c>
      <c r="S98" s="115" t="str">
        <f>IF(OR(ISBLANK(N98),ISBLANK(O98)),"",
 IF(M98="ILF",
  IF((O98&lt;='Indices PF'!$D$31),
  IF(('Funções Dados'!N98&lt;'Indices PF'!$E$34), 'Indices PF'!$E$31,
  IF(('Funções Dados'!N98&lt;'Indices PF'!$F$34), 'Indices PF'!$F$31, 'Indices PF'!$G$31)),
   IF((O98&lt;='Indices PF'!$D$32),
   IF(('Funções Dados'!N98&lt;'Indices PF'!$E$34), 'Indices PF'!$E$32,
   IF(('Funções Dados'!N98&lt;'Indices PF'!$F$34), 'Indices PF'!$F$32, 'Indices PF'!$G$32)),
    IF((O98&gt;='Indices PF'!$D$33),
    IF(('Funções Dados'!N98&lt;'Indices PF'!$E$34), 'Indices PF'!$E$33,
    IF(('Funções Dados'!N98&lt;'Indices PF'!$F$34), 'Indices PF'!$F$33, 'Indices PF'!$G$33))))),
    IF((O98&lt;='Indices PF'!$D$39),
     IF(('Funções Dados'!N98&lt;'Indices PF'!$E$42), 'Indices PF'!$E$39,
     IF(('Funções Dados'!N98&lt;'Indices PF'!$F$42), 'Indices PF'!$F$39, 'Indices PF'!$G$39)),
      IF((O98&lt;='Indices PF'!$D$40),
      IF(('Funções Dados'!N98&lt;'Indices PF'!$E$42), 'Indices PF'!$E$40,
      IF(('Funções Dados'!N98&lt;'Indices PF'!$F$42), 'Indices PF'!$F$40, 'Indices PF'!$G$40)),
       IF((O98&gt;='Indices PF'!$D$41),
       IF(('Funções Dados'!N98&lt;'Indices PF'!$E$42), 'Indices PF'!$E$41,
       IF(('Funções Dados'!N98&lt;'Indices PF'!$F$42), 'Indices PF'!$F$41, 'Indices PF'!$G$41)))))))</f>
        <v/>
      </c>
      <c r="T98" s="116" t="str">
        <f>IF(OR(ISBLANK(N98),ISBLANK(O98)),"",
 IF(M98="ILF",
  IF((O98&lt;='Indices PF'!$D$31),
  IF(('Funções Dados'!N98&lt;'Indices PF'!$E$34), N98*'Indices PF'!$J$31,
  IF(('Funções Dados'!N98&lt;'Indices PF'!$F$34), N98*'Indices PF'!$K$31, N98*'Indices PF'!$L$31)),
   IF((O98&lt;='Indices PF'!$D$32),
   IF(('Funções Dados'!N98&lt;'Indices PF'!$E$34), N98*'Indices PF'!$J$32,
   IF(('Funções Dados'!N98&lt;'Indices PF'!$F$34), N98*'Indices PF'!$K$32, N98*'Indices PF'!$L$32)),
    IF((O98&gt;='Indices PF'!$D$33),
    IF(('Funções Dados'!N98&lt;'Indices PF'!$E$34), N98*'Indices PF'!$J$33,
    IF(('Funções Dados'!N98&lt;'Indices PF'!$F$34), N98*'Indices PF'!$K$33, N98*'Indices PF'!$L$33))))),
    IF((O98&lt;='Indices PF'!$D$39),
     IF(('Funções Dados'!N98&lt;'Indices PF'!$E$42), N98*'Indices PF'!$J$39,
     IF(('Funções Dados'!N98&lt;'Indices PF'!$F$42), N98*'Indices PF'!$K$39, N98*'Indices PF'!$L$39)),
      IF((O98&lt;='Indices PF'!$D$40),
      IF(('Funções Dados'!N98&lt;'Indices PF'!$E$42), N98*'Indices PF'!$J$40,
      IF(('Funções Dados'!N98&lt;'Indices PF'!$F$42), N98*'Indices PF'!$K$40, N98*'Indices PF'!$L$40)),
       IF((O98&gt;='Indices PF'!$D$41),
       IF(('Funções Dados'!N98&lt;'Indices PF'!$E$42), N98*'Indices PF'!$J$41,
       IF(('Funções Dados'!N98&lt;'Indices PF'!$F$42), N98*'Indices PF'!$K$41, N98*'Indices PF'!$L$41)))))))</f>
        <v/>
      </c>
      <c r="U98" s="116" t="str">
        <f>IF(OR(ISBLANK(P98),ISBLANK(Q98)),"",
 IF((Q98&lt;='Indices PF'!$D$47),
 IF(('Funções Dados'!P98&lt;'Indices PF'!$E$50), P98*'Indices PF'!$J$47,
 IF(('Funções Dados'!P98&lt;'Indices PF'!$F$50), P98*'Indices PF'!$K$47, P98*'Indices PF'!$L$47)),
  IF((Q98&lt;='Indices PF'!$D$48),
  IF(('Funções Dados'!P98&lt;'Indices PF'!$E$50), P98*'Indices PF'!$J$48,
  IF(('Funções Dados'!P98&lt;'Indices PF'!$F$50), P98*'Indices PF'!$K$48, P98*'Indices PF'!$L$48)),
   IF((Q98&gt;='Indices PF'!$D$49),
   IF(('Funções Dados'!P98&lt;'Indices PF'!$E$50), P98*'Indices PF'!$J$49,
   IF(('Funções Dados'!P98&lt;'Indices PF'!$F$50), P98*'Indices PF'!$K$49, P98*'Indices PF'!$L$49))))))</f>
        <v/>
      </c>
      <c r="V98" s="122"/>
      <c r="W98" s="122"/>
      <c r="X98" s="122"/>
      <c r="Y98" s="122"/>
      <c r="Z98" s="117"/>
      <c r="AA98" s="122"/>
      <c r="AB98" s="146" t="str">
        <f t="shared" si="2"/>
        <v/>
      </c>
      <c r="AC98" s="126"/>
      <c r="AD98" s="148"/>
      <c r="AE98" s="126"/>
      <c r="AF98" s="125"/>
      <c r="AG98" s="125"/>
      <c r="AH98" s="29"/>
    </row>
    <row r="99" spans="1:34" ht="12.75" customHeight="1">
      <c r="A99" s="84"/>
      <c r="B99" s="107"/>
      <c r="C99" s="123"/>
      <c r="D99" s="122"/>
      <c r="E99" s="122"/>
      <c r="F99" s="122"/>
      <c r="G99" s="122"/>
      <c r="H99" s="122"/>
      <c r="I99" s="115" t="str">
        <f>IF(AND(ISTEXT(K99),ISTEXT(L99)),"",SUM(K99:L99)*'Indices PF'!$E$54)</f>
        <v/>
      </c>
      <c r="J99" s="144" t="str">
        <f>IF(OR(ISBLANK(E99),ISBLANK(F99)),"",
 IF(D99="ILF",
  IF((F99&lt;='Indices PF'!$D$31),
  IF(('Funções Dados'!E99&lt;'Indices PF'!$E$34), 'Indices PF'!$E$31,
  IF(('Funções Dados'!E99&lt;'Indices PF'!$F$34), 'Indices PF'!$F$31, 'Indices PF'!$G$31)),
   IF((F99&lt;='Indices PF'!$D$32),
   IF(('Funções Dados'!E99&lt;'Indices PF'!$E$34), 'Indices PF'!$E$32,
   IF(('Funções Dados'!E99&lt;'Indices PF'!$F$34), 'Indices PF'!$F$32, 'Indices PF'!$G$32)),
    IF((F99&gt;='Indices PF'!$D$33),
    IF(('Funções Dados'!E99&lt;'Indices PF'!$E$34), 'Indices PF'!$E$33,
    IF(('Funções Dados'!E99&lt;'Indices PF'!$F$34), 'Indices PF'!$F$33, 'Indices PF'!$G$33))))),
    IF((F99&lt;='Indices PF'!$D$39),
     IF(('Funções Dados'!E99&lt;'Indices PF'!$E$42), 'Indices PF'!$E$39,
     IF(('Funções Dados'!E99&lt;'Indices PF'!$F$42), 'Indices PF'!$F$39, 'Indices PF'!$G$39)),
      IF((F99&lt;='Indices PF'!$D$40),
      IF(('Funções Dados'!E99&lt;'Indices PF'!$E$42), 'Indices PF'!$E$40,
      IF(('Funções Dados'!E99&lt;'Indices PF'!$F$42), 'Indices PF'!$F$40, 'Indices PF'!$G$40)),
       IF((F99&gt;='Indices PF'!$D$41),
       IF(('Funções Dados'!E99&lt;'Indices PF'!$E$42), 'Indices PF'!$E$41,
       IF(('Funções Dados'!E99&lt;'Indices PF'!$F$42), 'Indices PF'!$F$41, 'Indices PF'!$G$41)))))))</f>
        <v/>
      </c>
      <c r="K99" s="116" t="str">
        <f>IF(OR(ISBLANK(E99),ISBLANK(F99)),"",
 IF(D99="ILF",
  IF((F99&lt;='Indices PF'!$D$31),
  IF(('Funções Dados'!E99&lt;'Indices PF'!$E$34), E99*'Indices PF'!$J$31,
  IF(('Funções Dados'!E99&lt;'Indices PF'!$F$34), E99*'Indices PF'!$K$31, E99*'Indices PF'!$L$31)),
   IF((F99&lt;='Indices PF'!$D$32),
   IF(('Funções Dados'!E99&lt;'Indices PF'!$E$34), E99*'Indices PF'!$J$32,
   IF(('Funções Dados'!E99&lt;'Indices PF'!$F$34), E99*'Indices PF'!$K$32, E99*'Indices PF'!$L$32)),
    IF((F99&gt;='Indices PF'!$D$33),
    IF(('Funções Dados'!E99&lt;'Indices PF'!$E$34), E99*'Indices PF'!$J$33,
    IF(('Funções Dados'!E99&lt;'Indices PF'!$F$34), E99*'Indices PF'!$K$33, E99*'Indices PF'!$L$33))))),
    IF((F99&lt;='Indices PF'!$D$39),
     IF(('Funções Dados'!E99&lt;'Indices PF'!$E$42), E99*'Indices PF'!$J$39,
     IF(('Funções Dados'!E99&lt;'Indices PF'!$F$42), E99*'Indices PF'!$K$39, E99*'Indices PF'!$L$39)),
      IF((F99&lt;='Indices PF'!$D$40),
      IF(('Funções Dados'!E99&lt;'Indices PF'!$E$42), E99*'Indices PF'!$J$40,
      IF(('Funções Dados'!E99&lt;'Indices PF'!$F$42), E99*'Indices PF'!$K$40, E99*'Indices PF'!$L$40)),
       IF((F99&gt;='Indices PF'!$D$41),
       IF(('Funções Dados'!E99&lt;'Indices PF'!$E$42), E99*'Indices PF'!$J$41,
       IF(('Funções Dados'!E99&lt;'Indices PF'!$F$42), E99*'Indices PF'!$K$41, E99*'Indices PF'!$L$41)))))))</f>
        <v/>
      </c>
      <c r="L99" s="145" t="str">
        <f>IF(OR(ISBLANK(G99),ISBLANK(H99)),"",
 IF((H99&lt;='Indices PF'!$D$47),
 IF(('Funções Dados'!G99&lt;'Indices PF'!$E$50), G99*'Indices PF'!$J$47,
 IF(('Funções Dados'!G99&lt;'Indices PF'!$F$50), G99*'Indices PF'!$K$47, G99*'Indices PF'!$L$47)),
  IF((H99&lt;='Indices PF'!$D$48),
  IF(('Funções Dados'!G99&lt;'Indices PF'!$E$50), G99*'Indices PF'!$J$48,
  IF(('Funções Dados'!G99&lt;'Indices PF'!$F$50), G99*'Indices PF'!$K$48, G99*'Indices PF'!$L$48)),
   IF((H99&gt;='Indices PF'!$D$49),
   IF(('Funções Dados'!G99&lt;'Indices PF'!$E$50), G99*'Indices PF'!$J$49,
   IF(('Funções Dados'!G99&lt;'Indices PF'!$F$50), G99*'Indices PF'!$K$49, G99*'Indices PF'!$L$49))))))</f>
        <v/>
      </c>
      <c r="M99" s="122"/>
      <c r="N99" s="117"/>
      <c r="O99" s="117"/>
      <c r="P99" s="117"/>
      <c r="Q99" s="122"/>
      <c r="R99" s="115" t="str">
        <f>IF(AND(ISTEXT(T99),ISTEXT(U99)),"",SUM(T99:U99)*'Indices PF'!$E$54)</f>
        <v/>
      </c>
      <c r="S99" s="115" t="str">
        <f>IF(OR(ISBLANK(N99),ISBLANK(O99)),"",
 IF(M99="ILF",
  IF((O99&lt;='Indices PF'!$D$31),
  IF(('Funções Dados'!N99&lt;'Indices PF'!$E$34), 'Indices PF'!$E$31,
  IF(('Funções Dados'!N99&lt;'Indices PF'!$F$34), 'Indices PF'!$F$31, 'Indices PF'!$G$31)),
   IF((O99&lt;='Indices PF'!$D$32),
   IF(('Funções Dados'!N99&lt;'Indices PF'!$E$34), 'Indices PF'!$E$32,
   IF(('Funções Dados'!N99&lt;'Indices PF'!$F$34), 'Indices PF'!$F$32, 'Indices PF'!$G$32)),
    IF((O99&gt;='Indices PF'!$D$33),
    IF(('Funções Dados'!N99&lt;'Indices PF'!$E$34), 'Indices PF'!$E$33,
    IF(('Funções Dados'!N99&lt;'Indices PF'!$F$34), 'Indices PF'!$F$33, 'Indices PF'!$G$33))))),
    IF((O99&lt;='Indices PF'!$D$39),
     IF(('Funções Dados'!N99&lt;'Indices PF'!$E$42), 'Indices PF'!$E$39,
     IF(('Funções Dados'!N99&lt;'Indices PF'!$F$42), 'Indices PF'!$F$39, 'Indices PF'!$G$39)),
      IF((O99&lt;='Indices PF'!$D$40),
      IF(('Funções Dados'!N99&lt;'Indices PF'!$E$42), 'Indices PF'!$E$40,
      IF(('Funções Dados'!N99&lt;'Indices PF'!$F$42), 'Indices PF'!$F$40, 'Indices PF'!$G$40)),
       IF((O99&gt;='Indices PF'!$D$41),
       IF(('Funções Dados'!N99&lt;'Indices PF'!$E$42), 'Indices PF'!$E$41,
       IF(('Funções Dados'!N99&lt;'Indices PF'!$F$42), 'Indices PF'!$F$41, 'Indices PF'!$G$41)))))))</f>
        <v/>
      </c>
      <c r="T99" s="116" t="str">
        <f>IF(OR(ISBLANK(N99),ISBLANK(O99)),"",
 IF(M99="ILF",
  IF((O99&lt;='Indices PF'!$D$31),
  IF(('Funções Dados'!N99&lt;'Indices PF'!$E$34), N99*'Indices PF'!$J$31,
  IF(('Funções Dados'!N99&lt;'Indices PF'!$F$34), N99*'Indices PF'!$K$31, N99*'Indices PF'!$L$31)),
   IF((O99&lt;='Indices PF'!$D$32),
   IF(('Funções Dados'!N99&lt;'Indices PF'!$E$34), N99*'Indices PF'!$J$32,
   IF(('Funções Dados'!N99&lt;'Indices PF'!$F$34), N99*'Indices PF'!$K$32, N99*'Indices PF'!$L$32)),
    IF((O99&gt;='Indices PF'!$D$33),
    IF(('Funções Dados'!N99&lt;'Indices PF'!$E$34), N99*'Indices PF'!$J$33,
    IF(('Funções Dados'!N99&lt;'Indices PF'!$F$34), N99*'Indices PF'!$K$33, N99*'Indices PF'!$L$33))))),
    IF((O99&lt;='Indices PF'!$D$39),
     IF(('Funções Dados'!N99&lt;'Indices PF'!$E$42), N99*'Indices PF'!$J$39,
     IF(('Funções Dados'!N99&lt;'Indices PF'!$F$42), N99*'Indices PF'!$K$39, N99*'Indices PF'!$L$39)),
      IF((O99&lt;='Indices PF'!$D$40),
      IF(('Funções Dados'!N99&lt;'Indices PF'!$E$42), N99*'Indices PF'!$J$40,
      IF(('Funções Dados'!N99&lt;'Indices PF'!$F$42), N99*'Indices PF'!$K$40, N99*'Indices PF'!$L$40)),
       IF((O99&gt;='Indices PF'!$D$41),
       IF(('Funções Dados'!N99&lt;'Indices PF'!$E$42), N99*'Indices PF'!$J$41,
       IF(('Funções Dados'!N99&lt;'Indices PF'!$F$42), N99*'Indices PF'!$K$41, N99*'Indices PF'!$L$41)))))))</f>
        <v/>
      </c>
      <c r="U99" s="116" t="str">
        <f>IF(OR(ISBLANK(P99),ISBLANK(Q99)),"",
 IF((Q99&lt;='Indices PF'!$D$47),
 IF(('Funções Dados'!P99&lt;'Indices PF'!$E$50), P99*'Indices PF'!$J$47,
 IF(('Funções Dados'!P99&lt;'Indices PF'!$F$50), P99*'Indices PF'!$K$47, P99*'Indices PF'!$L$47)),
  IF((Q99&lt;='Indices PF'!$D$48),
  IF(('Funções Dados'!P99&lt;'Indices PF'!$E$50), P99*'Indices PF'!$J$48,
  IF(('Funções Dados'!P99&lt;'Indices PF'!$F$50), P99*'Indices PF'!$K$48, P99*'Indices PF'!$L$48)),
   IF((Q99&gt;='Indices PF'!$D$49),
   IF(('Funções Dados'!P99&lt;'Indices PF'!$E$50), P99*'Indices PF'!$J$49,
   IF(('Funções Dados'!P99&lt;'Indices PF'!$F$50), P99*'Indices PF'!$K$49, P99*'Indices PF'!$L$49))))))</f>
        <v/>
      </c>
      <c r="V99" s="122"/>
      <c r="W99" s="122"/>
      <c r="X99" s="122"/>
      <c r="Y99" s="122"/>
      <c r="Z99" s="117"/>
      <c r="AA99" s="122"/>
      <c r="AB99" s="146" t="str">
        <f t="shared" si="2"/>
        <v/>
      </c>
      <c r="AC99" s="126"/>
      <c r="AD99" s="148"/>
      <c r="AE99" s="126"/>
      <c r="AF99" s="125"/>
      <c r="AG99" s="125"/>
      <c r="AH99" s="29"/>
    </row>
    <row r="100" spans="1:34" ht="12.75" customHeight="1">
      <c r="A100" s="84"/>
      <c r="B100" s="107"/>
      <c r="C100" s="123"/>
      <c r="D100" s="122"/>
      <c r="E100" s="122"/>
      <c r="F100" s="122"/>
      <c r="G100" s="122"/>
      <c r="H100" s="122"/>
      <c r="I100" s="115" t="str">
        <f>IF(AND(ISTEXT(K100),ISTEXT(L100)),"",SUM(K100:L100)*'Indices PF'!$E$54)</f>
        <v/>
      </c>
      <c r="J100" s="144" t="str">
        <f>IF(OR(ISBLANK(E100),ISBLANK(F100)),"",
 IF(D100="ILF",
  IF((F100&lt;='Indices PF'!$D$31),
  IF(('Funções Dados'!E100&lt;'Indices PF'!$E$34), 'Indices PF'!$E$31,
  IF(('Funções Dados'!E100&lt;'Indices PF'!$F$34), 'Indices PF'!$F$31, 'Indices PF'!$G$31)),
   IF((F100&lt;='Indices PF'!$D$32),
   IF(('Funções Dados'!E100&lt;'Indices PF'!$E$34), 'Indices PF'!$E$32,
   IF(('Funções Dados'!E100&lt;'Indices PF'!$F$34), 'Indices PF'!$F$32, 'Indices PF'!$G$32)),
    IF((F100&gt;='Indices PF'!$D$33),
    IF(('Funções Dados'!E100&lt;'Indices PF'!$E$34), 'Indices PF'!$E$33,
    IF(('Funções Dados'!E100&lt;'Indices PF'!$F$34), 'Indices PF'!$F$33, 'Indices PF'!$G$33))))),
    IF((F100&lt;='Indices PF'!$D$39),
     IF(('Funções Dados'!E100&lt;'Indices PF'!$E$42), 'Indices PF'!$E$39,
     IF(('Funções Dados'!E100&lt;'Indices PF'!$F$42), 'Indices PF'!$F$39, 'Indices PF'!$G$39)),
      IF((F100&lt;='Indices PF'!$D$40),
      IF(('Funções Dados'!E100&lt;'Indices PF'!$E$42), 'Indices PF'!$E$40,
      IF(('Funções Dados'!E100&lt;'Indices PF'!$F$42), 'Indices PF'!$F$40, 'Indices PF'!$G$40)),
       IF((F100&gt;='Indices PF'!$D$41),
       IF(('Funções Dados'!E100&lt;'Indices PF'!$E$42), 'Indices PF'!$E$41,
       IF(('Funções Dados'!E100&lt;'Indices PF'!$F$42), 'Indices PF'!$F$41, 'Indices PF'!$G$41)))))))</f>
        <v/>
      </c>
      <c r="K100" s="116" t="str">
        <f>IF(OR(ISBLANK(E100),ISBLANK(F100)),"",
 IF(D100="ILF",
  IF((F100&lt;='Indices PF'!$D$31),
  IF(('Funções Dados'!E100&lt;'Indices PF'!$E$34), E100*'Indices PF'!$J$31,
  IF(('Funções Dados'!E100&lt;'Indices PF'!$F$34), E100*'Indices PF'!$K$31, E100*'Indices PF'!$L$31)),
   IF((F100&lt;='Indices PF'!$D$32),
   IF(('Funções Dados'!E100&lt;'Indices PF'!$E$34), E100*'Indices PF'!$J$32,
   IF(('Funções Dados'!E100&lt;'Indices PF'!$F$34), E100*'Indices PF'!$K$32, E100*'Indices PF'!$L$32)),
    IF((F100&gt;='Indices PF'!$D$33),
    IF(('Funções Dados'!E100&lt;'Indices PF'!$E$34), E100*'Indices PF'!$J$33,
    IF(('Funções Dados'!E100&lt;'Indices PF'!$F$34), E100*'Indices PF'!$K$33, E100*'Indices PF'!$L$33))))),
    IF((F100&lt;='Indices PF'!$D$39),
     IF(('Funções Dados'!E100&lt;'Indices PF'!$E$42), E100*'Indices PF'!$J$39,
     IF(('Funções Dados'!E100&lt;'Indices PF'!$F$42), E100*'Indices PF'!$K$39, E100*'Indices PF'!$L$39)),
      IF((F100&lt;='Indices PF'!$D$40),
      IF(('Funções Dados'!E100&lt;'Indices PF'!$E$42), E100*'Indices PF'!$J$40,
      IF(('Funções Dados'!E100&lt;'Indices PF'!$F$42), E100*'Indices PF'!$K$40, E100*'Indices PF'!$L$40)),
       IF((F100&gt;='Indices PF'!$D$41),
       IF(('Funções Dados'!E100&lt;'Indices PF'!$E$42), E100*'Indices PF'!$J$41,
       IF(('Funções Dados'!E100&lt;'Indices PF'!$F$42), E100*'Indices PF'!$K$41, E100*'Indices PF'!$L$41)))))))</f>
        <v/>
      </c>
      <c r="L100" s="145" t="str">
        <f>IF(OR(ISBLANK(G100),ISBLANK(H100)),"",
 IF((H100&lt;='Indices PF'!$D$47),
 IF(('Funções Dados'!G100&lt;'Indices PF'!$E$50), G100*'Indices PF'!$J$47,
 IF(('Funções Dados'!G100&lt;'Indices PF'!$F$50), G100*'Indices PF'!$K$47, G100*'Indices PF'!$L$47)),
  IF((H100&lt;='Indices PF'!$D$48),
  IF(('Funções Dados'!G100&lt;'Indices PF'!$E$50), G100*'Indices PF'!$J$48,
  IF(('Funções Dados'!G100&lt;'Indices PF'!$F$50), G100*'Indices PF'!$K$48, G100*'Indices PF'!$L$48)),
   IF((H100&gt;='Indices PF'!$D$49),
   IF(('Funções Dados'!G100&lt;'Indices PF'!$E$50), G100*'Indices PF'!$J$49,
   IF(('Funções Dados'!G100&lt;'Indices PF'!$F$50), G100*'Indices PF'!$K$49, G100*'Indices PF'!$L$49))))))</f>
        <v/>
      </c>
      <c r="M100" s="122"/>
      <c r="N100" s="117"/>
      <c r="O100" s="117"/>
      <c r="P100" s="117"/>
      <c r="Q100" s="122"/>
      <c r="R100" s="115" t="str">
        <f>IF(AND(ISTEXT(T100),ISTEXT(U100)),"",SUM(T100:U100)*'Indices PF'!$E$54)</f>
        <v/>
      </c>
      <c r="S100" s="115" t="str">
        <f>IF(OR(ISBLANK(N100),ISBLANK(O100)),"",
 IF(M100="ILF",
  IF((O100&lt;='Indices PF'!$D$31),
  IF(('Funções Dados'!N100&lt;'Indices PF'!$E$34), 'Indices PF'!$E$31,
  IF(('Funções Dados'!N100&lt;'Indices PF'!$F$34), 'Indices PF'!$F$31, 'Indices PF'!$G$31)),
   IF((O100&lt;='Indices PF'!$D$32),
   IF(('Funções Dados'!N100&lt;'Indices PF'!$E$34), 'Indices PF'!$E$32,
   IF(('Funções Dados'!N100&lt;'Indices PF'!$F$34), 'Indices PF'!$F$32, 'Indices PF'!$G$32)),
    IF((O100&gt;='Indices PF'!$D$33),
    IF(('Funções Dados'!N100&lt;'Indices PF'!$E$34), 'Indices PF'!$E$33,
    IF(('Funções Dados'!N100&lt;'Indices PF'!$F$34), 'Indices PF'!$F$33, 'Indices PF'!$G$33))))),
    IF((O100&lt;='Indices PF'!$D$39),
     IF(('Funções Dados'!N100&lt;'Indices PF'!$E$42), 'Indices PF'!$E$39,
     IF(('Funções Dados'!N100&lt;'Indices PF'!$F$42), 'Indices PF'!$F$39, 'Indices PF'!$G$39)),
      IF((O100&lt;='Indices PF'!$D$40),
      IF(('Funções Dados'!N100&lt;'Indices PF'!$E$42), 'Indices PF'!$E$40,
      IF(('Funções Dados'!N100&lt;'Indices PF'!$F$42), 'Indices PF'!$F$40, 'Indices PF'!$G$40)),
       IF((O100&gt;='Indices PF'!$D$41),
       IF(('Funções Dados'!N100&lt;'Indices PF'!$E$42), 'Indices PF'!$E$41,
       IF(('Funções Dados'!N100&lt;'Indices PF'!$F$42), 'Indices PF'!$F$41, 'Indices PF'!$G$41)))))))</f>
        <v/>
      </c>
      <c r="T100" s="116" t="str">
        <f>IF(OR(ISBLANK(N100),ISBLANK(O100)),"",
 IF(M100="ILF",
  IF((O100&lt;='Indices PF'!$D$31),
  IF(('Funções Dados'!N100&lt;'Indices PF'!$E$34), N100*'Indices PF'!$J$31,
  IF(('Funções Dados'!N100&lt;'Indices PF'!$F$34), N100*'Indices PF'!$K$31, N100*'Indices PF'!$L$31)),
   IF((O100&lt;='Indices PF'!$D$32),
   IF(('Funções Dados'!N100&lt;'Indices PF'!$E$34), N100*'Indices PF'!$J$32,
   IF(('Funções Dados'!N100&lt;'Indices PF'!$F$34), N100*'Indices PF'!$K$32, N100*'Indices PF'!$L$32)),
    IF((O100&gt;='Indices PF'!$D$33),
    IF(('Funções Dados'!N100&lt;'Indices PF'!$E$34), N100*'Indices PF'!$J$33,
    IF(('Funções Dados'!N100&lt;'Indices PF'!$F$34), N100*'Indices PF'!$K$33, N100*'Indices PF'!$L$33))))),
    IF((O100&lt;='Indices PF'!$D$39),
     IF(('Funções Dados'!N100&lt;'Indices PF'!$E$42), N100*'Indices PF'!$J$39,
     IF(('Funções Dados'!N100&lt;'Indices PF'!$F$42), N100*'Indices PF'!$K$39, N100*'Indices PF'!$L$39)),
      IF((O100&lt;='Indices PF'!$D$40),
      IF(('Funções Dados'!N100&lt;'Indices PF'!$E$42), N100*'Indices PF'!$J$40,
      IF(('Funções Dados'!N100&lt;'Indices PF'!$F$42), N100*'Indices PF'!$K$40, N100*'Indices PF'!$L$40)),
       IF((O100&gt;='Indices PF'!$D$41),
       IF(('Funções Dados'!N100&lt;'Indices PF'!$E$42), N100*'Indices PF'!$J$41,
       IF(('Funções Dados'!N100&lt;'Indices PF'!$F$42), N100*'Indices PF'!$K$41, N100*'Indices PF'!$L$41)))))))</f>
        <v/>
      </c>
      <c r="U100" s="116" t="str">
        <f>IF(OR(ISBLANK(P100),ISBLANK(Q100)),"",
 IF((Q100&lt;='Indices PF'!$D$47),
 IF(('Funções Dados'!P100&lt;'Indices PF'!$E$50), P100*'Indices PF'!$J$47,
 IF(('Funções Dados'!P100&lt;'Indices PF'!$F$50), P100*'Indices PF'!$K$47, P100*'Indices PF'!$L$47)),
  IF((Q100&lt;='Indices PF'!$D$48),
  IF(('Funções Dados'!P100&lt;'Indices PF'!$E$50), P100*'Indices PF'!$J$48,
  IF(('Funções Dados'!P100&lt;'Indices PF'!$F$50), P100*'Indices PF'!$K$48, P100*'Indices PF'!$L$48)),
   IF((Q100&gt;='Indices PF'!$D$49),
   IF(('Funções Dados'!P100&lt;'Indices PF'!$E$50), P100*'Indices PF'!$J$49,
   IF(('Funções Dados'!P100&lt;'Indices PF'!$F$50), P100*'Indices PF'!$K$49, P100*'Indices PF'!$L$49))))))</f>
        <v/>
      </c>
      <c r="V100" s="122"/>
      <c r="W100" s="122"/>
      <c r="X100" s="122"/>
      <c r="Y100" s="122"/>
      <c r="Z100" s="117"/>
      <c r="AA100" s="122"/>
      <c r="AB100" s="146" t="str">
        <f t="shared" si="2"/>
        <v/>
      </c>
      <c r="AC100" s="126"/>
      <c r="AD100" s="148"/>
      <c r="AE100" s="126"/>
      <c r="AF100" s="125"/>
      <c r="AG100" s="125"/>
      <c r="AH100" s="29"/>
    </row>
    <row r="101" spans="1:34" ht="12.75" customHeight="1">
      <c r="A101" s="84"/>
      <c r="B101" s="107"/>
      <c r="C101" s="123"/>
      <c r="D101" s="122"/>
      <c r="E101" s="122"/>
      <c r="F101" s="122"/>
      <c r="G101" s="122"/>
      <c r="H101" s="122"/>
      <c r="I101" s="115" t="str">
        <f>IF(AND(ISTEXT(K101),ISTEXT(L101)),"",SUM(K101:L101)*'Indices PF'!$E$54)</f>
        <v/>
      </c>
      <c r="J101" s="144" t="str">
        <f>IF(OR(ISBLANK(E101),ISBLANK(F101)),"",
 IF(D101="ILF",
  IF((F101&lt;='Indices PF'!$D$31),
  IF(('Funções Dados'!E101&lt;'Indices PF'!$E$34), 'Indices PF'!$E$31,
  IF(('Funções Dados'!E101&lt;'Indices PF'!$F$34), 'Indices PF'!$F$31, 'Indices PF'!$G$31)),
   IF((F101&lt;='Indices PF'!$D$32),
   IF(('Funções Dados'!E101&lt;'Indices PF'!$E$34), 'Indices PF'!$E$32,
   IF(('Funções Dados'!E101&lt;'Indices PF'!$F$34), 'Indices PF'!$F$32, 'Indices PF'!$G$32)),
    IF((F101&gt;='Indices PF'!$D$33),
    IF(('Funções Dados'!E101&lt;'Indices PF'!$E$34), 'Indices PF'!$E$33,
    IF(('Funções Dados'!E101&lt;'Indices PF'!$F$34), 'Indices PF'!$F$33, 'Indices PF'!$G$33))))),
    IF((F101&lt;='Indices PF'!$D$39),
     IF(('Funções Dados'!E101&lt;'Indices PF'!$E$42), 'Indices PF'!$E$39,
     IF(('Funções Dados'!E101&lt;'Indices PF'!$F$42), 'Indices PF'!$F$39, 'Indices PF'!$G$39)),
      IF((F101&lt;='Indices PF'!$D$40),
      IF(('Funções Dados'!E101&lt;'Indices PF'!$E$42), 'Indices PF'!$E$40,
      IF(('Funções Dados'!E101&lt;'Indices PF'!$F$42), 'Indices PF'!$F$40, 'Indices PF'!$G$40)),
       IF((F101&gt;='Indices PF'!$D$41),
       IF(('Funções Dados'!E101&lt;'Indices PF'!$E$42), 'Indices PF'!$E$41,
       IF(('Funções Dados'!E101&lt;'Indices PF'!$F$42), 'Indices PF'!$F$41, 'Indices PF'!$G$41)))))))</f>
        <v/>
      </c>
      <c r="K101" s="116" t="str">
        <f>IF(OR(ISBLANK(E101),ISBLANK(F101)),"",
 IF(D101="ILF",
  IF((F101&lt;='Indices PF'!$D$31),
  IF(('Funções Dados'!E101&lt;'Indices PF'!$E$34), E101*'Indices PF'!$J$31,
  IF(('Funções Dados'!E101&lt;'Indices PF'!$F$34), E101*'Indices PF'!$K$31, E101*'Indices PF'!$L$31)),
   IF((F101&lt;='Indices PF'!$D$32),
   IF(('Funções Dados'!E101&lt;'Indices PF'!$E$34), E101*'Indices PF'!$J$32,
   IF(('Funções Dados'!E101&lt;'Indices PF'!$F$34), E101*'Indices PF'!$K$32, E101*'Indices PF'!$L$32)),
    IF((F101&gt;='Indices PF'!$D$33),
    IF(('Funções Dados'!E101&lt;'Indices PF'!$E$34), E101*'Indices PF'!$J$33,
    IF(('Funções Dados'!E101&lt;'Indices PF'!$F$34), E101*'Indices PF'!$K$33, E101*'Indices PF'!$L$33))))),
    IF((F101&lt;='Indices PF'!$D$39),
     IF(('Funções Dados'!E101&lt;'Indices PF'!$E$42), E101*'Indices PF'!$J$39,
     IF(('Funções Dados'!E101&lt;'Indices PF'!$F$42), E101*'Indices PF'!$K$39, E101*'Indices PF'!$L$39)),
      IF((F101&lt;='Indices PF'!$D$40),
      IF(('Funções Dados'!E101&lt;'Indices PF'!$E$42), E101*'Indices PF'!$J$40,
      IF(('Funções Dados'!E101&lt;'Indices PF'!$F$42), E101*'Indices PF'!$K$40, E101*'Indices PF'!$L$40)),
       IF((F101&gt;='Indices PF'!$D$41),
       IF(('Funções Dados'!E101&lt;'Indices PF'!$E$42), E101*'Indices PF'!$J$41,
       IF(('Funções Dados'!E101&lt;'Indices PF'!$F$42), E101*'Indices PF'!$K$41, E101*'Indices PF'!$L$41)))))))</f>
        <v/>
      </c>
      <c r="L101" s="145" t="str">
        <f>IF(OR(ISBLANK(G101),ISBLANK(H101)),"",
 IF((H101&lt;='Indices PF'!$D$47),
 IF(('Funções Dados'!G101&lt;'Indices PF'!$E$50), G101*'Indices PF'!$J$47,
 IF(('Funções Dados'!G101&lt;'Indices PF'!$F$50), G101*'Indices PF'!$K$47, G101*'Indices PF'!$L$47)),
  IF((H101&lt;='Indices PF'!$D$48),
  IF(('Funções Dados'!G101&lt;'Indices PF'!$E$50), G101*'Indices PF'!$J$48,
  IF(('Funções Dados'!G101&lt;'Indices PF'!$F$50), G101*'Indices PF'!$K$48, G101*'Indices PF'!$L$48)),
   IF((H101&gt;='Indices PF'!$D$49),
   IF(('Funções Dados'!G101&lt;'Indices PF'!$E$50), G101*'Indices PF'!$J$49,
   IF(('Funções Dados'!G101&lt;'Indices PF'!$F$50), G101*'Indices PF'!$K$49, G101*'Indices PF'!$L$49))))))</f>
        <v/>
      </c>
      <c r="M101" s="122"/>
      <c r="N101" s="117"/>
      <c r="O101" s="117"/>
      <c r="P101" s="117"/>
      <c r="Q101" s="122"/>
      <c r="R101" s="115" t="str">
        <f>IF(AND(ISTEXT(T101),ISTEXT(U101)),"",SUM(T101:U101)*'Indices PF'!$E$54)</f>
        <v/>
      </c>
      <c r="S101" s="115" t="str">
        <f>IF(OR(ISBLANK(N101),ISBLANK(O101)),"",
 IF(M101="ILF",
  IF((O101&lt;='Indices PF'!$D$31),
  IF(('Funções Dados'!N101&lt;'Indices PF'!$E$34), 'Indices PF'!$E$31,
  IF(('Funções Dados'!N101&lt;'Indices PF'!$F$34), 'Indices PF'!$F$31, 'Indices PF'!$G$31)),
   IF((O101&lt;='Indices PF'!$D$32),
   IF(('Funções Dados'!N101&lt;'Indices PF'!$E$34), 'Indices PF'!$E$32,
   IF(('Funções Dados'!N101&lt;'Indices PF'!$F$34), 'Indices PF'!$F$32, 'Indices PF'!$G$32)),
    IF((O101&gt;='Indices PF'!$D$33),
    IF(('Funções Dados'!N101&lt;'Indices PF'!$E$34), 'Indices PF'!$E$33,
    IF(('Funções Dados'!N101&lt;'Indices PF'!$F$34), 'Indices PF'!$F$33, 'Indices PF'!$G$33))))),
    IF((O101&lt;='Indices PF'!$D$39),
     IF(('Funções Dados'!N101&lt;'Indices PF'!$E$42), 'Indices PF'!$E$39,
     IF(('Funções Dados'!N101&lt;'Indices PF'!$F$42), 'Indices PF'!$F$39, 'Indices PF'!$G$39)),
      IF((O101&lt;='Indices PF'!$D$40),
      IF(('Funções Dados'!N101&lt;'Indices PF'!$E$42), 'Indices PF'!$E$40,
      IF(('Funções Dados'!N101&lt;'Indices PF'!$F$42), 'Indices PF'!$F$40, 'Indices PF'!$G$40)),
       IF((O101&gt;='Indices PF'!$D$41),
       IF(('Funções Dados'!N101&lt;'Indices PF'!$E$42), 'Indices PF'!$E$41,
       IF(('Funções Dados'!N101&lt;'Indices PF'!$F$42), 'Indices PF'!$F$41, 'Indices PF'!$G$41)))))))</f>
        <v/>
      </c>
      <c r="T101" s="116" t="str">
        <f>IF(OR(ISBLANK(N101),ISBLANK(O101)),"",
 IF(M101="ILF",
  IF((O101&lt;='Indices PF'!$D$31),
  IF(('Funções Dados'!N101&lt;'Indices PF'!$E$34), N101*'Indices PF'!$J$31,
  IF(('Funções Dados'!N101&lt;'Indices PF'!$F$34), N101*'Indices PF'!$K$31, N101*'Indices PF'!$L$31)),
   IF((O101&lt;='Indices PF'!$D$32),
   IF(('Funções Dados'!N101&lt;'Indices PF'!$E$34), N101*'Indices PF'!$J$32,
   IF(('Funções Dados'!N101&lt;'Indices PF'!$F$34), N101*'Indices PF'!$K$32, N101*'Indices PF'!$L$32)),
    IF((O101&gt;='Indices PF'!$D$33),
    IF(('Funções Dados'!N101&lt;'Indices PF'!$E$34), N101*'Indices PF'!$J$33,
    IF(('Funções Dados'!N101&lt;'Indices PF'!$F$34), N101*'Indices PF'!$K$33, N101*'Indices PF'!$L$33))))),
    IF((O101&lt;='Indices PF'!$D$39),
     IF(('Funções Dados'!N101&lt;'Indices PF'!$E$42), N101*'Indices PF'!$J$39,
     IF(('Funções Dados'!N101&lt;'Indices PF'!$F$42), N101*'Indices PF'!$K$39, N101*'Indices PF'!$L$39)),
      IF((O101&lt;='Indices PF'!$D$40),
      IF(('Funções Dados'!N101&lt;'Indices PF'!$E$42), N101*'Indices PF'!$J$40,
      IF(('Funções Dados'!N101&lt;'Indices PF'!$F$42), N101*'Indices PF'!$K$40, N101*'Indices PF'!$L$40)),
       IF((O101&gt;='Indices PF'!$D$41),
       IF(('Funções Dados'!N101&lt;'Indices PF'!$E$42), N101*'Indices PF'!$J$41,
       IF(('Funções Dados'!N101&lt;'Indices PF'!$F$42), N101*'Indices PF'!$K$41, N101*'Indices PF'!$L$41)))))))</f>
        <v/>
      </c>
      <c r="U101" s="116" t="str">
        <f>IF(OR(ISBLANK(P101),ISBLANK(Q101)),"",
 IF((Q101&lt;='Indices PF'!$D$47),
 IF(('Funções Dados'!P101&lt;'Indices PF'!$E$50), P101*'Indices PF'!$J$47,
 IF(('Funções Dados'!P101&lt;'Indices PF'!$F$50), P101*'Indices PF'!$K$47, P101*'Indices PF'!$L$47)),
  IF((Q101&lt;='Indices PF'!$D$48),
  IF(('Funções Dados'!P101&lt;'Indices PF'!$E$50), P101*'Indices PF'!$J$48,
  IF(('Funções Dados'!P101&lt;'Indices PF'!$F$50), P101*'Indices PF'!$K$48, P101*'Indices PF'!$L$48)),
   IF((Q101&gt;='Indices PF'!$D$49),
   IF(('Funções Dados'!P101&lt;'Indices PF'!$E$50), P101*'Indices PF'!$J$49,
   IF(('Funções Dados'!P101&lt;'Indices PF'!$F$50), P101*'Indices PF'!$K$49, P101*'Indices PF'!$L$49))))))</f>
        <v/>
      </c>
      <c r="V101" s="122"/>
      <c r="W101" s="122"/>
      <c r="X101" s="122"/>
      <c r="Y101" s="122"/>
      <c r="Z101" s="117"/>
      <c r="AA101" s="122"/>
      <c r="AB101" s="146" t="str">
        <f t="shared" si="2"/>
        <v/>
      </c>
      <c r="AC101" s="126"/>
      <c r="AD101" s="148"/>
      <c r="AE101" s="126"/>
      <c r="AF101" s="125"/>
      <c r="AG101" s="125"/>
      <c r="AH101" s="29"/>
    </row>
    <row r="102" spans="1:34" ht="12.75" customHeight="1">
      <c r="A102" s="84"/>
      <c r="B102" s="107"/>
      <c r="C102" s="123"/>
      <c r="D102" s="122"/>
      <c r="E102" s="122"/>
      <c r="F102" s="122"/>
      <c r="G102" s="122"/>
      <c r="H102" s="122"/>
      <c r="I102" s="115" t="str">
        <f>IF(AND(ISTEXT(K102),ISTEXT(L102)),"",SUM(K102:L102)*'Indices PF'!$E$54)</f>
        <v/>
      </c>
      <c r="J102" s="144" t="str">
        <f>IF(OR(ISBLANK(E102),ISBLANK(F102)),"",
 IF(D102="ILF",
  IF((F102&lt;='Indices PF'!$D$31),
  IF(('Funções Dados'!E102&lt;'Indices PF'!$E$34), 'Indices PF'!$E$31,
  IF(('Funções Dados'!E102&lt;'Indices PF'!$F$34), 'Indices PF'!$F$31, 'Indices PF'!$G$31)),
   IF((F102&lt;='Indices PF'!$D$32),
   IF(('Funções Dados'!E102&lt;'Indices PF'!$E$34), 'Indices PF'!$E$32,
   IF(('Funções Dados'!E102&lt;'Indices PF'!$F$34), 'Indices PF'!$F$32, 'Indices PF'!$G$32)),
    IF((F102&gt;='Indices PF'!$D$33),
    IF(('Funções Dados'!E102&lt;'Indices PF'!$E$34), 'Indices PF'!$E$33,
    IF(('Funções Dados'!E102&lt;'Indices PF'!$F$34), 'Indices PF'!$F$33, 'Indices PF'!$G$33))))),
    IF((F102&lt;='Indices PF'!$D$39),
     IF(('Funções Dados'!E102&lt;'Indices PF'!$E$42), 'Indices PF'!$E$39,
     IF(('Funções Dados'!E102&lt;'Indices PF'!$F$42), 'Indices PF'!$F$39, 'Indices PF'!$G$39)),
      IF((F102&lt;='Indices PF'!$D$40),
      IF(('Funções Dados'!E102&lt;'Indices PF'!$E$42), 'Indices PF'!$E$40,
      IF(('Funções Dados'!E102&lt;'Indices PF'!$F$42), 'Indices PF'!$F$40, 'Indices PF'!$G$40)),
       IF((F102&gt;='Indices PF'!$D$41),
       IF(('Funções Dados'!E102&lt;'Indices PF'!$E$42), 'Indices PF'!$E$41,
       IF(('Funções Dados'!E102&lt;'Indices PF'!$F$42), 'Indices PF'!$F$41, 'Indices PF'!$G$41)))))))</f>
        <v/>
      </c>
      <c r="K102" s="116" t="str">
        <f>IF(OR(ISBLANK(E102),ISBLANK(F102)),"",
 IF(D102="ILF",
  IF((F102&lt;='Indices PF'!$D$31),
  IF(('Funções Dados'!E102&lt;'Indices PF'!$E$34), E102*'Indices PF'!$J$31,
  IF(('Funções Dados'!E102&lt;'Indices PF'!$F$34), E102*'Indices PF'!$K$31, E102*'Indices PF'!$L$31)),
   IF((F102&lt;='Indices PF'!$D$32),
   IF(('Funções Dados'!E102&lt;'Indices PF'!$E$34), E102*'Indices PF'!$J$32,
   IF(('Funções Dados'!E102&lt;'Indices PF'!$F$34), E102*'Indices PF'!$K$32, E102*'Indices PF'!$L$32)),
    IF((F102&gt;='Indices PF'!$D$33),
    IF(('Funções Dados'!E102&lt;'Indices PF'!$E$34), E102*'Indices PF'!$J$33,
    IF(('Funções Dados'!E102&lt;'Indices PF'!$F$34), E102*'Indices PF'!$K$33, E102*'Indices PF'!$L$33))))),
    IF((F102&lt;='Indices PF'!$D$39),
     IF(('Funções Dados'!E102&lt;'Indices PF'!$E$42), E102*'Indices PF'!$J$39,
     IF(('Funções Dados'!E102&lt;'Indices PF'!$F$42), E102*'Indices PF'!$K$39, E102*'Indices PF'!$L$39)),
      IF((F102&lt;='Indices PF'!$D$40),
      IF(('Funções Dados'!E102&lt;'Indices PF'!$E$42), E102*'Indices PF'!$J$40,
      IF(('Funções Dados'!E102&lt;'Indices PF'!$F$42), E102*'Indices PF'!$K$40, E102*'Indices PF'!$L$40)),
       IF((F102&gt;='Indices PF'!$D$41),
       IF(('Funções Dados'!E102&lt;'Indices PF'!$E$42), E102*'Indices PF'!$J$41,
       IF(('Funções Dados'!E102&lt;'Indices PF'!$F$42), E102*'Indices PF'!$K$41, E102*'Indices PF'!$L$41)))))))</f>
        <v/>
      </c>
      <c r="L102" s="145" t="str">
        <f>IF(OR(ISBLANK(G102),ISBLANK(H102)),"",
 IF((H102&lt;='Indices PF'!$D$47),
 IF(('Funções Dados'!G102&lt;'Indices PF'!$E$50), G102*'Indices PF'!$J$47,
 IF(('Funções Dados'!G102&lt;'Indices PF'!$F$50), G102*'Indices PF'!$K$47, G102*'Indices PF'!$L$47)),
  IF((H102&lt;='Indices PF'!$D$48),
  IF(('Funções Dados'!G102&lt;'Indices PF'!$E$50), G102*'Indices PF'!$J$48,
  IF(('Funções Dados'!G102&lt;'Indices PF'!$F$50), G102*'Indices PF'!$K$48, G102*'Indices PF'!$L$48)),
   IF((H102&gt;='Indices PF'!$D$49),
   IF(('Funções Dados'!G102&lt;'Indices PF'!$E$50), G102*'Indices PF'!$J$49,
   IF(('Funções Dados'!G102&lt;'Indices PF'!$F$50), G102*'Indices PF'!$K$49, G102*'Indices PF'!$L$49))))))</f>
        <v/>
      </c>
      <c r="M102" s="122"/>
      <c r="N102" s="117"/>
      <c r="O102" s="117"/>
      <c r="P102" s="117"/>
      <c r="Q102" s="122"/>
      <c r="R102" s="115" t="str">
        <f>IF(AND(ISTEXT(T102),ISTEXT(U102)),"",SUM(T102:U102)*'Indices PF'!$E$54)</f>
        <v/>
      </c>
      <c r="S102" s="115" t="str">
        <f>IF(OR(ISBLANK(N102),ISBLANK(O102)),"",
 IF(M102="ILF",
  IF((O102&lt;='Indices PF'!$D$31),
  IF(('Funções Dados'!N102&lt;'Indices PF'!$E$34), 'Indices PF'!$E$31,
  IF(('Funções Dados'!N102&lt;'Indices PF'!$F$34), 'Indices PF'!$F$31, 'Indices PF'!$G$31)),
   IF((O102&lt;='Indices PF'!$D$32),
   IF(('Funções Dados'!N102&lt;'Indices PF'!$E$34), 'Indices PF'!$E$32,
   IF(('Funções Dados'!N102&lt;'Indices PF'!$F$34), 'Indices PF'!$F$32, 'Indices PF'!$G$32)),
    IF((O102&gt;='Indices PF'!$D$33),
    IF(('Funções Dados'!N102&lt;'Indices PF'!$E$34), 'Indices PF'!$E$33,
    IF(('Funções Dados'!N102&lt;'Indices PF'!$F$34), 'Indices PF'!$F$33, 'Indices PF'!$G$33))))),
    IF((O102&lt;='Indices PF'!$D$39),
     IF(('Funções Dados'!N102&lt;'Indices PF'!$E$42), 'Indices PF'!$E$39,
     IF(('Funções Dados'!N102&lt;'Indices PF'!$F$42), 'Indices PF'!$F$39, 'Indices PF'!$G$39)),
      IF((O102&lt;='Indices PF'!$D$40),
      IF(('Funções Dados'!N102&lt;'Indices PF'!$E$42), 'Indices PF'!$E$40,
      IF(('Funções Dados'!N102&lt;'Indices PF'!$F$42), 'Indices PF'!$F$40, 'Indices PF'!$G$40)),
       IF((O102&gt;='Indices PF'!$D$41),
       IF(('Funções Dados'!N102&lt;'Indices PF'!$E$42), 'Indices PF'!$E$41,
       IF(('Funções Dados'!N102&lt;'Indices PF'!$F$42), 'Indices PF'!$F$41, 'Indices PF'!$G$41)))))))</f>
        <v/>
      </c>
      <c r="T102" s="116" t="str">
        <f>IF(OR(ISBLANK(N102),ISBLANK(O102)),"",
 IF(M102="ILF",
  IF((O102&lt;='Indices PF'!$D$31),
  IF(('Funções Dados'!N102&lt;'Indices PF'!$E$34), N102*'Indices PF'!$J$31,
  IF(('Funções Dados'!N102&lt;'Indices PF'!$F$34), N102*'Indices PF'!$K$31, N102*'Indices PF'!$L$31)),
   IF((O102&lt;='Indices PF'!$D$32),
   IF(('Funções Dados'!N102&lt;'Indices PF'!$E$34), N102*'Indices PF'!$J$32,
   IF(('Funções Dados'!N102&lt;'Indices PF'!$F$34), N102*'Indices PF'!$K$32, N102*'Indices PF'!$L$32)),
    IF((O102&gt;='Indices PF'!$D$33),
    IF(('Funções Dados'!N102&lt;'Indices PF'!$E$34), N102*'Indices PF'!$J$33,
    IF(('Funções Dados'!N102&lt;'Indices PF'!$F$34), N102*'Indices PF'!$K$33, N102*'Indices PF'!$L$33))))),
    IF((O102&lt;='Indices PF'!$D$39),
     IF(('Funções Dados'!N102&lt;'Indices PF'!$E$42), N102*'Indices PF'!$J$39,
     IF(('Funções Dados'!N102&lt;'Indices PF'!$F$42), N102*'Indices PF'!$K$39, N102*'Indices PF'!$L$39)),
      IF((O102&lt;='Indices PF'!$D$40),
      IF(('Funções Dados'!N102&lt;'Indices PF'!$E$42), N102*'Indices PF'!$J$40,
      IF(('Funções Dados'!N102&lt;'Indices PF'!$F$42), N102*'Indices PF'!$K$40, N102*'Indices PF'!$L$40)),
       IF((O102&gt;='Indices PF'!$D$41),
       IF(('Funções Dados'!N102&lt;'Indices PF'!$E$42), N102*'Indices PF'!$J$41,
       IF(('Funções Dados'!N102&lt;'Indices PF'!$F$42), N102*'Indices PF'!$K$41, N102*'Indices PF'!$L$41)))))))</f>
        <v/>
      </c>
      <c r="U102" s="116" t="str">
        <f>IF(OR(ISBLANK(P102),ISBLANK(Q102)),"",
 IF((Q102&lt;='Indices PF'!$D$47),
 IF(('Funções Dados'!P102&lt;'Indices PF'!$E$50), P102*'Indices PF'!$J$47,
 IF(('Funções Dados'!P102&lt;'Indices PF'!$F$50), P102*'Indices PF'!$K$47, P102*'Indices PF'!$L$47)),
  IF((Q102&lt;='Indices PF'!$D$48),
  IF(('Funções Dados'!P102&lt;'Indices PF'!$E$50), P102*'Indices PF'!$J$48,
  IF(('Funções Dados'!P102&lt;'Indices PF'!$F$50), P102*'Indices PF'!$K$48, P102*'Indices PF'!$L$48)),
   IF((Q102&gt;='Indices PF'!$D$49),
   IF(('Funções Dados'!P102&lt;'Indices PF'!$E$50), P102*'Indices PF'!$J$49,
   IF(('Funções Dados'!P102&lt;'Indices PF'!$F$50), P102*'Indices PF'!$K$49, P102*'Indices PF'!$L$49))))))</f>
        <v/>
      </c>
      <c r="V102" s="122"/>
      <c r="W102" s="122"/>
      <c r="X102" s="122"/>
      <c r="Y102" s="122"/>
      <c r="Z102" s="117"/>
      <c r="AA102" s="122"/>
      <c r="AB102" s="146" t="str">
        <f t="shared" si="2"/>
        <v/>
      </c>
      <c r="AC102" s="126"/>
      <c r="AD102" s="148"/>
      <c r="AE102" s="126"/>
      <c r="AF102" s="125"/>
      <c r="AG102" s="125"/>
      <c r="AH102" s="29"/>
    </row>
    <row r="103" spans="1:34" ht="12.75" customHeight="1">
      <c r="A103" s="84"/>
      <c r="B103" s="107"/>
      <c r="C103" s="123"/>
      <c r="D103" s="122"/>
      <c r="E103" s="122"/>
      <c r="F103" s="122"/>
      <c r="G103" s="122"/>
      <c r="H103" s="122"/>
      <c r="I103" s="115" t="str">
        <f>IF(AND(ISTEXT(K103),ISTEXT(L103)),"",SUM(K103:L103)*'Indices PF'!$E$54)</f>
        <v/>
      </c>
      <c r="J103" s="144" t="str">
        <f>IF(OR(ISBLANK(E103),ISBLANK(F103)),"",
 IF(D103="ILF",
  IF((F103&lt;='Indices PF'!$D$31),
  IF(('Funções Dados'!E103&lt;'Indices PF'!$E$34), 'Indices PF'!$E$31,
  IF(('Funções Dados'!E103&lt;'Indices PF'!$F$34), 'Indices PF'!$F$31, 'Indices PF'!$G$31)),
   IF((F103&lt;='Indices PF'!$D$32),
   IF(('Funções Dados'!E103&lt;'Indices PF'!$E$34), 'Indices PF'!$E$32,
   IF(('Funções Dados'!E103&lt;'Indices PF'!$F$34), 'Indices PF'!$F$32, 'Indices PF'!$G$32)),
    IF((F103&gt;='Indices PF'!$D$33),
    IF(('Funções Dados'!E103&lt;'Indices PF'!$E$34), 'Indices PF'!$E$33,
    IF(('Funções Dados'!E103&lt;'Indices PF'!$F$34), 'Indices PF'!$F$33, 'Indices PF'!$G$33))))),
    IF((F103&lt;='Indices PF'!$D$39),
     IF(('Funções Dados'!E103&lt;'Indices PF'!$E$42), 'Indices PF'!$E$39,
     IF(('Funções Dados'!E103&lt;'Indices PF'!$F$42), 'Indices PF'!$F$39, 'Indices PF'!$G$39)),
      IF((F103&lt;='Indices PF'!$D$40),
      IF(('Funções Dados'!E103&lt;'Indices PF'!$E$42), 'Indices PF'!$E$40,
      IF(('Funções Dados'!E103&lt;'Indices PF'!$F$42), 'Indices PF'!$F$40, 'Indices PF'!$G$40)),
       IF((F103&gt;='Indices PF'!$D$41),
       IF(('Funções Dados'!E103&lt;'Indices PF'!$E$42), 'Indices PF'!$E$41,
       IF(('Funções Dados'!E103&lt;'Indices PF'!$F$42), 'Indices PF'!$F$41, 'Indices PF'!$G$41)))))))</f>
        <v/>
      </c>
      <c r="K103" s="116" t="str">
        <f>IF(OR(ISBLANK(E103),ISBLANK(F103)),"",
 IF(D103="ILF",
  IF((F103&lt;='Indices PF'!$D$31),
  IF(('Funções Dados'!E103&lt;'Indices PF'!$E$34), E103*'Indices PF'!$J$31,
  IF(('Funções Dados'!E103&lt;'Indices PF'!$F$34), E103*'Indices PF'!$K$31, E103*'Indices PF'!$L$31)),
   IF((F103&lt;='Indices PF'!$D$32),
   IF(('Funções Dados'!E103&lt;'Indices PF'!$E$34), E103*'Indices PF'!$J$32,
   IF(('Funções Dados'!E103&lt;'Indices PF'!$F$34), E103*'Indices PF'!$K$32, E103*'Indices PF'!$L$32)),
    IF((F103&gt;='Indices PF'!$D$33),
    IF(('Funções Dados'!E103&lt;'Indices PF'!$E$34), E103*'Indices PF'!$J$33,
    IF(('Funções Dados'!E103&lt;'Indices PF'!$F$34), E103*'Indices PF'!$K$33, E103*'Indices PF'!$L$33))))),
    IF((F103&lt;='Indices PF'!$D$39),
     IF(('Funções Dados'!E103&lt;'Indices PF'!$E$42), E103*'Indices PF'!$J$39,
     IF(('Funções Dados'!E103&lt;'Indices PF'!$F$42), E103*'Indices PF'!$K$39, E103*'Indices PF'!$L$39)),
      IF((F103&lt;='Indices PF'!$D$40),
      IF(('Funções Dados'!E103&lt;'Indices PF'!$E$42), E103*'Indices PF'!$J$40,
      IF(('Funções Dados'!E103&lt;'Indices PF'!$F$42), E103*'Indices PF'!$K$40, E103*'Indices PF'!$L$40)),
       IF((F103&gt;='Indices PF'!$D$41),
       IF(('Funções Dados'!E103&lt;'Indices PF'!$E$42), E103*'Indices PF'!$J$41,
       IF(('Funções Dados'!E103&lt;'Indices PF'!$F$42), E103*'Indices PF'!$K$41, E103*'Indices PF'!$L$41)))))))</f>
        <v/>
      </c>
      <c r="L103" s="145" t="str">
        <f>IF(OR(ISBLANK(G103),ISBLANK(H103)),"",
 IF((H103&lt;='Indices PF'!$D$47),
 IF(('Funções Dados'!G103&lt;'Indices PF'!$E$50), G103*'Indices PF'!$J$47,
 IF(('Funções Dados'!G103&lt;'Indices PF'!$F$50), G103*'Indices PF'!$K$47, G103*'Indices PF'!$L$47)),
  IF((H103&lt;='Indices PF'!$D$48),
  IF(('Funções Dados'!G103&lt;'Indices PF'!$E$50), G103*'Indices PF'!$J$48,
  IF(('Funções Dados'!G103&lt;'Indices PF'!$F$50), G103*'Indices PF'!$K$48, G103*'Indices PF'!$L$48)),
   IF((H103&gt;='Indices PF'!$D$49),
   IF(('Funções Dados'!G103&lt;'Indices PF'!$E$50), G103*'Indices PF'!$J$49,
   IF(('Funções Dados'!G103&lt;'Indices PF'!$F$50), G103*'Indices PF'!$K$49, G103*'Indices PF'!$L$49))))))</f>
        <v/>
      </c>
      <c r="M103" s="122"/>
      <c r="N103" s="117"/>
      <c r="O103" s="117"/>
      <c r="P103" s="117"/>
      <c r="Q103" s="122"/>
      <c r="R103" s="115" t="str">
        <f>IF(AND(ISTEXT(T103),ISTEXT(U103)),"",SUM(T103:U103)*'Indices PF'!$E$54)</f>
        <v/>
      </c>
      <c r="S103" s="115" t="str">
        <f>IF(OR(ISBLANK(N103),ISBLANK(O103)),"",
 IF(M103="ILF",
  IF((O103&lt;='Indices PF'!$D$31),
  IF(('Funções Dados'!N103&lt;'Indices PF'!$E$34), 'Indices PF'!$E$31,
  IF(('Funções Dados'!N103&lt;'Indices PF'!$F$34), 'Indices PF'!$F$31, 'Indices PF'!$G$31)),
   IF((O103&lt;='Indices PF'!$D$32),
   IF(('Funções Dados'!N103&lt;'Indices PF'!$E$34), 'Indices PF'!$E$32,
   IF(('Funções Dados'!N103&lt;'Indices PF'!$F$34), 'Indices PF'!$F$32, 'Indices PF'!$G$32)),
    IF((O103&gt;='Indices PF'!$D$33),
    IF(('Funções Dados'!N103&lt;'Indices PF'!$E$34), 'Indices PF'!$E$33,
    IF(('Funções Dados'!N103&lt;'Indices PF'!$F$34), 'Indices PF'!$F$33, 'Indices PF'!$G$33))))),
    IF((O103&lt;='Indices PF'!$D$39),
     IF(('Funções Dados'!N103&lt;'Indices PF'!$E$42), 'Indices PF'!$E$39,
     IF(('Funções Dados'!N103&lt;'Indices PF'!$F$42), 'Indices PF'!$F$39, 'Indices PF'!$G$39)),
      IF((O103&lt;='Indices PF'!$D$40),
      IF(('Funções Dados'!N103&lt;'Indices PF'!$E$42), 'Indices PF'!$E$40,
      IF(('Funções Dados'!N103&lt;'Indices PF'!$F$42), 'Indices PF'!$F$40, 'Indices PF'!$G$40)),
       IF((O103&gt;='Indices PF'!$D$41),
       IF(('Funções Dados'!N103&lt;'Indices PF'!$E$42), 'Indices PF'!$E$41,
       IF(('Funções Dados'!N103&lt;'Indices PF'!$F$42), 'Indices PF'!$F$41, 'Indices PF'!$G$41)))))))</f>
        <v/>
      </c>
      <c r="T103" s="116" t="str">
        <f>IF(OR(ISBLANK(N103),ISBLANK(O103)),"",
 IF(M103="ILF",
  IF((O103&lt;='Indices PF'!$D$31),
  IF(('Funções Dados'!N103&lt;'Indices PF'!$E$34), N103*'Indices PF'!$J$31,
  IF(('Funções Dados'!N103&lt;'Indices PF'!$F$34), N103*'Indices PF'!$K$31, N103*'Indices PF'!$L$31)),
   IF((O103&lt;='Indices PF'!$D$32),
   IF(('Funções Dados'!N103&lt;'Indices PF'!$E$34), N103*'Indices PF'!$J$32,
   IF(('Funções Dados'!N103&lt;'Indices PF'!$F$34), N103*'Indices PF'!$K$32, N103*'Indices PF'!$L$32)),
    IF((O103&gt;='Indices PF'!$D$33),
    IF(('Funções Dados'!N103&lt;'Indices PF'!$E$34), N103*'Indices PF'!$J$33,
    IF(('Funções Dados'!N103&lt;'Indices PF'!$F$34), N103*'Indices PF'!$K$33, N103*'Indices PF'!$L$33))))),
    IF((O103&lt;='Indices PF'!$D$39),
     IF(('Funções Dados'!N103&lt;'Indices PF'!$E$42), N103*'Indices PF'!$J$39,
     IF(('Funções Dados'!N103&lt;'Indices PF'!$F$42), N103*'Indices PF'!$K$39, N103*'Indices PF'!$L$39)),
      IF((O103&lt;='Indices PF'!$D$40),
      IF(('Funções Dados'!N103&lt;'Indices PF'!$E$42), N103*'Indices PF'!$J$40,
      IF(('Funções Dados'!N103&lt;'Indices PF'!$F$42), N103*'Indices PF'!$K$40, N103*'Indices PF'!$L$40)),
       IF((O103&gt;='Indices PF'!$D$41),
       IF(('Funções Dados'!N103&lt;'Indices PF'!$E$42), N103*'Indices PF'!$J$41,
       IF(('Funções Dados'!N103&lt;'Indices PF'!$F$42), N103*'Indices PF'!$K$41, N103*'Indices PF'!$L$41)))))))</f>
        <v/>
      </c>
      <c r="U103" s="116" t="str">
        <f>IF(OR(ISBLANK(P103),ISBLANK(Q103)),"",
 IF((Q103&lt;='Indices PF'!$D$47),
 IF(('Funções Dados'!P103&lt;'Indices PF'!$E$50), P103*'Indices PF'!$J$47,
 IF(('Funções Dados'!P103&lt;'Indices PF'!$F$50), P103*'Indices PF'!$K$47, P103*'Indices PF'!$L$47)),
  IF((Q103&lt;='Indices PF'!$D$48),
  IF(('Funções Dados'!P103&lt;'Indices PF'!$E$50), P103*'Indices PF'!$J$48,
  IF(('Funções Dados'!P103&lt;'Indices PF'!$F$50), P103*'Indices PF'!$K$48, P103*'Indices PF'!$L$48)),
   IF((Q103&gt;='Indices PF'!$D$49),
   IF(('Funções Dados'!P103&lt;'Indices PF'!$E$50), P103*'Indices PF'!$J$49,
   IF(('Funções Dados'!P103&lt;'Indices PF'!$F$50), P103*'Indices PF'!$K$49, P103*'Indices PF'!$L$49))))))</f>
        <v/>
      </c>
      <c r="V103" s="122"/>
      <c r="W103" s="122"/>
      <c r="X103" s="122"/>
      <c r="Y103" s="122"/>
      <c r="Z103" s="117"/>
      <c r="AA103" s="122"/>
      <c r="AB103" s="146" t="str">
        <f t="shared" si="2"/>
        <v/>
      </c>
      <c r="AC103" s="126"/>
      <c r="AD103" s="148"/>
      <c r="AE103" s="126"/>
      <c r="AF103" s="125"/>
      <c r="AG103" s="125"/>
      <c r="AH103" s="29"/>
    </row>
    <row r="104" spans="1:34" ht="12.75" customHeight="1">
      <c r="A104" s="84"/>
      <c r="B104" s="107"/>
      <c r="C104" s="123"/>
      <c r="D104" s="122"/>
      <c r="E104" s="122"/>
      <c r="F104" s="122"/>
      <c r="G104" s="122"/>
      <c r="H104" s="122"/>
      <c r="I104" s="115" t="str">
        <f>IF(AND(ISTEXT(K104),ISTEXT(L104)),"",SUM(K104:L104)*'Indices PF'!$E$54)</f>
        <v/>
      </c>
      <c r="J104" s="144" t="str">
        <f>IF(OR(ISBLANK(E104),ISBLANK(F104)),"",
 IF(D104="ILF",
  IF((F104&lt;='Indices PF'!$D$31),
  IF(('Funções Dados'!E104&lt;'Indices PF'!$E$34), 'Indices PF'!$E$31,
  IF(('Funções Dados'!E104&lt;'Indices PF'!$F$34), 'Indices PF'!$F$31, 'Indices PF'!$G$31)),
   IF((F104&lt;='Indices PF'!$D$32),
   IF(('Funções Dados'!E104&lt;'Indices PF'!$E$34), 'Indices PF'!$E$32,
   IF(('Funções Dados'!E104&lt;'Indices PF'!$F$34), 'Indices PF'!$F$32, 'Indices PF'!$G$32)),
    IF((F104&gt;='Indices PF'!$D$33),
    IF(('Funções Dados'!E104&lt;'Indices PF'!$E$34), 'Indices PF'!$E$33,
    IF(('Funções Dados'!E104&lt;'Indices PF'!$F$34), 'Indices PF'!$F$33, 'Indices PF'!$G$33))))),
    IF((F104&lt;='Indices PF'!$D$39),
     IF(('Funções Dados'!E104&lt;'Indices PF'!$E$42), 'Indices PF'!$E$39,
     IF(('Funções Dados'!E104&lt;'Indices PF'!$F$42), 'Indices PF'!$F$39, 'Indices PF'!$G$39)),
      IF((F104&lt;='Indices PF'!$D$40),
      IF(('Funções Dados'!E104&lt;'Indices PF'!$E$42), 'Indices PF'!$E$40,
      IF(('Funções Dados'!E104&lt;'Indices PF'!$F$42), 'Indices PF'!$F$40, 'Indices PF'!$G$40)),
       IF((F104&gt;='Indices PF'!$D$41),
       IF(('Funções Dados'!E104&lt;'Indices PF'!$E$42), 'Indices PF'!$E$41,
       IF(('Funções Dados'!E104&lt;'Indices PF'!$F$42), 'Indices PF'!$F$41, 'Indices PF'!$G$41)))))))</f>
        <v/>
      </c>
      <c r="K104" s="116" t="str">
        <f>IF(OR(ISBLANK(E104),ISBLANK(F104)),"",
 IF(D104="ILF",
  IF((F104&lt;='Indices PF'!$D$31),
  IF(('Funções Dados'!E104&lt;'Indices PF'!$E$34), E104*'Indices PF'!$J$31,
  IF(('Funções Dados'!E104&lt;'Indices PF'!$F$34), E104*'Indices PF'!$K$31, E104*'Indices PF'!$L$31)),
   IF((F104&lt;='Indices PF'!$D$32),
   IF(('Funções Dados'!E104&lt;'Indices PF'!$E$34), E104*'Indices PF'!$J$32,
   IF(('Funções Dados'!E104&lt;'Indices PF'!$F$34), E104*'Indices PF'!$K$32, E104*'Indices PF'!$L$32)),
    IF((F104&gt;='Indices PF'!$D$33),
    IF(('Funções Dados'!E104&lt;'Indices PF'!$E$34), E104*'Indices PF'!$J$33,
    IF(('Funções Dados'!E104&lt;'Indices PF'!$F$34), E104*'Indices PF'!$K$33, E104*'Indices PF'!$L$33))))),
    IF((F104&lt;='Indices PF'!$D$39),
     IF(('Funções Dados'!E104&lt;'Indices PF'!$E$42), E104*'Indices PF'!$J$39,
     IF(('Funções Dados'!E104&lt;'Indices PF'!$F$42), E104*'Indices PF'!$K$39, E104*'Indices PF'!$L$39)),
      IF((F104&lt;='Indices PF'!$D$40),
      IF(('Funções Dados'!E104&lt;'Indices PF'!$E$42), E104*'Indices PF'!$J$40,
      IF(('Funções Dados'!E104&lt;'Indices PF'!$F$42), E104*'Indices PF'!$K$40, E104*'Indices PF'!$L$40)),
       IF((F104&gt;='Indices PF'!$D$41),
       IF(('Funções Dados'!E104&lt;'Indices PF'!$E$42), E104*'Indices PF'!$J$41,
       IF(('Funções Dados'!E104&lt;'Indices PF'!$F$42), E104*'Indices PF'!$K$41, E104*'Indices PF'!$L$41)))))))</f>
        <v/>
      </c>
      <c r="L104" s="145" t="str">
        <f>IF(OR(ISBLANK(G104),ISBLANK(H104)),"",
 IF((H104&lt;='Indices PF'!$D$47),
 IF(('Funções Dados'!G104&lt;'Indices PF'!$E$50), G104*'Indices PF'!$J$47,
 IF(('Funções Dados'!G104&lt;'Indices PF'!$F$50), G104*'Indices PF'!$K$47, G104*'Indices PF'!$L$47)),
  IF((H104&lt;='Indices PF'!$D$48),
  IF(('Funções Dados'!G104&lt;'Indices PF'!$E$50), G104*'Indices PF'!$J$48,
  IF(('Funções Dados'!G104&lt;'Indices PF'!$F$50), G104*'Indices PF'!$K$48, G104*'Indices PF'!$L$48)),
   IF((H104&gt;='Indices PF'!$D$49),
   IF(('Funções Dados'!G104&lt;'Indices PF'!$E$50), G104*'Indices PF'!$J$49,
   IF(('Funções Dados'!G104&lt;'Indices PF'!$F$50), G104*'Indices PF'!$K$49, G104*'Indices PF'!$L$49))))))</f>
        <v/>
      </c>
      <c r="M104" s="122"/>
      <c r="N104" s="117"/>
      <c r="O104" s="117"/>
      <c r="P104" s="117"/>
      <c r="Q104" s="122"/>
      <c r="R104" s="115" t="str">
        <f>IF(AND(ISTEXT(T104),ISTEXT(U104)),"",SUM(T104:U104)*'Indices PF'!$E$54)</f>
        <v/>
      </c>
      <c r="S104" s="115" t="str">
        <f>IF(OR(ISBLANK(N104),ISBLANK(O104)),"",
 IF(M104="ILF",
  IF((O104&lt;='Indices PF'!$D$31),
  IF(('Funções Dados'!N104&lt;'Indices PF'!$E$34), 'Indices PF'!$E$31,
  IF(('Funções Dados'!N104&lt;'Indices PF'!$F$34), 'Indices PF'!$F$31, 'Indices PF'!$G$31)),
   IF((O104&lt;='Indices PF'!$D$32),
   IF(('Funções Dados'!N104&lt;'Indices PF'!$E$34), 'Indices PF'!$E$32,
   IF(('Funções Dados'!N104&lt;'Indices PF'!$F$34), 'Indices PF'!$F$32, 'Indices PF'!$G$32)),
    IF((O104&gt;='Indices PF'!$D$33),
    IF(('Funções Dados'!N104&lt;'Indices PF'!$E$34), 'Indices PF'!$E$33,
    IF(('Funções Dados'!N104&lt;'Indices PF'!$F$34), 'Indices PF'!$F$33, 'Indices PF'!$G$33))))),
    IF((O104&lt;='Indices PF'!$D$39),
     IF(('Funções Dados'!N104&lt;'Indices PF'!$E$42), 'Indices PF'!$E$39,
     IF(('Funções Dados'!N104&lt;'Indices PF'!$F$42), 'Indices PF'!$F$39, 'Indices PF'!$G$39)),
      IF((O104&lt;='Indices PF'!$D$40),
      IF(('Funções Dados'!N104&lt;'Indices PF'!$E$42), 'Indices PF'!$E$40,
      IF(('Funções Dados'!N104&lt;'Indices PF'!$F$42), 'Indices PF'!$F$40, 'Indices PF'!$G$40)),
       IF((O104&gt;='Indices PF'!$D$41),
       IF(('Funções Dados'!N104&lt;'Indices PF'!$E$42), 'Indices PF'!$E$41,
       IF(('Funções Dados'!N104&lt;'Indices PF'!$F$42), 'Indices PF'!$F$41, 'Indices PF'!$G$41)))))))</f>
        <v/>
      </c>
      <c r="T104" s="116" t="str">
        <f>IF(OR(ISBLANK(N104),ISBLANK(O104)),"",
 IF(M104="ILF",
  IF((O104&lt;='Indices PF'!$D$31),
  IF(('Funções Dados'!N104&lt;'Indices PF'!$E$34), N104*'Indices PF'!$J$31,
  IF(('Funções Dados'!N104&lt;'Indices PF'!$F$34), N104*'Indices PF'!$K$31, N104*'Indices PF'!$L$31)),
   IF((O104&lt;='Indices PF'!$D$32),
   IF(('Funções Dados'!N104&lt;'Indices PF'!$E$34), N104*'Indices PF'!$J$32,
   IF(('Funções Dados'!N104&lt;'Indices PF'!$F$34), N104*'Indices PF'!$K$32, N104*'Indices PF'!$L$32)),
    IF((O104&gt;='Indices PF'!$D$33),
    IF(('Funções Dados'!N104&lt;'Indices PF'!$E$34), N104*'Indices PF'!$J$33,
    IF(('Funções Dados'!N104&lt;'Indices PF'!$F$34), N104*'Indices PF'!$K$33, N104*'Indices PF'!$L$33))))),
    IF((O104&lt;='Indices PF'!$D$39),
     IF(('Funções Dados'!N104&lt;'Indices PF'!$E$42), N104*'Indices PF'!$J$39,
     IF(('Funções Dados'!N104&lt;'Indices PF'!$F$42), N104*'Indices PF'!$K$39, N104*'Indices PF'!$L$39)),
      IF((O104&lt;='Indices PF'!$D$40),
      IF(('Funções Dados'!N104&lt;'Indices PF'!$E$42), N104*'Indices PF'!$J$40,
      IF(('Funções Dados'!N104&lt;'Indices PF'!$F$42), N104*'Indices PF'!$K$40, N104*'Indices PF'!$L$40)),
       IF((O104&gt;='Indices PF'!$D$41),
       IF(('Funções Dados'!N104&lt;'Indices PF'!$E$42), N104*'Indices PF'!$J$41,
       IF(('Funções Dados'!N104&lt;'Indices PF'!$F$42), N104*'Indices PF'!$K$41, N104*'Indices PF'!$L$41)))))))</f>
        <v/>
      </c>
      <c r="U104" s="116" t="str">
        <f>IF(OR(ISBLANK(P104),ISBLANK(Q104)),"",
 IF((Q104&lt;='Indices PF'!$D$47),
 IF(('Funções Dados'!P104&lt;'Indices PF'!$E$50), P104*'Indices PF'!$J$47,
 IF(('Funções Dados'!P104&lt;'Indices PF'!$F$50), P104*'Indices PF'!$K$47, P104*'Indices PF'!$L$47)),
  IF((Q104&lt;='Indices PF'!$D$48),
  IF(('Funções Dados'!P104&lt;'Indices PF'!$E$50), P104*'Indices PF'!$J$48,
  IF(('Funções Dados'!P104&lt;'Indices PF'!$F$50), P104*'Indices PF'!$K$48, P104*'Indices PF'!$L$48)),
   IF((Q104&gt;='Indices PF'!$D$49),
   IF(('Funções Dados'!P104&lt;'Indices PF'!$E$50), P104*'Indices PF'!$J$49,
   IF(('Funções Dados'!P104&lt;'Indices PF'!$F$50), P104*'Indices PF'!$K$49, P104*'Indices PF'!$L$49))))))</f>
        <v/>
      </c>
      <c r="V104" s="122"/>
      <c r="W104" s="122"/>
      <c r="X104" s="122"/>
      <c r="Y104" s="122"/>
      <c r="Z104" s="117"/>
      <c r="AA104" s="122"/>
      <c r="AB104" s="146" t="str">
        <f t="shared" si="2"/>
        <v/>
      </c>
      <c r="AC104" s="126"/>
      <c r="AD104" s="148"/>
      <c r="AE104" s="126"/>
      <c r="AF104" s="125"/>
      <c r="AG104" s="125"/>
      <c r="AH104" s="29"/>
    </row>
    <row r="105" spans="1:34" ht="12.75" customHeight="1">
      <c r="A105" s="84"/>
      <c r="B105" s="107"/>
      <c r="C105" s="123"/>
      <c r="D105" s="122"/>
      <c r="E105" s="122"/>
      <c r="F105" s="122"/>
      <c r="G105" s="122"/>
      <c r="H105" s="122"/>
      <c r="I105" s="115" t="str">
        <f>IF(AND(ISTEXT(K105),ISTEXT(L105)),"",SUM(K105:L105)*'Indices PF'!$E$54)</f>
        <v/>
      </c>
      <c r="J105" s="144" t="str">
        <f>IF(OR(ISBLANK(E105),ISBLANK(F105)),"",
 IF(D105="ILF",
  IF((F105&lt;='Indices PF'!$D$31),
  IF(('Funções Dados'!E105&lt;'Indices PF'!$E$34), 'Indices PF'!$E$31,
  IF(('Funções Dados'!E105&lt;'Indices PF'!$F$34), 'Indices PF'!$F$31, 'Indices PF'!$G$31)),
   IF((F105&lt;='Indices PF'!$D$32),
   IF(('Funções Dados'!E105&lt;'Indices PF'!$E$34), 'Indices PF'!$E$32,
   IF(('Funções Dados'!E105&lt;'Indices PF'!$F$34), 'Indices PF'!$F$32, 'Indices PF'!$G$32)),
    IF((F105&gt;='Indices PF'!$D$33),
    IF(('Funções Dados'!E105&lt;'Indices PF'!$E$34), 'Indices PF'!$E$33,
    IF(('Funções Dados'!E105&lt;'Indices PF'!$F$34), 'Indices PF'!$F$33, 'Indices PF'!$G$33))))),
    IF((F105&lt;='Indices PF'!$D$39),
     IF(('Funções Dados'!E105&lt;'Indices PF'!$E$42), 'Indices PF'!$E$39,
     IF(('Funções Dados'!E105&lt;'Indices PF'!$F$42), 'Indices PF'!$F$39, 'Indices PF'!$G$39)),
      IF((F105&lt;='Indices PF'!$D$40),
      IF(('Funções Dados'!E105&lt;'Indices PF'!$E$42), 'Indices PF'!$E$40,
      IF(('Funções Dados'!E105&lt;'Indices PF'!$F$42), 'Indices PF'!$F$40, 'Indices PF'!$G$40)),
       IF((F105&gt;='Indices PF'!$D$41),
       IF(('Funções Dados'!E105&lt;'Indices PF'!$E$42), 'Indices PF'!$E$41,
       IF(('Funções Dados'!E105&lt;'Indices PF'!$F$42), 'Indices PF'!$F$41, 'Indices PF'!$G$41)))))))</f>
        <v/>
      </c>
      <c r="K105" s="116" t="str">
        <f>IF(OR(ISBLANK(E105),ISBLANK(F105)),"",
 IF(D105="ILF",
  IF((F105&lt;='Indices PF'!$D$31),
  IF(('Funções Dados'!E105&lt;'Indices PF'!$E$34), E105*'Indices PF'!$J$31,
  IF(('Funções Dados'!E105&lt;'Indices PF'!$F$34), E105*'Indices PF'!$K$31, E105*'Indices PF'!$L$31)),
   IF((F105&lt;='Indices PF'!$D$32),
   IF(('Funções Dados'!E105&lt;'Indices PF'!$E$34), E105*'Indices PF'!$J$32,
   IF(('Funções Dados'!E105&lt;'Indices PF'!$F$34), E105*'Indices PF'!$K$32, E105*'Indices PF'!$L$32)),
    IF((F105&gt;='Indices PF'!$D$33),
    IF(('Funções Dados'!E105&lt;'Indices PF'!$E$34), E105*'Indices PF'!$J$33,
    IF(('Funções Dados'!E105&lt;'Indices PF'!$F$34), E105*'Indices PF'!$K$33, E105*'Indices PF'!$L$33))))),
    IF((F105&lt;='Indices PF'!$D$39),
     IF(('Funções Dados'!E105&lt;'Indices PF'!$E$42), E105*'Indices PF'!$J$39,
     IF(('Funções Dados'!E105&lt;'Indices PF'!$F$42), E105*'Indices PF'!$K$39, E105*'Indices PF'!$L$39)),
      IF((F105&lt;='Indices PF'!$D$40),
      IF(('Funções Dados'!E105&lt;'Indices PF'!$E$42), E105*'Indices PF'!$J$40,
      IF(('Funções Dados'!E105&lt;'Indices PF'!$F$42), E105*'Indices PF'!$K$40, E105*'Indices PF'!$L$40)),
       IF((F105&gt;='Indices PF'!$D$41),
       IF(('Funções Dados'!E105&lt;'Indices PF'!$E$42), E105*'Indices PF'!$J$41,
       IF(('Funções Dados'!E105&lt;'Indices PF'!$F$42), E105*'Indices PF'!$K$41, E105*'Indices PF'!$L$41)))))))</f>
        <v/>
      </c>
      <c r="L105" s="145" t="str">
        <f>IF(OR(ISBLANK(G105),ISBLANK(H105)),"",
 IF((H105&lt;='Indices PF'!$D$47),
 IF(('Funções Dados'!G105&lt;'Indices PF'!$E$50), G105*'Indices PF'!$J$47,
 IF(('Funções Dados'!G105&lt;'Indices PF'!$F$50), G105*'Indices PF'!$K$47, G105*'Indices PF'!$L$47)),
  IF((H105&lt;='Indices PF'!$D$48),
  IF(('Funções Dados'!G105&lt;'Indices PF'!$E$50), G105*'Indices PF'!$J$48,
  IF(('Funções Dados'!G105&lt;'Indices PF'!$F$50), G105*'Indices PF'!$K$48, G105*'Indices PF'!$L$48)),
   IF((H105&gt;='Indices PF'!$D$49),
   IF(('Funções Dados'!G105&lt;'Indices PF'!$E$50), G105*'Indices PF'!$J$49,
   IF(('Funções Dados'!G105&lt;'Indices PF'!$F$50), G105*'Indices PF'!$K$49, G105*'Indices PF'!$L$49))))))</f>
        <v/>
      </c>
      <c r="M105" s="122"/>
      <c r="N105" s="117"/>
      <c r="O105" s="117"/>
      <c r="P105" s="117"/>
      <c r="Q105" s="122"/>
      <c r="R105" s="115" t="str">
        <f>IF(AND(ISTEXT(T105),ISTEXT(U105)),"",SUM(T105:U105)*'Indices PF'!$E$54)</f>
        <v/>
      </c>
      <c r="S105" s="115" t="str">
        <f>IF(OR(ISBLANK(N105),ISBLANK(O105)),"",
 IF(M105="ILF",
  IF((O105&lt;='Indices PF'!$D$31),
  IF(('Funções Dados'!N105&lt;'Indices PF'!$E$34), 'Indices PF'!$E$31,
  IF(('Funções Dados'!N105&lt;'Indices PF'!$F$34), 'Indices PF'!$F$31, 'Indices PF'!$G$31)),
   IF((O105&lt;='Indices PF'!$D$32),
   IF(('Funções Dados'!N105&lt;'Indices PF'!$E$34), 'Indices PF'!$E$32,
   IF(('Funções Dados'!N105&lt;'Indices PF'!$F$34), 'Indices PF'!$F$32, 'Indices PF'!$G$32)),
    IF((O105&gt;='Indices PF'!$D$33),
    IF(('Funções Dados'!N105&lt;'Indices PF'!$E$34), 'Indices PF'!$E$33,
    IF(('Funções Dados'!N105&lt;'Indices PF'!$F$34), 'Indices PF'!$F$33, 'Indices PF'!$G$33))))),
    IF((O105&lt;='Indices PF'!$D$39),
     IF(('Funções Dados'!N105&lt;'Indices PF'!$E$42), 'Indices PF'!$E$39,
     IF(('Funções Dados'!N105&lt;'Indices PF'!$F$42), 'Indices PF'!$F$39, 'Indices PF'!$G$39)),
      IF((O105&lt;='Indices PF'!$D$40),
      IF(('Funções Dados'!N105&lt;'Indices PF'!$E$42), 'Indices PF'!$E$40,
      IF(('Funções Dados'!N105&lt;'Indices PF'!$F$42), 'Indices PF'!$F$40, 'Indices PF'!$G$40)),
       IF((O105&gt;='Indices PF'!$D$41),
       IF(('Funções Dados'!N105&lt;'Indices PF'!$E$42), 'Indices PF'!$E$41,
       IF(('Funções Dados'!N105&lt;'Indices PF'!$F$42), 'Indices PF'!$F$41, 'Indices PF'!$G$41)))))))</f>
        <v/>
      </c>
      <c r="T105" s="116" t="str">
        <f>IF(OR(ISBLANK(N105),ISBLANK(O105)),"",
 IF(M105="ILF",
  IF((O105&lt;='Indices PF'!$D$31),
  IF(('Funções Dados'!N105&lt;'Indices PF'!$E$34), N105*'Indices PF'!$J$31,
  IF(('Funções Dados'!N105&lt;'Indices PF'!$F$34), N105*'Indices PF'!$K$31, N105*'Indices PF'!$L$31)),
   IF((O105&lt;='Indices PF'!$D$32),
   IF(('Funções Dados'!N105&lt;'Indices PF'!$E$34), N105*'Indices PF'!$J$32,
   IF(('Funções Dados'!N105&lt;'Indices PF'!$F$34), N105*'Indices PF'!$K$32, N105*'Indices PF'!$L$32)),
    IF((O105&gt;='Indices PF'!$D$33),
    IF(('Funções Dados'!N105&lt;'Indices PF'!$E$34), N105*'Indices PF'!$J$33,
    IF(('Funções Dados'!N105&lt;'Indices PF'!$F$34), N105*'Indices PF'!$K$33, N105*'Indices PF'!$L$33))))),
    IF((O105&lt;='Indices PF'!$D$39),
     IF(('Funções Dados'!N105&lt;'Indices PF'!$E$42), N105*'Indices PF'!$J$39,
     IF(('Funções Dados'!N105&lt;'Indices PF'!$F$42), N105*'Indices PF'!$K$39, N105*'Indices PF'!$L$39)),
      IF((O105&lt;='Indices PF'!$D$40),
      IF(('Funções Dados'!N105&lt;'Indices PF'!$E$42), N105*'Indices PF'!$J$40,
      IF(('Funções Dados'!N105&lt;'Indices PF'!$F$42), N105*'Indices PF'!$K$40, N105*'Indices PF'!$L$40)),
       IF((O105&gt;='Indices PF'!$D$41),
       IF(('Funções Dados'!N105&lt;'Indices PF'!$E$42), N105*'Indices PF'!$J$41,
       IF(('Funções Dados'!N105&lt;'Indices PF'!$F$42), N105*'Indices PF'!$K$41, N105*'Indices PF'!$L$41)))))))</f>
        <v/>
      </c>
      <c r="U105" s="116" t="str">
        <f>IF(OR(ISBLANK(P105),ISBLANK(Q105)),"",
 IF((Q105&lt;='Indices PF'!$D$47),
 IF(('Funções Dados'!P105&lt;'Indices PF'!$E$50), P105*'Indices PF'!$J$47,
 IF(('Funções Dados'!P105&lt;'Indices PF'!$F$50), P105*'Indices PF'!$K$47, P105*'Indices PF'!$L$47)),
  IF((Q105&lt;='Indices PF'!$D$48),
  IF(('Funções Dados'!P105&lt;'Indices PF'!$E$50), P105*'Indices PF'!$J$48,
  IF(('Funções Dados'!P105&lt;'Indices PF'!$F$50), P105*'Indices PF'!$K$48, P105*'Indices PF'!$L$48)),
   IF((Q105&gt;='Indices PF'!$D$49),
   IF(('Funções Dados'!P105&lt;'Indices PF'!$E$50), P105*'Indices PF'!$J$49,
   IF(('Funções Dados'!P105&lt;'Indices PF'!$F$50), P105*'Indices PF'!$K$49, P105*'Indices PF'!$L$49))))))</f>
        <v/>
      </c>
      <c r="V105" s="122"/>
      <c r="W105" s="122"/>
      <c r="X105" s="122"/>
      <c r="Y105" s="122"/>
      <c r="Z105" s="117"/>
      <c r="AA105" s="122"/>
      <c r="AB105" s="146" t="str">
        <f t="shared" si="2"/>
        <v/>
      </c>
      <c r="AC105" s="126"/>
      <c r="AD105" s="148"/>
      <c r="AE105" s="126"/>
      <c r="AF105" s="125"/>
      <c r="AG105" s="125"/>
      <c r="AH105" s="29"/>
    </row>
    <row r="106" spans="1:34" ht="12.75" customHeight="1">
      <c r="A106" s="84"/>
      <c r="B106" s="107"/>
      <c r="C106" s="123"/>
      <c r="D106" s="122"/>
      <c r="E106" s="122"/>
      <c r="F106" s="122"/>
      <c r="G106" s="122"/>
      <c r="H106" s="122"/>
      <c r="I106" s="115" t="str">
        <f>IF(AND(ISTEXT(K106),ISTEXT(L106)),"",SUM(K106:L106)*'Indices PF'!$E$54)</f>
        <v/>
      </c>
      <c r="J106" s="144" t="str">
        <f>IF(OR(ISBLANK(E106),ISBLANK(F106)),"",
 IF(D106="ILF",
  IF((F106&lt;='Indices PF'!$D$31),
  IF(('Funções Dados'!E106&lt;'Indices PF'!$E$34), 'Indices PF'!$E$31,
  IF(('Funções Dados'!E106&lt;'Indices PF'!$F$34), 'Indices PF'!$F$31, 'Indices PF'!$G$31)),
   IF((F106&lt;='Indices PF'!$D$32),
   IF(('Funções Dados'!E106&lt;'Indices PF'!$E$34), 'Indices PF'!$E$32,
   IF(('Funções Dados'!E106&lt;'Indices PF'!$F$34), 'Indices PF'!$F$32, 'Indices PF'!$G$32)),
    IF((F106&gt;='Indices PF'!$D$33),
    IF(('Funções Dados'!E106&lt;'Indices PF'!$E$34), 'Indices PF'!$E$33,
    IF(('Funções Dados'!E106&lt;'Indices PF'!$F$34), 'Indices PF'!$F$33, 'Indices PF'!$G$33))))),
    IF((F106&lt;='Indices PF'!$D$39),
     IF(('Funções Dados'!E106&lt;'Indices PF'!$E$42), 'Indices PF'!$E$39,
     IF(('Funções Dados'!E106&lt;'Indices PF'!$F$42), 'Indices PF'!$F$39, 'Indices PF'!$G$39)),
      IF((F106&lt;='Indices PF'!$D$40),
      IF(('Funções Dados'!E106&lt;'Indices PF'!$E$42), 'Indices PF'!$E$40,
      IF(('Funções Dados'!E106&lt;'Indices PF'!$F$42), 'Indices PF'!$F$40, 'Indices PF'!$G$40)),
       IF((F106&gt;='Indices PF'!$D$41),
       IF(('Funções Dados'!E106&lt;'Indices PF'!$E$42), 'Indices PF'!$E$41,
       IF(('Funções Dados'!E106&lt;'Indices PF'!$F$42), 'Indices PF'!$F$41, 'Indices PF'!$G$41)))))))</f>
        <v/>
      </c>
      <c r="K106" s="116" t="str">
        <f>IF(OR(ISBLANK(E106),ISBLANK(F106)),"",
 IF(D106="ILF",
  IF((F106&lt;='Indices PF'!$D$31),
  IF(('Funções Dados'!E106&lt;'Indices PF'!$E$34), E106*'Indices PF'!$J$31,
  IF(('Funções Dados'!E106&lt;'Indices PF'!$F$34), E106*'Indices PF'!$K$31, E106*'Indices PF'!$L$31)),
   IF((F106&lt;='Indices PF'!$D$32),
   IF(('Funções Dados'!E106&lt;'Indices PF'!$E$34), E106*'Indices PF'!$J$32,
   IF(('Funções Dados'!E106&lt;'Indices PF'!$F$34), E106*'Indices PF'!$K$32, E106*'Indices PF'!$L$32)),
    IF((F106&gt;='Indices PF'!$D$33),
    IF(('Funções Dados'!E106&lt;'Indices PF'!$E$34), E106*'Indices PF'!$J$33,
    IF(('Funções Dados'!E106&lt;'Indices PF'!$F$34), E106*'Indices PF'!$K$33, E106*'Indices PF'!$L$33))))),
    IF((F106&lt;='Indices PF'!$D$39),
     IF(('Funções Dados'!E106&lt;'Indices PF'!$E$42), E106*'Indices PF'!$J$39,
     IF(('Funções Dados'!E106&lt;'Indices PF'!$F$42), E106*'Indices PF'!$K$39, E106*'Indices PF'!$L$39)),
      IF((F106&lt;='Indices PF'!$D$40),
      IF(('Funções Dados'!E106&lt;'Indices PF'!$E$42), E106*'Indices PF'!$J$40,
      IF(('Funções Dados'!E106&lt;'Indices PF'!$F$42), E106*'Indices PF'!$K$40, E106*'Indices PF'!$L$40)),
       IF((F106&gt;='Indices PF'!$D$41),
       IF(('Funções Dados'!E106&lt;'Indices PF'!$E$42), E106*'Indices PF'!$J$41,
       IF(('Funções Dados'!E106&lt;'Indices PF'!$F$42), E106*'Indices PF'!$K$41, E106*'Indices PF'!$L$41)))))))</f>
        <v/>
      </c>
      <c r="L106" s="145" t="str">
        <f>IF(OR(ISBLANK(G106),ISBLANK(H106)),"",
 IF((H106&lt;='Indices PF'!$D$47),
 IF(('Funções Dados'!G106&lt;'Indices PF'!$E$50), G106*'Indices PF'!$J$47,
 IF(('Funções Dados'!G106&lt;'Indices PF'!$F$50), G106*'Indices PF'!$K$47, G106*'Indices PF'!$L$47)),
  IF((H106&lt;='Indices PF'!$D$48),
  IF(('Funções Dados'!G106&lt;'Indices PF'!$E$50), G106*'Indices PF'!$J$48,
  IF(('Funções Dados'!G106&lt;'Indices PF'!$F$50), G106*'Indices PF'!$K$48, G106*'Indices PF'!$L$48)),
   IF((H106&gt;='Indices PF'!$D$49),
   IF(('Funções Dados'!G106&lt;'Indices PF'!$E$50), G106*'Indices PF'!$J$49,
   IF(('Funções Dados'!G106&lt;'Indices PF'!$F$50), G106*'Indices PF'!$K$49, G106*'Indices PF'!$L$49))))))</f>
        <v/>
      </c>
      <c r="M106" s="122"/>
      <c r="N106" s="117"/>
      <c r="O106" s="117"/>
      <c r="P106" s="117"/>
      <c r="Q106" s="122"/>
      <c r="R106" s="115" t="str">
        <f>IF(AND(ISTEXT(T106),ISTEXT(U106)),"",SUM(T106:U106)*'Indices PF'!$E$54)</f>
        <v/>
      </c>
      <c r="S106" s="115" t="str">
        <f>IF(OR(ISBLANK(N106),ISBLANK(O106)),"",
 IF(M106="ILF",
  IF((O106&lt;='Indices PF'!$D$31),
  IF(('Funções Dados'!N106&lt;'Indices PF'!$E$34), 'Indices PF'!$E$31,
  IF(('Funções Dados'!N106&lt;'Indices PF'!$F$34), 'Indices PF'!$F$31, 'Indices PF'!$G$31)),
   IF((O106&lt;='Indices PF'!$D$32),
   IF(('Funções Dados'!N106&lt;'Indices PF'!$E$34), 'Indices PF'!$E$32,
   IF(('Funções Dados'!N106&lt;'Indices PF'!$F$34), 'Indices PF'!$F$32, 'Indices PF'!$G$32)),
    IF((O106&gt;='Indices PF'!$D$33),
    IF(('Funções Dados'!N106&lt;'Indices PF'!$E$34), 'Indices PF'!$E$33,
    IF(('Funções Dados'!N106&lt;'Indices PF'!$F$34), 'Indices PF'!$F$33, 'Indices PF'!$G$33))))),
    IF((O106&lt;='Indices PF'!$D$39),
     IF(('Funções Dados'!N106&lt;'Indices PF'!$E$42), 'Indices PF'!$E$39,
     IF(('Funções Dados'!N106&lt;'Indices PF'!$F$42), 'Indices PF'!$F$39, 'Indices PF'!$G$39)),
      IF((O106&lt;='Indices PF'!$D$40),
      IF(('Funções Dados'!N106&lt;'Indices PF'!$E$42), 'Indices PF'!$E$40,
      IF(('Funções Dados'!N106&lt;'Indices PF'!$F$42), 'Indices PF'!$F$40, 'Indices PF'!$G$40)),
       IF((O106&gt;='Indices PF'!$D$41),
       IF(('Funções Dados'!N106&lt;'Indices PF'!$E$42), 'Indices PF'!$E$41,
       IF(('Funções Dados'!N106&lt;'Indices PF'!$F$42), 'Indices PF'!$F$41, 'Indices PF'!$G$41)))))))</f>
        <v/>
      </c>
      <c r="T106" s="116" t="str">
        <f>IF(OR(ISBLANK(N106),ISBLANK(O106)),"",
 IF(M106="ILF",
  IF((O106&lt;='Indices PF'!$D$31),
  IF(('Funções Dados'!N106&lt;'Indices PF'!$E$34), N106*'Indices PF'!$J$31,
  IF(('Funções Dados'!N106&lt;'Indices PF'!$F$34), N106*'Indices PF'!$K$31, N106*'Indices PF'!$L$31)),
   IF((O106&lt;='Indices PF'!$D$32),
   IF(('Funções Dados'!N106&lt;'Indices PF'!$E$34), N106*'Indices PF'!$J$32,
   IF(('Funções Dados'!N106&lt;'Indices PF'!$F$34), N106*'Indices PF'!$K$32, N106*'Indices PF'!$L$32)),
    IF((O106&gt;='Indices PF'!$D$33),
    IF(('Funções Dados'!N106&lt;'Indices PF'!$E$34), N106*'Indices PF'!$J$33,
    IF(('Funções Dados'!N106&lt;'Indices PF'!$F$34), N106*'Indices PF'!$K$33, N106*'Indices PF'!$L$33))))),
    IF((O106&lt;='Indices PF'!$D$39),
     IF(('Funções Dados'!N106&lt;'Indices PF'!$E$42), N106*'Indices PF'!$J$39,
     IF(('Funções Dados'!N106&lt;'Indices PF'!$F$42), N106*'Indices PF'!$K$39, N106*'Indices PF'!$L$39)),
      IF((O106&lt;='Indices PF'!$D$40),
      IF(('Funções Dados'!N106&lt;'Indices PF'!$E$42), N106*'Indices PF'!$J$40,
      IF(('Funções Dados'!N106&lt;'Indices PF'!$F$42), N106*'Indices PF'!$K$40, N106*'Indices PF'!$L$40)),
       IF((O106&gt;='Indices PF'!$D$41),
       IF(('Funções Dados'!N106&lt;'Indices PF'!$E$42), N106*'Indices PF'!$J$41,
       IF(('Funções Dados'!N106&lt;'Indices PF'!$F$42), N106*'Indices PF'!$K$41, N106*'Indices PF'!$L$41)))))))</f>
        <v/>
      </c>
      <c r="U106" s="116" t="str">
        <f>IF(OR(ISBLANK(P106),ISBLANK(Q106)),"",
 IF((Q106&lt;='Indices PF'!$D$47),
 IF(('Funções Dados'!P106&lt;'Indices PF'!$E$50), P106*'Indices PF'!$J$47,
 IF(('Funções Dados'!P106&lt;'Indices PF'!$F$50), P106*'Indices PF'!$K$47, P106*'Indices PF'!$L$47)),
  IF((Q106&lt;='Indices PF'!$D$48),
  IF(('Funções Dados'!P106&lt;'Indices PF'!$E$50), P106*'Indices PF'!$J$48,
  IF(('Funções Dados'!P106&lt;'Indices PF'!$F$50), P106*'Indices PF'!$K$48, P106*'Indices PF'!$L$48)),
   IF((Q106&gt;='Indices PF'!$D$49),
   IF(('Funções Dados'!P106&lt;'Indices PF'!$E$50), P106*'Indices PF'!$J$49,
   IF(('Funções Dados'!P106&lt;'Indices PF'!$F$50), P106*'Indices PF'!$K$49, P106*'Indices PF'!$L$49))))))</f>
        <v/>
      </c>
      <c r="V106" s="122"/>
      <c r="W106" s="122"/>
      <c r="X106" s="122"/>
      <c r="Y106" s="122"/>
      <c r="Z106" s="117"/>
      <c r="AA106" s="122"/>
      <c r="AB106" s="146" t="str">
        <f t="shared" si="2"/>
        <v/>
      </c>
      <c r="AC106" s="126"/>
      <c r="AD106" s="148"/>
      <c r="AE106" s="126"/>
      <c r="AF106" s="125"/>
      <c r="AG106" s="125"/>
      <c r="AH106" s="29"/>
    </row>
    <row r="107" spans="1:34" ht="12.75" customHeight="1">
      <c r="A107" s="84"/>
      <c r="B107" s="107"/>
      <c r="C107" s="123"/>
      <c r="D107" s="122"/>
      <c r="E107" s="122"/>
      <c r="F107" s="122"/>
      <c r="G107" s="122"/>
      <c r="H107" s="122"/>
      <c r="I107" s="115" t="str">
        <f>IF(AND(ISTEXT(K107),ISTEXT(L107)),"",SUM(K107:L107)*'Indices PF'!$E$54)</f>
        <v/>
      </c>
      <c r="J107" s="144" t="str">
        <f>IF(OR(ISBLANK(E107),ISBLANK(F107)),"",
 IF(D107="ILF",
  IF((F107&lt;='Indices PF'!$D$31),
  IF(('Funções Dados'!E107&lt;'Indices PF'!$E$34), 'Indices PF'!$E$31,
  IF(('Funções Dados'!E107&lt;'Indices PF'!$F$34), 'Indices PF'!$F$31, 'Indices PF'!$G$31)),
   IF((F107&lt;='Indices PF'!$D$32),
   IF(('Funções Dados'!E107&lt;'Indices PF'!$E$34), 'Indices PF'!$E$32,
   IF(('Funções Dados'!E107&lt;'Indices PF'!$F$34), 'Indices PF'!$F$32, 'Indices PF'!$G$32)),
    IF((F107&gt;='Indices PF'!$D$33),
    IF(('Funções Dados'!E107&lt;'Indices PF'!$E$34), 'Indices PF'!$E$33,
    IF(('Funções Dados'!E107&lt;'Indices PF'!$F$34), 'Indices PF'!$F$33, 'Indices PF'!$G$33))))),
    IF((F107&lt;='Indices PF'!$D$39),
     IF(('Funções Dados'!E107&lt;'Indices PF'!$E$42), 'Indices PF'!$E$39,
     IF(('Funções Dados'!E107&lt;'Indices PF'!$F$42), 'Indices PF'!$F$39, 'Indices PF'!$G$39)),
      IF((F107&lt;='Indices PF'!$D$40),
      IF(('Funções Dados'!E107&lt;'Indices PF'!$E$42), 'Indices PF'!$E$40,
      IF(('Funções Dados'!E107&lt;'Indices PF'!$F$42), 'Indices PF'!$F$40, 'Indices PF'!$G$40)),
       IF((F107&gt;='Indices PF'!$D$41),
       IF(('Funções Dados'!E107&lt;'Indices PF'!$E$42), 'Indices PF'!$E$41,
       IF(('Funções Dados'!E107&lt;'Indices PF'!$F$42), 'Indices PF'!$F$41, 'Indices PF'!$G$41)))))))</f>
        <v/>
      </c>
      <c r="K107" s="116" t="str">
        <f>IF(OR(ISBLANK(E107),ISBLANK(F107)),"",
 IF(D107="ILF",
  IF((F107&lt;='Indices PF'!$D$31),
  IF(('Funções Dados'!E107&lt;'Indices PF'!$E$34), E107*'Indices PF'!$J$31,
  IF(('Funções Dados'!E107&lt;'Indices PF'!$F$34), E107*'Indices PF'!$K$31, E107*'Indices PF'!$L$31)),
   IF((F107&lt;='Indices PF'!$D$32),
   IF(('Funções Dados'!E107&lt;'Indices PF'!$E$34), E107*'Indices PF'!$J$32,
   IF(('Funções Dados'!E107&lt;'Indices PF'!$F$34), E107*'Indices PF'!$K$32, E107*'Indices PF'!$L$32)),
    IF((F107&gt;='Indices PF'!$D$33),
    IF(('Funções Dados'!E107&lt;'Indices PF'!$E$34), E107*'Indices PF'!$J$33,
    IF(('Funções Dados'!E107&lt;'Indices PF'!$F$34), E107*'Indices PF'!$K$33, E107*'Indices PF'!$L$33))))),
    IF((F107&lt;='Indices PF'!$D$39),
     IF(('Funções Dados'!E107&lt;'Indices PF'!$E$42), E107*'Indices PF'!$J$39,
     IF(('Funções Dados'!E107&lt;'Indices PF'!$F$42), E107*'Indices PF'!$K$39, E107*'Indices PF'!$L$39)),
      IF((F107&lt;='Indices PF'!$D$40),
      IF(('Funções Dados'!E107&lt;'Indices PF'!$E$42), E107*'Indices PF'!$J$40,
      IF(('Funções Dados'!E107&lt;'Indices PF'!$F$42), E107*'Indices PF'!$K$40, E107*'Indices PF'!$L$40)),
       IF((F107&gt;='Indices PF'!$D$41),
       IF(('Funções Dados'!E107&lt;'Indices PF'!$E$42), E107*'Indices PF'!$J$41,
       IF(('Funções Dados'!E107&lt;'Indices PF'!$F$42), E107*'Indices PF'!$K$41, E107*'Indices PF'!$L$41)))))))</f>
        <v/>
      </c>
      <c r="L107" s="145" t="str">
        <f>IF(OR(ISBLANK(G107),ISBLANK(H107)),"",
 IF((H107&lt;='Indices PF'!$D$47),
 IF(('Funções Dados'!G107&lt;'Indices PF'!$E$50), G107*'Indices PF'!$J$47,
 IF(('Funções Dados'!G107&lt;'Indices PF'!$F$50), G107*'Indices PF'!$K$47, G107*'Indices PF'!$L$47)),
  IF((H107&lt;='Indices PF'!$D$48),
  IF(('Funções Dados'!G107&lt;'Indices PF'!$E$50), G107*'Indices PF'!$J$48,
  IF(('Funções Dados'!G107&lt;'Indices PF'!$F$50), G107*'Indices PF'!$K$48, G107*'Indices PF'!$L$48)),
   IF((H107&gt;='Indices PF'!$D$49),
   IF(('Funções Dados'!G107&lt;'Indices PF'!$E$50), G107*'Indices PF'!$J$49,
   IF(('Funções Dados'!G107&lt;'Indices PF'!$F$50), G107*'Indices PF'!$K$49, G107*'Indices PF'!$L$49))))))</f>
        <v/>
      </c>
      <c r="M107" s="122"/>
      <c r="N107" s="117"/>
      <c r="O107" s="117"/>
      <c r="P107" s="117"/>
      <c r="Q107" s="122"/>
      <c r="R107" s="115" t="str">
        <f>IF(AND(ISTEXT(T107),ISTEXT(U107)),"",SUM(T107:U107)*'Indices PF'!$E$54)</f>
        <v/>
      </c>
      <c r="S107" s="115" t="str">
        <f>IF(OR(ISBLANK(N107),ISBLANK(O107)),"",
 IF(M107="ILF",
  IF((O107&lt;='Indices PF'!$D$31),
  IF(('Funções Dados'!N107&lt;'Indices PF'!$E$34), 'Indices PF'!$E$31,
  IF(('Funções Dados'!N107&lt;'Indices PF'!$F$34), 'Indices PF'!$F$31, 'Indices PF'!$G$31)),
   IF((O107&lt;='Indices PF'!$D$32),
   IF(('Funções Dados'!N107&lt;'Indices PF'!$E$34), 'Indices PF'!$E$32,
   IF(('Funções Dados'!N107&lt;'Indices PF'!$F$34), 'Indices PF'!$F$32, 'Indices PF'!$G$32)),
    IF((O107&gt;='Indices PF'!$D$33),
    IF(('Funções Dados'!N107&lt;'Indices PF'!$E$34), 'Indices PF'!$E$33,
    IF(('Funções Dados'!N107&lt;'Indices PF'!$F$34), 'Indices PF'!$F$33, 'Indices PF'!$G$33))))),
    IF((O107&lt;='Indices PF'!$D$39),
     IF(('Funções Dados'!N107&lt;'Indices PF'!$E$42), 'Indices PF'!$E$39,
     IF(('Funções Dados'!N107&lt;'Indices PF'!$F$42), 'Indices PF'!$F$39, 'Indices PF'!$G$39)),
      IF((O107&lt;='Indices PF'!$D$40),
      IF(('Funções Dados'!N107&lt;'Indices PF'!$E$42), 'Indices PF'!$E$40,
      IF(('Funções Dados'!N107&lt;'Indices PF'!$F$42), 'Indices PF'!$F$40, 'Indices PF'!$G$40)),
       IF((O107&gt;='Indices PF'!$D$41),
       IF(('Funções Dados'!N107&lt;'Indices PF'!$E$42), 'Indices PF'!$E$41,
       IF(('Funções Dados'!N107&lt;'Indices PF'!$F$42), 'Indices PF'!$F$41, 'Indices PF'!$G$41)))))))</f>
        <v/>
      </c>
      <c r="T107" s="116" t="str">
        <f>IF(OR(ISBLANK(N107),ISBLANK(O107)),"",
 IF(M107="ILF",
  IF((O107&lt;='Indices PF'!$D$31),
  IF(('Funções Dados'!N107&lt;'Indices PF'!$E$34), N107*'Indices PF'!$J$31,
  IF(('Funções Dados'!N107&lt;'Indices PF'!$F$34), N107*'Indices PF'!$K$31, N107*'Indices PF'!$L$31)),
   IF((O107&lt;='Indices PF'!$D$32),
   IF(('Funções Dados'!N107&lt;'Indices PF'!$E$34), N107*'Indices PF'!$J$32,
   IF(('Funções Dados'!N107&lt;'Indices PF'!$F$34), N107*'Indices PF'!$K$32, N107*'Indices PF'!$L$32)),
    IF((O107&gt;='Indices PF'!$D$33),
    IF(('Funções Dados'!N107&lt;'Indices PF'!$E$34), N107*'Indices PF'!$J$33,
    IF(('Funções Dados'!N107&lt;'Indices PF'!$F$34), N107*'Indices PF'!$K$33, N107*'Indices PF'!$L$33))))),
    IF((O107&lt;='Indices PF'!$D$39),
     IF(('Funções Dados'!N107&lt;'Indices PF'!$E$42), N107*'Indices PF'!$J$39,
     IF(('Funções Dados'!N107&lt;'Indices PF'!$F$42), N107*'Indices PF'!$K$39, N107*'Indices PF'!$L$39)),
      IF((O107&lt;='Indices PF'!$D$40),
      IF(('Funções Dados'!N107&lt;'Indices PF'!$E$42), N107*'Indices PF'!$J$40,
      IF(('Funções Dados'!N107&lt;'Indices PF'!$F$42), N107*'Indices PF'!$K$40, N107*'Indices PF'!$L$40)),
       IF((O107&gt;='Indices PF'!$D$41),
       IF(('Funções Dados'!N107&lt;'Indices PF'!$E$42), N107*'Indices PF'!$J$41,
       IF(('Funções Dados'!N107&lt;'Indices PF'!$F$42), N107*'Indices PF'!$K$41, N107*'Indices PF'!$L$41)))))))</f>
        <v/>
      </c>
      <c r="U107" s="116" t="str">
        <f>IF(OR(ISBLANK(P107),ISBLANK(Q107)),"",
 IF((Q107&lt;='Indices PF'!$D$47),
 IF(('Funções Dados'!P107&lt;'Indices PF'!$E$50), P107*'Indices PF'!$J$47,
 IF(('Funções Dados'!P107&lt;'Indices PF'!$F$50), P107*'Indices PF'!$K$47, P107*'Indices PF'!$L$47)),
  IF((Q107&lt;='Indices PF'!$D$48),
  IF(('Funções Dados'!P107&lt;'Indices PF'!$E$50), P107*'Indices PF'!$J$48,
  IF(('Funções Dados'!P107&lt;'Indices PF'!$F$50), P107*'Indices PF'!$K$48, P107*'Indices PF'!$L$48)),
   IF((Q107&gt;='Indices PF'!$D$49),
   IF(('Funções Dados'!P107&lt;'Indices PF'!$E$50), P107*'Indices PF'!$J$49,
   IF(('Funções Dados'!P107&lt;'Indices PF'!$F$50), P107*'Indices PF'!$K$49, P107*'Indices PF'!$L$49))))))</f>
        <v/>
      </c>
      <c r="V107" s="122"/>
      <c r="W107" s="122"/>
      <c r="X107" s="122"/>
      <c r="Y107" s="122"/>
      <c r="Z107" s="117"/>
      <c r="AA107" s="122"/>
      <c r="AB107" s="146" t="str">
        <f t="shared" si="2"/>
        <v/>
      </c>
      <c r="AC107" s="126"/>
      <c r="AD107" s="148"/>
      <c r="AE107" s="126"/>
      <c r="AF107" s="125"/>
      <c r="AG107" s="125"/>
      <c r="AH107" s="29"/>
    </row>
    <row r="108" spans="1:34" ht="12.75" customHeight="1">
      <c r="A108" s="84"/>
      <c r="B108" s="107"/>
      <c r="C108" s="123"/>
      <c r="D108" s="122"/>
      <c r="E108" s="122"/>
      <c r="F108" s="122"/>
      <c r="G108" s="122"/>
      <c r="H108" s="122"/>
      <c r="I108" s="115" t="str">
        <f>IF(AND(ISTEXT(K108),ISTEXT(L108)),"",SUM(K108:L108)*'Indices PF'!$E$54)</f>
        <v/>
      </c>
      <c r="J108" s="144" t="str">
        <f>IF(OR(ISBLANK(E108),ISBLANK(F108)),"",
 IF(D108="ILF",
  IF((F108&lt;='Indices PF'!$D$31),
  IF(('Funções Dados'!E108&lt;'Indices PF'!$E$34), 'Indices PF'!$E$31,
  IF(('Funções Dados'!E108&lt;'Indices PF'!$F$34), 'Indices PF'!$F$31, 'Indices PF'!$G$31)),
   IF((F108&lt;='Indices PF'!$D$32),
   IF(('Funções Dados'!E108&lt;'Indices PF'!$E$34), 'Indices PF'!$E$32,
   IF(('Funções Dados'!E108&lt;'Indices PF'!$F$34), 'Indices PF'!$F$32, 'Indices PF'!$G$32)),
    IF((F108&gt;='Indices PF'!$D$33),
    IF(('Funções Dados'!E108&lt;'Indices PF'!$E$34), 'Indices PF'!$E$33,
    IF(('Funções Dados'!E108&lt;'Indices PF'!$F$34), 'Indices PF'!$F$33, 'Indices PF'!$G$33))))),
    IF((F108&lt;='Indices PF'!$D$39),
     IF(('Funções Dados'!E108&lt;'Indices PF'!$E$42), 'Indices PF'!$E$39,
     IF(('Funções Dados'!E108&lt;'Indices PF'!$F$42), 'Indices PF'!$F$39, 'Indices PF'!$G$39)),
      IF((F108&lt;='Indices PF'!$D$40),
      IF(('Funções Dados'!E108&lt;'Indices PF'!$E$42), 'Indices PF'!$E$40,
      IF(('Funções Dados'!E108&lt;'Indices PF'!$F$42), 'Indices PF'!$F$40, 'Indices PF'!$G$40)),
       IF((F108&gt;='Indices PF'!$D$41),
       IF(('Funções Dados'!E108&lt;'Indices PF'!$E$42), 'Indices PF'!$E$41,
       IF(('Funções Dados'!E108&lt;'Indices PF'!$F$42), 'Indices PF'!$F$41, 'Indices PF'!$G$41)))))))</f>
        <v/>
      </c>
      <c r="K108" s="116" t="str">
        <f>IF(OR(ISBLANK(E108),ISBLANK(F108)),"",
 IF(D108="ILF",
  IF((F108&lt;='Indices PF'!$D$31),
  IF(('Funções Dados'!E108&lt;'Indices PF'!$E$34), E108*'Indices PF'!$J$31,
  IF(('Funções Dados'!E108&lt;'Indices PF'!$F$34), E108*'Indices PF'!$K$31, E108*'Indices PF'!$L$31)),
   IF((F108&lt;='Indices PF'!$D$32),
   IF(('Funções Dados'!E108&lt;'Indices PF'!$E$34), E108*'Indices PF'!$J$32,
   IF(('Funções Dados'!E108&lt;'Indices PF'!$F$34), E108*'Indices PF'!$K$32, E108*'Indices PF'!$L$32)),
    IF((F108&gt;='Indices PF'!$D$33),
    IF(('Funções Dados'!E108&lt;'Indices PF'!$E$34), E108*'Indices PF'!$J$33,
    IF(('Funções Dados'!E108&lt;'Indices PF'!$F$34), E108*'Indices PF'!$K$33, E108*'Indices PF'!$L$33))))),
    IF((F108&lt;='Indices PF'!$D$39),
     IF(('Funções Dados'!E108&lt;'Indices PF'!$E$42), E108*'Indices PF'!$J$39,
     IF(('Funções Dados'!E108&lt;'Indices PF'!$F$42), E108*'Indices PF'!$K$39, E108*'Indices PF'!$L$39)),
      IF((F108&lt;='Indices PF'!$D$40),
      IF(('Funções Dados'!E108&lt;'Indices PF'!$E$42), E108*'Indices PF'!$J$40,
      IF(('Funções Dados'!E108&lt;'Indices PF'!$F$42), E108*'Indices PF'!$K$40, E108*'Indices PF'!$L$40)),
       IF((F108&gt;='Indices PF'!$D$41),
       IF(('Funções Dados'!E108&lt;'Indices PF'!$E$42), E108*'Indices PF'!$J$41,
       IF(('Funções Dados'!E108&lt;'Indices PF'!$F$42), E108*'Indices PF'!$K$41, E108*'Indices PF'!$L$41)))))))</f>
        <v/>
      </c>
      <c r="L108" s="145" t="str">
        <f>IF(OR(ISBLANK(G108),ISBLANK(H108)),"",
 IF((H108&lt;='Indices PF'!$D$47),
 IF(('Funções Dados'!G108&lt;'Indices PF'!$E$50), G108*'Indices PF'!$J$47,
 IF(('Funções Dados'!G108&lt;'Indices PF'!$F$50), G108*'Indices PF'!$K$47, G108*'Indices PF'!$L$47)),
  IF((H108&lt;='Indices PF'!$D$48),
  IF(('Funções Dados'!G108&lt;'Indices PF'!$E$50), G108*'Indices PF'!$J$48,
  IF(('Funções Dados'!G108&lt;'Indices PF'!$F$50), G108*'Indices PF'!$K$48, G108*'Indices PF'!$L$48)),
   IF((H108&gt;='Indices PF'!$D$49),
   IF(('Funções Dados'!G108&lt;'Indices PF'!$E$50), G108*'Indices PF'!$J$49,
   IF(('Funções Dados'!G108&lt;'Indices PF'!$F$50), G108*'Indices PF'!$K$49, G108*'Indices PF'!$L$49))))))</f>
        <v/>
      </c>
      <c r="M108" s="122"/>
      <c r="N108" s="117"/>
      <c r="O108" s="117"/>
      <c r="P108" s="117"/>
      <c r="Q108" s="122"/>
      <c r="R108" s="115" t="str">
        <f>IF(AND(ISTEXT(T108),ISTEXT(U108)),"",SUM(T108:U108)*'Indices PF'!$E$54)</f>
        <v/>
      </c>
      <c r="S108" s="115" t="str">
        <f>IF(OR(ISBLANK(N108),ISBLANK(O108)),"",
 IF(M108="ILF",
  IF((O108&lt;='Indices PF'!$D$31),
  IF(('Funções Dados'!N108&lt;'Indices PF'!$E$34), 'Indices PF'!$E$31,
  IF(('Funções Dados'!N108&lt;'Indices PF'!$F$34), 'Indices PF'!$F$31, 'Indices PF'!$G$31)),
   IF((O108&lt;='Indices PF'!$D$32),
   IF(('Funções Dados'!N108&lt;'Indices PF'!$E$34), 'Indices PF'!$E$32,
   IF(('Funções Dados'!N108&lt;'Indices PF'!$F$34), 'Indices PF'!$F$32, 'Indices PF'!$G$32)),
    IF((O108&gt;='Indices PF'!$D$33),
    IF(('Funções Dados'!N108&lt;'Indices PF'!$E$34), 'Indices PF'!$E$33,
    IF(('Funções Dados'!N108&lt;'Indices PF'!$F$34), 'Indices PF'!$F$33, 'Indices PF'!$G$33))))),
    IF((O108&lt;='Indices PF'!$D$39),
     IF(('Funções Dados'!N108&lt;'Indices PF'!$E$42), 'Indices PF'!$E$39,
     IF(('Funções Dados'!N108&lt;'Indices PF'!$F$42), 'Indices PF'!$F$39, 'Indices PF'!$G$39)),
      IF((O108&lt;='Indices PF'!$D$40),
      IF(('Funções Dados'!N108&lt;'Indices PF'!$E$42), 'Indices PF'!$E$40,
      IF(('Funções Dados'!N108&lt;'Indices PF'!$F$42), 'Indices PF'!$F$40, 'Indices PF'!$G$40)),
       IF((O108&gt;='Indices PF'!$D$41),
       IF(('Funções Dados'!N108&lt;'Indices PF'!$E$42), 'Indices PF'!$E$41,
       IF(('Funções Dados'!N108&lt;'Indices PF'!$F$42), 'Indices PF'!$F$41, 'Indices PF'!$G$41)))))))</f>
        <v/>
      </c>
      <c r="T108" s="116" t="str">
        <f>IF(OR(ISBLANK(N108),ISBLANK(O108)),"",
 IF(M108="ILF",
  IF((O108&lt;='Indices PF'!$D$31),
  IF(('Funções Dados'!N108&lt;'Indices PF'!$E$34), N108*'Indices PF'!$J$31,
  IF(('Funções Dados'!N108&lt;'Indices PF'!$F$34), N108*'Indices PF'!$K$31, N108*'Indices PF'!$L$31)),
   IF((O108&lt;='Indices PF'!$D$32),
   IF(('Funções Dados'!N108&lt;'Indices PF'!$E$34), N108*'Indices PF'!$J$32,
   IF(('Funções Dados'!N108&lt;'Indices PF'!$F$34), N108*'Indices PF'!$K$32, N108*'Indices PF'!$L$32)),
    IF((O108&gt;='Indices PF'!$D$33),
    IF(('Funções Dados'!N108&lt;'Indices PF'!$E$34), N108*'Indices PF'!$J$33,
    IF(('Funções Dados'!N108&lt;'Indices PF'!$F$34), N108*'Indices PF'!$K$33, N108*'Indices PF'!$L$33))))),
    IF((O108&lt;='Indices PF'!$D$39),
     IF(('Funções Dados'!N108&lt;'Indices PF'!$E$42), N108*'Indices PF'!$J$39,
     IF(('Funções Dados'!N108&lt;'Indices PF'!$F$42), N108*'Indices PF'!$K$39, N108*'Indices PF'!$L$39)),
      IF((O108&lt;='Indices PF'!$D$40),
      IF(('Funções Dados'!N108&lt;'Indices PF'!$E$42), N108*'Indices PF'!$J$40,
      IF(('Funções Dados'!N108&lt;'Indices PF'!$F$42), N108*'Indices PF'!$K$40, N108*'Indices PF'!$L$40)),
       IF((O108&gt;='Indices PF'!$D$41),
       IF(('Funções Dados'!N108&lt;'Indices PF'!$E$42), N108*'Indices PF'!$J$41,
       IF(('Funções Dados'!N108&lt;'Indices PF'!$F$42), N108*'Indices PF'!$K$41, N108*'Indices PF'!$L$41)))))))</f>
        <v/>
      </c>
      <c r="U108" s="116" t="str">
        <f>IF(OR(ISBLANK(P108),ISBLANK(Q108)),"",
 IF((Q108&lt;='Indices PF'!$D$47),
 IF(('Funções Dados'!P108&lt;'Indices PF'!$E$50), P108*'Indices PF'!$J$47,
 IF(('Funções Dados'!P108&lt;'Indices PF'!$F$50), P108*'Indices PF'!$K$47, P108*'Indices PF'!$L$47)),
  IF((Q108&lt;='Indices PF'!$D$48),
  IF(('Funções Dados'!P108&lt;'Indices PF'!$E$50), P108*'Indices PF'!$J$48,
  IF(('Funções Dados'!P108&lt;'Indices PF'!$F$50), P108*'Indices PF'!$K$48, P108*'Indices PF'!$L$48)),
   IF((Q108&gt;='Indices PF'!$D$49),
   IF(('Funções Dados'!P108&lt;'Indices PF'!$E$50), P108*'Indices PF'!$J$49,
   IF(('Funções Dados'!P108&lt;'Indices PF'!$F$50), P108*'Indices PF'!$K$49, P108*'Indices PF'!$L$49))))))</f>
        <v/>
      </c>
      <c r="V108" s="122"/>
      <c r="W108" s="122"/>
      <c r="X108" s="122"/>
      <c r="Y108" s="122"/>
      <c r="Z108" s="117"/>
      <c r="AA108" s="122"/>
      <c r="AB108" s="146" t="str">
        <f t="shared" si="2"/>
        <v/>
      </c>
      <c r="AC108" s="126"/>
      <c r="AD108" s="148"/>
      <c r="AE108" s="126"/>
      <c r="AF108" s="125"/>
      <c r="AG108" s="125"/>
      <c r="AH108" s="29"/>
    </row>
    <row r="109" spans="1:34" ht="12.75" customHeight="1">
      <c r="A109" s="84"/>
      <c r="B109" s="107"/>
      <c r="C109" s="123"/>
      <c r="D109" s="122"/>
      <c r="E109" s="122"/>
      <c r="F109" s="122"/>
      <c r="G109" s="122"/>
      <c r="H109" s="122"/>
      <c r="I109" s="115" t="str">
        <f>IF(AND(ISTEXT(K109),ISTEXT(L109)),"",SUM(K109:L109)*'Indices PF'!$E$54)</f>
        <v/>
      </c>
      <c r="J109" s="144" t="str">
        <f>IF(OR(ISBLANK(E109),ISBLANK(F109)),"",
 IF(D109="ILF",
  IF((F109&lt;='Indices PF'!$D$31),
  IF(('Funções Dados'!E109&lt;'Indices PF'!$E$34), 'Indices PF'!$E$31,
  IF(('Funções Dados'!E109&lt;'Indices PF'!$F$34), 'Indices PF'!$F$31, 'Indices PF'!$G$31)),
   IF((F109&lt;='Indices PF'!$D$32),
   IF(('Funções Dados'!E109&lt;'Indices PF'!$E$34), 'Indices PF'!$E$32,
   IF(('Funções Dados'!E109&lt;'Indices PF'!$F$34), 'Indices PF'!$F$32, 'Indices PF'!$G$32)),
    IF((F109&gt;='Indices PF'!$D$33),
    IF(('Funções Dados'!E109&lt;'Indices PF'!$E$34), 'Indices PF'!$E$33,
    IF(('Funções Dados'!E109&lt;'Indices PF'!$F$34), 'Indices PF'!$F$33, 'Indices PF'!$G$33))))),
    IF((F109&lt;='Indices PF'!$D$39),
     IF(('Funções Dados'!E109&lt;'Indices PF'!$E$42), 'Indices PF'!$E$39,
     IF(('Funções Dados'!E109&lt;'Indices PF'!$F$42), 'Indices PF'!$F$39, 'Indices PF'!$G$39)),
      IF((F109&lt;='Indices PF'!$D$40),
      IF(('Funções Dados'!E109&lt;'Indices PF'!$E$42), 'Indices PF'!$E$40,
      IF(('Funções Dados'!E109&lt;'Indices PF'!$F$42), 'Indices PF'!$F$40, 'Indices PF'!$G$40)),
       IF((F109&gt;='Indices PF'!$D$41),
       IF(('Funções Dados'!E109&lt;'Indices PF'!$E$42), 'Indices PF'!$E$41,
       IF(('Funções Dados'!E109&lt;'Indices PF'!$F$42), 'Indices PF'!$F$41, 'Indices PF'!$G$41)))))))</f>
        <v/>
      </c>
      <c r="K109" s="116" t="str">
        <f>IF(OR(ISBLANK(E109),ISBLANK(F109)),"",
 IF(D109="ILF",
  IF((F109&lt;='Indices PF'!$D$31),
  IF(('Funções Dados'!E109&lt;'Indices PF'!$E$34), E109*'Indices PF'!$J$31,
  IF(('Funções Dados'!E109&lt;'Indices PF'!$F$34), E109*'Indices PF'!$K$31, E109*'Indices PF'!$L$31)),
   IF((F109&lt;='Indices PF'!$D$32),
   IF(('Funções Dados'!E109&lt;'Indices PF'!$E$34), E109*'Indices PF'!$J$32,
   IF(('Funções Dados'!E109&lt;'Indices PF'!$F$34), E109*'Indices PF'!$K$32, E109*'Indices PF'!$L$32)),
    IF((F109&gt;='Indices PF'!$D$33),
    IF(('Funções Dados'!E109&lt;'Indices PF'!$E$34), E109*'Indices PF'!$J$33,
    IF(('Funções Dados'!E109&lt;'Indices PF'!$F$34), E109*'Indices PF'!$K$33, E109*'Indices PF'!$L$33))))),
    IF((F109&lt;='Indices PF'!$D$39),
     IF(('Funções Dados'!E109&lt;'Indices PF'!$E$42), E109*'Indices PF'!$J$39,
     IF(('Funções Dados'!E109&lt;'Indices PF'!$F$42), E109*'Indices PF'!$K$39, E109*'Indices PF'!$L$39)),
      IF((F109&lt;='Indices PF'!$D$40),
      IF(('Funções Dados'!E109&lt;'Indices PF'!$E$42), E109*'Indices PF'!$J$40,
      IF(('Funções Dados'!E109&lt;'Indices PF'!$F$42), E109*'Indices PF'!$K$40, E109*'Indices PF'!$L$40)),
       IF((F109&gt;='Indices PF'!$D$41),
       IF(('Funções Dados'!E109&lt;'Indices PF'!$E$42), E109*'Indices PF'!$J$41,
       IF(('Funções Dados'!E109&lt;'Indices PF'!$F$42), E109*'Indices PF'!$K$41, E109*'Indices PF'!$L$41)))))))</f>
        <v/>
      </c>
      <c r="L109" s="145" t="str">
        <f>IF(OR(ISBLANK(G109),ISBLANK(H109)),"",
 IF((H109&lt;='Indices PF'!$D$47),
 IF(('Funções Dados'!G109&lt;'Indices PF'!$E$50), G109*'Indices PF'!$J$47,
 IF(('Funções Dados'!G109&lt;'Indices PF'!$F$50), G109*'Indices PF'!$K$47, G109*'Indices PF'!$L$47)),
  IF((H109&lt;='Indices PF'!$D$48),
  IF(('Funções Dados'!G109&lt;'Indices PF'!$E$50), G109*'Indices PF'!$J$48,
  IF(('Funções Dados'!G109&lt;'Indices PF'!$F$50), G109*'Indices PF'!$K$48, G109*'Indices PF'!$L$48)),
   IF((H109&gt;='Indices PF'!$D$49),
   IF(('Funções Dados'!G109&lt;'Indices PF'!$E$50), G109*'Indices PF'!$J$49,
   IF(('Funções Dados'!G109&lt;'Indices PF'!$F$50), G109*'Indices PF'!$K$49, G109*'Indices PF'!$L$49))))))</f>
        <v/>
      </c>
      <c r="M109" s="122"/>
      <c r="N109" s="117"/>
      <c r="O109" s="117"/>
      <c r="P109" s="117"/>
      <c r="Q109" s="122"/>
      <c r="R109" s="115" t="str">
        <f>IF(AND(ISTEXT(T109),ISTEXT(U109)),"",SUM(T109:U109)*'Indices PF'!$E$54)</f>
        <v/>
      </c>
      <c r="S109" s="115" t="str">
        <f>IF(OR(ISBLANK(N109),ISBLANK(O109)),"",
 IF(M109="ILF",
  IF((O109&lt;='Indices PF'!$D$31),
  IF(('Funções Dados'!N109&lt;'Indices PF'!$E$34), 'Indices PF'!$E$31,
  IF(('Funções Dados'!N109&lt;'Indices PF'!$F$34), 'Indices PF'!$F$31, 'Indices PF'!$G$31)),
   IF((O109&lt;='Indices PF'!$D$32),
   IF(('Funções Dados'!N109&lt;'Indices PF'!$E$34), 'Indices PF'!$E$32,
   IF(('Funções Dados'!N109&lt;'Indices PF'!$F$34), 'Indices PF'!$F$32, 'Indices PF'!$G$32)),
    IF((O109&gt;='Indices PF'!$D$33),
    IF(('Funções Dados'!N109&lt;'Indices PF'!$E$34), 'Indices PF'!$E$33,
    IF(('Funções Dados'!N109&lt;'Indices PF'!$F$34), 'Indices PF'!$F$33, 'Indices PF'!$G$33))))),
    IF((O109&lt;='Indices PF'!$D$39),
     IF(('Funções Dados'!N109&lt;'Indices PF'!$E$42), 'Indices PF'!$E$39,
     IF(('Funções Dados'!N109&lt;'Indices PF'!$F$42), 'Indices PF'!$F$39, 'Indices PF'!$G$39)),
      IF((O109&lt;='Indices PF'!$D$40),
      IF(('Funções Dados'!N109&lt;'Indices PF'!$E$42), 'Indices PF'!$E$40,
      IF(('Funções Dados'!N109&lt;'Indices PF'!$F$42), 'Indices PF'!$F$40, 'Indices PF'!$G$40)),
       IF((O109&gt;='Indices PF'!$D$41),
       IF(('Funções Dados'!N109&lt;'Indices PF'!$E$42), 'Indices PF'!$E$41,
       IF(('Funções Dados'!N109&lt;'Indices PF'!$F$42), 'Indices PF'!$F$41, 'Indices PF'!$G$41)))))))</f>
        <v/>
      </c>
      <c r="T109" s="116" t="str">
        <f>IF(OR(ISBLANK(N109),ISBLANK(O109)),"",
 IF(M109="ILF",
  IF((O109&lt;='Indices PF'!$D$31),
  IF(('Funções Dados'!N109&lt;'Indices PF'!$E$34), N109*'Indices PF'!$J$31,
  IF(('Funções Dados'!N109&lt;'Indices PF'!$F$34), N109*'Indices PF'!$K$31, N109*'Indices PF'!$L$31)),
   IF((O109&lt;='Indices PF'!$D$32),
   IF(('Funções Dados'!N109&lt;'Indices PF'!$E$34), N109*'Indices PF'!$J$32,
   IF(('Funções Dados'!N109&lt;'Indices PF'!$F$34), N109*'Indices PF'!$K$32, N109*'Indices PF'!$L$32)),
    IF((O109&gt;='Indices PF'!$D$33),
    IF(('Funções Dados'!N109&lt;'Indices PF'!$E$34), N109*'Indices PF'!$J$33,
    IF(('Funções Dados'!N109&lt;'Indices PF'!$F$34), N109*'Indices PF'!$K$33, N109*'Indices PF'!$L$33))))),
    IF((O109&lt;='Indices PF'!$D$39),
     IF(('Funções Dados'!N109&lt;'Indices PF'!$E$42), N109*'Indices PF'!$J$39,
     IF(('Funções Dados'!N109&lt;'Indices PF'!$F$42), N109*'Indices PF'!$K$39, N109*'Indices PF'!$L$39)),
      IF((O109&lt;='Indices PF'!$D$40),
      IF(('Funções Dados'!N109&lt;'Indices PF'!$E$42), N109*'Indices PF'!$J$40,
      IF(('Funções Dados'!N109&lt;'Indices PF'!$F$42), N109*'Indices PF'!$K$40, N109*'Indices PF'!$L$40)),
       IF((O109&gt;='Indices PF'!$D$41),
       IF(('Funções Dados'!N109&lt;'Indices PF'!$E$42), N109*'Indices PF'!$J$41,
       IF(('Funções Dados'!N109&lt;'Indices PF'!$F$42), N109*'Indices PF'!$K$41, N109*'Indices PF'!$L$41)))))))</f>
        <v/>
      </c>
      <c r="U109" s="116" t="str">
        <f>IF(OR(ISBLANK(P109),ISBLANK(Q109)),"",
 IF((Q109&lt;='Indices PF'!$D$47),
 IF(('Funções Dados'!P109&lt;'Indices PF'!$E$50), P109*'Indices PF'!$J$47,
 IF(('Funções Dados'!P109&lt;'Indices PF'!$F$50), P109*'Indices PF'!$K$47, P109*'Indices PF'!$L$47)),
  IF((Q109&lt;='Indices PF'!$D$48),
  IF(('Funções Dados'!P109&lt;'Indices PF'!$E$50), P109*'Indices PF'!$J$48,
  IF(('Funções Dados'!P109&lt;'Indices PF'!$F$50), P109*'Indices PF'!$K$48, P109*'Indices PF'!$L$48)),
   IF((Q109&gt;='Indices PF'!$D$49),
   IF(('Funções Dados'!P109&lt;'Indices PF'!$E$50), P109*'Indices PF'!$J$49,
   IF(('Funções Dados'!P109&lt;'Indices PF'!$F$50), P109*'Indices PF'!$K$49, P109*'Indices PF'!$L$49))))))</f>
        <v/>
      </c>
      <c r="V109" s="122"/>
      <c r="W109" s="122"/>
      <c r="X109" s="122"/>
      <c r="Y109" s="122"/>
      <c r="Z109" s="117"/>
      <c r="AA109" s="122"/>
      <c r="AB109" s="146" t="str">
        <f t="shared" si="2"/>
        <v/>
      </c>
      <c r="AC109" s="126"/>
      <c r="AD109" s="148"/>
      <c r="AE109" s="126"/>
      <c r="AF109" s="125"/>
      <c r="AG109" s="125"/>
      <c r="AH109" s="29"/>
    </row>
    <row r="110" spans="1:34" ht="12.75" customHeight="1">
      <c r="A110" s="84"/>
      <c r="B110" s="107"/>
      <c r="C110" s="123"/>
      <c r="D110" s="122"/>
      <c r="E110" s="122"/>
      <c r="F110" s="122"/>
      <c r="G110" s="122"/>
      <c r="H110" s="122"/>
      <c r="I110" s="115" t="str">
        <f>IF(AND(ISTEXT(K110),ISTEXT(L110)),"",SUM(K110:L110)*'Indices PF'!$E$54)</f>
        <v/>
      </c>
      <c r="J110" s="144" t="str">
        <f>IF(OR(ISBLANK(E110),ISBLANK(F110)),"",
 IF(D110="ILF",
  IF((F110&lt;='Indices PF'!$D$31),
  IF(('Funções Dados'!E110&lt;'Indices PF'!$E$34), 'Indices PF'!$E$31,
  IF(('Funções Dados'!E110&lt;'Indices PF'!$F$34), 'Indices PF'!$F$31, 'Indices PF'!$G$31)),
   IF((F110&lt;='Indices PF'!$D$32),
   IF(('Funções Dados'!E110&lt;'Indices PF'!$E$34), 'Indices PF'!$E$32,
   IF(('Funções Dados'!E110&lt;'Indices PF'!$F$34), 'Indices PF'!$F$32, 'Indices PF'!$G$32)),
    IF((F110&gt;='Indices PF'!$D$33),
    IF(('Funções Dados'!E110&lt;'Indices PF'!$E$34), 'Indices PF'!$E$33,
    IF(('Funções Dados'!E110&lt;'Indices PF'!$F$34), 'Indices PF'!$F$33, 'Indices PF'!$G$33))))),
    IF((F110&lt;='Indices PF'!$D$39),
     IF(('Funções Dados'!E110&lt;'Indices PF'!$E$42), 'Indices PF'!$E$39,
     IF(('Funções Dados'!E110&lt;'Indices PF'!$F$42), 'Indices PF'!$F$39, 'Indices PF'!$G$39)),
      IF((F110&lt;='Indices PF'!$D$40),
      IF(('Funções Dados'!E110&lt;'Indices PF'!$E$42), 'Indices PF'!$E$40,
      IF(('Funções Dados'!E110&lt;'Indices PF'!$F$42), 'Indices PF'!$F$40, 'Indices PF'!$G$40)),
       IF((F110&gt;='Indices PF'!$D$41),
       IF(('Funções Dados'!E110&lt;'Indices PF'!$E$42), 'Indices PF'!$E$41,
       IF(('Funções Dados'!E110&lt;'Indices PF'!$F$42), 'Indices PF'!$F$41, 'Indices PF'!$G$41)))))))</f>
        <v/>
      </c>
      <c r="K110" s="116" t="str">
        <f>IF(OR(ISBLANK(E110),ISBLANK(F110)),"",
 IF(D110="ILF",
  IF((F110&lt;='Indices PF'!$D$31),
  IF(('Funções Dados'!E110&lt;'Indices PF'!$E$34), E110*'Indices PF'!$J$31,
  IF(('Funções Dados'!E110&lt;'Indices PF'!$F$34), E110*'Indices PF'!$K$31, E110*'Indices PF'!$L$31)),
   IF((F110&lt;='Indices PF'!$D$32),
   IF(('Funções Dados'!E110&lt;'Indices PF'!$E$34), E110*'Indices PF'!$J$32,
   IF(('Funções Dados'!E110&lt;'Indices PF'!$F$34), E110*'Indices PF'!$K$32, E110*'Indices PF'!$L$32)),
    IF((F110&gt;='Indices PF'!$D$33),
    IF(('Funções Dados'!E110&lt;'Indices PF'!$E$34), E110*'Indices PF'!$J$33,
    IF(('Funções Dados'!E110&lt;'Indices PF'!$F$34), E110*'Indices PF'!$K$33, E110*'Indices PF'!$L$33))))),
    IF((F110&lt;='Indices PF'!$D$39),
     IF(('Funções Dados'!E110&lt;'Indices PF'!$E$42), E110*'Indices PF'!$J$39,
     IF(('Funções Dados'!E110&lt;'Indices PF'!$F$42), E110*'Indices PF'!$K$39, E110*'Indices PF'!$L$39)),
      IF((F110&lt;='Indices PF'!$D$40),
      IF(('Funções Dados'!E110&lt;'Indices PF'!$E$42), E110*'Indices PF'!$J$40,
      IF(('Funções Dados'!E110&lt;'Indices PF'!$F$42), E110*'Indices PF'!$K$40, E110*'Indices PF'!$L$40)),
       IF((F110&gt;='Indices PF'!$D$41),
       IF(('Funções Dados'!E110&lt;'Indices PF'!$E$42), E110*'Indices PF'!$J$41,
       IF(('Funções Dados'!E110&lt;'Indices PF'!$F$42), E110*'Indices PF'!$K$41, E110*'Indices PF'!$L$41)))))))</f>
        <v/>
      </c>
      <c r="L110" s="145" t="str">
        <f>IF(OR(ISBLANK(G110),ISBLANK(H110)),"",
 IF((H110&lt;='Indices PF'!$D$47),
 IF(('Funções Dados'!G110&lt;'Indices PF'!$E$50), G110*'Indices PF'!$J$47,
 IF(('Funções Dados'!G110&lt;'Indices PF'!$F$50), G110*'Indices PF'!$K$47, G110*'Indices PF'!$L$47)),
  IF((H110&lt;='Indices PF'!$D$48),
  IF(('Funções Dados'!G110&lt;'Indices PF'!$E$50), G110*'Indices PF'!$J$48,
  IF(('Funções Dados'!G110&lt;'Indices PF'!$F$50), G110*'Indices PF'!$K$48, G110*'Indices PF'!$L$48)),
   IF((H110&gt;='Indices PF'!$D$49),
   IF(('Funções Dados'!G110&lt;'Indices PF'!$E$50), G110*'Indices PF'!$J$49,
   IF(('Funções Dados'!G110&lt;'Indices PF'!$F$50), G110*'Indices PF'!$K$49, G110*'Indices PF'!$L$49))))))</f>
        <v/>
      </c>
      <c r="M110" s="122"/>
      <c r="N110" s="117"/>
      <c r="O110" s="117"/>
      <c r="P110" s="117"/>
      <c r="Q110" s="122"/>
      <c r="R110" s="115" t="str">
        <f>IF(AND(ISTEXT(T110),ISTEXT(U110)),"",SUM(T110:U110)*'Indices PF'!$E$54)</f>
        <v/>
      </c>
      <c r="S110" s="115" t="str">
        <f>IF(OR(ISBLANK(N110),ISBLANK(O110)),"",
 IF(M110="ILF",
  IF((O110&lt;='Indices PF'!$D$31),
  IF(('Funções Dados'!N110&lt;'Indices PF'!$E$34), 'Indices PF'!$E$31,
  IF(('Funções Dados'!N110&lt;'Indices PF'!$F$34), 'Indices PF'!$F$31, 'Indices PF'!$G$31)),
   IF((O110&lt;='Indices PF'!$D$32),
   IF(('Funções Dados'!N110&lt;'Indices PF'!$E$34), 'Indices PF'!$E$32,
   IF(('Funções Dados'!N110&lt;'Indices PF'!$F$34), 'Indices PF'!$F$32, 'Indices PF'!$G$32)),
    IF((O110&gt;='Indices PF'!$D$33),
    IF(('Funções Dados'!N110&lt;'Indices PF'!$E$34), 'Indices PF'!$E$33,
    IF(('Funções Dados'!N110&lt;'Indices PF'!$F$34), 'Indices PF'!$F$33, 'Indices PF'!$G$33))))),
    IF((O110&lt;='Indices PF'!$D$39),
     IF(('Funções Dados'!N110&lt;'Indices PF'!$E$42), 'Indices PF'!$E$39,
     IF(('Funções Dados'!N110&lt;'Indices PF'!$F$42), 'Indices PF'!$F$39, 'Indices PF'!$G$39)),
      IF((O110&lt;='Indices PF'!$D$40),
      IF(('Funções Dados'!N110&lt;'Indices PF'!$E$42), 'Indices PF'!$E$40,
      IF(('Funções Dados'!N110&lt;'Indices PF'!$F$42), 'Indices PF'!$F$40, 'Indices PF'!$G$40)),
       IF((O110&gt;='Indices PF'!$D$41),
       IF(('Funções Dados'!N110&lt;'Indices PF'!$E$42), 'Indices PF'!$E$41,
       IF(('Funções Dados'!N110&lt;'Indices PF'!$F$42), 'Indices PF'!$F$41, 'Indices PF'!$G$41)))))))</f>
        <v/>
      </c>
      <c r="T110" s="116" t="str">
        <f>IF(OR(ISBLANK(N110),ISBLANK(O110)),"",
 IF(M110="ILF",
  IF((O110&lt;='Indices PF'!$D$31),
  IF(('Funções Dados'!N110&lt;'Indices PF'!$E$34), N110*'Indices PF'!$J$31,
  IF(('Funções Dados'!N110&lt;'Indices PF'!$F$34), N110*'Indices PF'!$K$31, N110*'Indices PF'!$L$31)),
   IF((O110&lt;='Indices PF'!$D$32),
   IF(('Funções Dados'!N110&lt;'Indices PF'!$E$34), N110*'Indices PF'!$J$32,
   IF(('Funções Dados'!N110&lt;'Indices PF'!$F$34), N110*'Indices PF'!$K$32, N110*'Indices PF'!$L$32)),
    IF((O110&gt;='Indices PF'!$D$33),
    IF(('Funções Dados'!N110&lt;'Indices PF'!$E$34), N110*'Indices PF'!$J$33,
    IF(('Funções Dados'!N110&lt;'Indices PF'!$F$34), N110*'Indices PF'!$K$33, N110*'Indices PF'!$L$33))))),
    IF((O110&lt;='Indices PF'!$D$39),
     IF(('Funções Dados'!N110&lt;'Indices PF'!$E$42), N110*'Indices PF'!$J$39,
     IF(('Funções Dados'!N110&lt;'Indices PF'!$F$42), N110*'Indices PF'!$K$39, N110*'Indices PF'!$L$39)),
      IF((O110&lt;='Indices PF'!$D$40),
      IF(('Funções Dados'!N110&lt;'Indices PF'!$E$42), N110*'Indices PF'!$J$40,
      IF(('Funções Dados'!N110&lt;'Indices PF'!$F$42), N110*'Indices PF'!$K$40, N110*'Indices PF'!$L$40)),
       IF((O110&gt;='Indices PF'!$D$41),
       IF(('Funções Dados'!N110&lt;'Indices PF'!$E$42), N110*'Indices PF'!$J$41,
       IF(('Funções Dados'!N110&lt;'Indices PF'!$F$42), N110*'Indices PF'!$K$41, N110*'Indices PF'!$L$41)))))))</f>
        <v/>
      </c>
      <c r="U110" s="116" t="str">
        <f>IF(OR(ISBLANK(P110),ISBLANK(Q110)),"",
 IF((Q110&lt;='Indices PF'!$D$47),
 IF(('Funções Dados'!P110&lt;'Indices PF'!$E$50), P110*'Indices PF'!$J$47,
 IF(('Funções Dados'!P110&lt;'Indices PF'!$F$50), P110*'Indices PF'!$K$47, P110*'Indices PF'!$L$47)),
  IF((Q110&lt;='Indices PF'!$D$48),
  IF(('Funções Dados'!P110&lt;'Indices PF'!$E$50), P110*'Indices PF'!$J$48,
  IF(('Funções Dados'!P110&lt;'Indices PF'!$F$50), P110*'Indices PF'!$K$48, P110*'Indices PF'!$L$48)),
   IF((Q110&gt;='Indices PF'!$D$49),
   IF(('Funções Dados'!P110&lt;'Indices PF'!$E$50), P110*'Indices PF'!$J$49,
   IF(('Funções Dados'!P110&lt;'Indices PF'!$F$50), P110*'Indices PF'!$K$49, P110*'Indices PF'!$L$49))))))</f>
        <v/>
      </c>
      <c r="V110" s="122"/>
      <c r="W110" s="122"/>
      <c r="X110" s="122"/>
      <c r="Y110" s="122"/>
      <c r="Z110" s="117"/>
      <c r="AA110" s="122"/>
      <c r="AB110" s="146" t="str">
        <f t="shared" si="2"/>
        <v/>
      </c>
      <c r="AC110" s="126"/>
      <c r="AD110" s="148"/>
      <c r="AE110" s="126"/>
      <c r="AF110" s="125"/>
      <c r="AG110" s="125"/>
      <c r="AH110" s="29"/>
    </row>
    <row r="111" spans="1:34" ht="12.75" customHeight="1">
      <c r="A111" s="84"/>
      <c r="B111" s="107"/>
      <c r="C111" s="123"/>
      <c r="D111" s="122"/>
      <c r="E111" s="122"/>
      <c r="F111" s="122"/>
      <c r="G111" s="122"/>
      <c r="H111" s="149"/>
      <c r="I111" s="115" t="str">
        <f>IF(AND(ISTEXT(K111),ISTEXT(L111)),"",SUM(K111:L111)*'Indices PF'!$E$54)</f>
        <v/>
      </c>
      <c r="J111" s="144" t="str">
        <f>IF(OR(ISBLANK(E111),ISBLANK(F111)),"",
 IF(D111="ILF",
  IF((F111&lt;='Indices PF'!$D$31),
  IF(('Funções Dados'!E111&lt;'Indices PF'!$E$34), 'Indices PF'!$E$31,
  IF(('Funções Dados'!E111&lt;'Indices PF'!$F$34), 'Indices PF'!$F$31, 'Indices PF'!$G$31)),
   IF((F111&lt;='Indices PF'!$D$32),
   IF(('Funções Dados'!E111&lt;'Indices PF'!$E$34), 'Indices PF'!$E$32,
   IF(('Funções Dados'!E111&lt;'Indices PF'!$F$34), 'Indices PF'!$F$32, 'Indices PF'!$G$32)),
    IF((F111&gt;='Indices PF'!$D$33),
    IF(('Funções Dados'!E111&lt;'Indices PF'!$E$34), 'Indices PF'!$E$33,
    IF(('Funções Dados'!E111&lt;'Indices PF'!$F$34), 'Indices PF'!$F$33, 'Indices PF'!$G$33))))),
    IF((F111&lt;='Indices PF'!$D$39),
     IF(('Funções Dados'!E111&lt;'Indices PF'!$E$42), 'Indices PF'!$E$39,
     IF(('Funções Dados'!E111&lt;'Indices PF'!$F$42), 'Indices PF'!$F$39, 'Indices PF'!$G$39)),
      IF((F111&lt;='Indices PF'!$D$40),
      IF(('Funções Dados'!E111&lt;'Indices PF'!$E$42), 'Indices PF'!$E$40,
      IF(('Funções Dados'!E111&lt;'Indices PF'!$F$42), 'Indices PF'!$F$40, 'Indices PF'!$G$40)),
       IF((F111&gt;='Indices PF'!$D$41),
       IF(('Funções Dados'!E111&lt;'Indices PF'!$E$42), 'Indices PF'!$E$41,
       IF(('Funções Dados'!E111&lt;'Indices PF'!$F$42), 'Indices PF'!$F$41, 'Indices PF'!$G$41)))))))</f>
        <v/>
      </c>
      <c r="K111" s="116" t="str">
        <f>IF(OR(ISBLANK(E111),ISBLANK(F111)),"",
 IF(D111="ILF",
  IF((F111&lt;='Indices PF'!$D$31),
  IF(('Funções Dados'!E111&lt;'Indices PF'!$E$34), E111*'Indices PF'!$J$31,
  IF(('Funções Dados'!E111&lt;'Indices PF'!$F$34), E111*'Indices PF'!$K$31, E111*'Indices PF'!$L$31)),
   IF((F111&lt;='Indices PF'!$D$32),
   IF(('Funções Dados'!E111&lt;'Indices PF'!$E$34), E111*'Indices PF'!$J$32,
   IF(('Funções Dados'!E111&lt;'Indices PF'!$F$34), E111*'Indices PF'!$K$32, E111*'Indices PF'!$L$32)),
    IF((F111&gt;='Indices PF'!$D$33),
    IF(('Funções Dados'!E111&lt;'Indices PF'!$E$34), E111*'Indices PF'!$J$33,
    IF(('Funções Dados'!E111&lt;'Indices PF'!$F$34), E111*'Indices PF'!$K$33, E111*'Indices PF'!$L$33))))),
    IF((F111&lt;='Indices PF'!$D$39),
     IF(('Funções Dados'!E111&lt;'Indices PF'!$E$42), E111*'Indices PF'!$J$39,
     IF(('Funções Dados'!E111&lt;'Indices PF'!$F$42), E111*'Indices PF'!$K$39, E111*'Indices PF'!$L$39)),
      IF((F111&lt;='Indices PF'!$D$40),
      IF(('Funções Dados'!E111&lt;'Indices PF'!$E$42), E111*'Indices PF'!$J$40,
      IF(('Funções Dados'!E111&lt;'Indices PF'!$F$42), E111*'Indices PF'!$K$40, E111*'Indices PF'!$L$40)),
       IF((F111&gt;='Indices PF'!$D$41),
       IF(('Funções Dados'!E111&lt;'Indices PF'!$E$42), E111*'Indices PF'!$J$41,
       IF(('Funções Dados'!E111&lt;'Indices PF'!$F$42), E111*'Indices PF'!$K$41, E111*'Indices PF'!$L$41)))))))</f>
        <v/>
      </c>
      <c r="L111" s="145" t="str">
        <f>IF(OR(ISBLANK(G111),ISBLANK(H111)),"",
 IF((H111&lt;='Indices PF'!$D$47),
 IF(('Funções Dados'!G111&lt;'Indices PF'!$E$50), G111*'Indices PF'!$J$47,
 IF(('Funções Dados'!G111&lt;'Indices PF'!$F$50), G111*'Indices PF'!$K$47, G111*'Indices PF'!$L$47)),
  IF((H111&lt;='Indices PF'!$D$48),
  IF(('Funções Dados'!G111&lt;'Indices PF'!$E$50), G111*'Indices PF'!$J$48,
  IF(('Funções Dados'!G111&lt;'Indices PF'!$F$50), G111*'Indices PF'!$K$48, G111*'Indices PF'!$L$48)),
   IF((H111&gt;='Indices PF'!$D$49),
   IF(('Funções Dados'!G111&lt;'Indices PF'!$E$50), G111*'Indices PF'!$J$49,
   IF(('Funções Dados'!G111&lt;'Indices PF'!$F$50), G111*'Indices PF'!$K$49, G111*'Indices PF'!$L$49))))))</f>
        <v/>
      </c>
      <c r="M111" s="113"/>
      <c r="N111" s="122"/>
      <c r="O111" s="122"/>
      <c r="P111" s="122"/>
      <c r="Q111" s="122"/>
      <c r="R111" s="115" t="str">
        <f>IF(AND(ISTEXT(T111),ISTEXT(U111)),"",SUM(T111:U111)*'Indices PF'!$E$54)</f>
        <v/>
      </c>
      <c r="S111" s="115" t="str">
        <f>IF(OR(ISBLANK(N111),ISBLANK(O111)),"",
 IF(M111="ILF",
  IF((O111&lt;='Indices PF'!$D$31),
  IF(('Funções Dados'!N111&lt;'Indices PF'!$E$34), 'Indices PF'!$E$31,
  IF(('Funções Dados'!N111&lt;'Indices PF'!$F$34), 'Indices PF'!$F$31, 'Indices PF'!$G$31)),
   IF((O111&lt;='Indices PF'!$D$32),
   IF(('Funções Dados'!N111&lt;'Indices PF'!$E$34), 'Indices PF'!$E$32,
   IF(('Funções Dados'!N111&lt;'Indices PF'!$F$34), 'Indices PF'!$F$32, 'Indices PF'!$G$32)),
    IF((O111&gt;='Indices PF'!$D$33),
    IF(('Funções Dados'!N111&lt;'Indices PF'!$E$34), 'Indices PF'!$E$33,
    IF(('Funções Dados'!N111&lt;'Indices PF'!$F$34), 'Indices PF'!$F$33, 'Indices PF'!$G$33))))),
    IF((O111&lt;='Indices PF'!$D$39),
     IF(('Funções Dados'!N111&lt;'Indices PF'!$E$42), 'Indices PF'!$E$39,
     IF(('Funções Dados'!N111&lt;'Indices PF'!$F$42), 'Indices PF'!$F$39, 'Indices PF'!$G$39)),
      IF((O111&lt;='Indices PF'!$D$40),
      IF(('Funções Dados'!N111&lt;'Indices PF'!$E$42), 'Indices PF'!$E$40,
      IF(('Funções Dados'!N111&lt;'Indices PF'!$F$42), 'Indices PF'!$F$40, 'Indices PF'!$G$40)),
       IF((O111&gt;='Indices PF'!$D$41),
       IF(('Funções Dados'!N111&lt;'Indices PF'!$E$42), 'Indices PF'!$E$41,
       IF(('Funções Dados'!N111&lt;'Indices PF'!$F$42), 'Indices PF'!$F$41, 'Indices PF'!$G$41)))))))</f>
        <v/>
      </c>
      <c r="T111" s="116" t="str">
        <f>IF(OR(ISBLANK(N111),ISBLANK(O111)),"",
 IF(M111="ILF",
  IF((O111&lt;='Indices PF'!$D$31),
  IF(('Funções Dados'!N111&lt;'Indices PF'!$E$34), N111*'Indices PF'!$J$31,
  IF(('Funções Dados'!N111&lt;'Indices PF'!$F$34), N111*'Indices PF'!$K$31, N111*'Indices PF'!$L$31)),
   IF((O111&lt;='Indices PF'!$D$32),
   IF(('Funções Dados'!N111&lt;'Indices PF'!$E$34), N111*'Indices PF'!$J$32,
   IF(('Funções Dados'!N111&lt;'Indices PF'!$F$34), N111*'Indices PF'!$K$32, N111*'Indices PF'!$L$32)),
    IF((O111&gt;='Indices PF'!$D$33),
    IF(('Funções Dados'!N111&lt;'Indices PF'!$E$34), N111*'Indices PF'!$J$33,
    IF(('Funções Dados'!N111&lt;'Indices PF'!$F$34), N111*'Indices PF'!$K$33, N111*'Indices PF'!$L$33))))),
    IF((O111&lt;='Indices PF'!$D$39),
     IF(('Funções Dados'!N111&lt;'Indices PF'!$E$42), N111*'Indices PF'!$J$39,
     IF(('Funções Dados'!N111&lt;'Indices PF'!$F$42), N111*'Indices PF'!$K$39, N111*'Indices PF'!$L$39)),
      IF((O111&lt;='Indices PF'!$D$40),
      IF(('Funções Dados'!N111&lt;'Indices PF'!$E$42), N111*'Indices PF'!$J$40,
      IF(('Funções Dados'!N111&lt;'Indices PF'!$F$42), N111*'Indices PF'!$K$40, N111*'Indices PF'!$L$40)),
       IF((O111&gt;='Indices PF'!$D$41),
       IF(('Funções Dados'!N111&lt;'Indices PF'!$E$42), N111*'Indices PF'!$J$41,
       IF(('Funções Dados'!N111&lt;'Indices PF'!$F$42), N111*'Indices PF'!$K$41, N111*'Indices PF'!$L$41)))))))</f>
        <v/>
      </c>
      <c r="U111" s="116" t="str">
        <f>IF(OR(ISBLANK(P111),ISBLANK(Q111)),"",
 IF((Q111&lt;='Indices PF'!$D$47),
 IF(('Funções Dados'!P111&lt;'Indices PF'!$E$50), P111*'Indices PF'!$J$47,
 IF(('Funções Dados'!P111&lt;'Indices PF'!$F$50), P111*'Indices PF'!$K$47, P111*'Indices PF'!$L$47)),
  IF((Q111&lt;='Indices PF'!$D$48),
  IF(('Funções Dados'!P111&lt;'Indices PF'!$E$50), P111*'Indices PF'!$J$48,
  IF(('Funções Dados'!P111&lt;'Indices PF'!$F$50), P111*'Indices PF'!$K$48, P111*'Indices PF'!$L$48)),
   IF((Q111&gt;='Indices PF'!$D$49),
   IF(('Funções Dados'!P111&lt;'Indices PF'!$E$50), P111*'Indices PF'!$J$49,
   IF(('Funções Dados'!P111&lt;'Indices PF'!$F$50), P111*'Indices PF'!$K$49, P111*'Indices PF'!$L$49))))))</f>
        <v/>
      </c>
      <c r="V111" s="149"/>
      <c r="W111" s="149"/>
      <c r="X111" s="149"/>
      <c r="Y111" s="149"/>
      <c r="Z111" s="117"/>
      <c r="AA111" s="122"/>
      <c r="AB111" s="146" t="str">
        <f t="shared" si="2"/>
        <v/>
      </c>
      <c r="AC111" s="126"/>
      <c r="AD111" s="148"/>
      <c r="AE111" s="126"/>
      <c r="AF111" s="125"/>
      <c r="AG111" s="125"/>
      <c r="AH111" s="29"/>
    </row>
    <row r="112" spans="1:34" ht="12.75" customHeight="1">
      <c r="A112" s="84"/>
      <c r="B112" s="97"/>
      <c r="C112" s="21"/>
      <c r="D112" s="97"/>
      <c r="E112" s="97"/>
      <c r="F112" s="97"/>
      <c r="G112" s="97"/>
      <c r="H112" s="96"/>
      <c r="I112" s="150">
        <f t="shared" ref="I112:L112" si="3">SUM(I62:I111)</f>
        <v>0</v>
      </c>
      <c r="J112" s="150">
        <f t="shared" si="3"/>
        <v>0</v>
      </c>
      <c r="K112" s="150">
        <f t="shared" si="3"/>
        <v>0</v>
      </c>
      <c r="L112" s="150">
        <f t="shared" si="3"/>
        <v>0</v>
      </c>
      <c r="M112" s="96"/>
      <c r="N112" s="151"/>
      <c r="O112" s="151"/>
      <c r="P112" s="151"/>
      <c r="Q112" s="151"/>
      <c r="R112" s="135">
        <f t="shared" ref="R112:Y112" si="4">SUM(R62:R111)</f>
        <v>0</v>
      </c>
      <c r="S112" s="135">
        <f t="shared" si="4"/>
        <v>0</v>
      </c>
      <c r="T112" s="135">
        <f t="shared" si="4"/>
        <v>0</v>
      </c>
      <c r="U112" s="135">
        <f t="shared" si="4"/>
        <v>0</v>
      </c>
      <c r="V112" s="152">
        <f t="shared" si="4"/>
        <v>0</v>
      </c>
      <c r="W112" s="152">
        <f t="shared" si="4"/>
        <v>0</v>
      </c>
      <c r="X112" s="152">
        <f t="shared" si="4"/>
        <v>0</v>
      </c>
      <c r="Y112" s="152">
        <f t="shared" si="4"/>
        <v>0</v>
      </c>
      <c r="Z112" s="138"/>
      <c r="AA112" s="139"/>
      <c r="AB112" s="153">
        <f>SUM(AB62:AB111)</f>
        <v>0</v>
      </c>
      <c r="AC112" s="141"/>
      <c r="AD112" s="154"/>
      <c r="AE112" s="155"/>
      <c r="AF112" s="156"/>
      <c r="AG112" s="156"/>
      <c r="AH112" s="29"/>
    </row>
    <row r="113" spans="1:34" ht="12.75" customHeight="1">
      <c r="A113" s="84"/>
      <c r="B113" s="88"/>
      <c r="C113" s="89"/>
      <c r="D113" s="88"/>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5"/>
      <c r="AD113" s="89"/>
      <c r="AE113" s="85"/>
      <c r="AF113" s="85"/>
      <c r="AG113" s="85"/>
      <c r="AH113" s="29"/>
    </row>
    <row r="114" spans="1:34" ht="12.75" customHeight="1">
      <c r="A114" s="84"/>
      <c r="B114" s="88"/>
      <c r="C114" s="89"/>
      <c r="D114" s="88"/>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5"/>
      <c r="AD114" s="89"/>
      <c r="AE114" s="85"/>
      <c r="AF114" s="85"/>
      <c r="AG114" s="85"/>
      <c r="AH114" s="29"/>
    </row>
    <row r="115" spans="1:34" ht="12.75" customHeight="1">
      <c r="A115" s="84"/>
      <c r="B115" s="88"/>
      <c r="C115" s="89"/>
      <c r="D115" s="88"/>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5"/>
      <c r="AD115" s="89"/>
      <c r="AE115" s="85"/>
      <c r="AF115" s="85"/>
      <c r="AG115" s="85"/>
      <c r="AH115" s="29"/>
    </row>
    <row r="116" spans="1:34" ht="12.75" customHeight="1">
      <c r="A116" s="84"/>
      <c r="B116" s="88"/>
      <c r="C116" s="89"/>
      <c r="D116" s="549"/>
      <c r="E116" s="506"/>
      <c r="F116" s="506"/>
      <c r="G116" s="506"/>
      <c r="H116" s="506"/>
      <c r="I116" s="506"/>
      <c r="J116" s="506"/>
      <c r="K116" s="550"/>
      <c r="L116" s="157"/>
      <c r="M116" s="555" t="s">
        <v>61</v>
      </c>
      <c r="N116" s="552"/>
      <c r="O116" s="552"/>
      <c r="P116" s="552"/>
      <c r="Q116" s="552"/>
      <c r="R116" s="552"/>
      <c r="S116" s="552"/>
      <c r="T116" s="552"/>
      <c r="U116" s="553"/>
      <c r="V116" s="90"/>
      <c r="W116" s="90"/>
      <c r="X116" s="90"/>
      <c r="Y116" s="90"/>
      <c r="Z116" s="90"/>
      <c r="AA116" s="84"/>
      <c r="AB116" s="84"/>
      <c r="AC116" s="85"/>
      <c r="AD116" s="89"/>
      <c r="AE116" s="85"/>
      <c r="AF116" s="85"/>
      <c r="AG116" s="85"/>
      <c r="AH116" s="29"/>
    </row>
    <row r="117" spans="1:34" ht="12.75" customHeight="1">
      <c r="A117" s="84"/>
      <c r="B117" s="91" t="s">
        <v>36</v>
      </c>
      <c r="C117" s="92" t="s">
        <v>19</v>
      </c>
      <c r="D117" s="109"/>
      <c r="E117" s="110"/>
      <c r="F117" s="110"/>
      <c r="G117" s="110"/>
      <c r="H117" s="110"/>
      <c r="I117" s="111"/>
      <c r="J117" s="111"/>
      <c r="K117" s="110"/>
      <c r="L117" s="112"/>
      <c r="M117" s="97" t="s">
        <v>38</v>
      </c>
      <c r="N117" s="97" t="s">
        <v>39</v>
      </c>
      <c r="O117" s="97" t="s">
        <v>40</v>
      </c>
      <c r="P117" s="97" t="s">
        <v>41</v>
      </c>
      <c r="Q117" s="97" t="s">
        <v>42</v>
      </c>
      <c r="R117" s="91" t="s">
        <v>43</v>
      </c>
      <c r="S117" s="98" t="s">
        <v>22</v>
      </c>
      <c r="T117" s="98" t="s">
        <v>44</v>
      </c>
      <c r="U117" s="98" t="s">
        <v>45</v>
      </c>
      <c r="V117" s="158"/>
      <c r="W117" s="159"/>
      <c r="X117" s="159"/>
      <c r="Y117" s="159"/>
      <c r="Z117" s="160"/>
      <c r="AA117" s="161"/>
      <c r="AB117" s="162"/>
      <c r="AC117" s="163" t="s">
        <v>62</v>
      </c>
      <c r="AD117" s="164" t="s">
        <v>63</v>
      </c>
      <c r="AE117" s="165" t="s">
        <v>64</v>
      </c>
      <c r="AF117" s="166" t="s">
        <v>65</v>
      </c>
      <c r="AG117" s="167"/>
      <c r="AH117" s="29"/>
    </row>
    <row r="118" spans="1:34" ht="12.75" customHeight="1">
      <c r="A118" s="84"/>
      <c r="B118" s="143"/>
      <c r="C118" s="120"/>
      <c r="D118" s="109"/>
      <c r="E118" s="110"/>
      <c r="F118" s="110"/>
      <c r="G118" s="110"/>
      <c r="H118" s="110"/>
      <c r="I118" s="111"/>
      <c r="J118" s="111"/>
      <c r="K118" s="110"/>
      <c r="L118" s="112"/>
      <c r="M118" s="122"/>
      <c r="N118" s="114"/>
      <c r="O118" s="114"/>
      <c r="P118" s="114"/>
      <c r="Q118" s="114"/>
      <c r="R118" s="115" t="str">
        <f>IF(AND(ISTEXT(T118),ISTEXT(U118)),"",SUM(T118:U118)*'Indices PF'!$E$54)</f>
        <v/>
      </c>
      <c r="S118" s="115" t="str">
        <f>IF(OR(ISBLANK(N118),ISBLANK(O118)),"",
 IF(M118="ILF",
  IF((O118&lt;='Indices PF'!$D$31),
  IF(('Funções Dados'!N118&lt;'Indices PF'!$E$34), 'Indices PF'!$E$31,
  IF(('Funções Dados'!N118&lt;'Indices PF'!$F$34), 'Indices PF'!$F$31, 'Indices PF'!$G$31)),
   IF((O118&lt;='Indices PF'!$D$32),
   IF(('Funções Dados'!N118&lt;'Indices PF'!$E$34), 'Indices PF'!$E$32,
   IF(('Funções Dados'!N118&lt;'Indices PF'!$F$34), 'Indices PF'!$F$32, 'Indices PF'!$G$32)),
    IF((O118&gt;='Indices PF'!$D$33),
    IF(('Funções Dados'!N118&lt;'Indices PF'!$E$34), 'Indices PF'!$E$33,
    IF(('Funções Dados'!N118&lt;'Indices PF'!$F$34), 'Indices PF'!$F$33, 'Indices PF'!$G$33))))),
    IF((O118&lt;='Indices PF'!$D$39),
     IF(('Funções Dados'!N118&lt;'Indices PF'!$E$42), 'Indices PF'!$E$39,
     IF(('Funções Dados'!N118&lt;'Indices PF'!$F$42), 'Indices PF'!$F$39, 'Indices PF'!$G$39)),
      IF((O118&lt;='Indices PF'!$D$40),
      IF(('Funções Dados'!N118&lt;'Indices PF'!$E$42), 'Indices PF'!$E$40,
      IF(('Funções Dados'!N118&lt;'Indices PF'!$F$42), 'Indices PF'!$F$40, 'Indices PF'!$G$40)),
       IF((O118&gt;='Indices PF'!$D$41),
       IF(('Funções Dados'!N118&lt;'Indices PF'!$E$42), 'Indices PF'!$E$41,
       IF(('Funções Dados'!N118&lt;'Indices PF'!$F$42), 'Indices PF'!$F$41, 'Indices PF'!$G$41)))))))</f>
        <v/>
      </c>
      <c r="T118" s="116" t="str">
        <f>IF(OR(ISBLANK(N118),ISBLANK(O118)),"",
 IF(M118="ILF",
  IF((O118&lt;='Indices PF'!$D$31),
  IF(('Funções Dados'!N118&lt;'Indices PF'!$E$34), N118*'Indices PF'!$J$31,
  IF(('Funções Dados'!N118&lt;'Indices PF'!$F$34), N118*'Indices PF'!$K$31, N118*'Indices PF'!$L$31)),
   IF((O118&lt;='Indices PF'!$D$32),
   IF(('Funções Dados'!N118&lt;'Indices PF'!$E$34), N118*'Indices PF'!$J$32,
   IF(('Funções Dados'!N118&lt;'Indices PF'!$F$34), N118*'Indices PF'!$K$32, N118*'Indices PF'!$L$32)),
    IF((O118&gt;='Indices PF'!$D$33),
    IF(('Funções Dados'!N118&lt;'Indices PF'!$E$34), N118*'Indices PF'!$J$33,
    IF(('Funções Dados'!N118&lt;'Indices PF'!$F$34), N118*'Indices PF'!$K$33, N118*'Indices PF'!$L$33))))),
    IF((O118&lt;='Indices PF'!$D$39),
     IF(('Funções Dados'!N118&lt;'Indices PF'!$E$42), N118*'Indices PF'!$J$39,
     IF(('Funções Dados'!N118&lt;'Indices PF'!$F$42), N118*'Indices PF'!$K$39, N118*'Indices PF'!$L$39)),
      IF((O118&lt;='Indices PF'!$D$40),
      IF(('Funções Dados'!N118&lt;'Indices PF'!$E$42), N118*'Indices PF'!$J$40,
      IF(('Funções Dados'!N118&lt;'Indices PF'!$F$42), N118*'Indices PF'!$K$40, N118*'Indices PF'!$L$40)),
       IF((O118&gt;='Indices PF'!$D$41),
       IF(('Funções Dados'!N118&lt;'Indices PF'!$E$42), N118*'Indices PF'!$J$41,
       IF(('Funções Dados'!N118&lt;'Indices PF'!$F$42), N118*'Indices PF'!$K$41, N118*'Indices PF'!$L$41)))))))</f>
        <v/>
      </c>
      <c r="U118" s="116" t="str">
        <f>IF(OR(ISBLANK(P118),ISBLANK(Q118)),"",
 IF((Q118&lt;='Indices PF'!$D$47),
 IF(('Funções Dados'!P118&lt;'Indices PF'!$E$50), P118*'Indices PF'!$J$47,
 IF(('Funções Dados'!P118&lt;'Indices PF'!$F$50), P118*'Indices PF'!$K$47, P118*'Indices PF'!$L$47)),
  IF((Q118&lt;='Indices PF'!$D$48),
  IF(('Funções Dados'!P118&lt;'Indices PF'!$E$50), P118*'Indices PF'!$J$48,
  IF(('Funções Dados'!P118&lt;'Indices PF'!$F$50), P118*'Indices PF'!$K$48, P118*'Indices PF'!$L$48)),
   IF((Q118&gt;='Indices PF'!$D$49),
   IF(('Funções Dados'!P118&lt;'Indices PF'!$E$50), P118*'Indices PF'!$J$49,
   IF(('Funções Dados'!P118&lt;'Indices PF'!$F$50), P118*'Indices PF'!$K$49, P118*'Indices PF'!$L$49))))))</f>
        <v/>
      </c>
      <c r="V118" s="168"/>
      <c r="W118" s="169"/>
      <c r="X118" s="169"/>
      <c r="Y118" s="169"/>
      <c r="Z118" s="169"/>
      <c r="AA118" s="169"/>
      <c r="AB118" s="170"/>
      <c r="AC118" s="171"/>
      <c r="AD118" s="171"/>
      <c r="AE118" s="172"/>
      <c r="AF118" s="120"/>
      <c r="AG118" s="89"/>
      <c r="AH118" s="29"/>
    </row>
    <row r="119" spans="1:34" ht="12.75" customHeight="1">
      <c r="A119" s="84"/>
      <c r="B119" s="143"/>
      <c r="C119" s="123"/>
      <c r="D119" s="109"/>
      <c r="E119" s="110"/>
      <c r="F119" s="110"/>
      <c r="G119" s="110"/>
      <c r="H119" s="110"/>
      <c r="I119" s="111"/>
      <c r="J119" s="111"/>
      <c r="K119" s="110"/>
      <c r="L119" s="112"/>
      <c r="M119" s="113"/>
      <c r="N119" s="122"/>
      <c r="O119" s="122"/>
      <c r="P119" s="122"/>
      <c r="Q119" s="122"/>
      <c r="R119" s="115" t="str">
        <f>IF(AND(ISTEXT(T119),ISTEXT(U119)),"",SUM(T119:U119)*'Indices PF'!$E$54)</f>
        <v/>
      </c>
      <c r="S119" s="115" t="str">
        <f>IF(OR(ISBLANK(N119),ISBLANK(O119)),"",
 IF(M119="ILF",
  IF((O119&lt;='Indices PF'!$D$31),
  IF(('Funções Dados'!N119&lt;'Indices PF'!$E$34), 'Indices PF'!$E$31,
  IF(('Funções Dados'!N119&lt;'Indices PF'!$F$34), 'Indices PF'!$F$31, 'Indices PF'!$G$31)),
   IF((O119&lt;='Indices PF'!$D$32),
   IF(('Funções Dados'!N119&lt;'Indices PF'!$E$34), 'Indices PF'!$E$32,
   IF(('Funções Dados'!N119&lt;'Indices PF'!$F$34), 'Indices PF'!$F$32, 'Indices PF'!$G$32)),
    IF((O119&gt;='Indices PF'!$D$33),
    IF(('Funções Dados'!N119&lt;'Indices PF'!$E$34), 'Indices PF'!$E$33,
    IF(('Funções Dados'!N119&lt;'Indices PF'!$F$34), 'Indices PF'!$F$33, 'Indices PF'!$G$33))))),
    IF((O119&lt;='Indices PF'!$D$39),
     IF(('Funções Dados'!N119&lt;'Indices PF'!$E$42), 'Indices PF'!$E$39,
     IF(('Funções Dados'!N119&lt;'Indices PF'!$F$42), 'Indices PF'!$F$39, 'Indices PF'!$G$39)),
      IF((O119&lt;='Indices PF'!$D$40),
      IF(('Funções Dados'!N119&lt;'Indices PF'!$E$42), 'Indices PF'!$E$40,
      IF(('Funções Dados'!N119&lt;'Indices PF'!$F$42), 'Indices PF'!$F$40, 'Indices PF'!$G$40)),
       IF((O119&gt;='Indices PF'!$D$41),
       IF(('Funções Dados'!N119&lt;'Indices PF'!$E$42), 'Indices PF'!$E$41,
       IF(('Funções Dados'!N119&lt;'Indices PF'!$F$42), 'Indices PF'!$F$41, 'Indices PF'!$G$41)))))))</f>
        <v/>
      </c>
      <c r="T119" s="116" t="str">
        <f>IF(OR(ISBLANK(N119),ISBLANK(O119)),"",
 IF(M119="ILF",
  IF((O119&lt;='Indices PF'!$D$31),
  IF(('Funções Dados'!N119&lt;'Indices PF'!$E$34), N119*'Indices PF'!$J$31,
  IF(('Funções Dados'!N119&lt;'Indices PF'!$F$34), N119*'Indices PF'!$K$31, N119*'Indices PF'!$L$31)),
   IF((O119&lt;='Indices PF'!$D$32),
   IF(('Funções Dados'!N119&lt;'Indices PF'!$E$34), N119*'Indices PF'!$J$32,
   IF(('Funções Dados'!N119&lt;'Indices PF'!$F$34), N119*'Indices PF'!$K$32, N119*'Indices PF'!$L$32)),
    IF((O119&gt;='Indices PF'!$D$33),
    IF(('Funções Dados'!N119&lt;'Indices PF'!$E$34), N119*'Indices PF'!$J$33,
    IF(('Funções Dados'!N119&lt;'Indices PF'!$F$34), N119*'Indices PF'!$K$33, N119*'Indices PF'!$L$33))))),
    IF((O119&lt;='Indices PF'!$D$39),
     IF(('Funções Dados'!N119&lt;'Indices PF'!$E$42), N119*'Indices PF'!$J$39,
     IF(('Funções Dados'!N119&lt;'Indices PF'!$F$42), N119*'Indices PF'!$K$39, N119*'Indices PF'!$L$39)),
      IF((O119&lt;='Indices PF'!$D$40),
      IF(('Funções Dados'!N119&lt;'Indices PF'!$E$42), N119*'Indices PF'!$J$40,
      IF(('Funções Dados'!N119&lt;'Indices PF'!$F$42), N119*'Indices PF'!$K$40, N119*'Indices PF'!$L$40)),
       IF((O119&gt;='Indices PF'!$D$41),
       IF(('Funções Dados'!N119&lt;'Indices PF'!$E$42), N119*'Indices PF'!$J$41,
       IF(('Funções Dados'!N119&lt;'Indices PF'!$F$42), N119*'Indices PF'!$K$41, N119*'Indices PF'!$L$41)))))))</f>
        <v/>
      </c>
      <c r="U119" s="116" t="str">
        <f>IF(OR(ISBLANK(P119),ISBLANK(Q119)),"",
 IF((Q119&lt;='Indices PF'!$D$47),
 IF(('Funções Dados'!P119&lt;'Indices PF'!$E$50), P119*'Indices PF'!$J$47,
 IF(('Funções Dados'!P119&lt;'Indices PF'!$F$50), P119*'Indices PF'!$K$47, P119*'Indices PF'!$L$47)),
  IF((Q119&lt;='Indices PF'!$D$48),
  IF(('Funções Dados'!P119&lt;'Indices PF'!$E$50), P119*'Indices PF'!$J$48,
  IF(('Funções Dados'!P119&lt;'Indices PF'!$F$50), P119*'Indices PF'!$K$48, P119*'Indices PF'!$L$48)),
   IF((Q119&gt;='Indices PF'!$D$49),
   IF(('Funções Dados'!P119&lt;'Indices PF'!$E$50), P119*'Indices PF'!$J$49,
   IF(('Funções Dados'!P119&lt;'Indices PF'!$F$50), P119*'Indices PF'!$K$49, P119*'Indices PF'!$L$49))))))</f>
        <v/>
      </c>
      <c r="V119" s="168"/>
      <c r="W119" s="169"/>
      <c r="X119" s="169"/>
      <c r="Y119" s="169"/>
      <c r="Z119" s="169"/>
      <c r="AA119" s="169"/>
      <c r="AB119" s="170"/>
      <c r="AC119" s="123"/>
      <c r="AD119" s="123"/>
      <c r="AE119" s="173"/>
      <c r="AF119" s="123"/>
      <c r="AG119" s="89"/>
      <c r="AH119" s="29"/>
    </row>
    <row r="120" spans="1:34" ht="12.75" customHeight="1">
      <c r="A120" s="84"/>
      <c r="B120" s="143"/>
      <c r="C120" s="123"/>
      <c r="D120" s="109"/>
      <c r="E120" s="110"/>
      <c r="F120" s="110"/>
      <c r="G120" s="110"/>
      <c r="H120" s="110"/>
      <c r="I120" s="111"/>
      <c r="J120" s="111"/>
      <c r="K120" s="110"/>
      <c r="L120" s="112"/>
      <c r="M120" s="113"/>
      <c r="N120" s="122"/>
      <c r="O120" s="122"/>
      <c r="P120" s="122"/>
      <c r="Q120" s="122"/>
      <c r="R120" s="115" t="str">
        <f>IF(AND(ISTEXT(T120),ISTEXT(U120)),"",SUM(T120:U120)*'Indices PF'!$E$54)</f>
        <v/>
      </c>
      <c r="S120" s="115" t="str">
        <f>IF(OR(ISBLANK(N120),ISBLANK(O120)),"",
 IF(M120="ILF",
  IF((O120&lt;='Indices PF'!$D$31),
  IF(('Funções Dados'!N120&lt;'Indices PF'!$E$34), 'Indices PF'!$E$31,
  IF(('Funções Dados'!N120&lt;'Indices PF'!$F$34), 'Indices PF'!$F$31, 'Indices PF'!$G$31)),
   IF((O120&lt;='Indices PF'!$D$32),
   IF(('Funções Dados'!N120&lt;'Indices PF'!$E$34), 'Indices PF'!$E$32,
   IF(('Funções Dados'!N120&lt;'Indices PF'!$F$34), 'Indices PF'!$F$32, 'Indices PF'!$G$32)),
    IF((O120&gt;='Indices PF'!$D$33),
    IF(('Funções Dados'!N120&lt;'Indices PF'!$E$34), 'Indices PF'!$E$33,
    IF(('Funções Dados'!N120&lt;'Indices PF'!$F$34), 'Indices PF'!$F$33, 'Indices PF'!$G$33))))),
    IF((O120&lt;='Indices PF'!$D$39),
     IF(('Funções Dados'!N120&lt;'Indices PF'!$E$42), 'Indices PF'!$E$39,
     IF(('Funções Dados'!N120&lt;'Indices PF'!$F$42), 'Indices PF'!$F$39, 'Indices PF'!$G$39)),
      IF((O120&lt;='Indices PF'!$D$40),
      IF(('Funções Dados'!N120&lt;'Indices PF'!$E$42), 'Indices PF'!$E$40,
      IF(('Funções Dados'!N120&lt;'Indices PF'!$F$42), 'Indices PF'!$F$40, 'Indices PF'!$G$40)),
       IF((O120&gt;='Indices PF'!$D$41),
       IF(('Funções Dados'!N120&lt;'Indices PF'!$E$42), 'Indices PF'!$E$41,
       IF(('Funções Dados'!N120&lt;'Indices PF'!$F$42), 'Indices PF'!$F$41, 'Indices PF'!$G$41)))))))</f>
        <v/>
      </c>
      <c r="T120" s="116" t="str">
        <f>IF(OR(ISBLANK(N120),ISBLANK(O120)),"",
 IF(M120="ILF",
  IF((O120&lt;='Indices PF'!$D$31),
  IF(('Funções Dados'!N120&lt;'Indices PF'!$E$34), N120*'Indices PF'!$J$31,
  IF(('Funções Dados'!N120&lt;'Indices PF'!$F$34), N120*'Indices PF'!$K$31, N120*'Indices PF'!$L$31)),
   IF((O120&lt;='Indices PF'!$D$32),
   IF(('Funções Dados'!N120&lt;'Indices PF'!$E$34), N120*'Indices PF'!$J$32,
   IF(('Funções Dados'!N120&lt;'Indices PF'!$F$34), N120*'Indices PF'!$K$32, N120*'Indices PF'!$L$32)),
    IF((O120&gt;='Indices PF'!$D$33),
    IF(('Funções Dados'!N120&lt;'Indices PF'!$E$34), N120*'Indices PF'!$J$33,
    IF(('Funções Dados'!N120&lt;'Indices PF'!$F$34), N120*'Indices PF'!$K$33, N120*'Indices PF'!$L$33))))),
    IF((O120&lt;='Indices PF'!$D$39),
     IF(('Funções Dados'!N120&lt;'Indices PF'!$E$42), N120*'Indices PF'!$J$39,
     IF(('Funções Dados'!N120&lt;'Indices PF'!$F$42), N120*'Indices PF'!$K$39, N120*'Indices PF'!$L$39)),
      IF((O120&lt;='Indices PF'!$D$40),
      IF(('Funções Dados'!N120&lt;'Indices PF'!$E$42), N120*'Indices PF'!$J$40,
      IF(('Funções Dados'!N120&lt;'Indices PF'!$F$42), N120*'Indices PF'!$K$40, N120*'Indices PF'!$L$40)),
       IF((O120&gt;='Indices PF'!$D$41),
       IF(('Funções Dados'!N120&lt;'Indices PF'!$E$42), N120*'Indices PF'!$J$41,
       IF(('Funções Dados'!N120&lt;'Indices PF'!$F$42), N120*'Indices PF'!$K$41, N120*'Indices PF'!$L$41)))))))</f>
        <v/>
      </c>
      <c r="U120" s="116" t="str">
        <f>IF(OR(ISBLANK(P120),ISBLANK(Q120)),"",
 IF((Q120&lt;='Indices PF'!$D$47),
 IF(('Funções Dados'!P120&lt;'Indices PF'!$E$50), P120*'Indices PF'!$J$47,
 IF(('Funções Dados'!P120&lt;'Indices PF'!$F$50), P120*'Indices PF'!$K$47, P120*'Indices PF'!$L$47)),
  IF((Q120&lt;='Indices PF'!$D$48),
  IF(('Funções Dados'!P120&lt;'Indices PF'!$E$50), P120*'Indices PF'!$J$48,
  IF(('Funções Dados'!P120&lt;'Indices PF'!$F$50), P120*'Indices PF'!$K$48, P120*'Indices PF'!$L$48)),
   IF((Q120&gt;='Indices PF'!$D$49),
   IF(('Funções Dados'!P120&lt;'Indices PF'!$E$50), P120*'Indices PF'!$J$49,
   IF(('Funções Dados'!P120&lt;'Indices PF'!$F$50), P120*'Indices PF'!$K$49, P120*'Indices PF'!$L$49))))))</f>
        <v/>
      </c>
      <c r="V120" s="168"/>
      <c r="W120" s="169"/>
      <c r="X120" s="169"/>
      <c r="Y120" s="169"/>
      <c r="Z120" s="169"/>
      <c r="AA120" s="169"/>
      <c r="AB120" s="170"/>
      <c r="AC120" s="123"/>
      <c r="AD120" s="123"/>
      <c r="AE120" s="173"/>
      <c r="AF120" s="123"/>
      <c r="AG120" s="89"/>
      <c r="AH120" s="29"/>
    </row>
    <row r="121" spans="1:34" ht="12.75" customHeight="1">
      <c r="A121" s="84"/>
      <c r="B121" s="143"/>
      <c r="C121" s="123"/>
      <c r="D121" s="109"/>
      <c r="E121" s="110"/>
      <c r="F121" s="110"/>
      <c r="G121" s="110"/>
      <c r="H121" s="110"/>
      <c r="I121" s="111"/>
      <c r="J121" s="111"/>
      <c r="K121" s="110"/>
      <c r="L121" s="112"/>
      <c r="M121" s="113"/>
      <c r="N121" s="122"/>
      <c r="O121" s="122"/>
      <c r="P121" s="122"/>
      <c r="Q121" s="122"/>
      <c r="R121" s="115" t="str">
        <f>IF(AND(ISTEXT(T121),ISTEXT(U121)),"",SUM(T121:U121)*'Indices PF'!$E$54)</f>
        <v/>
      </c>
      <c r="S121" s="115" t="str">
        <f>IF(OR(ISBLANK(N121),ISBLANK(O121)),"",
 IF(M121="ILF",
  IF((O121&lt;='Indices PF'!$D$31),
  IF(('Funções Dados'!N121&lt;'Indices PF'!$E$34), 'Indices PF'!$E$31,
  IF(('Funções Dados'!N121&lt;'Indices PF'!$F$34), 'Indices PF'!$F$31, 'Indices PF'!$G$31)),
   IF((O121&lt;='Indices PF'!$D$32),
   IF(('Funções Dados'!N121&lt;'Indices PF'!$E$34), 'Indices PF'!$E$32,
   IF(('Funções Dados'!N121&lt;'Indices PF'!$F$34), 'Indices PF'!$F$32, 'Indices PF'!$G$32)),
    IF((O121&gt;='Indices PF'!$D$33),
    IF(('Funções Dados'!N121&lt;'Indices PF'!$E$34), 'Indices PF'!$E$33,
    IF(('Funções Dados'!N121&lt;'Indices PF'!$F$34), 'Indices PF'!$F$33, 'Indices PF'!$G$33))))),
    IF((O121&lt;='Indices PF'!$D$39),
     IF(('Funções Dados'!N121&lt;'Indices PF'!$E$42), 'Indices PF'!$E$39,
     IF(('Funções Dados'!N121&lt;'Indices PF'!$F$42), 'Indices PF'!$F$39, 'Indices PF'!$G$39)),
      IF((O121&lt;='Indices PF'!$D$40),
      IF(('Funções Dados'!N121&lt;'Indices PF'!$E$42), 'Indices PF'!$E$40,
      IF(('Funções Dados'!N121&lt;'Indices PF'!$F$42), 'Indices PF'!$F$40, 'Indices PF'!$G$40)),
       IF((O121&gt;='Indices PF'!$D$41),
       IF(('Funções Dados'!N121&lt;'Indices PF'!$E$42), 'Indices PF'!$E$41,
       IF(('Funções Dados'!N121&lt;'Indices PF'!$F$42), 'Indices PF'!$F$41, 'Indices PF'!$G$41)))))))</f>
        <v/>
      </c>
      <c r="T121" s="116" t="str">
        <f>IF(OR(ISBLANK(N121),ISBLANK(O121)),"",
 IF(M121="ILF",
  IF((O121&lt;='Indices PF'!$D$31),
  IF(('Funções Dados'!N121&lt;'Indices PF'!$E$34), N121*'Indices PF'!$J$31,
  IF(('Funções Dados'!N121&lt;'Indices PF'!$F$34), N121*'Indices PF'!$K$31, N121*'Indices PF'!$L$31)),
   IF((O121&lt;='Indices PF'!$D$32),
   IF(('Funções Dados'!N121&lt;'Indices PF'!$E$34), N121*'Indices PF'!$J$32,
   IF(('Funções Dados'!N121&lt;'Indices PF'!$F$34), N121*'Indices PF'!$K$32, N121*'Indices PF'!$L$32)),
    IF((O121&gt;='Indices PF'!$D$33),
    IF(('Funções Dados'!N121&lt;'Indices PF'!$E$34), N121*'Indices PF'!$J$33,
    IF(('Funções Dados'!N121&lt;'Indices PF'!$F$34), N121*'Indices PF'!$K$33, N121*'Indices PF'!$L$33))))),
    IF((O121&lt;='Indices PF'!$D$39),
     IF(('Funções Dados'!N121&lt;'Indices PF'!$E$42), N121*'Indices PF'!$J$39,
     IF(('Funções Dados'!N121&lt;'Indices PF'!$F$42), N121*'Indices PF'!$K$39, N121*'Indices PF'!$L$39)),
      IF((O121&lt;='Indices PF'!$D$40),
      IF(('Funções Dados'!N121&lt;'Indices PF'!$E$42), N121*'Indices PF'!$J$40,
      IF(('Funções Dados'!N121&lt;'Indices PF'!$F$42), N121*'Indices PF'!$K$40, N121*'Indices PF'!$L$40)),
       IF((O121&gt;='Indices PF'!$D$41),
       IF(('Funções Dados'!N121&lt;'Indices PF'!$E$42), N121*'Indices PF'!$J$41,
       IF(('Funções Dados'!N121&lt;'Indices PF'!$F$42), N121*'Indices PF'!$K$41, N121*'Indices PF'!$L$41)))))))</f>
        <v/>
      </c>
      <c r="U121" s="116" t="str">
        <f>IF(OR(ISBLANK(P121),ISBLANK(Q121)),"",
 IF((Q121&lt;='Indices PF'!$D$47),
 IF(('Funções Dados'!P121&lt;'Indices PF'!$E$50), P121*'Indices PF'!$J$47,
 IF(('Funções Dados'!P121&lt;'Indices PF'!$F$50), P121*'Indices PF'!$K$47, P121*'Indices PF'!$L$47)),
  IF((Q121&lt;='Indices PF'!$D$48),
  IF(('Funções Dados'!P121&lt;'Indices PF'!$E$50), P121*'Indices PF'!$J$48,
  IF(('Funções Dados'!P121&lt;'Indices PF'!$F$50), P121*'Indices PF'!$K$48, P121*'Indices PF'!$L$48)),
   IF((Q121&gt;='Indices PF'!$D$49),
   IF(('Funções Dados'!P121&lt;'Indices PF'!$E$50), P121*'Indices PF'!$J$49,
   IF(('Funções Dados'!P121&lt;'Indices PF'!$F$50), P121*'Indices PF'!$K$49, P121*'Indices PF'!$L$49))))))</f>
        <v/>
      </c>
      <c r="V121" s="168"/>
      <c r="W121" s="169"/>
      <c r="X121" s="169"/>
      <c r="Y121" s="169"/>
      <c r="Z121" s="169"/>
      <c r="AA121" s="169"/>
      <c r="AB121" s="170"/>
      <c r="AC121" s="123"/>
      <c r="AD121" s="123"/>
      <c r="AE121" s="173"/>
      <c r="AF121" s="123"/>
      <c r="AG121" s="89"/>
      <c r="AH121" s="29"/>
    </row>
    <row r="122" spans="1:34" ht="12.75" customHeight="1">
      <c r="A122" s="84"/>
      <c r="B122" s="143"/>
      <c r="C122" s="123"/>
      <c r="D122" s="109"/>
      <c r="E122" s="110"/>
      <c r="F122" s="110"/>
      <c r="G122" s="110"/>
      <c r="H122" s="110"/>
      <c r="I122" s="111"/>
      <c r="J122" s="111"/>
      <c r="K122" s="110"/>
      <c r="L122" s="112"/>
      <c r="M122" s="113"/>
      <c r="N122" s="122"/>
      <c r="O122" s="122"/>
      <c r="P122" s="122"/>
      <c r="Q122" s="122"/>
      <c r="R122" s="115" t="str">
        <f>IF(AND(ISTEXT(T122),ISTEXT(U122)),"",SUM(T122:U122)*'Indices PF'!$E$54)</f>
        <v/>
      </c>
      <c r="S122" s="115" t="str">
        <f>IF(OR(ISBLANK(N122),ISBLANK(O122)),"",
 IF(M122="ILF",
  IF((O122&lt;='Indices PF'!$D$31),
  IF(('Funções Dados'!N122&lt;'Indices PF'!$E$34), 'Indices PF'!$E$31,
  IF(('Funções Dados'!N122&lt;'Indices PF'!$F$34), 'Indices PF'!$F$31, 'Indices PF'!$G$31)),
   IF((O122&lt;='Indices PF'!$D$32),
   IF(('Funções Dados'!N122&lt;'Indices PF'!$E$34), 'Indices PF'!$E$32,
   IF(('Funções Dados'!N122&lt;'Indices PF'!$F$34), 'Indices PF'!$F$32, 'Indices PF'!$G$32)),
    IF((O122&gt;='Indices PF'!$D$33),
    IF(('Funções Dados'!N122&lt;'Indices PF'!$E$34), 'Indices PF'!$E$33,
    IF(('Funções Dados'!N122&lt;'Indices PF'!$F$34), 'Indices PF'!$F$33, 'Indices PF'!$G$33))))),
    IF((O122&lt;='Indices PF'!$D$39),
     IF(('Funções Dados'!N122&lt;'Indices PF'!$E$42), 'Indices PF'!$E$39,
     IF(('Funções Dados'!N122&lt;'Indices PF'!$F$42), 'Indices PF'!$F$39, 'Indices PF'!$G$39)),
      IF((O122&lt;='Indices PF'!$D$40),
      IF(('Funções Dados'!N122&lt;'Indices PF'!$E$42), 'Indices PF'!$E$40,
      IF(('Funções Dados'!N122&lt;'Indices PF'!$F$42), 'Indices PF'!$F$40, 'Indices PF'!$G$40)),
       IF((O122&gt;='Indices PF'!$D$41),
       IF(('Funções Dados'!N122&lt;'Indices PF'!$E$42), 'Indices PF'!$E$41,
       IF(('Funções Dados'!N122&lt;'Indices PF'!$F$42), 'Indices PF'!$F$41, 'Indices PF'!$G$41)))))))</f>
        <v/>
      </c>
      <c r="T122" s="116" t="str">
        <f>IF(OR(ISBLANK(N122),ISBLANK(O122)),"",
 IF(M122="ILF",
  IF((O122&lt;='Indices PF'!$D$31),
  IF(('Funções Dados'!N122&lt;'Indices PF'!$E$34), N122*'Indices PF'!$J$31,
  IF(('Funções Dados'!N122&lt;'Indices PF'!$F$34), N122*'Indices PF'!$K$31, N122*'Indices PF'!$L$31)),
   IF((O122&lt;='Indices PF'!$D$32),
   IF(('Funções Dados'!N122&lt;'Indices PF'!$E$34), N122*'Indices PF'!$J$32,
   IF(('Funções Dados'!N122&lt;'Indices PF'!$F$34), N122*'Indices PF'!$K$32, N122*'Indices PF'!$L$32)),
    IF((O122&gt;='Indices PF'!$D$33),
    IF(('Funções Dados'!N122&lt;'Indices PF'!$E$34), N122*'Indices PF'!$J$33,
    IF(('Funções Dados'!N122&lt;'Indices PF'!$F$34), N122*'Indices PF'!$K$33, N122*'Indices PF'!$L$33))))),
    IF((O122&lt;='Indices PF'!$D$39),
     IF(('Funções Dados'!N122&lt;'Indices PF'!$E$42), N122*'Indices PF'!$J$39,
     IF(('Funções Dados'!N122&lt;'Indices PF'!$F$42), N122*'Indices PF'!$K$39, N122*'Indices PF'!$L$39)),
      IF((O122&lt;='Indices PF'!$D$40),
      IF(('Funções Dados'!N122&lt;'Indices PF'!$E$42), N122*'Indices PF'!$J$40,
      IF(('Funções Dados'!N122&lt;'Indices PF'!$F$42), N122*'Indices PF'!$K$40, N122*'Indices PF'!$L$40)),
       IF((O122&gt;='Indices PF'!$D$41),
       IF(('Funções Dados'!N122&lt;'Indices PF'!$E$42), N122*'Indices PF'!$J$41,
       IF(('Funções Dados'!N122&lt;'Indices PF'!$F$42), N122*'Indices PF'!$K$41, N122*'Indices PF'!$L$41)))))))</f>
        <v/>
      </c>
      <c r="U122" s="116" t="str">
        <f>IF(OR(ISBLANK(P122),ISBLANK(Q122)),"",
 IF((Q122&lt;='Indices PF'!$D$47),
 IF(('Funções Dados'!P122&lt;'Indices PF'!$E$50), P122*'Indices PF'!$J$47,
 IF(('Funções Dados'!P122&lt;'Indices PF'!$F$50), P122*'Indices PF'!$K$47, P122*'Indices PF'!$L$47)),
  IF((Q122&lt;='Indices PF'!$D$48),
  IF(('Funções Dados'!P122&lt;'Indices PF'!$E$50), P122*'Indices PF'!$J$48,
  IF(('Funções Dados'!P122&lt;'Indices PF'!$F$50), P122*'Indices PF'!$K$48, P122*'Indices PF'!$L$48)),
   IF((Q122&gt;='Indices PF'!$D$49),
   IF(('Funções Dados'!P122&lt;'Indices PF'!$E$50), P122*'Indices PF'!$J$49,
   IF(('Funções Dados'!P122&lt;'Indices PF'!$F$50), P122*'Indices PF'!$K$49, P122*'Indices PF'!$L$49))))))</f>
        <v/>
      </c>
      <c r="V122" s="168"/>
      <c r="W122" s="169"/>
      <c r="X122" s="169"/>
      <c r="Y122" s="169"/>
      <c r="Z122" s="169"/>
      <c r="AA122" s="169"/>
      <c r="AB122" s="170"/>
      <c r="AC122" s="123"/>
      <c r="AD122" s="123"/>
      <c r="AE122" s="173"/>
      <c r="AF122" s="123"/>
      <c r="AG122" s="89"/>
      <c r="AH122" s="29"/>
    </row>
    <row r="123" spans="1:34" ht="12.75" customHeight="1">
      <c r="A123" s="84"/>
      <c r="B123" s="143"/>
      <c r="C123" s="123"/>
      <c r="D123" s="109"/>
      <c r="E123" s="110"/>
      <c r="F123" s="110"/>
      <c r="G123" s="110"/>
      <c r="H123" s="110"/>
      <c r="I123" s="111"/>
      <c r="J123" s="111"/>
      <c r="K123" s="110"/>
      <c r="L123" s="112"/>
      <c r="M123" s="113"/>
      <c r="N123" s="122"/>
      <c r="O123" s="122"/>
      <c r="P123" s="122"/>
      <c r="Q123" s="122"/>
      <c r="R123" s="115" t="str">
        <f>IF(AND(ISTEXT(T123),ISTEXT(U123)),"",SUM(T123:U123)*'Indices PF'!$E$54)</f>
        <v/>
      </c>
      <c r="S123" s="115" t="str">
        <f>IF(OR(ISBLANK(N123),ISBLANK(O123)),"",
 IF(M123="ILF",
  IF((O123&lt;='Indices PF'!$D$31),
  IF(('Funções Dados'!N123&lt;'Indices PF'!$E$34), 'Indices PF'!$E$31,
  IF(('Funções Dados'!N123&lt;'Indices PF'!$F$34), 'Indices PF'!$F$31, 'Indices PF'!$G$31)),
   IF((O123&lt;='Indices PF'!$D$32),
   IF(('Funções Dados'!N123&lt;'Indices PF'!$E$34), 'Indices PF'!$E$32,
   IF(('Funções Dados'!N123&lt;'Indices PF'!$F$34), 'Indices PF'!$F$32, 'Indices PF'!$G$32)),
    IF((O123&gt;='Indices PF'!$D$33),
    IF(('Funções Dados'!N123&lt;'Indices PF'!$E$34), 'Indices PF'!$E$33,
    IF(('Funções Dados'!N123&lt;'Indices PF'!$F$34), 'Indices PF'!$F$33, 'Indices PF'!$G$33))))),
    IF((O123&lt;='Indices PF'!$D$39),
     IF(('Funções Dados'!N123&lt;'Indices PF'!$E$42), 'Indices PF'!$E$39,
     IF(('Funções Dados'!N123&lt;'Indices PF'!$F$42), 'Indices PF'!$F$39, 'Indices PF'!$G$39)),
      IF((O123&lt;='Indices PF'!$D$40),
      IF(('Funções Dados'!N123&lt;'Indices PF'!$E$42), 'Indices PF'!$E$40,
      IF(('Funções Dados'!N123&lt;'Indices PF'!$F$42), 'Indices PF'!$F$40, 'Indices PF'!$G$40)),
       IF((O123&gt;='Indices PF'!$D$41),
       IF(('Funções Dados'!N123&lt;'Indices PF'!$E$42), 'Indices PF'!$E$41,
       IF(('Funções Dados'!N123&lt;'Indices PF'!$F$42), 'Indices PF'!$F$41, 'Indices PF'!$G$41)))))))</f>
        <v/>
      </c>
      <c r="T123" s="116" t="str">
        <f>IF(OR(ISBLANK(N123),ISBLANK(O123)),"",
 IF(M123="ILF",
  IF((O123&lt;='Indices PF'!$D$31),
  IF(('Funções Dados'!N123&lt;'Indices PF'!$E$34), N123*'Indices PF'!$J$31,
  IF(('Funções Dados'!N123&lt;'Indices PF'!$F$34), N123*'Indices PF'!$K$31, N123*'Indices PF'!$L$31)),
   IF((O123&lt;='Indices PF'!$D$32),
   IF(('Funções Dados'!N123&lt;'Indices PF'!$E$34), N123*'Indices PF'!$J$32,
   IF(('Funções Dados'!N123&lt;'Indices PF'!$F$34), N123*'Indices PF'!$K$32, N123*'Indices PF'!$L$32)),
    IF((O123&gt;='Indices PF'!$D$33),
    IF(('Funções Dados'!N123&lt;'Indices PF'!$E$34), N123*'Indices PF'!$J$33,
    IF(('Funções Dados'!N123&lt;'Indices PF'!$F$34), N123*'Indices PF'!$K$33, N123*'Indices PF'!$L$33))))),
    IF((O123&lt;='Indices PF'!$D$39),
     IF(('Funções Dados'!N123&lt;'Indices PF'!$E$42), N123*'Indices PF'!$J$39,
     IF(('Funções Dados'!N123&lt;'Indices PF'!$F$42), N123*'Indices PF'!$K$39, N123*'Indices PF'!$L$39)),
      IF((O123&lt;='Indices PF'!$D$40),
      IF(('Funções Dados'!N123&lt;'Indices PF'!$E$42), N123*'Indices PF'!$J$40,
      IF(('Funções Dados'!N123&lt;'Indices PF'!$F$42), N123*'Indices PF'!$K$40, N123*'Indices PF'!$L$40)),
       IF((O123&gt;='Indices PF'!$D$41),
       IF(('Funções Dados'!N123&lt;'Indices PF'!$E$42), N123*'Indices PF'!$J$41,
       IF(('Funções Dados'!N123&lt;'Indices PF'!$F$42), N123*'Indices PF'!$K$41, N123*'Indices PF'!$L$41)))))))</f>
        <v/>
      </c>
      <c r="U123" s="116" t="str">
        <f>IF(OR(ISBLANK(P123),ISBLANK(Q123)),"",
 IF((Q123&lt;='Indices PF'!$D$47),
 IF(('Funções Dados'!P123&lt;'Indices PF'!$E$50), P123*'Indices PF'!$J$47,
 IF(('Funções Dados'!P123&lt;'Indices PF'!$F$50), P123*'Indices PF'!$K$47, P123*'Indices PF'!$L$47)),
  IF((Q123&lt;='Indices PF'!$D$48),
  IF(('Funções Dados'!P123&lt;'Indices PF'!$E$50), P123*'Indices PF'!$J$48,
  IF(('Funções Dados'!P123&lt;'Indices PF'!$F$50), P123*'Indices PF'!$K$48, P123*'Indices PF'!$L$48)),
   IF((Q123&gt;='Indices PF'!$D$49),
   IF(('Funções Dados'!P123&lt;'Indices PF'!$E$50), P123*'Indices PF'!$J$49,
   IF(('Funções Dados'!P123&lt;'Indices PF'!$F$50), P123*'Indices PF'!$K$49, P123*'Indices PF'!$L$49))))))</f>
        <v/>
      </c>
      <c r="V123" s="168"/>
      <c r="W123" s="169"/>
      <c r="X123" s="169"/>
      <c r="Y123" s="169"/>
      <c r="Z123" s="169"/>
      <c r="AA123" s="169"/>
      <c r="AB123" s="170"/>
      <c r="AC123" s="123"/>
      <c r="AD123" s="123"/>
      <c r="AE123" s="173"/>
      <c r="AF123" s="123"/>
      <c r="AG123" s="89"/>
      <c r="AH123" s="29"/>
    </row>
    <row r="124" spans="1:34" ht="12.75" customHeight="1">
      <c r="A124" s="84"/>
      <c r="B124" s="143"/>
      <c r="C124" s="123"/>
      <c r="D124" s="109"/>
      <c r="E124" s="110"/>
      <c r="F124" s="110"/>
      <c r="G124" s="110"/>
      <c r="H124" s="110"/>
      <c r="I124" s="111"/>
      <c r="J124" s="111"/>
      <c r="K124" s="110"/>
      <c r="L124" s="112"/>
      <c r="M124" s="113"/>
      <c r="N124" s="122"/>
      <c r="O124" s="122"/>
      <c r="P124" s="122"/>
      <c r="Q124" s="122"/>
      <c r="R124" s="115" t="str">
        <f>IF(AND(ISTEXT(T124),ISTEXT(U124)),"",SUM(T124:U124)*'Indices PF'!$E$54)</f>
        <v/>
      </c>
      <c r="S124" s="115" t="str">
        <f>IF(OR(ISBLANK(N124),ISBLANK(O124)),"",
 IF(M124="ILF",
  IF((O124&lt;='Indices PF'!$D$31),
  IF(('Funções Dados'!N124&lt;'Indices PF'!$E$34), 'Indices PF'!$E$31,
  IF(('Funções Dados'!N124&lt;'Indices PF'!$F$34), 'Indices PF'!$F$31, 'Indices PF'!$G$31)),
   IF((O124&lt;='Indices PF'!$D$32),
   IF(('Funções Dados'!N124&lt;'Indices PF'!$E$34), 'Indices PF'!$E$32,
   IF(('Funções Dados'!N124&lt;'Indices PF'!$F$34), 'Indices PF'!$F$32, 'Indices PF'!$G$32)),
    IF((O124&gt;='Indices PF'!$D$33),
    IF(('Funções Dados'!N124&lt;'Indices PF'!$E$34), 'Indices PF'!$E$33,
    IF(('Funções Dados'!N124&lt;'Indices PF'!$F$34), 'Indices PF'!$F$33, 'Indices PF'!$G$33))))),
    IF((O124&lt;='Indices PF'!$D$39),
     IF(('Funções Dados'!N124&lt;'Indices PF'!$E$42), 'Indices PF'!$E$39,
     IF(('Funções Dados'!N124&lt;'Indices PF'!$F$42), 'Indices PF'!$F$39, 'Indices PF'!$G$39)),
      IF((O124&lt;='Indices PF'!$D$40),
      IF(('Funções Dados'!N124&lt;'Indices PF'!$E$42), 'Indices PF'!$E$40,
      IF(('Funções Dados'!N124&lt;'Indices PF'!$F$42), 'Indices PF'!$F$40, 'Indices PF'!$G$40)),
       IF((O124&gt;='Indices PF'!$D$41),
       IF(('Funções Dados'!N124&lt;'Indices PF'!$E$42), 'Indices PF'!$E$41,
       IF(('Funções Dados'!N124&lt;'Indices PF'!$F$42), 'Indices PF'!$F$41, 'Indices PF'!$G$41)))))))</f>
        <v/>
      </c>
      <c r="T124" s="116" t="str">
        <f>IF(OR(ISBLANK(N124),ISBLANK(O124)),"",
 IF(M124="ILF",
  IF((O124&lt;='Indices PF'!$D$31),
  IF(('Funções Dados'!N124&lt;'Indices PF'!$E$34), N124*'Indices PF'!$J$31,
  IF(('Funções Dados'!N124&lt;'Indices PF'!$F$34), N124*'Indices PF'!$K$31, N124*'Indices PF'!$L$31)),
   IF((O124&lt;='Indices PF'!$D$32),
   IF(('Funções Dados'!N124&lt;'Indices PF'!$E$34), N124*'Indices PF'!$J$32,
   IF(('Funções Dados'!N124&lt;'Indices PF'!$F$34), N124*'Indices PF'!$K$32, N124*'Indices PF'!$L$32)),
    IF((O124&gt;='Indices PF'!$D$33),
    IF(('Funções Dados'!N124&lt;'Indices PF'!$E$34), N124*'Indices PF'!$J$33,
    IF(('Funções Dados'!N124&lt;'Indices PF'!$F$34), N124*'Indices PF'!$K$33, N124*'Indices PF'!$L$33))))),
    IF((O124&lt;='Indices PF'!$D$39),
     IF(('Funções Dados'!N124&lt;'Indices PF'!$E$42), N124*'Indices PF'!$J$39,
     IF(('Funções Dados'!N124&lt;'Indices PF'!$F$42), N124*'Indices PF'!$K$39, N124*'Indices PF'!$L$39)),
      IF((O124&lt;='Indices PF'!$D$40),
      IF(('Funções Dados'!N124&lt;'Indices PF'!$E$42), N124*'Indices PF'!$J$40,
      IF(('Funções Dados'!N124&lt;'Indices PF'!$F$42), N124*'Indices PF'!$K$40, N124*'Indices PF'!$L$40)),
       IF((O124&gt;='Indices PF'!$D$41),
       IF(('Funções Dados'!N124&lt;'Indices PF'!$E$42), N124*'Indices PF'!$J$41,
       IF(('Funções Dados'!N124&lt;'Indices PF'!$F$42), N124*'Indices PF'!$K$41, N124*'Indices PF'!$L$41)))))))</f>
        <v/>
      </c>
      <c r="U124" s="116" t="str">
        <f>IF(OR(ISBLANK(P124),ISBLANK(Q124)),"",
 IF((Q124&lt;='Indices PF'!$D$47),
 IF(('Funções Dados'!P124&lt;'Indices PF'!$E$50), P124*'Indices PF'!$J$47,
 IF(('Funções Dados'!P124&lt;'Indices PF'!$F$50), P124*'Indices PF'!$K$47, P124*'Indices PF'!$L$47)),
  IF((Q124&lt;='Indices PF'!$D$48),
  IF(('Funções Dados'!P124&lt;'Indices PF'!$E$50), P124*'Indices PF'!$J$48,
  IF(('Funções Dados'!P124&lt;'Indices PF'!$F$50), P124*'Indices PF'!$K$48, P124*'Indices PF'!$L$48)),
   IF((Q124&gt;='Indices PF'!$D$49),
   IF(('Funções Dados'!P124&lt;'Indices PF'!$E$50), P124*'Indices PF'!$J$49,
   IF(('Funções Dados'!P124&lt;'Indices PF'!$F$50), P124*'Indices PF'!$K$49, P124*'Indices PF'!$L$49))))))</f>
        <v/>
      </c>
      <c r="V124" s="168"/>
      <c r="W124" s="169"/>
      <c r="X124" s="169"/>
      <c r="Y124" s="169"/>
      <c r="Z124" s="169"/>
      <c r="AA124" s="169"/>
      <c r="AB124" s="170"/>
      <c r="AC124" s="123"/>
      <c r="AD124" s="123"/>
      <c r="AE124" s="173"/>
      <c r="AF124" s="123"/>
      <c r="AG124" s="89"/>
      <c r="AH124" s="29"/>
    </row>
    <row r="125" spans="1:34" ht="12.75" customHeight="1">
      <c r="A125" s="84"/>
      <c r="B125" s="143"/>
      <c r="C125" s="123"/>
      <c r="D125" s="109"/>
      <c r="E125" s="110"/>
      <c r="F125" s="110"/>
      <c r="G125" s="110"/>
      <c r="H125" s="110"/>
      <c r="I125" s="111"/>
      <c r="J125" s="111"/>
      <c r="K125" s="110"/>
      <c r="L125" s="112"/>
      <c r="M125" s="113"/>
      <c r="N125" s="122"/>
      <c r="O125" s="122"/>
      <c r="P125" s="122"/>
      <c r="Q125" s="122"/>
      <c r="R125" s="115" t="str">
        <f>IF(AND(ISTEXT(T125),ISTEXT(U125)),"",SUM(T125:U125)*'Indices PF'!$E$54)</f>
        <v/>
      </c>
      <c r="S125" s="115" t="str">
        <f>IF(OR(ISBLANK(N125),ISBLANK(O125)),"",
 IF(M125="ILF",
  IF((O125&lt;='Indices PF'!$D$31),
  IF(('Funções Dados'!N125&lt;'Indices PF'!$E$34), 'Indices PF'!$E$31,
  IF(('Funções Dados'!N125&lt;'Indices PF'!$F$34), 'Indices PF'!$F$31, 'Indices PF'!$G$31)),
   IF((O125&lt;='Indices PF'!$D$32),
   IF(('Funções Dados'!N125&lt;'Indices PF'!$E$34), 'Indices PF'!$E$32,
   IF(('Funções Dados'!N125&lt;'Indices PF'!$F$34), 'Indices PF'!$F$32, 'Indices PF'!$G$32)),
    IF((O125&gt;='Indices PF'!$D$33),
    IF(('Funções Dados'!N125&lt;'Indices PF'!$E$34), 'Indices PF'!$E$33,
    IF(('Funções Dados'!N125&lt;'Indices PF'!$F$34), 'Indices PF'!$F$33, 'Indices PF'!$G$33))))),
    IF((O125&lt;='Indices PF'!$D$39),
     IF(('Funções Dados'!N125&lt;'Indices PF'!$E$42), 'Indices PF'!$E$39,
     IF(('Funções Dados'!N125&lt;'Indices PF'!$F$42), 'Indices PF'!$F$39, 'Indices PF'!$G$39)),
      IF((O125&lt;='Indices PF'!$D$40),
      IF(('Funções Dados'!N125&lt;'Indices PF'!$E$42), 'Indices PF'!$E$40,
      IF(('Funções Dados'!N125&lt;'Indices PF'!$F$42), 'Indices PF'!$F$40, 'Indices PF'!$G$40)),
       IF((O125&gt;='Indices PF'!$D$41),
       IF(('Funções Dados'!N125&lt;'Indices PF'!$E$42), 'Indices PF'!$E$41,
       IF(('Funções Dados'!N125&lt;'Indices PF'!$F$42), 'Indices PF'!$F$41, 'Indices PF'!$G$41)))))))</f>
        <v/>
      </c>
      <c r="T125" s="116" t="str">
        <f>IF(OR(ISBLANK(N125),ISBLANK(O125)),"",
 IF(M125="ILF",
  IF((O125&lt;='Indices PF'!$D$31),
  IF(('Funções Dados'!N125&lt;'Indices PF'!$E$34), N125*'Indices PF'!$J$31,
  IF(('Funções Dados'!N125&lt;'Indices PF'!$F$34), N125*'Indices PF'!$K$31, N125*'Indices PF'!$L$31)),
   IF((O125&lt;='Indices PF'!$D$32),
   IF(('Funções Dados'!N125&lt;'Indices PF'!$E$34), N125*'Indices PF'!$J$32,
   IF(('Funções Dados'!N125&lt;'Indices PF'!$F$34), N125*'Indices PF'!$K$32, N125*'Indices PF'!$L$32)),
    IF((O125&gt;='Indices PF'!$D$33),
    IF(('Funções Dados'!N125&lt;'Indices PF'!$E$34), N125*'Indices PF'!$J$33,
    IF(('Funções Dados'!N125&lt;'Indices PF'!$F$34), N125*'Indices PF'!$K$33, N125*'Indices PF'!$L$33))))),
    IF((O125&lt;='Indices PF'!$D$39),
     IF(('Funções Dados'!N125&lt;'Indices PF'!$E$42), N125*'Indices PF'!$J$39,
     IF(('Funções Dados'!N125&lt;'Indices PF'!$F$42), N125*'Indices PF'!$K$39, N125*'Indices PF'!$L$39)),
      IF((O125&lt;='Indices PF'!$D$40),
      IF(('Funções Dados'!N125&lt;'Indices PF'!$E$42), N125*'Indices PF'!$J$40,
      IF(('Funções Dados'!N125&lt;'Indices PF'!$F$42), N125*'Indices PF'!$K$40, N125*'Indices PF'!$L$40)),
       IF((O125&gt;='Indices PF'!$D$41),
       IF(('Funções Dados'!N125&lt;'Indices PF'!$E$42), N125*'Indices PF'!$J$41,
       IF(('Funções Dados'!N125&lt;'Indices PF'!$F$42), N125*'Indices PF'!$K$41, N125*'Indices PF'!$L$41)))))))</f>
        <v/>
      </c>
      <c r="U125" s="116" t="str">
        <f>IF(OR(ISBLANK(P125),ISBLANK(Q125)),"",
 IF((Q125&lt;='Indices PF'!$D$47),
 IF(('Funções Dados'!P125&lt;'Indices PF'!$E$50), P125*'Indices PF'!$J$47,
 IF(('Funções Dados'!P125&lt;'Indices PF'!$F$50), P125*'Indices PF'!$K$47, P125*'Indices PF'!$L$47)),
  IF((Q125&lt;='Indices PF'!$D$48),
  IF(('Funções Dados'!P125&lt;'Indices PF'!$E$50), P125*'Indices PF'!$J$48,
  IF(('Funções Dados'!P125&lt;'Indices PF'!$F$50), P125*'Indices PF'!$K$48, P125*'Indices PF'!$L$48)),
   IF((Q125&gt;='Indices PF'!$D$49),
   IF(('Funções Dados'!P125&lt;'Indices PF'!$E$50), P125*'Indices PF'!$J$49,
   IF(('Funções Dados'!P125&lt;'Indices PF'!$F$50), P125*'Indices PF'!$K$49, P125*'Indices PF'!$L$49))))))</f>
        <v/>
      </c>
      <c r="V125" s="168"/>
      <c r="W125" s="169"/>
      <c r="X125" s="169"/>
      <c r="Y125" s="169"/>
      <c r="Z125" s="169"/>
      <c r="AA125" s="169"/>
      <c r="AB125" s="170"/>
      <c r="AC125" s="123"/>
      <c r="AD125" s="123"/>
      <c r="AE125" s="173"/>
      <c r="AF125" s="123"/>
      <c r="AG125" s="89"/>
      <c r="AH125" s="29"/>
    </row>
    <row r="126" spans="1:34" ht="12.75" customHeight="1">
      <c r="A126" s="84"/>
      <c r="B126" s="143"/>
      <c r="C126" s="123"/>
      <c r="D126" s="109"/>
      <c r="E126" s="110"/>
      <c r="F126" s="110"/>
      <c r="G126" s="110"/>
      <c r="H126" s="110"/>
      <c r="I126" s="111"/>
      <c r="J126" s="111"/>
      <c r="K126" s="110"/>
      <c r="L126" s="112"/>
      <c r="M126" s="113"/>
      <c r="N126" s="122"/>
      <c r="O126" s="122"/>
      <c r="P126" s="122"/>
      <c r="Q126" s="122"/>
      <c r="R126" s="115" t="str">
        <f>IF(AND(ISTEXT(T126),ISTEXT(U126)),"",SUM(T126:U126)*'Indices PF'!$E$54)</f>
        <v/>
      </c>
      <c r="S126" s="115" t="str">
        <f>IF(OR(ISBLANK(N126),ISBLANK(O126)),"",
 IF(M126="ILF",
  IF((O126&lt;='Indices PF'!$D$31),
  IF(('Funções Dados'!N126&lt;'Indices PF'!$E$34), 'Indices PF'!$E$31,
  IF(('Funções Dados'!N126&lt;'Indices PF'!$F$34), 'Indices PF'!$F$31, 'Indices PF'!$G$31)),
   IF((O126&lt;='Indices PF'!$D$32),
   IF(('Funções Dados'!N126&lt;'Indices PF'!$E$34), 'Indices PF'!$E$32,
   IF(('Funções Dados'!N126&lt;'Indices PF'!$F$34), 'Indices PF'!$F$32, 'Indices PF'!$G$32)),
    IF((O126&gt;='Indices PF'!$D$33),
    IF(('Funções Dados'!N126&lt;'Indices PF'!$E$34), 'Indices PF'!$E$33,
    IF(('Funções Dados'!N126&lt;'Indices PF'!$F$34), 'Indices PF'!$F$33, 'Indices PF'!$G$33))))),
    IF((O126&lt;='Indices PF'!$D$39),
     IF(('Funções Dados'!N126&lt;'Indices PF'!$E$42), 'Indices PF'!$E$39,
     IF(('Funções Dados'!N126&lt;'Indices PF'!$F$42), 'Indices PF'!$F$39, 'Indices PF'!$G$39)),
      IF((O126&lt;='Indices PF'!$D$40),
      IF(('Funções Dados'!N126&lt;'Indices PF'!$E$42), 'Indices PF'!$E$40,
      IF(('Funções Dados'!N126&lt;'Indices PF'!$F$42), 'Indices PF'!$F$40, 'Indices PF'!$G$40)),
       IF((O126&gt;='Indices PF'!$D$41),
       IF(('Funções Dados'!N126&lt;'Indices PF'!$E$42), 'Indices PF'!$E$41,
       IF(('Funções Dados'!N126&lt;'Indices PF'!$F$42), 'Indices PF'!$F$41, 'Indices PF'!$G$41)))))))</f>
        <v/>
      </c>
      <c r="T126" s="116" t="str">
        <f>IF(OR(ISBLANK(N126),ISBLANK(O126)),"",
 IF(M126="ILF",
  IF((O126&lt;='Indices PF'!$D$31),
  IF(('Funções Dados'!N126&lt;'Indices PF'!$E$34), N126*'Indices PF'!$J$31,
  IF(('Funções Dados'!N126&lt;'Indices PF'!$F$34), N126*'Indices PF'!$K$31, N126*'Indices PF'!$L$31)),
   IF((O126&lt;='Indices PF'!$D$32),
   IF(('Funções Dados'!N126&lt;'Indices PF'!$E$34), N126*'Indices PF'!$J$32,
   IF(('Funções Dados'!N126&lt;'Indices PF'!$F$34), N126*'Indices PF'!$K$32, N126*'Indices PF'!$L$32)),
    IF((O126&gt;='Indices PF'!$D$33),
    IF(('Funções Dados'!N126&lt;'Indices PF'!$E$34), N126*'Indices PF'!$J$33,
    IF(('Funções Dados'!N126&lt;'Indices PF'!$F$34), N126*'Indices PF'!$K$33, N126*'Indices PF'!$L$33))))),
    IF((O126&lt;='Indices PF'!$D$39),
     IF(('Funções Dados'!N126&lt;'Indices PF'!$E$42), N126*'Indices PF'!$J$39,
     IF(('Funções Dados'!N126&lt;'Indices PF'!$F$42), N126*'Indices PF'!$K$39, N126*'Indices PF'!$L$39)),
      IF((O126&lt;='Indices PF'!$D$40),
      IF(('Funções Dados'!N126&lt;'Indices PF'!$E$42), N126*'Indices PF'!$J$40,
      IF(('Funções Dados'!N126&lt;'Indices PF'!$F$42), N126*'Indices PF'!$K$40, N126*'Indices PF'!$L$40)),
       IF((O126&gt;='Indices PF'!$D$41),
       IF(('Funções Dados'!N126&lt;'Indices PF'!$E$42), N126*'Indices PF'!$J$41,
       IF(('Funções Dados'!N126&lt;'Indices PF'!$F$42), N126*'Indices PF'!$K$41, N126*'Indices PF'!$L$41)))))))</f>
        <v/>
      </c>
      <c r="U126" s="116" t="str">
        <f>IF(OR(ISBLANK(P126),ISBLANK(Q126)),"",
 IF((Q126&lt;='Indices PF'!$D$47),
 IF(('Funções Dados'!P126&lt;'Indices PF'!$E$50), P126*'Indices PF'!$J$47,
 IF(('Funções Dados'!P126&lt;'Indices PF'!$F$50), P126*'Indices PF'!$K$47, P126*'Indices PF'!$L$47)),
  IF((Q126&lt;='Indices PF'!$D$48),
  IF(('Funções Dados'!P126&lt;'Indices PF'!$E$50), P126*'Indices PF'!$J$48,
  IF(('Funções Dados'!P126&lt;'Indices PF'!$F$50), P126*'Indices PF'!$K$48, P126*'Indices PF'!$L$48)),
   IF((Q126&gt;='Indices PF'!$D$49),
   IF(('Funções Dados'!P126&lt;'Indices PF'!$E$50), P126*'Indices PF'!$J$49,
   IF(('Funções Dados'!P126&lt;'Indices PF'!$F$50), P126*'Indices PF'!$K$49, P126*'Indices PF'!$L$49))))))</f>
        <v/>
      </c>
      <c r="V126" s="168"/>
      <c r="W126" s="169"/>
      <c r="X126" s="169"/>
      <c r="Y126" s="169"/>
      <c r="Z126" s="169"/>
      <c r="AA126" s="169"/>
      <c r="AB126" s="170"/>
      <c r="AC126" s="123"/>
      <c r="AD126" s="123"/>
      <c r="AE126" s="173"/>
      <c r="AF126" s="123"/>
      <c r="AG126" s="89"/>
      <c r="AH126" s="29"/>
    </row>
    <row r="127" spans="1:34" ht="12.75" customHeight="1">
      <c r="A127" s="84"/>
      <c r="B127" s="143"/>
      <c r="C127" s="123"/>
      <c r="D127" s="109"/>
      <c r="E127" s="110"/>
      <c r="F127" s="110"/>
      <c r="G127" s="110"/>
      <c r="H127" s="110"/>
      <c r="I127" s="111"/>
      <c r="J127" s="111"/>
      <c r="K127" s="110"/>
      <c r="L127" s="112"/>
      <c r="M127" s="113"/>
      <c r="N127" s="122"/>
      <c r="O127" s="122"/>
      <c r="P127" s="122"/>
      <c r="Q127" s="122"/>
      <c r="R127" s="115" t="str">
        <f>IF(AND(ISTEXT(T127),ISTEXT(U127)),"",SUM(T127:U127)*'Indices PF'!$E$54)</f>
        <v/>
      </c>
      <c r="S127" s="115" t="str">
        <f>IF(OR(ISBLANK(N127),ISBLANK(O127)),"",
 IF(M127="ILF",
  IF((O127&lt;='Indices PF'!$D$31),
  IF(('Funções Dados'!N127&lt;'Indices PF'!$E$34), 'Indices PF'!$E$31,
  IF(('Funções Dados'!N127&lt;'Indices PF'!$F$34), 'Indices PF'!$F$31, 'Indices PF'!$G$31)),
   IF((O127&lt;='Indices PF'!$D$32),
   IF(('Funções Dados'!N127&lt;'Indices PF'!$E$34), 'Indices PF'!$E$32,
   IF(('Funções Dados'!N127&lt;'Indices PF'!$F$34), 'Indices PF'!$F$32, 'Indices PF'!$G$32)),
    IF((O127&gt;='Indices PF'!$D$33),
    IF(('Funções Dados'!N127&lt;'Indices PF'!$E$34), 'Indices PF'!$E$33,
    IF(('Funções Dados'!N127&lt;'Indices PF'!$F$34), 'Indices PF'!$F$33, 'Indices PF'!$G$33))))),
    IF((O127&lt;='Indices PF'!$D$39),
     IF(('Funções Dados'!N127&lt;'Indices PF'!$E$42), 'Indices PF'!$E$39,
     IF(('Funções Dados'!N127&lt;'Indices PF'!$F$42), 'Indices PF'!$F$39, 'Indices PF'!$G$39)),
      IF((O127&lt;='Indices PF'!$D$40),
      IF(('Funções Dados'!N127&lt;'Indices PF'!$E$42), 'Indices PF'!$E$40,
      IF(('Funções Dados'!N127&lt;'Indices PF'!$F$42), 'Indices PF'!$F$40, 'Indices PF'!$G$40)),
       IF((O127&gt;='Indices PF'!$D$41),
       IF(('Funções Dados'!N127&lt;'Indices PF'!$E$42), 'Indices PF'!$E$41,
       IF(('Funções Dados'!N127&lt;'Indices PF'!$F$42), 'Indices PF'!$F$41, 'Indices PF'!$G$41)))))))</f>
        <v/>
      </c>
      <c r="T127" s="116" t="str">
        <f>IF(OR(ISBLANK(N127),ISBLANK(O127)),"",
 IF(M127="ILF",
  IF((O127&lt;='Indices PF'!$D$31),
  IF(('Funções Dados'!N127&lt;'Indices PF'!$E$34), N127*'Indices PF'!$J$31,
  IF(('Funções Dados'!N127&lt;'Indices PF'!$F$34), N127*'Indices PF'!$K$31, N127*'Indices PF'!$L$31)),
   IF((O127&lt;='Indices PF'!$D$32),
   IF(('Funções Dados'!N127&lt;'Indices PF'!$E$34), N127*'Indices PF'!$J$32,
   IF(('Funções Dados'!N127&lt;'Indices PF'!$F$34), N127*'Indices PF'!$K$32, N127*'Indices PF'!$L$32)),
    IF((O127&gt;='Indices PF'!$D$33),
    IF(('Funções Dados'!N127&lt;'Indices PF'!$E$34), N127*'Indices PF'!$J$33,
    IF(('Funções Dados'!N127&lt;'Indices PF'!$F$34), N127*'Indices PF'!$K$33, N127*'Indices PF'!$L$33))))),
    IF((O127&lt;='Indices PF'!$D$39),
     IF(('Funções Dados'!N127&lt;'Indices PF'!$E$42), N127*'Indices PF'!$J$39,
     IF(('Funções Dados'!N127&lt;'Indices PF'!$F$42), N127*'Indices PF'!$K$39, N127*'Indices PF'!$L$39)),
      IF((O127&lt;='Indices PF'!$D$40),
      IF(('Funções Dados'!N127&lt;'Indices PF'!$E$42), N127*'Indices PF'!$J$40,
      IF(('Funções Dados'!N127&lt;'Indices PF'!$F$42), N127*'Indices PF'!$K$40, N127*'Indices PF'!$L$40)),
       IF((O127&gt;='Indices PF'!$D$41),
       IF(('Funções Dados'!N127&lt;'Indices PF'!$E$42), N127*'Indices PF'!$J$41,
       IF(('Funções Dados'!N127&lt;'Indices PF'!$F$42), N127*'Indices PF'!$K$41, N127*'Indices PF'!$L$41)))))))</f>
        <v/>
      </c>
      <c r="U127" s="116" t="str">
        <f>IF(OR(ISBLANK(P127),ISBLANK(Q127)),"",
 IF((Q127&lt;='Indices PF'!$D$47),
 IF(('Funções Dados'!P127&lt;'Indices PF'!$E$50), P127*'Indices PF'!$J$47,
 IF(('Funções Dados'!P127&lt;'Indices PF'!$F$50), P127*'Indices PF'!$K$47, P127*'Indices PF'!$L$47)),
  IF((Q127&lt;='Indices PF'!$D$48),
  IF(('Funções Dados'!P127&lt;'Indices PF'!$E$50), P127*'Indices PF'!$J$48,
  IF(('Funções Dados'!P127&lt;'Indices PF'!$F$50), P127*'Indices PF'!$K$48, P127*'Indices PF'!$L$48)),
   IF((Q127&gt;='Indices PF'!$D$49),
   IF(('Funções Dados'!P127&lt;'Indices PF'!$E$50), P127*'Indices PF'!$J$49,
   IF(('Funções Dados'!P127&lt;'Indices PF'!$F$50), P127*'Indices PF'!$K$49, P127*'Indices PF'!$L$49))))))</f>
        <v/>
      </c>
      <c r="V127" s="168"/>
      <c r="W127" s="169"/>
      <c r="X127" s="169"/>
      <c r="Y127" s="169"/>
      <c r="Z127" s="169"/>
      <c r="AA127" s="169"/>
      <c r="AB127" s="170"/>
      <c r="AC127" s="123"/>
      <c r="AD127" s="123"/>
      <c r="AE127" s="173"/>
      <c r="AF127" s="123"/>
      <c r="AG127" s="89"/>
      <c r="AH127" s="29"/>
    </row>
    <row r="128" spans="1:34" ht="12.75" customHeight="1">
      <c r="A128" s="84"/>
      <c r="B128" s="143"/>
      <c r="C128" s="123"/>
      <c r="D128" s="109"/>
      <c r="E128" s="110"/>
      <c r="F128" s="110"/>
      <c r="G128" s="110"/>
      <c r="H128" s="110"/>
      <c r="I128" s="111"/>
      <c r="J128" s="111"/>
      <c r="K128" s="110"/>
      <c r="L128" s="112"/>
      <c r="M128" s="113"/>
      <c r="N128" s="122"/>
      <c r="O128" s="122"/>
      <c r="P128" s="122"/>
      <c r="Q128" s="122"/>
      <c r="R128" s="115" t="str">
        <f>IF(AND(ISTEXT(T128),ISTEXT(U128)),"",SUM(T128:U128)*'Indices PF'!$E$54)</f>
        <v/>
      </c>
      <c r="S128" s="115" t="str">
        <f>IF(OR(ISBLANK(N128),ISBLANK(O128)),"",
 IF(M128="ILF",
  IF((O128&lt;='Indices PF'!$D$31),
  IF(('Funções Dados'!N128&lt;'Indices PF'!$E$34), 'Indices PF'!$E$31,
  IF(('Funções Dados'!N128&lt;'Indices PF'!$F$34), 'Indices PF'!$F$31, 'Indices PF'!$G$31)),
   IF((O128&lt;='Indices PF'!$D$32),
   IF(('Funções Dados'!N128&lt;'Indices PF'!$E$34), 'Indices PF'!$E$32,
   IF(('Funções Dados'!N128&lt;'Indices PF'!$F$34), 'Indices PF'!$F$32, 'Indices PF'!$G$32)),
    IF((O128&gt;='Indices PF'!$D$33),
    IF(('Funções Dados'!N128&lt;'Indices PF'!$E$34), 'Indices PF'!$E$33,
    IF(('Funções Dados'!N128&lt;'Indices PF'!$F$34), 'Indices PF'!$F$33, 'Indices PF'!$G$33))))),
    IF((O128&lt;='Indices PF'!$D$39),
     IF(('Funções Dados'!N128&lt;'Indices PF'!$E$42), 'Indices PF'!$E$39,
     IF(('Funções Dados'!N128&lt;'Indices PF'!$F$42), 'Indices PF'!$F$39, 'Indices PF'!$G$39)),
      IF((O128&lt;='Indices PF'!$D$40),
      IF(('Funções Dados'!N128&lt;'Indices PF'!$E$42), 'Indices PF'!$E$40,
      IF(('Funções Dados'!N128&lt;'Indices PF'!$F$42), 'Indices PF'!$F$40, 'Indices PF'!$G$40)),
       IF((O128&gt;='Indices PF'!$D$41),
       IF(('Funções Dados'!N128&lt;'Indices PF'!$E$42), 'Indices PF'!$E$41,
       IF(('Funções Dados'!N128&lt;'Indices PF'!$F$42), 'Indices PF'!$F$41, 'Indices PF'!$G$41)))))))</f>
        <v/>
      </c>
      <c r="T128" s="116" t="str">
        <f>IF(OR(ISBLANK(N128),ISBLANK(O128)),"",
 IF(M128="ILF",
  IF((O128&lt;='Indices PF'!$D$31),
  IF(('Funções Dados'!N128&lt;'Indices PF'!$E$34), N128*'Indices PF'!$J$31,
  IF(('Funções Dados'!N128&lt;'Indices PF'!$F$34), N128*'Indices PF'!$K$31, N128*'Indices PF'!$L$31)),
   IF((O128&lt;='Indices PF'!$D$32),
   IF(('Funções Dados'!N128&lt;'Indices PF'!$E$34), N128*'Indices PF'!$J$32,
   IF(('Funções Dados'!N128&lt;'Indices PF'!$F$34), N128*'Indices PF'!$K$32, N128*'Indices PF'!$L$32)),
    IF((O128&gt;='Indices PF'!$D$33),
    IF(('Funções Dados'!N128&lt;'Indices PF'!$E$34), N128*'Indices PF'!$J$33,
    IF(('Funções Dados'!N128&lt;'Indices PF'!$F$34), N128*'Indices PF'!$K$33, N128*'Indices PF'!$L$33))))),
    IF((O128&lt;='Indices PF'!$D$39),
     IF(('Funções Dados'!N128&lt;'Indices PF'!$E$42), N128*'Indices PF'!$J$39,
     IF(('Funções Dados'!N128&lt;'Indices PF'!$F$42), N128*'Indices PF'!$K$39, N128*'Indices PF'!$L$39)),
      IF((O128&lt;='Indices PF'!$D$40),
      IF(('Funções Dados'!N128&lt;'Indices PF'!$E$42), N128*'Indices PF'!$J$40,
      IF(('Funções Dados'!N128&lt;'Indices PF'!$F$42), N128*'Indices PF'!$K$40, N128*'Indices PF'!$L$40)),
       IF((O128&gt;='Indices PF'!$D$41),
       IF(('Funções Dados'!N128&lt;'Indices PF'!$E$42), N128*'Indices PF'!$J$41,
       IF(('Funções Dados'!N128&lt;'Indices PF'!$F$42), N128*'Indices PF'!$K$41, N128*'Indices PF'!$L$41)))))))</f>
        <v/>
      </c>
      <c r="U128" s="116" t="str">
        <f>IF(OR(ISBLANK(P128),ISBLANK(Q128)),"",
 IF((Q128&lt;='Indices PF'!$D$47),
 IF(('Funções Dados'!P128&lt;'Indices PF'!$E$50), P128*'Indices PF'!$J$47,
 IF(('Funções Dados'!P128&lt;'Indices PF'!$F$50), P128*'Indices PF'!$K$47, P128*'Indices PF'!$L$47)),
  IF((Q128&lt;='Indices PF'!$D$48),
  IF(('Funções Dados'!P128&lt;'Indices PF'!$E$50), P128*'Indices PF'!$J$48,
  IF(('Funções Dados'!P128&lt;'Indices PF'!$F$50), P128*'Indices PF'!$K$48, P128*'Indices PF'!$L$48)),
   IF((Q128&gt;='Indices PF'!$D$49),
   IF(('Funções Dados'!P128&lt;'Indices PF'!$E$50), P128*'Indices PF'!$J$49,
   IF(('Funções Dados'!P128&lt;'Indices PF'!$F$50), P128*'Indices PF'!$K$49, P128*'Indices PF'!$L$49))))))</f>
        <v/>
      </c>
      <c r="V128" s="168"/>
      <c r="W128" s="169"/>
      <c r="X128" s="169"/>
      <c r="Y128" s="169"/>
      <c r="Z128" s="169"/>
      <c r="AA128" s="169"/>
      <c r="AB128" s="170"/>
      <c r="AC128" s="123"/>
      <c r="AD128" s="123"/>
      <c r="AE128" s="173"/>
      <c r="AF128" s="123"/>
      <c r="AG128" s="89"/>
      <c r="AH128" s="29"/>
    </row>
    <row r="129" spans="1:34" ht="12.75" customHeight="1">
      <c r="A129" s="84"/>
      <c r="B129" s="143"/>
      <c r="C129" s="123"/>
      <c r="D129" s="109"/>
      <c r="E129" s="110"/>
      <c r="F129" s="110"/>
      <c r="G129" s="110"/>
      <c r="H129" s="110"/>
      <c r="I129" s="111"/>
      <c r="J129" s="111"/>
      <c r="K129" s="110"/>
      <c r="L129" s="112"/>
      <c r="M129" s="113"/>
      <c r="N129" s="122"/>
      <c r="O129" s="122"/>
      <c r="P129" s="122"/>
      <c r="Q129" s="122"/>
      <c r="R129" s="115" t="str">
        <f>IF(AND(ISTEXT(T129),ISTEXT(U129)),"",SUM(T129:U129)*'Indices PF'!$E$54)</f>
        <v/>
      </c>
      <c r="S129" s="115" t="str">
        <f>IF(OR(ISBLANK(N129),ISBLANK(O129)),"",
 IF(M129="ILF",
  IF((O129&lt;='Indices PF'!$D$31),
  IF(('Funções Dados'!N129&lt;'Indices PF'!$E$34), 'Indices PF'!$E$31,
  IF(('Funções Dados'!N129&lt;'Indices PF'!$F$34), 'Indices PF'!$F$31, 'Indices PF'!$G$31)),
   IF((O129&lt;='Indices PF'!$D$32),
   IF(('Funções Dados'!N129&lt;'Indices PF'!$E$34), 'Indices PF'!$E$32,
   IF(('Funções Dados'!N129&lt;'Indices PF'!$F$34), 'Indices PF'!$F$32, 'Indices PF'!$G$32)),
    IF((O129&gt;='Indices PF'!$D$33),
    IF(('Funções Dados'!N129&lt;'Indices PF'!$E$34), 'Indices PF'!$E$33,
    IF(('Funções Dados'!N129&lt;'Indices PF'!$F$34), 'Indices PF'!$F$33, 'Indices PF'!$G$33))))),
    IF((O129&lt;='Indices PF'!$D$39),
     IF(('Funções Dados'!N129&lt;'Indices PF'!$E$42), 'Indices PF'!$E$39,
     IF(('Funções Dados'!N129&lt;'Indices PF'!$F$42), 'Indices PF'!$F$39, 'Indices PF'!$G$39)),
      IF((O129&lt;='Indices PF'!$D$40),
      IF(('Funções Dados'!N129&lt;'Indices PF'!$E$42), 'Indices PF'!$E$40,
      IF(('Funções Dados'!N129&lt;'Indices PF'!$F$42), 'Indices PF'!$F$40, 'Indices PF'!$G$40)),
       IF((O129&gt;='Indices PF'!$D$41),
       IF(('Funções Dados'!N129&lt;'Indices PF'!$E$42), 'Indices PF'!$E$41,
       IF(('Funções Dados'!N129&lt;'Indices PF'!$F$42), 'Indices PF'!$F$41, 'Indices PF'!$G$41)))))))</f>
        <v/>
      </c>
      <c r="T129" s="116" t="str">
        <f>IF(OR(ISBLANK(N129),ISBLANK(O129)),"",
 IF(M129="ILF",
  IF((O129&lt;='Indices PF'!$D$31),
  IF(('Funções Dados'!N129&lt;'Indices PF'!$E$34), N129*'Indices PF'!$J$31,
  IF(('Funções Dados'!N129&lt;'Indices PF'!$F$34), N129*'Indices PF'!$K$31, N129*'Indices PF'!$L$31)),
   IF((O129&lt;='Indices PF'!$D$32),
   IF(('Funções Dados'!N129&lt;'Indices PF'!$E$34), N129*'Indices PF'!$J$32,
   IF(('Funções Dados'!N129&lt;'Indices PF'!$F$34), N129*'Indices PF'!$K$32, N129*'Indices PF'!$L$32)),
    IF((O129&gt;='Indices PF'!$D$33),
    IF(('Funções Dados'!N129&lt;'Indices PF'!$E$34), N129*'Indices PF'!$J$33,
    IF(('Funções Dados'!N129&lt;'Indices PF'!$F$34), N129*'Indices PF'!$K$33, N129*'Indices PF'!$L$33))))),
    IF((O129&lt;='Indices PF'!$D$39),
     IF(('Funções Dados'!N129&lt;'Indices PF'!$E$42), N129*'Indices PF'!$J$39,
     IF(('Funções Dados'!N129&lt;'Indices PF'!$F$42), N129*'Indices PF'!$K$39, N129*'Indices PF'!$L$39)),
      IF((O129&lt;='Indices PF'!$D$40),
      IF(('Funções Dados'!N129&lt;'Indices PF'!$E$42), N129*'Indices PF'!$J$40,
      IF(('Funções Dados'!N129&lt;'Indices PF'!$F$42), N129*'Indices PF'!$K$40, N129*'Indices PF'!$L$40)),
       IF((O129&gt;='Indices PF'!$D$41),
       IF(('Funções Dados'!N129&lt;'Indices PF'!$E$42), N129*'Indices PF'!$J$41,
       IF(('Funções Dados'!N129&lt;'Indices PF'!$F$42), N129*'Indices PF'!$K$41, N129*'Indices PF'!$L$41)))))))</f>
        <v/>
      </c>
      <c r="U129" s="116" t="str">
        <f>IF(OR(ISBLANK(P129),ISBLANK(Q129)),"",
 IF((Q129&lt;='Indices PF'!$D$47),
 IF(('Funções Dados'!P129&lt;'Indices PF'!$E$50), P129*'Indices PF'!$J$47,
 IF(('Funções Dados'!P129&lt;'Indices PF'!$F$50), P129*'Indices PF'!$K$47, P129*'Indices PF'!$L$47)),
  IF((Q129&lt;='Indices PF'!$D$48),
  IF(('Funções Dados'!P129&lt;'Indices PF'!$E$50), P129*'Indices PF'!$J$48,
  IF(('Funções Dados'!P129&lt;'Indices PF'!$F$50), P129*'Indices PF'!$K$48, P129*'Indices PF'!$L$48)),
   IF((Q129&gt;='Indices PF'!$D$49),
   IF(('Funções Dados'!P129&lt;'Indices PF'!$E$50), P129*'Indices PF'!$J$49,
   IF(('Funções Dados'!P129&lt;'Indices PF'!$F$50), P129*'Indices PF'!$K$49, P129*'Indices PF'!$L$49))))))</f>
        <v/>
      </c>
      <c r="V129" s="168"/>
      <c r="W129" s="169"/>
      <c r="X129" s="169"/>
      <c r="Y129" s="169"/>
      <c r="Z129" s="169"/>
      <c r="AA129" s="169"/>
      <c r="AB129" s="170"/>
      <c r="AC129" s="123"/>
      <c r="AD129" s="123"/>
      <c r="AE129" s="173"/>
      <c r="AF129" s="123"/>
      <c r="AG129" s="89"/>
      <c r="AH129" s="29"/>
    </row>
    <row r="130" spans="1:34" ht="12.75" customHeight="1">
      <c r="A130" s="84"/>
      <c r="B130" s="143"/>
      <c r="C130" s="123"/>
      <c r="D130" s="109"/>
      <c r="E130" s="110"/>
      <c r="F130" s="110"/>
      <c r="G130" s="110"/>
      <c r="H130" s="110"/>
      <c r="I130" s="111"/>
      <c r="J130" s="111"/>
      <c r="K130" s="110"/>
      <c r="L130" s="112"/>
      <c r="M130" s="113"/>
      <c r="N130" s="122"/>
      <c r="O130" s="122"/>
      <c r="P130" s="122"/>
      <c r="Q130" s="122"/>
      <c r="R130" s="115" t="str">
        <f>IF(AND(ISTEXT(T130),ISTEXT(U130)),"",SUM(T130:U130)*'Indices PF'!$E$54)</f>
        <v/>
      </c>
      <c r="S130" s="115" t="str">
        <f>IF(OR(ISBLANK(N130),ISBLANK(O130)),"",
 IF(M130="ILF",
  IF((O130&lt;='Indices PF'!$D$31),
  IF(('Funções Dados'!N130&lt;'Indices PF'!$E$34), 'Indices PF'!$E$31,
  IF(('Funções Dados'!N130&lt;'Indices PF'!$F$34), 'Indices PF'!$F$31, 'Indices PF'!$G$31)),
   IF((O130&lt;='Indices PF'!$D$32),
   IF(('Funções Dados'!N130&lt;'Indices PF'!$E$34), 'Indices PF'!$E$32,
   IF(('Funções Dados'!N130&lt;'Indices PF'!$F$34), 'Indices PF'!$F$32, 'Indices PF'!$G$32)),
    IF((O130&gt;='Indices PF'!$D$33),
    IF(('Funções Dados'!N130&lt;'Indices PF'!$E$34), 'Indices PF'!$E$33,
    IF(('Funções Dados'!N130&lt;'Indices PF'!$F$34), 'Indices PF'!$F$33, 'Indices PF'!$G$33))))),
    IF((O130&lt;='Indices PF'!$D$39),
     IF(('Funções Dados'!N130&lt;'Indices PF'!$E$42), 'Indices PF'!$E$39,
     IF(('Funções Dados'!N130&lt;'Indices PF'!$F$42), 'Indices PF'!$F$39, 'Indices PF'!$G$39)),
      IF((O130&lt;='Indices PF'!$D$40),
      IF(('Funções Dados'!N130&lt;'Indices PF'!$E$42), 'Indices PF'!$E$40,
      IF(('Funções Dados'!N130&lt;'Indices PF'!$F$42), 'Indices PF'!$F$40, 'Indices PF'!$G$40)),
       IF((O130&gt;='Indices PF'!$D$41),
       IF(('Funções Dados'!N130&lt;'Indices PF'!$E$42), 'Indices PF'!$E$41,
       IF(('Funções Dados'!N130&lt;'Indices PF'!$F$42), 'Indices PF'!$F$41, 'Indices PF'!$G$41)))))))</f>
        <v/>
      </c>
      <c r="T130" s="116" t="str">
        <f>IF(OR(ISBLANK(N130),ISBLANK(O130)),"",
 IF(M130="ILF",
  IF((O130&lt;='Indices PF'!$D$31),
  IF(('Funções Dados'!N130&lt;'Indices PF'!$E$34), N130*'Indices PF'!$J$31,
  IF(('Funções Dados'!N130&lt;'Indices PF'!$F$34), N130*'Indices PF'!$K$31, N130*'Indices PF'!$L$31)),
   IF((O130&lt;='Indices PF'!$D$32),
   IF(('Funções Dados'!N130&lt;'Indices PF'!$E$34), N130*'Indices PF'!$J$32,
   IF(('Funções Dados'!N130&lt;'Indices PF'!$F$34), N130*'Indices PF'!$K$32, N130*'Indices PF'!$L$32)),
    IF((O130&gt;='Indices PF'!$D$33),
    IF(('Funções Dados'!N130&lt;'Indices PF'!$E$34), N130*'Indices PF'!$J$33,
    IF(('Funções Dados'!N130&lt;'Indices PF'!$F$34), N130*'Indices PF'!$K$33, N130*'Indices PF'!$L$33))))),
    IF((O130&lt;='Indices PF'!$D$39),
     IF(('Funções Dados'!N130&lt;'Indices PF'!$E$42), N130*'Indices PF'!$J$39,
     IF(('Funções Dados'!N130&lt;'Indices PF'!$F$42), N130*'Indices PF'!$K$39, N130*'Indices PF'!$L$39)),
      IF((O130&lt;='Indices PF'!$D$40),
      IF(('Funções Dados'!N130&lt;'Indices PF'!$E$42), N130*'Indices PF'!$J$40,
      IF(('Funções Dados'!N130&lt;'Indices PF'!$F$42), N130*'Indices PF'!$K$40, N130*'Indices PF'!$L$40)),
       IF((O130&gt;='Indices PF'!$D$41),
       IF(('Funções Dados'!N130&lt;'Indices PF'!$E$42), N130*'Indices PF'!$J$41,
       IF(('Funções Dados'!N130&lt;'Indices PF'!$F$42), N130*'Indices PF'!$K$41, N130*'Indices PF'!$L$41)))))))</f>
        <v/>
      </c>
      <c r="U130" s="116" t="str">
        <f>IF(OR(ISBLANK(P130),ISBLANK(Q130)),"",
 IF((Q130&lt;='Indices PF'!$D$47),
 IF(('Funções Dados'!P130&lt;'Indices PF'!$E$50), P130*'Indices PF'!$J$47,
 IF(('Funções Dados'!P130&lt;'Indices PF'!$F$50), P130*'Indices PF'!$K$47, P130*'Indices PF'!$L$47)),
  IF((Q130&lt;='Indices PF'!$D$48),
  IF(('Funções Dados'!P130&lt;'Indices PF'!$E$50), P130*'Indices PF'!$J$48,
  IF(('Funções Dados'!P130&lt;'Indices PF'!$F$50), P130*'Indices PF'!$K$48, P130*'Indices PF'!$L$48)),
   IF((Q130&gt;='Indices PF'!$D$49),
   IF(('Funções Dados'!P130&lt;'Indices PF'!$E$50), P130*'Indices PF'!$J$49,
   IF(('Funções Dados'!P130&lt;'Indices PF'!$F$50), P130*'Indices PF'!$K$49, P130*'Indices PF'!$L$49))))))</f>
        <v/>
      </c>
      <c r="V130" s="168"/>
      <c r="W130" s="169"/>
      <c r="X130" s="169"/>
      <c r="Y130" s="169"/>
      <c r="Z130" s="169"/>
      <c r="AA130" s="169"/>
      <c r="AB130" s="170"/>
      <c r="AC130" s="123"/>
      <c r="AD130" s="123"/>
      <c r="AE130" s="173"/>
      <c r="AF130" s="123"/>
      <c r="AG130" s="89"/>
      <c r="AH130" s="29"/>
    </row>
    <row r="131" spans="1:34" ht="12.75" customHeight="1">
      <c r="A131" s="84"/>
      <c r="B131" s="143"/>
      <c r="C131" s="123"/>
      <c r="D131" s="109"/>
      <c r="E131" s="110"/>
      <c r="F131" s="110"/>
      <c r="G131" s="110"/>
      <c r="H131" s="110"/>
      <c r="I131" s="111"/>
      <c r="J131" s="111"/>
      <c r="K131" s="110"/>
      <c r="L131" s="112"/>
      <c r="M131" s="113"/>
      <c r="N131" s="122"/>
      <c r="O131" s="122"/>
      <c r="P131" s="122"/>
      <c r="Q131" s="122"/>
      <c r="R131" s="115" t="str">
        <f>IF(AND(ISTEXT(T131),ISTEXT(U131)),"",SUM(T131:U131)*'Indices PF'!$E$54)</f>
        <v/>
      </c>
      <c r="S131" s="115" t="str">
        <f>IF(OR(ISBLANK(N131),ISBLANK(O131)),"",
 IF(M131="ILF",
  IF((O131&lt;='Indices PF'!$D$31),
  IF(('Funções Dados'!N131&lt;'Indices PF'!$E$34), 'Indices PF'!$E$31,
  IF(('Funções Dados'!N131&lt;'Indices PF'!$F$34), 'Indices PF'!$F$31, 'Indices PF'!$G$31)),
   IF((O131&lt;='Indices PF'!$D$32),
   IF(('Funções Dados'!N131&lt;'Indices PF'!$E$34), 'Indices PF'!$E$32,
   IF(('Funções Dados'!N131&lt;'Indices PF'!$F$34), 'Indices PF'!$F$32, 'Indices PF'!$G$32)),
    IF((O131&gt;='Indices PF'!$D$33),
    IF(('Funções Dados'!N131&lt;'Indices PF'!$E$34), 'Indices PF'!$E$33,
    IF(('Funções Dados'!N131&lt;'Indices PF'!$F$34), 'Indices PF'!$F$33, 'Indices PF'!$G$33))))),
    IF((O131&lt;='Indices PF'!$D$39),
     IF(('Funções Dados'!N131&lt;'Indices PF'!$E$42), 'Indices PF'!$E$39,
     IF(('Funções Dados'!N131&lt;'Indices PF'!$F$42), 'Indices PF'!$F$39, 'Indices PF'!$G$39)),
      IF((O131&lt;='Indices PF'!$D$40),
      IF(('Funções Dados'!N131&lt;'Indices PF'!$E$42), 'Indices PF'!$E$40,
      IF(('Funções Dados'!N131&lt;'Indices PF'!$F$42), 'Indices PF'!$F$40, 'Indices PF'!$G$40)),
       IF((O131&gt;='Indices PF'!$D$41),
       IF(('Funções Dados'!N131&lt;'Indices PF'!$E$42), 'Indices PF'!$E$41,
       IF(('Funções Dados'!N131&lt;'Indices PF'!$F$42), 'Indices PF'!$F$41, 'Indices PF'!$G$41)))))))</f>
        <v/>
      </c>
      <c r="T131" s="116" t="str">
        <f>IF(OR(ISBLANK(N131),ISBLANK(O131)),"",
 IF(M131="ILF",
  IF((O131&lt;='Indices PF'!$D$31),
  IF(('Funções Dados'!N131&lt;'Indices PF'!$E$34), N131*'Indices PF'!$J$31,
  IF(('Funções Dados'!N131&lt;'Indices PF'!$F$34), N131*'Indices PF'!$K$31, N131*'Indices PF'!$L$31)),
   IF((O131&lt;='Indices PF'!$D$32),
   IF(('Funções Dados'!N131&lt;'Indices PF'!$E$34), N131*'Indices PF'!$J$32,
   IF(('Funções Dados'!N131&lt;'Indices PF'!$F$34), N131*'Indices PF'!$K$32, N131*'Indices PF'!$L$32)),
    IF((O131&gt;='Indices PF'!$D$33),
    IF(('Funções Dados'!N131&lt;'Indices PF'!$E$34), N131*'Indices PF'!$J$33,
    IF(('Funções Dados'!N131&lt;'Indices PF'!$F$34), N131*'Indices PF'!$K$33, N131*'Indices PF'!$L$33))))),
    IF((O131&lt;='Indices PF'!$D$39),
     IF(('Funções Dados'!N131&lt;'Indices PF'!$E$42), N131*'Indices PF'!$J$39,
     IF(('Funções Dados'!N131&lt;'Indices PF'!$F$42), N131*'Indices PF'!$K$39, N131*'Indices PF'!$L$39)),
      IF((O131&lt;='Indices PF'!$D$40),
      IF(('Funções Dados'!N131&lt;'Indices PF'!$E$42), N131*'Indices PF'!$J$40,
      IF(('Funções Dados'!N131&lt;'Indices PF'!$F$42), N131*'Indices PF'!$K$40, N131*'Indices PF'!$L$40)),
       IF((O131&gt;='Indices PF'!$D$41),
       IF(('Funções Dados'!N131&lt;'Indices PF'!$E$42), N131*'Indices PF'!$J$41,
       IF(('Funções Dados'!N131&lt;'Indices PF'!$F$42), N131*'Indices PF'!$K$41, N131*'Indices PF'!$L$41)))))))</f>
        <v/>
      </c>
      <c r="U131" s="116" t="str">
        <f>IF(OR(ISBLANK(P131),ISBLANK(Q131)),"",
 IF((Q131&lt;='Indices PF'!$D$47),
 IF(('Funções Dados'!P131&lt;'Indices PF'!$E$50), P131*'Indices PF'!$J$47,
 IF(('Funções Dados'!P131&lt;'Indices PF'!$F$50), P131*'Indices PF'!$K$47, P131*'Indices PF'!$L$47)),
  IF((Q131&lt;='Indices PF'!$D$48),
  IF(('Funções Dados'!P131&lt;'Indices PF'!$E$50), P131*'Indices PF'!$J$48,
  IF(('Funções Dados'!P131&lt;'Indices PF'!$F$50), P131*'Indices PF'!$K$48, P131*'Indices PF'!$L$48)),
   IF((Q131&gt;='Indices PF'!$D$49),
   IF(('Funções Dados'!P131&lt;'Indices PF'!$E$50), P131*'Indices PF'!$J$49,
   IF(('Funções Dados'!P131&lt;'Indices PF'!$F$50), P131*'Indices PF'!$K$49, P131*'Indices PF'!$L$49))))))</f>
        <v/>
      </c>
      <c r="V131" s="168"/>
      <c r="W131" s="169"/>
      <c r="X131" s="169"/>
      <c r="Y131" s="169"/>
      <c r="Z131" s="169"/>
      <c r="AA131" s="169"/>
      <c r="AB131" s="170"/>
      <c r="AC131" s="123"/>
      <c r="AD131" s="123"/>
      <c r="AE131" s="173"/>
      <c r="AF131" s="123"/>
      <c r="AG131" s="89"/>
      <c r="AH131" s="29"/>
    </row>
    <row r="132" spans="1:34" ht="12.75" customHeight="1">
      <c r="A132" s="84"/>
      <c r="B132" s="143"/>
      <c r="C132" s="123"/>
      <c r="D132" s="109"/>
      <c r="E132" s="110"/>
      <c r="F132" s="110"/>
      <c r="G132" s="110"/>
      <c r="H132" s="110"/>
      <c r="I132" s="111"/>
      <c r="J132" s="111"/>
      <c r="K132" s="110"/>
      <c r="L132" s="112"/>
      <c r="M132" s="113"/>
      <c r="N132" s="122"/>
      <c r="O132" s="122"/>
      <c r="P132" s="122"/>
      <c r="Q132" s="122"/>
      <c r="R132" s="115" t="str">
        <f>IF(AND(ISTEXT(T132),ISTEXT(U132)),"",SUM(T132:U132)*'Indices PF'!$E$54)</f>
        <v/>
      </c>
      <c r="S132" s="115" t="str">
        <f>IF(OR(ISBLANK(N132),ISBLANK(O132)),"",
 IF(M132="ILF",
  IF((O132&lt;='Indices PF'!$D$31),
  IF(('Funções Dados'!N132&lt;'Indices PF'!$E$34), 'Indices PF'!$E$31,
  IF(('Funções Dados'!N132&lt;'Indices PF'!$F$34), 'Indices PF'!$F$31, 'Indices PF'!$G$31)),
   IF((O132&lt;='Indices PF'!$D$32),
   IF(('Funções Dados'!N132&lt;'Indices PF'!$E$34), 'Indices PF'!$E$32,
   IF(('Funções Dados'!N132&lt;'Indices PF'!$F$34), 'Indices PF'!$F$32, 'Indices PF'!$G$32)),
    IF((O132&gt;='Indices PF'!$D$33),
    IF(('Funções Dados'!N132&lt;'Indices PF'!$E$34), 'Indices PF'!$E$33,
    IF(('Funções Dados'!N132&lt;'Indices PF'!$F$34), 'Indices PF'!$F$33, 'Indices PF'!$G$33))))),
    IF((O132&lt;='Indices PF'!$D$39),
     IF(('Funções Dados'!N132&lt;'Indices PF'!$E$42), 'Indices PF'!$E$39,
     IF(('Funções Dados'!N132&lt;'Indices PF'!$F$42), 'Indices PF'!$F$39, 'Indices PF'!$G$39)),
      IF((O132&lt;='Indices PF'!$D$40),
      IF(('Funções Dados'!N132&lt;'Indices PF'!$E$42), 'Indices PF'!$E$40,
      IF(('Funções Dados'!N132&lt;'Indices PF'!$F$42), 'Indices PF'!$F$40, 'Indices PF'!$G$40)),
       IF((O132&gt;='Indices PF'!$D$41),
       IF(('Funções Dados'!N132&lt;'Indices PF'!$E$42), 'Indices PF'!$E$41,
       IF(('Funções Dados'!N132&lt;'Indices PF'!$F$42), 'Indices PF'!$F$41, 'Indices PF'!$G$41)))))))</f>
        <v/>
      </c>
      <c r="T132" s="116" t="str">
        <f>IF(OR(ISBLANK(N132),ISBLANK(O132)),"",
 IF(M132="ILF",
  IF((O132&lt;='Indices PF'!$D$31),
  IF(('Funções Dados'!N132&lt;'Indices PF'!$E$34), N132*'Indices PF'!$J$31,
  IF(('Funções Dados'!N132&lt;'Indices PF'!$F$34), N132*'Indices PF'!$K$31, N132*'Indices PF'!$L$31)),
   IF((O132&lt;='Indices PF'!$D$32),
   IF(('Funções Dados'!N132&lt;'Indices PF'!$E$34), N132*'Indices PF'!$J$32,
   IF(('Funções Dados'!N132&lt;'Indices PF'!$F$34), N132*'Indices PF'!$K$32, N132*'Indices PF'!$L$32)),
    IF((O132&gt;='Indices PF'!$D$33),
    IF(('Funções Dados'!N132&lt;'Indices PF'!$E$34), N132*'Indices PF'!$J$33,
    IF(('Funções Dados'!N132&lt;'Indices PF'!$F$34), N132*'Indices PF'!$K$33, N132*'Indices PF'!$L$33))))),
    IF((O132&lt;='Indices PF'!$D$39),
     IF(('Funções Dados'!N132&lt;'Indices PF'!$E$42), N132*'Indices PF'!$J$39,
     IF(('Funções Dados'!N132&lt;'Indices PF'!$F$42), N132*'Indices PF'!$K$39, N132*'Indices PF'!$L$39)),
      IF((O132&lt;='Indices PF'!$D$40),
      IF(('Funções Dados'!N132&lt;'Indices PF'!$E$42), N132*'Indices PF'!$J$40,
      IF(('Funções Dados'!N132&lt;'Indices PF'!$F$42), N132*'Indices PF'!$K$40, N132*'Indices PF'!$L$40)),
       IF((O132&gt;='Indices PF'!$D$41),
       IF(('Funções Dados'!N132&lt;'Indices PF'!$E$42), N132*'Indices PF'!$J$41,
       IF(('Funções Dados'!N132&lt;'Indices PF'!$F$42), N132*'Indices PF'!$K$41, N132*'Indices PF'!$L$41)))))))</f>
        <v/>
      </c>
      <c r="U132" s="116" t="str">
        <f>IF(OR(ISBLANK(P132),ISBLANK(Q132)),"",
 IF((Q132&lt;='Indices PF'!$D$47),
 IF(('Funções Dados'!P132&lt;'Indices PF'!$E$50), P132*'Indices PF'!$J$47,
 IF(('Funções Dados'!P132&lt;'Indices PF'!$F$50), P132*'Indices PF'!$K$47, P132*'Indices PF'!$L$47)),
  IF((Q132&lt;='Indices PF'!$D$48),
  IF(('Funções Dados'!P132&lt;'Indices PF'!$E$50), P132*'Indices PF'!$J$48,
  IF(('Funções Dados'!P132&lt;'Indices PF'!$F$50), P132*'Indices PF'!$K$48, P132*'Indices PF'!$L$48)),
   IF((Q132&gt;='Indices PF'!$D$49),
   IF(('Funções Dados'!P132&lt;'Indices PF'!$E$50), P132*'Indices PF'!$J$49,
   IF(('Funções Dados'!P132&lt;'Indices PF'!$F$50), P132*'Indices PF'!$K$49, P132*'Indices PF'!$L$49))))))</f>
        <v/>
      </c>
      <c r="V132" s="168"/>
      <c r="W132" s="169"/>
      <c r="X132" s="169"/>
      <c r="Y132" s="169"/>
      <c r="Z132" s="169"/>
      <c r="AA132" s="169"/>
      <c r="AB132" s="170"/>
      <c r="AC132" s="123"/>
      <c r="AD132" s="123"/>
      <c r="AE132" s="173"/>
      <c r="AF132" s="123"/>
      <c r="AG132" s="89"/>
      <c r="AH132" s="29"/>
    </row>
    <row r="133" spans="1:34" ht="12.75" customHeight="1">
      <c r="A133" s="84"/>
      <c r="B133" s="143"/>
      <c r="C133" s="123"/>
      <c r="D133" s="109"/>
      <c r="E133" s="110"/>
      <c r="F133" s="110"/>
      <c r="G133" s="110"/>
      <c r="H133" s="110"/>
      <c r="I133" s="111"/>
      <c r="J133" s="111"/>
      <c r="K133" s="110"/>
      <c r="L133" s="112"/>
      <c r="M133" s="113"/>
      <c r="N133" s="122"/>
      <c r="O133" s="122"/>
      <c r="P133" s="122"/>
      <c r="Q133" s="122"/>
      <c r="R133" s="115" t="str">
        <f>IF(AND(ISTEXT(T133),ISTEXT(U133)),"",SUM(T133:U133)*'Indices PF'!$E$54)</f>
        <v/>
      </c>
      <c r="S133" s="115" t="str">
        <f>IF(OR(ISBLANK(N133),ISBLANK(O133)),"",
 IF(M133="ILF",
  IF((O133&lt;='Indices PF'!$D$31),
  IF(('Funções Dados'!N133&lt;'Indices PF'!$E$34), 'Indices PF'!$E$31,
  IF(('Funções Dados'!N133&lt;'Indices PF'!$F$34), 'Indices PF'!$F$31, 'Indices PF'!$G$31)),
   IF((O133&lt;='Indices PF'!$D$32),
   IF(('Funções Dados'!N133&lt;'Indices PF'!$E$34), 'Indices PF'!$E$32,
   IF(('Funções Dados'!N133&lt;'Indices PF'!$F$34), 'Indices PF'!$F$32, 'Indices PF'!$G$32)),
    IF((O133&gt;='Indices PF'!$D$33),
    IF(('Funções Dados'!N133&lt;'Indices PF'!$E$34), 'Indices PF'!$E$33,
    IF(('Funções Dados'!N133&lt;'Indices PF'!$F$34), 'Indices PF'!$F$33, 'Indices PF'!$G$33))))),
    IF((O133&lt;='Indices PF'!$D$39),
     IF(('Funções Dados'!N133&lt;'Indices PF'!$E$42), 'Indices PF'!$E$39,
     IF(('Funções Dados'!N133&lt;'Indices PF'!$F$42), 'Indices PF'!$F$39, 'Indices PF'!$G$39)),
      IF((O133&lt;='Indices PF'!$D$40),
      IF(('Funções Dados'!N133&lt;'Indices PF'!$E$42), 'Indices PF'!$E$40,
      IF(('Funções Dados'!N133&lt;'Indices PF'!$F$42), 'Indices PF'!$F$40, 'Indices PF'!$G$40)),
       IF((O133&gt;='Indices PF'!$D$41),
       IF(('Funções Dados'!N133&lt;'Indices PF'!$E$42), 'Indices PF'!$E$41,
       IF(('Funções Dados'!N133&lt;'Indices PF'!$F$42), 'Indices PF'!$F$41, 'Indices PF'!$G$41)))))))</f>
        <v/>
      </c>
      <c r="T133" s="116" t="str">
        <f>IF(OR(ISBLANK(N133),ISBLANK(O133)),"",
 IF(M133="ILF",
  IF((O133&lt;='Indices PF'!$D$31),
  IF(('Funções Dados'!N133&lt;'Indices PF'!$E$34), N133*'Indices PF'!$J$31,
  IF(('Funções Dados'!N133&lt;'Indices PF'!$F$34), N133*'Indices PF'!$K$31, N133*'Indices PF'!$L$31)),
   IF((O133&lt;='Indices PF'!$D$32),
   IF(('Funções Dados'!N133&lt;'Indices PF'!$E$34), N133*'Indices PF'!$J$32,
   IF(('Funções Dados'!N133&lt;'Indices PF'!$F$34), N133*'Indices PF'!$K$32, N133*'Indices PF'!$L$32)),
    IF((O133&gt;='Indices PF'!$D$33),
    IF(('Funções Dados'!N133&lt;'Indices PF'!$E$34), N133*'Indices PF'!$J$33,
    IF(('Funções Dados'!N133&lt;'Indices PF'!$F$34), N133*'Indices PF'!$K$33, N133*'Indices PF'!$L$33))))),
    IF((O133&lt;='Indices PF'!$D$39),
     IF(('Funções Dados'!N133&lt;'Indices PF'!$E$42), N133*'Indices PF'!$J$39,
     IF(('Funções Dados'!N133&lt;'Indices PF'!$F$42), N133*'Indices PF'!$K$39, N133*'Indices PF'!$L$39)),
      IF((O133&lt;='Indices PF'!$D$40),
      IF(('Funções Dados'!N133&lt;'Indices PF'!$E$42), N133*'Indices PF'!$J$40,
      IF(('Funções Dados'!N133&lt;'Indices PF'!$F$42), N133*'Indices PF'!$K$40, N133*'Indices PF'!$L$40)),
       IF((O133&gt;='Indices PF'!$D$41),
       IF(('Funções Dados'!N133&lt;'Indices PF'!$E$42), N133*'Indices PF'!$J$41,
       IF(('Funções Dados'!N133&lt;'Indices PF'!$F$42), N133*'Indices PF'!$K$41, N133*'Indices PF'!$L$41)))))))</f>
        <v/>
      </c>
      <c r="U133" s="116" t="str">
        <f>IF(OR(ISBLANK(P133),ISBLANK(Q133)),"",
 IF((Q133&lt;='Indices PF'!$D$47),
 IF(('Funções Dados'!P133&lt;'Indices PF'!$E$50), P133*'Indices PF'!$J$47,
 IF(('Funções Dados'!P133&lt;'Indices PF'!$F$50), P133*'Indices PF'!$K$47, P133*'Indices PF'!$L$47)),
  IF((Q133&lt;='Indices PF'!$D$48),
  IF(('Funções Dados'!P133&lt;'Indices PF'!$E$50), P133*'Indices PF'!$J$48,
  IF(('Funções Dados'!P133&lt;'Indices PF'!$F$50), P133*'Indices PF'!$K$48, P133*'Indices PF'!$L$48)),
   IF((Q133&gt;='Indices PF'!$D$49),
   IF(('Funções Dados'!P133&lt;'Indices PF'!$E$50), P133*'Indices PF'!$J$49,
   IF(('Funções Dados'!P133&lt;'Indices PF'!$F$50), P133*'Indices PF'!$K$49, P133*'Indices PF'!$L$49))))))</f>
        <v/>
      </c>
      <c r="V133" s="168"/>
      <c r="W133" s="169"/>
      <c r="X133" s="169"/>
      <c r="Y133" s="169"/>
      <c r="Z133" s="169"/>
      <c r="AA133" s="169"/>
      <c r="AB133" s="170"/>
      <c r="AC133" s="123"/>
      <c r="AD133" s="123"/>
      <c r="AE133" s="173"/>
      <c r="AF133" s="123"/>
      <c r="AG133" s="89"/>
      <c r="AH133" s="29"/>
    </row>
    <row r="134" spans="1:34" ht="12.75" customHeight="1">
      <c r="A134" s="84"/>
      <c r="B134" s="143"/>
      <c r="C134" s="123"/>
      <c r="D134" s="109"/>
      <c r="E134" s="110"/>
      <c r="F134" s="110"/>
      <c r="G134" s="110"/>
      <c r="H134" s="110"/>
      <c r="I134" s="111"/>
      <c r="J134" s="111"/>
      <c r="K134" s="110"/>
      <c r="L134" s="112"/>
      <c r="M134" s="113"/>
      <c r="N134" s="122"/>
      <c r="O134" s="122"/>
      <c r="P134" s="122"/>
      <c r="Q134" s="122"/>
      <c r="R134" s="115" t="str">
        <f>IF(AND(ISTEXT(T134),ISTEXT(U134)),"",SUM(T134:U134)*'Indices PF'!$E$54)</f>
        <v/>
      </c>
      <c r="S134" s="115" t="str">
        <f>IF(OR(ISBLANK(N134),ISBLANK(O134)),"",
 IF(M134="ILF",
  IF((O134&lt;='Indices PF'!$D$31),
  IF(('Funções Dados'!N134&lt;'Indices PF'!$E$34), 'Indices PF'!$E$31,
  IF(('Funções Dados'!N134&lt;'Indices PF'!$F$34), 'Indices PF'!$F$31, 'Indices PF'!$G$31)),
   IF((O134&lt;='Indices PF'!$D$32),
   IF(('Funções Dados'!N134&lt;'Indices PF'!$E$34), 'Indices PF'!$E$32,
   IF(('Funções Dados'!N134&lt;'Indices PF'!$F$34), 'Indices PF'!$F$32, 'Indices PF'!$G$32)),
    IF((O134&gt;='Indices PF'!$D$33),
    IF(('Funções Dados'!N134&lt;'Indices PF'!$E$34), 'Indices PF'!$E$33,
    IF(('Funções Dados'!N134&lt;'Indices PF'!$F$34), 'Indices PF'!$F$33, 'Indices PF'!$G$33))))),
    IF((O134&lt;='Indices PF'!$D$39),
     IF(('Funções Dados'!N134&lt;'Indices PF'!$E$42), 'Indices PF'!$E$39,
     IF(('Funções Dados'!N134&lt;'Indices PF'!$F$42), 'Indices PF'!$F$39, 'Indices PF'!$G$39)),
      IF((O134&lt;='Indices PF'!$D$40),
      IF(('Funções Dados'!N134&lt;'Indices PF'!$E$42), 'Indices PF'!$E$40,
      IF(('Funções Dados'!N134&lt;'Indices PF'!$F$42), 'Indices PF'!$F$40, 'Indices PF'!$G$40)),
       IF((O134&gt;='Indices PF'!$D$41),
       IF(('Funções Dados'!N134&lt;'Indices PF'!$E$42), 'Indices PF'!$E$41,
       IF(('Funções Dados'!N134&lt;'Indices PF'!$F$42), 'Indices PF'!$F$41, 'Indices PF'!$G$41)))))))</f>
        <v/>
      </c>
      <c r="T134" s="116" t="str">
        <f>IF(OR(ISBLANK(N134),ISBLANK(O134)),"",
 IF(M134="ILF",
  IF((O134&lt;='Indices PF'!$D$31),
  IF(('Funções Dados'!N134&lt;'Indices PF'!$E$34), N134*'Indices PF'!$J$31,
  IF(('Funções Dados'!N134&lt;'Indices PF'!$F$34), N134*'Indices PF'!$K$31, N134*'Indices PF'!$L$31)),
   IF((O134&lt;='Indices PF'!$D$32),
   IF(('Funções Dados'!N134&lt;'Indices PF'!$E$34), N134*'Indices PF'!$J$32,
   IF(('Funções Dados'!N134&lt;'Indices PF'!$F$34), N134*'Indices PF'!$K$32, N134*'Indices PF'!$L$32)),
    IF((O134&gt;='Indices PF'!$D$33),
    IF(('Funções Dados'!N134&lt;'Indices PF'!$E$34), N134*'Indices PF'!$J$33,
    IF(('Funções Dados'!N134&lt;'Indices PF'!$F$34), N134*'Indices PF'!$K$33, N134*'Indices PF'!$L$33))))),
    IF((O134&lt;='Indices PF'!$D$39),
     IF(('Funções Dados'!N134&lt;'Indices PF'!$E$42), N134*'Indices PF'!$J$39,
     IF(('Funções Dados'!N134&lt;'Indices PF'!$F$42), N134*'Indices PF'!$K$39, N134*'Indices PF'!$L$39)),
      IF((O134&lt;='Indices PF'!$D$40),
      IF(('Funções Dados'!N134&lt;'Indices PF'!$E$42), N134*'Indices PF'!$J$40,
      IF(('Funções Dados'!N134&lt;'Indices PF'!$F$42), N134*'Indices PF'!$K$40, N134*'Indices PF'!$L$40)),
       IF((O134&gt;='Indices PF'!$D$41),
       IF(('Funções Dados'!N134&lt;'Indices PF'!$E$42), N134*'Indices PF'!$J$41,
       IF(('Funções Dados'!N134&lt;'Indices PF'!$F$42), N134*'Indices PF'!$K$41, N134*'Indices PF'!$L$41)))))))</f>
        <v/>
      </c>
      <c r="U134" s="116" t="str">
        <f>IF(OR(ISBLANK(P134),ISBLANK(Q134)),"",
 IF((Q134&lt;='Indices PF'!$D$47),
 IF(('Funções Dados'!P134&lt;'Indices PF'!$E$50), P134*'Indices PF'!$J$47,
 IF(('Funções Dados'!P134&lt;'Indices PF'!$F$50), P134*'Indices PF'!$K$47, P134*'Indices PF'!$L$47)),
  IF((Q134&lt;='Indices PF'!$D$48),
  IF(('Funções Dados'!P134&lt;'Indices PF'!$E$50), P134*'Indices PF'!$J$48,
  IF(('Funções Dados'!P134&lt;'Indices PF'!$F$50), P134*'Indices PF'!$K$48, P134*'Indices PF'!$L$48)),
   IF((Q134&gt;='Indices PF'!$D$49),
   IF(('Funções Dados'!P134&lt;'Indices PF'!$E$50), P134*'Indices PF'!$J$49,
   IF(('Funções Dados'!P134&lt;'Indices PF'!$F$50), P134*'Indices PF'!$K$49, P134*'Indices PF'!$L$49))))))</f>
        <v/>
      </c>
      <c r="V134" s="168"/>
      <c r="W134" s="169"/>
      <c r="X134" s="169"/>
      <c r="Y134" s="169"/>
      <c r="Z134" s="169"/>
      <c r="AA134" s="169"/>
      <c r="AB134" s="170"/>
      <c r="AC134" s="123"/>
      <c r="AD134" s="123"/>
      <c r="AE134" s="173"/>
      <c r="AF134" s="123"/>
      <c r="AG134" s="89"/>
      <c r="AH134" s="29"/>
    </row>
    <row r="135" spans="1:34" ht="12.75" customHeight="1">
      <c r="A135" s="84"/>
      <c r="B135" s="143"/>
      <c r="C135" s="123"/>
      <c r="D135" s="109"/>
      <c r="E135" s="110"/>
      <c r="F135" s="110"/>
      <c r="G135" s="110"/>
      <c r="H135" s="110"/>
      <c r="I135" s="111"/>
      <c r="J135" s="111"/>
      <c r="K135" s="110"/>
      <c r="L135" s="112"/>
      <c r="M135" s="113"/>
      <c r="N135" s="122"/>
      <c r="O135" s="122"/>
      <c r="P135" s="122"/>
      <c r="Q135" s="122"/>
      <c r="R135" s="115" t="str">
        <f>IF(AND(ISTEXT(T135),ISTEXT(U135)),"",SUM(T135:U135)*'Indices PF'!$E$54)</f>
        <v/>
      </c>
      <c r="S135" s="115" t="str">
        <f>IF(OR(ISBLANK(N135),ISBLANK(O135)),"",
 IF(M135="ILF",
  IF((O135&lt;='Indices PF'!$D$31),
  IF(('Funções Dados'!N135&lt;'Indices PF'!$E$34), 'Indices PF'!$E$31,
  IF(('Funções Dados'!N135&lt;'Indices PF'!$F$34), 'Indices PF'!$F$31, 'Indices PF'!$G$31)),
   IF((O135&lt;='Indices PF'!$D$32),
   IF(('Funções Dados'!N135&lt;'Indices PF'!$E$34), 'Indices PF'!$E$32,
   IF(('Funções Dados'!N135&lt;'Indices PF'!$F$34), 'Indices PF'!$F$32, 'Indices PF'!$G$32)),
    IF((O135&gt;='Indices PF'!$D$33),
    IF(('Funções Dados'!N135&lt;'Indices PF'!$E$34), 'Indices PF'!$E$33,
    IF(('Funções Dados'!N135&lt;'Indices PF'!$F$34), 'Indices PF'!$F$33, 'Indices PF'!$G$33))))),
    IF((O135&lt;='Indices PF'!$D$39),
     IF(('Funções Dados'!N135&lt;'Indices PF'!$E$42), 'Indices PF'!$E$39,
     IF(('Funções Dados'!N135&lt;'Indices PF'!$F$42), 'Indices PF'!$F$39, 'Indices PF'!$G$39)),
      IF((O135&lt;='Indices PF'!$D$40),
      IF(('Funções Dados'!N135&lt;'Indices PF'!$E$42), 'Indices PF'!$E$40,
      IF(('Funções Dados'!N135&lt;'Indices PF'!$F$42), 'Indices PF'!$F$40, 'Indices PF'!$G$40)),
       IF((O135&gt;='Indices PF'!$D$41),
       IF(('Funções Dados'!N135&lt;'Indices PF'!$E$42), 'Indices PF'!$E$41,
       IF(('Funções Dados'!N135&lt;'Indices PF'!$F$42), 'Indices PF'!$F$41, 'Indices PF'!$G$41)))))))</f>
        <v/>
      </c>
      <c r="T135" s="116" t="str">
        <f>IF(OR(ISBLANK(N135),ISBLANK(O135)),"",
 IF(M135="ILF",
  IF((O135&lt;='Indices PF'!$D$31),
  IF(('Funções Dados'!N135&lt;'Indices PF'!$E$34), N135*'Indices PF'!$J$31,
  IF(('Funções Dados'!N135&lt;'Indices PF'!$F$34), N135*'Indices PF'!$K$31, N135*'Indices PF'!$L$31)),
   IF((O135&lt;='Indices PF'!$D$32),
   IF(('Funções Dados'!N135&lt;'Indices PF'!$E$34), N135*'Indices PF'!$J$32,
   IF(('Funções Dados'!N135&lt;'Indices PF'!$F$34), N135*'Indices PF'!$K$32, N135*'Indices PF'!$L$32)),
    IF((O135&gt;='Indices PF'!$D$33),
    IF(('Funções Dados'!N135&lt;'Indices PF'!$E$34), N135*'Indices PF'!$J$33,
    IF(('Funções Dados'!N135&lt;'Indices PF'!$F$34), N135*'Indices PF'!$K$33, N135*'Indices PF'!$L$33))))),
    IF((O135&lt;='Indices PF'!$D$39),
     IF(('Funções Dados'!N135&lt;'Indices PF'!$E$42), N135*'Indices PF'!$J$39,
     IF(('Funções Dados'!N135&lt;'Indices PF'!$F$42), N135*'Indices PF'!$K$39, N135*'Indices PF'!$L$39)),
      IF((O135&lt;='Indices PF'!$D$40),
      IF(('Funções Dados'!N135&lt;'Indices PF'!$E$42), N135*'Indices PF'!$J$40,
      IF(('Funções Dados'!N135&lt;'Indices PF'!$F$42), N135*'Indices PF'!$K$40, N135*'Indices PF'!$L$40)),
       IF((O135&gt;='Indices PF'!$D$41),
       IF(('Funções Dados'!N135&lt;'Indices PF'!$E$42), N135*'Indices PF'!$J$41,
       IF(('Funções Dados'!N135&lt;'Indices PF'!$F$42), N135*'Indices PF'!$K$41, N135*'Indices PF'!$L$41)))))))</f>
        <v/>
      </c>
      <c r="U135" s="116" t="str">
        <f>IF(OR(ISBLANK(P135),ISBLANK(Q135)),"",
 IF((Q135&lt;='Indices PF'!$D$47),
 IF(('Funções Dados'!P135&lt;'Indices PF'!$E$50), P135*'Indices PF'!$J$47,
 IF(('Funções Dados'!P135&lt;'Indices PF'!$F$50), P135*'Indices PF'!$K$47, P135*'Indices PF'!$L$47)),
  IF((Q135&lt;='Indices PF'!$D$48),
  IF(('Funções Dados'!P135&lt;'Indices PF'!$E$50), P135*'Indices PF'!$J$48,
  IF(('Funções Dados'!P135&lt;'Indices PF'!$F$50), P135*'Indices PF'!$K$48, P135*'Indices PF'!$L$48)),
   IF((Q135&gt;='Indices PF'!$D$49),
   IF(('Funções Dados'!P135&lt;'Indices PF'!$E$50), P135*'Indices PF'!$J$49,
   IF(('Funções Dados'!P135&lt;'Indices PF'!$F$50), P135*'Indices PF'!$K$49, P135*'Indices PF'!$L$49))))))</f>
        <v/>
      </c>
      <c r="V135" s="168"/>
      <c r="W135" s="169"/>
      <c r="X135" s="169"/>
      <c r="Y135" s="169"/>
      <c r="Z135" s="169"/>
      <c r="AA135" s="169"/>
      <c r="AB135" s="170"/>
      <c r="AC135" s="123"/>
      <c r="AD135" s="123"/>
      <c r="AE135" s="173"/>
      <c r="AF135" s="123"/>
      <c r="AG135" s="89"/>
      <c r="AH135" s="29"/>
    </row>
    <row r="136" spans="1:34" ht="12.75" customHeight="1">
      <c r="A136" s="84"/>
      <c r="B136" s="143"/>
      <c r="C136" s="123"/>
      <c r="D136" s="109"/>
      <c r="E136" s="110"/>
      <c r="F136" s="110"/>
      <c r="G136" s="110"/>
      <c r="H136" s="110"/>
      <c r="I136" s="111"/>
      <c r="J136" s="111"/>
      <c r="K136" s="110"/>
      <c r="L136" s="112"/>
      <c r="M136" s="113"/>
      <c r="N136" s="122"/>
      <c r="O136" s="122"/>
      <c r="P136" s="122"/>
      <c r="Q136" s="122"/>
      <c r="R136" s="115" t="str">
        <f>IF(AND(ISTEXT(T136),ISTEXT(U136)),"",SUM(T136:U136)*'Indices PF'!$E$54)</f>
        <v/>
      </c>
      <c r="S136" s="115" t="str">
        <f>IF(OR(ISBLANK(N136),ISBLANK(O136)),"",
 IF(M136="ILF",
  IF((O136&lt;='Indices PF'!$D$31),
  IF(('Funções Dados'!N136&lt;'Indices PF'!$E$34), 'Indices PF'!$E$31,
  IF(('Funções Dados'!N136&lt;'Indices PF'!$F$34), 'Indices PF'!$F$31, 'Indices PF'!$G$31)),
   IF((O136&lt;='Indices PF'!$D$32),
   IF(('Funções Dados'!N136&lt;'Indices PF'!$E$34), 'Indices PF'!$E$32,
   IF(('Funções Dados'!N136&lt;'Indices PF'!$F$34), 'Indices PF'!$F$32, 'Indices PF'!$G$32)),
    IF((O136&gt;='Indices PF'!$D$33),
    IF(('Funções Dados'!N136&lt;'Indices PF'!$E$34), 'Indices PF'!$E$33,
    IF(('Funções Dados'!N136&lt;'Indices PF'!$F$34), 'Indices PF'!$F$33, 'Indices PF'!$G$33))))),
    IF((O136&lt;='Indices PF'!$D$39),
     IF(('Funções Dados'!N136&lt;'Indices PF'!$E$42), 'Indices PF'!$E$39,
     IF(('Funções Dados'!N136&lt;'Indices PF'!$F$42), 'Indices PF'!$F$39, 'Indices PF'!$G$39)),
      IF((O136&lt;='Indices PF'!$D$40),
      IF(('Funções Dados'!N136&lt;'Indices PF'!$E$42), 'Indices PF'!$E$40,
      IF(('Funções Dados'!N136&lt;'Indices PF'!$F$42), 'Indices PF'!$F$40, 'Indices PF'!$G$40)),
       IF((O136&gt;='Indices PF'!$D$41),
       IF(('Funções Dados'!N136&lt;'Indices PF'!$E$42), 'Indices PF'!$E$41,
       IF(('Funções Dados'!N136&lt;'Indices PF'!$F$42), 'Indices PF'!$F$41, 'Indices PF'!$G$41)))))))</f>
        <v/>
      </c>
      <c r="T136" s="116" t="str">
        <f>IF(OR(ISBLANK(N136),ISBLANK(O136)),"",
 IF(M136="ILF",
  IF((O136&lt;='Indices PF'!$D$31),
  IF(('Funções Dados'!N136&lt;'Indices PF'!$E$34), N136*'Indices PF'!$J$31,
  IF(('Funções Dados'!N136&lt;'Indices PF'!$F$34), N136*'Indices PF'!$K$31, N136*'Indices PF'!$L$31)),
   IF((O136&lt;='Indices PF'!$D$32),
   IF(('Funções Dados'!N136&lt;'Indices PF'!$E$34), N136*'Indices PF'!$J$32,
   IF(('Funções Dados'!N136&lt;'Indices PF'!$F$34), N136*'Indices PF'!$K$32, N136*'Indices PF'!$L$32)),
    IF((O136&gt;='Indices PF'!$D$33),
    IF(('Funções Dados'!N136&lt;'Indices PF'!$E$34), N136*'Indices PF'!$J$33,
    IF(('Funções Dados'!N136&lt;'Indices PF'!$F$34), N136*'Indices PF'!$K$33, N136*'Indices PF'!$L$33))))),
    IF((O136&lt;='Indices PF'!$D$39),
     IF(('Funções Dados'!N136&lt;'Indices PF'!$E$42), N136*'Indices PF'!$J$39,
     IF(('Funções Dados'!N136&lt;'Indices PF'!$F$42), N136*'Indices PF'!$K$39, N136*'Indices PF'!$L$39)),
      IF((O136&lt;='Indices PF'!$D$40),
      IF(('Funções Dados'!N136&lt;'Indices PF'!$E$42), N136*'Indices PF'!$J$40,
      IF(('Funções Dados'!N136&lt;'Indices PF'!$F$42), N136*'Indices PF'!$K$40, N136*'Indices PF'!$L$40)),
       IF((O136&gt;='Indices PF'!$D$41),
       IF(('Funções Dados'!N136&lt;'Indices PF'!$E$42), N136*'Indices PF'!$J$41,
       IF(('Funções Dados'!N136&lt;'Indices PF'!$F$42), N136*'Indices PF'!$K$41, N136*'Indices PF'!$L$41)))))))</f>
        <v/>
      </c>
      <c r="U136" s="116" t="str">
        <f>IF(OR(ISBLANK(P136),ISBLANK(Q136)),"",
 IF((Q136&lt;='Indices PF'!$D$47),
 IF(('Funções Dados'!P136&lt;'Indices PF'!$E$50), P136*'Indices PF'!$J$47,
 IF(('Funções Dados'!P136&lt;'Indices PF'!$F$50), P136*'Indices PF'!$K$47, P136*'Indices PF'!$L$47)),
  IF((Q136&lt;='Indices PF'!$D$48),
  IF(('Funções Dados'!P136&lt;'Indices PF'!$E$50), P136*'Indices PF'!$J$48,
  IF(('Funções Dados'!P136&lt;'Indices PF'!$F$50), P136*'Indices PF'!$K$48, P136*'Indices PF'!$L$48)),
   IF((Q136&gt;='Indices PF'!$D$49),
   IF(('Funções Dados'!P136&lt;'Indices PF'!$E$50), P136*'Indices PF'!$J$49,
   IF(('Funções Dados'!P136&lt;'Indices PF'!$F$50), P136*'Indices PF'!$K$49, P136*'Indices PF'!$L$49))))))</f>
        <v/>
      </c>
      <c r="V136" s="168"/>
      <c r="W136" s="169"/>
      <c r="X136" s="169"/>
      <c r="Y136" s="169"/>
      <c r="Z136" s="169"/>
      <c r="AA136" s="169"/>
      <c r="AB136" s="170"/>
      <c r="AC136" s="123"/>
      <c r="AD136" s="123"/>
      <c r="AE136" s="173"/>
      <c r="AF136" s="123"/>
      <c r="AG136" s="89"/>
      <c r="AH136" s="29"/>
    </row>
    <row r="137" spans="1:34" ht="12.75" customHeight="1">
      <c r="A137" s="84"/>
      <c r="B137" s="143"/>
      <c r="C137" s="123"/>
      <c r="D137" s="109"/>
      <c r="E137" s="110"/>
      <c r="F137" s="110"/>
      <c r="G137" s="110"/>
      <c r="H137" s="110"/>
      <c r="I137" s="111"/>
      <c r="J137" s="111"/>
      <c r="K137" s="110"/>
      <c r="L137" s="112"/>
      <c r="M137" s="113"/>
      <c r="N137" s="122"/>
      <c r="O137" s="122"/>
      <c r="P137" s="122"/>
      <c r="Q137" s="122"/>
      <c r="R137" s="115" t="str">
        <f>IF(AND(ISTEXT(T137),ISTEXT(U137)),"",SUM(T137:U137)*'Indices PF'!$E$54)</f>
        <v/>
      </c>
      <c r="S137" s="115" t="str">
        <f>IF(OR(ISBLANK(N137),ISBLANK(O137)),"",
 IF(M137="ILF",
  IF((O137&lt;='Indices PF'!$D$31),
  IF(('Funções Dados'!N137&lt;'Indices PF'!$E$34), 'Indices PF'!$E$31,
  IF(('Funções Dados'!N137&lt;'Indices PF'!$F$34), 'Indices PF'!$F$31, 'Indices PF'!$G$31)),
   IF((O137&lt;='Indices PF'!$D$32),
   IF(('Funções Dados'!N137&lt;'Indices PF'!$E$34), 'Indices PF'!$E$32,
   IF(('Funções Dados'!N137&lt;'Indices PF'!$F$34), 'Indices PF'!$F$32, 'Indices PF'!$G$32)),
    IF((O137&gt;='Indices PF'!$D$33),
    IF(('Funções Dados'!N137&lt;'Indices PF'!$E$34), 'Indices PF'!$E$33,
    IF(('Funções Dados'!N137&lt;'Indices PF'!$F$34), 'Indices PF'!$F$33, 'Indices PF'!$G$33))))),
    IF((O137&lt;='Indices PF'!$D$39),
     IF(('Funções Dados'!N137&lt;'Indices PF'!$E$42), 'Indices PF'!$E$39,
     IF(('Funções Dados'!N137&lt;'Indices PF'!$F$42), 'Indices PF'!$F$39, 'Indices PF'!$G$39)),
      IF((O137&lt;='Indices PF'!$D$40),
      IF(('Funções Dados'!N137&lt;'Indices PF'!$E$42), 'Indices PF'!$E$40,
      IF(('Funções Dados'!N137&lt;'Indices PF'!$F$42), 'Indices PF'!$F$40, 'Indices PF'!$G$40)),
       IF((O137&gt;='Indices PF'!$D$41),
       IF(('Funções Dados'!N137&lt;'Indices PF'!$E$42), 'Indices PF'!$E$41,
       IF(('Funções Dados'!N137&lt;'Indices PF'!$F$42), 'Indices PF'!$F$41, 'Indices PF'!$G$41)))))))</f>
        <v/>
      </c>
      <c r="T137" s="116" t="str">
        <f>IF(OR(ISBLANK(N137),ISBLANK(O137)),"",
 IF(M137="ILF",
  IF((O137&lt;='Indices PF'!$D$31),
  IF(('Funções Dados'!N137&lt;'Indices PF'!$E$34), N137*'Indices PF'!$J$31,
  IF(('Funções Dados'!N137&lt;'Indices PF'!$F$34), N137*'Indices PF'!$K$31, N137*'Indices PF'!$L$31)),
   IF((O137&lt;='Indices PF'!$D$32),
   IF(('Funções Dados'!N137&lt;'Indices PF'!$E$34), N137*'Indices PF'!$J$32,
   IF(('Funções Dados'!N137&lt;'Indices PF'!$F$34), N137*'Indices PF'!$K$32, N137*'Indices PF'!$L$32)),
    IF((O137&gt;='Indices PF'!$D$33),
    IF(('Funções Dados'!N137&lt;'Indices PF'!$E$34), N137*'Indices PF'!$J$33,
    IF(('Funções Dados'!N137&lt;'Indices PF'!$F$34), N137*'Indices PF'!$K$33, N137*'Indices PF'!$L$33))))),
    IF((O137&lt;='Indices PF'!$D$39),
     IF(('Funções Dados'!N137&lt;'Indices PF'!$E$42), N137*'Indices PF'!$J$39,
     IF(('Funções Dados'!N137&lt;'Indices PF'!$F$42), N137*'Indices PF'!$K$39, N137*'Indices PF'!$L$39)),
      IF((O137&lt;='Indices PF'!$D$40),
      IF(('Funções Dados'!N137&lt;'Indices PF'!$E$42), N137*'Indices PF'!$J$40,
      IF(('Funções Dados'!N137&lt;'Indices PF'!$F$42), N137*'Indices PF'!$K$40, N137*'Indices PF'!$L$40)),
       IF((O137&gt;='Indices PF'!$D$41),
       IF(('Funções Dados'!N137&lt;'Indices PF'!$E$42), N137*'Indices PF'!$J$41,
       IF(('Funções Dados'!N137&lt;'Indices PF'!$F$42), N137*'Indices PF'!$K$41, N137*'Indices PF'!$L$41)))))))</f>
        <v/>
      </c>
      <c r="U137" s="116" t="str">
        <f>IF(OR(ISBLANK(P137),ISBLANK(Q137)),"",
 IF((Q137&lt;='Indices PF'!$D$47),
 IF(('Funções Dados'!P137&lt;'Indices PF'!$E$50), P137*'Indices PF'!$J$47,
 IF(('Funções Dados'!P137&lt;'Indices PF'!$F$50), P137*'Indices PF'!$K$47, P137*'Indices PF'!$L$47)),
  IF((Q137&lt;='Indices PF'!$D$48),
  IF(('Funções Dados'!P137&lt;'Indices PF'!$E$50), P137*'Indices PF'!$J$48,
  IF(('Funções Dados'!P137&lt;'Indices PF'!$F$50), P137*'Indices PF'!$K$48, P137*'Indices PF'!$L$48)),
   IF((Q137&gt;='Indices PF'!$D$49),
   IF(('Funções Dados'!P137&lt;'Indices PF'!$E$50), P137*'Indices PF'!$J$49,
   IF(('Funções Dados'!P137&lt;'Indices PF'!$F$50), P137*'Indices PF'!$K$49, P137*'Indices PF'!$L$49))))))</f>
        <v/>
      </c>
      <c r="V137" s="168"/>
      <c r="W137" s="169"/>
      <c r="X137" s="169"/>
      <c r="Y137" s="169"/>
      <c r="Z137" s="169"/>
      <c r="AA137" s="169"/>
      <c r="AB137" s="170"/>
      <c r="AC137" s="123"/>
      <c r="AD137" s="123"/>
      <c r="AE137" s="173"/>
      <c r="AF137" s="123"/>
      <c r="AG137" s="89"/>
      <c r="AH137" s="29"/>
    </row>
    <row r="138" spans="1:34" ht="12.75" customHeight="1">
      <c r="A138" s="84"/>
      <c r="B138" s="143"/>
      <c r="C138" s="123"/>
      <c r="D138" s="109"/>
      <c r="E138" s="110"/>
      <c r="F138" s="110"/>
      <c r="G138" s="110"/>
      <c r="H138" s="110"/>
      <c r="I138" s="111"/>
      <c r="J138" s="111"/>
      <c r="K138" s="110"/>
      <c r="L138" s="112"/>
      <c r="M138" s="113"/>
      <c r="N138" s="122"/>
      <c r="O138" s="122"/>
      <c r="P138" s="122"/>
      <c r="Q138" s="122"/>
      <c r="R138" s="115" t="str">
        <f>IF(AND(ISTEXT(T138),ISTEXT(U138)),"",SUM(T138:U138)*'Indices PF'!$E$54)</f>
        <v/>
      </c>
      <c r="S138" s="115" t="str">
        <f>IF(OR(ISBLANK(N138),ISBLANK(O138)),"",
 IF(M138="ILF",
  IF((O138&lt;='Indices PF'!$D$31),
  IF(('Funções Dados'!N138&lt;'Indices PF'!$E$34), 'Indices PF'!$E$31,
  IF(('Funções Dados'!N138&lt;'Indices PF'!$F$34), 'Indices PF'!$F$31, 'Indices PF'!$G$31)),
   IF((O138&lt;='Indices PF'!$D$32),
   IF(('Funções Dados'!N138&lt;'Indices PF'!$E$34), 'Indices PF'!$E$32,
   IF(('Funções Dados'!N138&lt;'Indices PF'!$F$34), 'Indices PF'!$F$32, 'Indices PF'!$G$32)),
    IF((O138&gt;='Indices PF'!$D$33),
    IF(('Funções Dados'!N138&lt;'Indices PF'!$E$34), 'Indices PF'!$E$33,
    IF(('Funções Dados'!N138&lt;'Indices PF'!$F$34), 'Indices PF'!$F$33, 'Indices PF'!$G$33))))),
    IF((O138&lt;='Indices PF'!$D$39),
     IF(('Funções Dados'!N138&lt;'Indices PF'!$E$42), 'Indices PF'!$E$39,
     IF(('Funções Dados'!N138&lt;'Indices PF'!$F$42), 'Indices PF'!$F$39, 'Indices PF'!$G$39)),
      IF((O138&lt;='Indices PF'!$D$40),
      IF(('Funções Dados'!N138&lt;'Indices PF'!$E$42), 'Indices PF'!$E$40,
      IF(('Funções Dados'!N138&lt;'Indices PF'!$F$42), 'Indices PF'!$F$40, 'Indices PF'!$G$40)),
       IF((O138&gt;='Indices PF'!$D$41),
       IF(('Funções Dados'!N138&lt;'Indices PF'!$E$42), 'Indices PF'!$E$41,
       IF(('Funções Dados'!N138&lt;'Indices PF'!$F$42), 'Indices PF'!$F$41, 'Indices PF'!$G$41)))))))</f>
        <v/>
      </c>
      <c r="T138" s="116" t="str">
        <f>IF(OR(ISBLANK(N138),ISBLANK(O138)),"",
 IF(M138="ILF",
  IF((O138&lt;='Indices PF'!$D$31),
  IF(('Funções Dados'!N138&lt;'Indices PF'!$E$34), N138*'Indices PF'!$J$31,
  IF(('Funções Dados'!N138&lt;'Indices PF'!$F$34), N138*'Indices PF'!$K$31, N138*'Indices PF'!$L$31)),
   IF((O138&lt;='Indices PF'!$D$32),
   IF(('Funções Dados'!N138&lt;'Indices PF'!$E$34), N138*'Indices PF'!$J$32,
   IF(('Funções Dados'!N138&lt;'Indices PF'!$F$34), N138*'Indices PF'!$K$32, N138*'Indices PF'!$L$32)),
    IF((O138&gt;='Indices PF'!$D$33),
    IF(('Funções Dados'!N138&lt;'Indices PF'!$E$34), N138*'Indices PF'!$J$33,
    IF(('Funções Dados'!N138&lt;'Indices PF'!$F$34), N138*'Indices PF'!$K$33, N138*'Indices PF'!$L$33))))),
    IF((O138&lt;='Indices PF'!$D$39),
     IF(('Funções Dados'!N138&lt;'Indices PF'!$E$42), N138*'Indices PF'!$J$39,
     IF(('Funções Dados'!N138&lt;'Indices PF'!$F$42), N138*'Indices PF'!$K$39, N138*'Indices PF'!$L$39)),
      IF((O138&lt;='Indices PF'!$D$40),
      IF(('Funções Dados'!N138&lt;'Indices PF'!$E$42), N138*'Indices PF'!$J$40,
      IF(('Funções Dados'!N138&lt;'Indices PF'!$F$42), N138*'Indices PF'!$K$40, N138*'Indices PF'!$L$40)),
       IF((O138&gt;='Indices PF'!$D$41),
       IF(('Funções Dados'!N138&lt;'Indices PF'!$E$42), N138*'Indices PF'!$J$41,
       IF(('Funções Dados'!N138&lt;'Indices PF'!$F$42), N138*'Indices PF'!$K$41, N138*'Indices PF'!$L$41)))))))</f>
        <v/>
      </c>
      <c r="U138" s="116" t="str">
        <f>IF(OR(ISBLANK(P138),ISBLANK(Q138)),"",
 IF((Q138&lt;='Indices PF'!$D$47),
 IF(('Funções Dados'!P138&lt;'Indices PF'!$E$50), P138*'Indices PF'!$J$47,
 IF(('Funções Dados'!P138&lt;'Indices PF'!$F$50), P138*'Indices PF'!$K$47, P138*'Indices PF'!$L$47)),
  IF((Q138&lt;='Indices PF'!$D$48),
  IF(('Funções Dados'!P138&lt;'Indices PF'!$E$50), P138*'Indices PF'!$J$48,
  IF(('Funções Dados'!P138&lt;'Indices PF'!$F$50), P138*'Indices PF'!$K$48, P138*'Indices PF'!$L$48)),
   IF((Q138&gt;='Indices PF'!$D$49),
   IF(('Funções Dados'!P138&lt;'Indices PF'!$E$50), P138*'Indices PF'!$J$49,
   IF(('Funções Dados'!P138&lt;'Indices PF'!$F$50), P138*'Indices PF'!$K$49, P138*'Indices PF'!$L$49))))))</f>
        <v/>
      </c>
      <c r="V138" s="168"/>
      <c r="W138" s="169"/>
      <c r="X138" s="169"/>
      <c r="Y138" s="169"/>
      <c r="Z138" s="169"/>
      <c r="AA138" s="169"/>
      <c r="AB138" s="170"/>
      <c r="AC138" s="123"/>
      <c r="AD138" s="123"/>
      <c r="AE138" s="173"/>
      <c r="AF138" s="123"/>
      <c r="AG138" s="89"/>
      <c r="AH138" s="29"/>
    </row>
    <row r="139" spans="1:34" ht="12.75" customHeight="1">
      <c r="A139" s="84"/>
      <c r="B139" s="143"/>
      <c r="C139" s="123"/>
      <c r="D139" s="109"/>
      <c r="E139" s="110"/>
      <c r="F139" s="110"/>
      <c r="G139" s="110"/>
      <c r="H139" s="110"/>
      <c r="I139" s="111"/>
      <c r="J139" s="111"/>
      <c r="K139" s="110"/>
      <c r="L139" s="112"/>
      <c r="M139" s="113"/>
      <c r="N139" s="122"/>
      <c r="O139" s="122"/>
      <c r="P139" s="122"/>
      <c r="Q139" s="122"/>
      <c r="R139" s="115" t="str">
        <f>IF(AND(ISTEXT(T139),ISTEXT(U139)),"",SUM(T139:U139)*'Indices PF'!$E$54)</f>
        <v/>
      </c>
      <c r="S139" s="115" t="str">
        <f>IF(OR(ISBLANK(N139),ISBLANK(O139)),"",
 IF(M139="ILF",
  IF((O139&lt;='Indices PF'!$D$31),
  IF(('Funções Dados'!N139&lt;'Indices PF'!$E$34), 'Indices PF'!$E$31,
  IF(('Funções Dados'!N139&lt;'Indices PF'!$F$34), 'Indices PF'!$F$31, 'Indices PF'!$G$31)),
   IF((O139&lt;='Indices PF'!$D$32),
   IF(('Funções Dados'!N139&lt;'Indices PF'!$E$34), 'Indices PF'!$E$32,
   IF(('Funções Dados'!N139&lt;'Indices PF'!$F$34), 'Indices PF'!$F$32, 'Indices PF'!$G$32)),
    IF((O139&gt;='Indices PF'!$D$33),
    IF(('Funções Dados'!N139&lt;'Indices PF'!$E$34), 'Indices PF'!$E$33,
    IF(('Funções Dados'!N139&lt;'Indices PF'!$F$34), 'Indices PF'!$F$33, 'Indices PF'!$G$33))))),
    IF((O139&lt;='Indices PF'!$D$39),
     IF(('Funções Dados'!N139&lt;'Indices PF'!$E$42), 'Indices PF'!$E$39,
     IF(('Funções Dados'!N139&lt;'Indices PF'!$F$42), 'Indices PF'!$F$39, 'Indices PF'!$G$39)),
      IF((O139&lt;='Indices PF'!$D$40),
      IF(('Funções Dados'!N139&lt;'Indices PF'!$E$42), 'Indices PF'!$E$40,
      IF(('Funções Dados'!N139&lt;'Indices PF'!$F$42), 'Indices PF'!$F$40, 'Indices PF'!$G$40)),
       IF((O139&gt;='Indices PF'!$D$41),
       IF(('Funções Dados'!N139&lt;'Indices PF'!$E$42), 'Indices PF'!$E$41,
       IF(('Funções Dados'!N139&lt;'Indices PF'!$F$42), 'Indices PF'!$F$41, 'Indices PF'!$G$41)))))))</f>
        <v/>
      </c>
      <c r="T139" s="116" t="str">
        <f>IF(OR(ISBLANK(N139),ISBLANK(O139)),"",
 IF(M139="ILF",
  IF((O139&lt;='Indices PF'!$D$31),
  IF(('Funções Dados'!N139&lt;'Indices PF'!$E$34), N139*'Indices PF'!$J$31,
  IF(('Funções Dados'!N139&lt;'Indices PF'!$F$34), N139*'Indices PF'!$K$31, N139*'Indices PF'!$L$31)),
   IF((O139&lt;='Indices PF'!$D$32),
   IF(('Funções Dados'!N139&lt;'Indices PF'!$E$34), N139*'Indices PF'!$J$32,
   IF(('Funções Dados'!N139&lt;'Indices PF'!$F$34), N139*'Indices PF'!$K$32, N139*'Indices PF'!$L$32)),
    IF((O139&gt;='Indices PF'!$D$33),
    IF(('Funções Dados'!N139&lt;'Indices PF'!$E$34), N139*'Indices PF'!$J$33,
    IF(('Funções Dados'!N139&lt;'Indices PF'!$F$34), N139*'Indices PF'!$K$33, N139*'Indices PF'!$L$33))))),
    IF((O139&lt;='Indices PF'!$D$39),
     IF(('Funções Dados'!N139&lt;'Indices PF'!$E$42), N139*'Indices PF'!$J$39,
     IF(('Funções Dados'!N139&lt;'Indices PF'!$F$42), N139*'Indices PF'!$K$39, N139*'Indices PF'!$L$39)),
      IF((O139&lt;='Indices PF'!$D$40),
      IF(('Funções Dados'!N139&lt;'Indices PF'!$E$42), N139*'Indices PF'!$J$40,
      IF(('Funções Dados'!N139&lt;'Indices PF'!$F$42), N139*'Indices PF'!$K$40, N139*'Indices PF'!$L$40)),
       IF((O139&gt;='Indices PF'!$D$41),
       IF(('Funções Dados'!N139&lt;'Indices PF'!$E$42), N139*'Indices PF'!$J$41,
       IF(('Funções Dados'!N139&lt;'Indices PF'!$F$42), N139*'Indices PF'!$K$41, N139*'Indices PF'!$L$41)))))))</f>
        <v/>
      </c>
      <c r="U139" s="116" t="str">
        <f>IF(OR(ISBLANK(P139),ISBLANK(Q139)),"",
 IF((Q139&lt;='Indices PF'!$D$47),
 IF(('Funções Dados'!P139&lt;'Indices PF'!$E$50), P139*'Indices PF'!$J$47,
 IF(('Funções Dados'!P139&lt;'Indices PF'!$F$50), P139*'Indices PF'!$K$47, P139*'Indices PF'!$L$47)),
  IF((Q139&lt;='Indices PF'!$D$48),
  IF(('Funções Dados'!P139&lt;'Indices PF'!$E$50), P139*'Indices PF'!$J$48,
  IF(('Funções Dados'!P139&lt;'Indices PF'!$F$50), P139*'Indices PF'!$K$48, P139*'Indices PF'!$L$48)),
   IF((Q139&gt;='Indices PF'!$D$49),
   IF(('Funções Dados'!P139&lt;'Indices PF'!$E$50), P139*'Indices PF'!$J$49,
   IF(('Funções Dados'!P139&lt;'Indices PF'!$F$50), P139*'Indices PF'!$K$49, P139*'Indices PF'!$L$49))))))</f>
        <v/>
      </c>
      <c r="V139" s="168"/>
      <c r="W139" s="169"/>
      <c r="X139" s="169"/>
      <c r="Y139" s="169"/>
      <c r="Z139" s="169"/>
      <c r="AA139" s="169"/>
      <c r="AB139" s="170"/>
      <c r="AC139" s="123"/>
      <c r="AD139" s="123"/>
      <c r="AE139" s="173"/>
      <c r="AF139" s="123"/>
      <c r="AG139" s="89"/>
      <c r="AH139" s="29"/>
    </row>
    <row r="140" spans="1:34" ht="12.75" customHeight="1">
      <c r="A140" s="84"/>
      <c r="B140" s="143"/>
      <c r="C140" s="123"/>
      <c r="D140" s="109"/>
      <c r="E140" s="110"/>
      <c r="F140" s="110"/>
      <c r="G140" s="110"/>
      <c r="H140" s="110"/>
      <c r="I140" s="111"/>
      <c r="J140" s="111"/>
      <c r="K140" s="110"/>
      <c r="L140" s="112"/>
      <c r="M140" s="113"/>
      <c r="N140" s="122"/>
      <c r="O140" s="122"/>
      <c r="P140" s="122"/>
      <c r="Q140" s="122"/>
      <c r="R140" s="115" t="str">
        <f>IF(AND(ISTEXT(T140),ISTEXT(U140)),"",SUM(T140:U140)*'Indices PF'!$E$54)</f>
        <v/>
      </c>
      <c r="S140" s="115" t="str">
        <f>IF(OR(ISBLANK(N140),ISBLANK(O140)),"",
 IF(M140="ILF",
  IF((O140&lt;='Indices PF'!$D$31),
  IF(('Funções Dados'!N140&lt;'Indices PF'!$E$34), 'Indices PF'!$E$31,
  IF(('Funções Dados'!N140&lt;'Indices PF'!$F$34), 'Indices PF'!$F$31, 'Indices PF'!$G$31)),
   IF((O140&lt;='Indices PF'!$D$32),
   IF(('Funções Dados'!N140&lt;'Indices PF'!$E$34), 'Indices PF'!$E$32,
   IF(('Funções Dados'!N140&lt;'Indices PF'!$F$34), 'Indices PF'!$F$32, 'Indices PF'!$G$32)),
    IF((O140&gt;='Indices PF'!$D$33),
    IF(('Funções Dados'!N140&lt;'Indices PF'!$E$34), 'Indices PF'!$E$33,
    IF(('Funções Dados'!N140&lt;'Indices PF'!$F$34), 'Indices PF'!$F$33, 'Indices PF'!$G$33))))),
    IF((O140&lt;='Indices PF'!$D$39),
     IF(('Funções Dados'!N140&lt;'Indices PF'!$E$42), 'Indices PF'!$E$39,
     IF(('Funções Dados'!N140&lt;'Indices PF'!$F$42), 'Indices PF'!$F$39, 'Indices PF'!$G$39)),
      IF((O140&lt;='Indices PF'!$D$40),
      IF(('Funções Dados'!N140&lt;'Indices PF'!$E$42), 'Indices PF'!$E$40,
      IF(('Funções Dados'!N140&lt;'Indices PF'!$F$42), 'Indices PF'!$F$40, 'Indices PF'!$G$40)),
       IF((O140&gt;='Indices PF'!$D$41),
       IF(('Funções Dados'!N140&lt;'Indices PF'!$E$42), 'Indices PF'!$E$41,
       IF(('Funções Dados'!N140&lt;'Indices PF'!$F$42), 'Indices PF'!$F$41, 'Indices PF'!$G$41)))))))</f>
        <v/>
      </c>
      <c r="T140" s="116" t="str">
        <f>IF(OR(ISBLANK(N140),ISBLANK(O140)),"",
 IF(M140="ILF",
  IF((O140&lt;='Indices PF'!$D$31),
  IF(('Funções Dados'!N140&lt;'Indices PF'!$E$34), N140*'Indices PF'!$J$31,
  IF(('Funções Dados'!N140&lt;'Indices PF'!$F$34), N140*'Indices PF'!$K$31, N140*'Indices PF'!$L$31)),
   IF((O140&lt;='Indices PF'!$D$32),
   IF(('Funções Dados'!N140&lt;'Indices PF'!$E$34), N140*'Indices PF'!$J$32,
   IF(('Funções Dados'!N140&lt;'Indices PF'!$F$34), N140*'Indices PF'!$K$32, N140*'Indices PF'!$L$32)),
    IF((O140&gt;='Indices PF'!$D$33),
    IF(('Funções Dados'!N140&lt;'Indices PF'!$E$34), N140*'Indices PF'!$J$33,
    IF(('Funções Dados'!N140&lt;'Indices PF'!$F$34), N140*'Indices PF'!$K$33, N140*'Indices PF'!$L$33))))),
    IF((O140&lt;='Indices PF'!$D$39),
     IF(('Funções Dados'!N140&lt;'Indices PF'!$E$42), N140*'Indices PF'!$J$39,
     IF(('Funções Dados'!N140&lt;'Indices PF'!$F$42), N140*'Indices PF'!$K$39, N140*'Indices PF'!$L$39)),
      IF((O140&lt;='Indices PF'!$D$40),
      IF(('Funções Dados'!N140&lt;'Indices PF'!$E$42), N140*'Indices PF'!$J$40,
      IF(('Funções Dados'!N140&lt;'Indices PF'!$F$42), N140*'Indices PF'!$K$40, N140*'Indices PF'!$L$40)),
       IF((O140&gt;='Indices PF'!$D$41),
       IF(('Funções Dados'!N140&lt;'Indices PF'!$E$42), N140*'Indices PF'!$J$41,
       IF(('Funções Dados'!N140&lt;'Indices PF'!$F$42), N140*'Indices PF'!$K$41, N140*'Indices PF'!$L$41)))))))</f>
        <v/>
      </c>
      <c r="U140" s="116" t="str">
        <f>IF(OR(ISBLANK(P140),ISBLANK(Q140)),"",
 IF((Q140&lt;='Indices PF'!$D$47),
 IF(('Funções Dados'!P140&lt;'Indices PF'!$E$50), P140*'Indices PF'!$J$47,
 IF(('Funções Dados'!P140&lt;'Indices PF'!$F$50), P140*'Indices PF'!$K$47, P140*'Indices PF'!$L$47)),
  IF((Q140&lt;='Indices PF'!$D$48),
  IF(('Funções Dados'!P140&lt;'Indices PF'!$E$50), P140*'Indices PF'!$J$48,
  IF(('Funções Dados'!P140&lt;'Indices PF'!$F$50), P140*'Indices PF'!$K$48, P140*'Indices PF'!$L$48)),
   IF((Q140&gt;='Indices PF'!$D$49),
   IF(('Funções Dados'!P140&lt;'Indices PF'!$E$50), P140*'Indices PF'!$J$49,
   IF(('Funções Dados'!P140&lt;'Indices PF'!$F$50), P140*'Indices PF'!$K$49, P140*'Indices PF'!$L$49))))))</f>
        <v/>
      </c>
      <c r="V140" s="168"/>
      <c r="W140" s="169"/>
      <c r="X140" s="169"/>
      <c r="Y140" s="169"/>
      <c r="Z140" s="169"/>
      <c r="AA140" s="169"/>
      <c r="AB140" s="170"/>
      <c r="AC140" s="123"/>
      <c r="AD140" s="123"/>
      <c r="AE140" s="173"/>
      <c r="AF140" s="123"/>
      <c r="AG140" s="89"/>
      <c r="AH140" s="29"/>
    </row>
    <row r="141" spans="1:34" ht="12.75" customHeight="1">
      <c r="A141" s="84"/>
      <c r="B141" s="143"/>
      <c r="C141" s="123"/>
      <c r="D141" s="109"/>
      <c r="E141" s="110"/>
      <c r="F141" s="110"/>
      <c r="G141" s="110"/>
      <c r="H141" s="110"/>
      <c r="I141" s="111"/>
      <c r="J141" s="111"/>
      <c r="K141" s="110"/>
      <c r="L141" s="112"/>
      <c r="M141" s="113"/>
      <c r="N141" s="122"/>
      <c r="O141" s="122"/>
      <c r="P141" s="122"/>
      <c r="Q141" s="122"/>
      <c r="R141" s="115" t="str">
        <f>IF(AND(ISTEXT(T141),ISTEXT(U141)),"",SUM(T141:U141)*'Indices PF'!$E$54)</f>
        <v/>
      </c>
      <c r="S141" s="115" t="str">
        <f>IF(OR(ISBLANK(N141),ISBLANK(O141)),"",
 IF(M141="ILF",
  IF((O141&lt;='Indices PF'!$D$31),
  IF(('Funções Dados'!N141&lt;'Indices PF'!$E$34), 'Indices PF'!$E$31,
  IF(('Funções Dados'!N141&lt;'Indices PF'!$F$34), 'Indices PF'!$F$31, 'Indices PF'!$G$31)),
   IF((O141&lt;='Indices PF'!$D$32),
   IF(('Funções Dados'!N141&lt;'Indices PF'!$E$34), 'Indices PF'!$E$32,
   IF(('Funções Dados'!N141&lt;'Indices PF'!$F$34), 'Indices PF'!$F$32, 'Indices PF'!$G$32)),
    IF((O141&gt;='Indices PF'!$D$33),
    IF(('Funções Dados'!N141&lt;'Indices PF'!$E$34), 'Indices PF'!$E$33,
    IF(('Funções Dados'!N141&lt;'Indices PF'!$F$34), 'Indices PF'!$F$33, 'Indices PF'!$G$33))))),
    IF((O141&lt;='Indices PF'!$D$39),
     IF(('Funções Dados'!N141&lt;'Indices PF'!$E$42), 'Indices PF'!$E$39,
     IF(('Funções Dados'!N141&lt;'Indices PF'!$F$42), 'Indices PF'!$F$39, 'Indices PF'!$G$39)),
      IF((O141&lt;='Indices PF'!$D$40),
      IF(('Funções Dados'!N141&lt;'Indices PF'!$E$42), 'Indices PF'!$E$40,
      IF(('Funções Dados'!N141&lt;'Indices PF'!$F$42), 'Indices PF'!$F$40, 'Indices PF'!$G$40)),
       IF((O141&gt;='Indices PF'!$D$41),
       IF(('Funções Dados'!N141&lt;'Indices PF'!$E$42), 'Indices PF'!$E$41,
       IF(('Funções Dados'!N141&lt;'Indices PF'!$F$42), 'Indices PF'!$F$41, 'Indices PF'!$G$41)))))))</f>
        <v/>
      </c>
      <c r="T141" s="116" t="str">
        <f>IF(OR(ISBLANK(N141),ISBLANK(O141)),"",
 IF(M141="ILF",
  IF((O141&lt;='Indices PF'!$D$31),
  IF(('Funções Dados'!N141&lt;'Indices PF'!$E$34), N141*'Indices PF'!$J$31,
  IF(('Funções Dados'!N141&lt;'Indices PF'!$F$34), N141*'Indices PF'!$K$31, N141*'Indices PF'!$L$31)),
   IF((O141&lt;='Indices PF'!$D$32),
   IF(('Funções Dados'!N141&lt;'Indices PF'!$E$34), N141*'Indices PF'!$J$32,
   IF(('Funções Dados'!N141&lt;'Indices PF'!$F$34), N141*'Indices PF'!$K$32, N141*'Indices PF'!$L$32)),
    IF((O141&gt;='Indices PF'!$D$33),
    IF(('Funções Dados'!N141&lt;'Indices PF'!$E$34), N141*'Indices PF'!$J$33,
    IF(('Funções Dados'!N141&lt;'Indices PF'!$F$34), N141*'Indices PF'!$K$33, N141*'Indices PF'!$L$33))))),
    IF((O141&lt;='Indices PF'!$D$39),
     IF(('Funções Dados'!N141&lt;'Indices PF'!$E$42), N141*'Indices PF'!$J$39,
     IF(('Funções Dados'!N141&lt;'Indices PF'!$F$42), N141*'Indices PF'!$K$39, N141*'Indices PF'!$L$39)),
      IF((O141&lt;='Indices PF'!$D$40),
      IF(('Funções Dados'!N141&lt;'Indices PF'!$E$42), N141*'Indices PF'!$J$40,
      IF(('Funções Dados'!N141&lt;'Indices PF'!$F$42), N141*'Indices PF'!$K$40, N141*'Indices PF'!$L$40)),
       IF((O141&gt;='Indices PF'!$D$41),
       IF(('Funções Dados'!N141&lt;'Indices PF'!$E$42), N141*'Indices PF'!$J$41,
       IF(('Funções Dados'!N141&lt;'Indices PF'!$F$42), N141*'Indices PF'!$K$41, N141*'Indices PF'!$L$41)))))))</f>
        <v/>
      </c>
      <c r="U141" s="116" t="str">
        <f>IF(OR(ISBLANK(P141),ISBLANK(Q141)),"",
 IF((Q141&lt;='Indices PF'!$D$47),
 IF(('Funções Dados'!P141&lt;'Indices PF'!$E$50), P141*'Indices PF'!$J$47,
 IF(('Funções Dados'!P141&lt;'Indices PF'!$F$50), P141*'Indices PF'!$K$47, P141*'Indices PF'!$L$47)),
  IF((Q141&lt;='Indices PF'!$D$48),
  IF(('Funções Dados'!P141&lt;'Indices PF'!$E$50), P141*'Indices PF'!$J$48,
  IF(('Funções Dados'!P141&lt;'Indices PF'!$F$50), P141*'Indices PF'!$K$48, P141*'Indices PF'!$L$48)),
   IF((Q141&gt;='Indices PF'!$D$49),
   IF(('Funções Dados'!P141&lt;'Indices PF'!$E$50), P141*'Indices PF'!$J$49,
   IF(('Funções Dados'!P141&lt;'Indices PF'!$F$50), P141*'Indices PF'!$K$49, P141*'Indices PF'!$L$49))))))</f>
        <v/>
      </c>
      <c r="V141" s="168"/>
      <c r="W141" s="169"/>
      <c r="X141" s="169"/>
      <c r="Y141" s="169"/>
      <c r="Z141" s="169"/>
      <c r="AA141" s="169"/>
      <c r="AB141" s="170"/>
      <c r="AC141" s="123"/>
      <c r="AD141" s="123"/>
      <c r="AE141" s="173"/>
      <c r="AF141" s="123"/>
      <c r="AG141" s="89"/>
      <c r="AH141" s="29"/>
    </row>
    <row r="142" spans="1:34" ht="12.75" customHeight="1">
      <c r="A142" s="84"/>
      <c r="B142" s="143"/>
      <c r="C142" s="123"/>
      <c r="D142" s="109"/>
      <c r="E142" s="110"/>
      <c r="F142" s="110"/>
      <c r="G142" s="110"/>
      <c r="H142" s="110"/>
      <c r="I142" s="111"/>
      <c r="J142" s="111"/>
      <c r="K142" s="110"/>
      <c r="L142" s="112"/>
      <c r="M142" s="113"/>
      <c r="N142" s="122"/>
      <c r="O142" s="122"/>
      <c r="P142" s="122"/>
      <c r="Q142" s="122"/>
      <c r="R142" s="115" t="str">
        <f>IF(AND(ISTEXT(T142),ISTEXT(U142)),"",SUM(T142:U142)*'Indices PF'!$E$54)</f>
        <v/>
      </c>
      <c r="S142" s="115" t="str">
        <f>IF(OR(ISBLANK(N142),ISBLANK(O142)),"",
 IF(M142="ILF",
  IF((O142&lt;='Indices PF'!$D$31),
  IF(('Funções Dados'!N142&lt;'Indices PF'!$E$34), 'Indices PF'!$E$31,
  IF(('Funções Dados'!N142&lt;'Indices PF'!$F$34), 'Indices PF'!$F$31, 'Indices PF'!$G$31)),
   IF((O142&lt;='Indices PF'!$D$32),
   IF(('Funções Dados'!N142&lt;'Indices PF'!$E$34), 'Indices PF'!$E$32,
   IF(('Funções Dados'!N142&lt;'Indices PF'!$F$34), 'Indices PF'!$F$32, 'Indices PF'!$G$32)),
    IF((O142&gt;='Indices PF'!$D$33),
    IF(('Funções Dados'!N142&lt;'Indices PF'!$E$34), 'Indices PF'!$E$33,
    IF(('Funções Dados'!N142&lt;'Indices PF'!$F$34), 'Indices PF'!$F$33, 'Indices PF'!$G$33))))),
    IF((O142&lt;='Indices PF'!$D$39),
     IF(('Funções Dados'!N142&lt;'Indices PF'!$E$42), 'Indices PF'!$E$39,
     IF(('Funções Dados'!N142&lt;'Indices PF'!$F$42), 'Indices PF'!$F$39, 'Indices PF'!$G$39)),
      IF((O142&lt;='Indices PF'!$D$40),
      IF(('Funções Dados'!N142&lt;'Indices PF'!$E$42), 'Indices PF'!$E$40,
      IF(('Funções Dados'!N142&lt;'Indices PF'!$F$42), 'Indices PF'!$F$40, 'Indices PF'!$G$40)),
       IF((O142&gt;='Indices PF'!$D$41),
       IF(('Funções Dados'!N142&lt;'Indices PF'!$E$42), 'Indices PF'!$E$41,
       IF(('Funções Dados'!N142&lt;'Indices PF'!$F$42), 'Indices PF'!$F$41, 'Indices PF'!$G$41)))))))</f>
        <v/>
      </c>
      <c r="T142" s="116" t="str">
        <f>IF(OR(ISBLANK(N142),ISBLANK(O142)),"",
 IF(M142="ILF",
  IF((O142&lt;='Indices PF'!$D$31),
  IF(('Funções Dados'!N142&lt;'Indices PF'!$E$34), N142*'Indices PF'!$J$31,
  IF(('Funções Dados'!N142&lt;'Indices PF'!$F$34), N142*'Indices PF'!$K$31, N142*'Indices PF'!$L$31)),
   IF((O142&lt;='Indices PF'!$D$32),
   IF(('Funções Dados'!N142&lt;'Indices PF'!$E$34), N142*'Indices PF'!$J$32,
   IF(('Funções Dados'!N142&lt;'Indices PF'!$F$34), N142*'Indices PF'!$K$32, N142*'Indices PF'!$L$32)),
    IF((O142&gt;='Indices PF'!$D$33),
    IF(('Funções Dados'!N142&lt;'Indices PF'!$E$34), N142*'Indices PF'!$J$33,
    IF(('Funções Dados'!N142&lt;'Indices PF'!$F$34), N142*'Indices PF'!$K$33, N142*'Indices PF'!$L$33))))),
    IF((O142&lt;='Indices PF'!$D$39),
     IF(('Funções Dados'!N142&lt;'Indices PF'!$E$42), N142*'Indices PF'!$J$39,
     IF(('Funções Dados'!N142&lt;'Indices PF'!$F$42), N142*'Indices PF'!$K$39, N142*'Indices PF'!$L$39)),
      IF((O142&lt;='Indices PF'!$D$40),
      IF(('Funções Dados'!N142&lt;'Indices PF'!$E$42), N142*'Indices PF'!$J$40,
      IF(('Funções Dados'!N142&lt;'Indices PF'!$F$42), N142*'Indices PF'!$K$40, N142*'Indices PF'!$L$40)),
       IF((O142&gt;='Indices PF'!$D$41),
       IF(('Funções Dados'!N142&lt;'Indices PF'!$E$42), N142*'Indices PF'!$J$41,
       IF(('Funções Dados'!N142&lt;'Indices PF'!$F$42), N142*'Indices PF'!$K$41, N142*'Indices PF'!$L$41)))))))</f>
        <v/>
      </c>
      <c r="U142" s="116" t="str">
        <f>IF(OR(ISBLANK(P142),ISBLANK(Q142)),"",
 IF((Q142&lt;='Indices PF'!$D$47),
 IF(('Funções Dados'!P142&lt;'Indices PF'!$E$50), P142*'Indices PF'!$J$47,
 IF(('Funções Dados'!P142&lt;'Indices PF'!$F$50), P142*'Indices PF'!$K$47, P142*'Indices PF'!$L$47)),
  IF((Q142&lt;='Indices PF'!$D$48),
  IF(('Funções Dados'!P142&lt;'Indices PF'!$E$50), P142*'Indices PF'!$J$48,
  IF(('Funções Dados'!P142&lt;'Indices PF'!$F$50), P142*'Indices PF'!$K$48, P142*'Indices PF'!$L$48)),
   IF((Q142&gt;='Indices PF'!$D$49),
   IF(('Funções Dados'!P142&lt;'Indices PF'!$E$50), P142*'Indices PF'!$J$49,
   IF(('Funções Dados'!P142&lt;'Indices PF'!$F$50), P142*'Indices PF'!$K$49, P142*'Indices PF'!$L$49))))))</f>
        <v/>
      </c>
      <c r="V142" s="168"/>
      <c r="W142" s="169"/>
      <c r="X142" s="169"/>
      <c r="Y142" s="169"/>
      <c r="Z142" s="169"/>
      <c r="AA142" s="169"/>
      <c r="AB142" s="170"/>
      <c r="AC142" s="123"/>
      <c r="AD142" s="123"/>
      <c r="AE142" s="173"/>
      <c r="AF142" s="123"/>
      <c r="AG142" s="89"/>
      <c r="AH142" s="29"/>
    </row>
    <row r="143" spans="1:34" ht="12.75" customHeight="1">
      <c r="A143" s="84"/>
      <c r="B143" s="143"/>
      <c r="C143" s="123"/>
      <c r="D143" s="109"/>
      <c r="E143" s="110"/>
      <c r="F143" s="110"/>
      <c r="G143" s="110"/>
      <c r="H143" s="110"/>
      <c r="I143" s="111"/>
      <c r="J143" s="111"/>
      <c r="K143" s="110"/>
      <c r="L143" s="112"/>
      <c r="M143" s="113"/>
      <c r="N143" s="122"/>
      <c r="O143" s="122"/>
      <c r="P143" s="122"/>
      <c r="Q143" s="122"/>
      <c r="R143" s="115" t="str">
        <f>IF(AND(ISTEXT(T143),ISTEXT(U143)),"",SUM(T143:U143)*'Indices PF'!$E$54)</f>
        <v/>
      </c>
      <c r="S143" s="115" t="str">
        <f>IF(OR(ISBLANK(N143),ISBLANK(O143)),"",
 IF(M143="ILF",
  IF((O143&lt;='Indices PF'!$D$31),
  IF(('Funções Dados'!N143&lt;'Indices PF'!$E$34), 'Indices PF'!$E$31,
  IF(('Funções Dados'!N143&lt;'Indices PF'!$F$34), 'Indices PF'!$F$31, 'Indices PF'!$G$31)),
   IF((O143&lt;='Indices PF'!$D$32),
   IF(('Funções Dados'!N143&lt;'Indices PF'!$E$34), 'Indices PF'!$E$32,
   IF(('Funções Dados'!N143&lt;'Indices PF'!$F$34), 'Indices PF'!$F$32, 'Indices PF'!$G$32)),
    IF((O143&gt;='Indices PF'!$D$33),
    IF(('Funções Dados'!N143&lt;'Indices PF'!$E$34), 'Indices PF'!$E$33,
    IF(('Funções Dados'!N143&lt;'Indices PF'!$F$34), 'Indices PF'!$F$33, 'Indices PF'!$G$33))))),
    IF((O143&lt;='Indices PF'!$D$39),
     IF(('Funções Dados'!N143&lt;'Indices PF'!$E$42), 'Indices PF'!$E$39,
     IF(('Funções Dados'!N143&lt;'Indices PF'!$F$42), 'Indices PF'!$F$39, 'Indices PF'!$G$39)),
      IF((O143&lt;='Indices PF'!$D$40),
      IF(('Funções Dados'!N143&lt;'Indices PF'!$E$42), 'Indices PF'!$E$40,
      IF(('Funções Dados'!N143&lt;'Indices PF'!$F$42), 'Indices PF'!$F$40, 'Indices PF'!$G$40)),
       IF((O143&gt;='Indices PF'!$D$41),
       IF(('Funções Dados'!N143&lt;'Indices PF'!$E$42), 'Indices PF'!$E$41,
       IF(('Funções Dados'!N143&lt;'Indices PF'!$F$42), 'Indices PF'!$F$41, 'Indices PF'!$G$41)))))))</f>
        <v/>
      </c>
      <c r="T143" s="116" t="str">
        <f>IF(OR(ISBLANK(N143),ISBLANK(O143)),"",
 IF(M143="ILF",
  IF((O143&lt;='Indices PF'!$D$31),
  IF(('Funções Dados'!N143&lt;'Indices PF'!$E$34), N143*'Indices PF'!$J$31,
  IF(('Funções Dados'!N143&lt;'Indices PF'!$F$34), N143*'Indices PF'!$K$31, N143*'Indices PF'!$L$31)),
   IF((O143&lt;='Indices PF'!$D$32),
   IF(('Funções Dados'!N143&lt;'Indices PF'!$E$34), N143*'Indices PF'!$J$32,
   IF(('Funções Dados'!N143&lt;'Indices PF'!$F$34), N143*'Indices PF'!$K$32, N143*'Indices PF'!$L$32)),
    IF((O143&gt;='Indices PF'!$D$33),
    IF(('Funções Dados'!N143&lt;'Indices PF'!$E$34), N143*'Indices PF'!$J$33,
    IF(('Funções Dados'!N143&lt;'Indices PF'!$F$34), N143*'Indices PF'!$K$33, N143*'Indices PF'!$L$33))))),
    IF((O143&lt;='Indices PF'!$D$39),
     IF(('Funções Dados'!N143&lt;'Indices PF'!$E$42), N143*'Indices PF'!$J$39,
     IF(('Funções Dados'!N143&lt;'Indices PF'!$F$42), N143*'Indices PF'!$K$39, N143*'Indices PF'!$L$39)),
      IF((O143&lt;='Indices PF'!$D$40),
      IF(('Funções Dados'!N143&lt;'Indices PF'!$E$42), N143*'Indices PF'!$J$40,
      IF(('Funções Dados'!N143&lt;'Indices PF'!$F$42), N143*'Indices PF'!$K$40, N143*'Indices PF'!$L$40)),
       IF((O143&gt;='Indices PF'!$D$41),
       IF(('Funções Dados'!N143&lt;'Indices PF'!$E$42), N143*'Indices PF'!$J$41,
       IF(('Funções Dados'!N143&lt;'Indices PF'!$F$42), N143*'Indices PF'!$K$41, N143*'Indices PF'!$L$41)))))))</f>
        <v/>
      </c>
      <c r="U143" s="116" t="str">
        <f>IF(OR(ISBLANK(P143),ISBLANK(Q143)),"",
 IF((Q143&lt;='Indices PF'!$D$47),
 IF(('Funções Dados'!P143&lt;'Indices PF'!$E$50), P143*'Indices PF'!$J$47,
 IF(('Funções Dados'!P143&lt;'Indices PF'!$F$50), P143*'Indices PF'!$K$47, P143*'Indices PF'!$L$47)),
  IF((Q143&lt;='Indices PF'!$D$48),
  IF(('Funções Dados'!P143&lt;'Indices PF'!$E$50), P143*'Indices PF'!$J$48,
  IF(('Funções Dados'!P143&lt;'Indices PF'!$F$50), P143*'Indices PF'!$K$48, P143*'Indices PF'!$L$48)),
   IF((Q143&gt;='Indices PF'!$D$49),
   IF(('Funções Dados'!P143&lt;'Indices PF'!$E$50), P143*'Indices PF'!$J$49,
   IF(('Funções Dados'!P143&lt;'Indices PF'!$F$50), P143*'Indices PF'!$K$49, P143*'Indices PF'!$L$49))))))</f>
        <v/>
      </c>
      <c r="V143" s="168"/>
      <c r="W143" s="169"/>
      <c r="X143" s="169"/>
      <c r="Y143" s="169"/>
      <c r="Z143" s="169"/>
      <c r="AA143" s="169"/>
      <c r="AB143" s="170"/>
      <c r="AC143" s="123"/>
      <c r="AD143" s="123"/>
      <c r="AE143" s="173"/>
      <c r="AF143" s="123"/>
      <c r="AG143" s="89"/>
      <c r="AH143" s="29"/>
    </row>
    <row r="144" spans="1:34" ht="12.75" customHeight="1">
      <c r="A144" s="84"/>
      <c r="B144" s="143"/>
      <c r="C144" s="123"/>
      <c r="D144" s="109"/>
      <c r="E144" s="110"/>
      <c r="F144" s="110"/>
      <c r="G144" s="110"/>
      <c r="H144" s="110"/>
      <c r="I144" s="111"/>
      <c r="J144" s="111"/>
      <c r="K144" s="110"/>
      <c r="L144" s="112"/>
      <c r="M144" s="113"/>
      <c r="N144" s="122"/>
      <c r="O144" s="122"/>
      <c r="P144" s="122"/>
      <c r="Q144" s="122"/>
      <c r="R144" s="115" t="str">
        <f>IF(AND(ISTEXT(T144),ISTEXT(U144)),"",SUM(T144:U144)*'Indices PF'!$E$54)</f>
        <v/>
      </c>
      <c r="S144" s="115" t="str">
        <f>IF(OR(ISBLANK(N144),ISBLANK(O144)),"",
 IF(M144="ILF",
  IF((O144&lt;='Indices PF'!$D$31),
  IF(('Funções Dados'!N144&lt;'Indices PF'!$E$34), 'Indices PF'!$E$31,
  IF(('Funções Dados'!N144&lt;'Indices PF'!$F$34), 'Indices PF'!$F$31, 'Indices PF'!$G$31)),
   IF((O144&lt;='Indices PF'!$D$32),
   IF(('Funções Dados'!N144&lt;'Indices PF'!$E$34), 'Indices PF'!$E$32,
   IF(('Funções Dados'!N144&lt;'Indices PF'!$F$34), 'Indices PF'!$F$32, 'Indices PF'!$G$32)),
    IF((O144&gt;='Indices PF'!$D$33),
    IF(('Funções Dados'!N144&lt;'Indices PF'!$E$34), 'Indices PF'!$E$33,
    IF(('Funções Dados'!N144&lt;'Indices PF'!$F$34), 'Indices PF'!$F$33, 'Indices PF'!$G$33))))),
    IF((O144&lt;='Indices PF'!$D$39),
     IF(('Funções Dados'!N144&lt;'Indices PF'!$E$42), 'Indices PF'!$E$39,
     IF(('Funções Dados'!N144&lt;'Indices PF'!$F$42), 'Indices PF'!$F$39, 'Indices PF'!$G$39)),
      IF((O144&lt;='Indices PF'!$D$40),
      IF(('Funções Dados'!N144&lt;'Indices PF'!$E$42), 'Indices PF'!$E$40,
      IF(('Funções Dados'!N144&lt;'Indices PF'!$F$42), 'Indices PF'!$F$40, 'Indices PF'!$G$40)),
       IF((O144&gt;='Indices PF'!$D$41),
       IF(('Funções Dados'!N144&lt;'Indices PF'!$E$42), 'Indices PF'!$E$41,
       IF(('Funções Dados'!N144&lt;'Indices PF'!$F$42), 'Indices PF'!$F$41, 'Indices PF'!$G$41)))))))</f>
        <v/>
      </c>
      <c r="T144" s="116" t="str">
        <f>IF(OR(ISBLANK(N144),ISBLANK(O144)),"",
 IF(M144="ILF",
  IF((O144&lt;='Indices PF'!$D$31),
  IF(('Funções Dados'!N144&lt;'Indices PF'!$E$34), N144*'Indices PF'!$J$31,
  IF(('Funções Dados'!N144&lt;'Indices PF'!$F$34), N144*'Indices PF'!$K$31, N144*'Indices PF'!$L$31)),
   IF((O144&lt;='Indices PF'!$D$32),
   IF(('Funções Dados'!N144&lt;'Indices PF'!$E$34), N144*'Indices PF'!$J$32,
   IF(('Funções Dados'!N144&lt;'Indices PF'!$F$34), N144*'Indices PF'!$K$32, N144*'Indices PF'!$L$32)),
    IF((O144&gt;='Indices PF'!$D$33),
    IF(('Funções Dados'!N144&lt;'Indices PF'!$E$34), N144*'Indices PF'!$J$33,
    IF(('Funções Dados'!N144&lt;'Indices PF'!$F$34), N144*'Indices PF'!$K$33, N144*'Indices PF'!$L$33))))),
    IF((O144&lt;='Indices PF'!$D$39),
     IF(('Funções Dados'!N144&lt;'Indices PF'!$E$42), N144*'Indices PF'!$J$39,
     IF(('Funções Dados'!N144&lt;'Indices PF'!$F$42), N144*'Indices PF'!$K$39, N144*'Indices PF'!$L$39)),
      IF((O144&lt;='Indices PF'!$D$40),
      IF(('Funções Dados'!N144&lt;'Indices PF'!$E$42), N144*'Indices PF'!$J$40,
      IF(('Funções Dados'!N144&lt;'Indices PF'!$F$42), N144*'Indices PF'!$K$40, N144*'Indices PF'!$L$40)),
       IF((O144&gt;='Indices PF'!$D$41),
       IF(('Funções Dados'!N144&lt;'Indices PF'!$E$42), N144*'Indices PF'!$J$41,
       IF(('Funções Dados'!N144&lt;'Indices PF'!$F$42), N144*'Indices PF'!$K$41, N144*'Indices PF'!$L$41)))))))</f>
        <v/>
      </c>
      <c r="U144" s="116" t="str">
        <f>IF(OR(ISBLANK(P144),ISBLANK(Q144)),"",
 IF((Q144&lt;='Indices PF'!$D$47),
 IF(('Funções Dados'!P144&lt;'Indices PF'!$E$50), P144*'Indices PF'!$J$47,
 IF(('Funções Dados'!P144&lt;'Indices PF'!$F$50), P144*'Indices PF'!$K$47, P144*'Indices PF'!$L$47)),
  IF((Q144&lt;='Indices PF'!$D$48),
  IF(('Funções Dados'!P144&lt;'Indices PF'!$E$50), P144*'Indices PF'!$J$48,
  IF(('Funções Dados'!P144&lt;'Indices PF'!$F$50), P144*'Indices PF'!$K$48, P144*'Indices PF'!$L$48)),
   IF((Q144&gt;='Indices PF'!$D$49),
   IF(('Funções Dados'!P144&lt;'Indices PF'!$E$50), P144*'Indices PF'!$J$49,
   IF(('Funções Dados'!P144&lt;'Indices PF'!$F$50), P144*'Indices PF'!$K$49, P144*'Indices PF'!$L$49))))))</f>
        <v/>
      </c>
      <c r="V144" s="168"/>
      <c r="W144" s="169"/>
      <c r="X144" s="169"/>
      <c r="Y144" s="169"/>
      <c r="Z144" s="169"/>
      <c r="AA144" s="169"/>
      <c r="AB144" s="170"/>
      <c r="AC144" s="123"/>
      <c r="AD144" s="123"/>
      <c r="AE144" s="173"/>
      <c r="AF144" s="123"/>
      <c r="AG144" s="89"/>
      <c r="AH144" s="29"/>
    </row>
    <row r="145" spans="1:34" ht="12.75" customHeight="1">
      <c r="A145" s="84"/>
      <c r="B145" s="143"/>
      <c r="C145" s="123"/>
      <c r="D145" s="109"/>
      <c r="E145" s="110"/>
      <c r="F145" s="110"/>
      <c r="G145" s="110"/>
      <c r="H145" s="110"/>
      <c r="I145" s="111"/>
      <c r="J145" s="111"/>
      <c r="K145" s="110"/>
      <c r="L145" s="112"/>
      <c r="M145" s="122"/>
      <c r="N145" s="122"/>
      <c r="O145" s="122"/>
      <c r="P145" s="122"/>
      <c r="Q145" s="122"/>
      <c r="R145" s="115" t="str">
        <f>IF(AND(ISTEXT(T145),ISTEXT(U145)),"",SUM(T145:U145)*'Indices PF'!$E$54)</f>
        <v/>
      </c>
      <c r="S145" s="115" t="str">
        <f>IF(OR(ISBLANK(N145),ISBLANK(O145)),"",
 IF(M145="ILF",
  IF((O145&lt;='Indices PF'!$D$31),
  IF(('Funções Dados'!N145&lt;'Indices PF'!$E$34), 'Indices PF'!$E$31,
  IF(('Funções Dados'!N145&lt;'Indices PF'!$F$34), 'Indices PF'!$F$31, 'Indices PF'!$G$31)),
   IF((O145&lt;='Indices PF'!$D$32),
   IF(('Funções Dados'!N145&lt;'Indices PF'!$E$34), 'Indices PF'!$E$32,
   IF(('Funções Dados'!N145&lt;'Indices PF'!$F$34), 'Indices PF'!$F$32, 'Indices PF'!$G$32)),
    IF((O145&gt;='Indices PF'!$D$33),
    IF(('Funções Dados'!N145&lt;'Indices PF'!$E$34), 'Indices PF'!$E$33,
    IF(('Funções Dados'!N145&lt;'Indices PF'!$F$34), 'Indices PF'!$F$33, 'Indices PF'!$G$33))))),
    IF((O145&lt;='Indices PF'!$D$39),
     IF(('Funções Dados'!N145&lt;'Indices PF'!$E$42), 'Indices PF'!$E$39,
     IF(('Funções Dados'!N145&lt;'Indices PF'!$F$42), 'Indices PF'!$F$39, 'Indices PF'!$G$39)),
      IF((O145&lt;='Indices PF'!$D$40),
      IF(('Funções Dados'!N145&lt;'Indices PF'!$E$42), 'Indices PF'!$E$40,
      IF(('Funções Dados'!N145&lt;'Indices PF'!$F$42), 'Indices PF'!$F$40, 'Indices PF'!$G$40)),
       IF((O145&gt;='Indices PF'!$D$41),
       IF(('Funções Dados'!N145&lt;'Indices PF'!$E$42), 'Indices PF'!$E$41,
       IF(('Funções Dados'!N145&lt;'Indices PF'!$F$42), 'Indices PF'!$F$41, 'Indices PF'!$G$41)))))))</f>
        <v/>
      </c>
      <c r="T145" s="116" t="str">
        <f>IF(OR(ISBLANK(N145),ISBLANK(O145)),"",
 IF(M145="ILF",
  IF((O145&lt;='Indices PF'!$D$31),
  IF(('Funções Dados'!N145&lt;'Indices PF'!$E$34), N145*'Indices PF'!$J$31,
  IF(('Funções Dados'!N145&lt;'Indices PF'!$F$34), N145*'Indices PF'!$K$31, N145*'Indices PF'!$L$31)),
   IF((O145&lt;='Indices PF'!$D$32),
   IF(('Funções Dados'!N145&lt;'Indices PF'!$E$34), N145*'Indices PF'!$J$32,
   IF(('Funções Dados'!N145&lt;'Indices PF'!$F$34), N145*'Indices PF'!$K$32, N145*'Indices PF'!$L$32)),
    IF((O145&gt;='Indices PF'!$D$33),
    IF(('Funções Dados'!N145&lt;'Indices PF'!$E$34), N145*'Indices PF'!$J$33,
    IF(('Funções Dados'!N145&lt;'Indices PF'!$F$34), N145*'Indices PF'!$K$33, N145*'Indices PF'!$L$33))))),
    IF((O145&lt;='Indices PF'!$D$39),
     IF(('Funções Dados'!N145&lt;'Indices PF'!$E$42), N145*'Indices PF'!$J$39,
     IF(('Funções Dados'!N145&lt;'Indices PF'!$F$42), N145*'Indices PF'!$K$39, N145*'Indices PF'!$L$39)),
      IF((O145&lt;='Indices PF'!$D$40),
      IF(('Funções Dados'!N145&lt;'Indices PF'!$E$42), N145*'Indices PF'!$J$40,
      IF(('Funções Dados'!N145&lt;'Indices PF'!$F$42), N145*'Indices PF'!$K$40, N145*'Indices PF'!$L$40)),
       IF((O145&gt;='Indices PF'!$D$41),
       IF(('Funções Dados'!N145&lt;'Indices PF'!$E$42), N145*'Indices PF'!$J$41,
       IF(('Funções Dados'!N145&lt;'Indices PF'!$F$42), N145*'Indices PF'!$K$41, N145*'Indices PF'!$L$41)))))))</f>
        <v/>
      </c>
      <c r="U145" s="116" t="str">
        <f>IF(OR(ISBLANK(P145),ISBLANK(Q145)),"",
 IF((Q145&lt;='Indices PF'!$D$47),
 IF(('Funções Dados'!P145&lt;'Indices PF'!$E$50), P145*'Indices PF'!$J$47,
 IF(('Funções Dados'!P145&lt;'Indices PF'!$F$50), P145*'Indices PF'!$K$47, P145*'Indices PF'!$L$47)),
  IF((Q145&lt;='Indices PF'!$D$48),
  IF(('Funções Dados'!P145&lt;'Indices PF'!$E$50), P145*'Indices PF'!$J$48,
  IF(('Funções Dados'!P145&lt;'Indices PF'!$F$50), P145*'Indices PF'!$K$48, P145*'Indices PF'!$L$48)),
   IF((Q145&gt;='Indices PF'!$D$49),
   IF(('Funções Dados'!P145&lt;'Indices PF'!$E$50), P145*'Indices PF'!$J$49,
   IF(('Funções Dados'!P145&lt;'Indices PF'!$F$50), P145*'Indices PF'!$K$49, P145*'Indices PF'!$L$49))))))</f>
        <v/>
      </c>
      <c r="V145" s="168"/>
      <c r="W145" s="169"/>
      <c r="X145" s="169"/>
      <c r="Y145" s="169"/>
      <c r="Z145" s="169"/>
      <c r="AA145" s="169"/>
      <c r="AB145" s="170"/>
      <c r="AC145" s="148"/>
      <c r="AD145" s="148"/>
      <c r="AE145" s="173"/>
      <c r="AF145" s="123"/>
      <c r="AG145" s="89"/>
      <c r="AH145" s="29"/>
    </row>
    <row r="146" spans="1:34" ht="12.75" customHeight="1">
      <c r="A146" s="84"/>
      <c r="B146" s="143"/>
      <c r="C146" s="123"/>
      <c r="D146" s="109"/>
      <c r="E146" s="110"/>
      <c r="F146" s="110"/>
      <c r="G146" s="110"/>
      <c r="H146" s="110"/>
      <c r="I146" s="111"/>
      <c r="J146" s="111"/>
      <c r="K146" s="110"/>
      <c r="L146" s="112"/>
      <c r="M146" s="122"/>
      <c r="N146" s="122"/>
      <c r="O146" s="122"/>
      <c r="P146" s="122"/>
      <c r="Q146" s="122"/>
      <c r="R146" s="115" t="str">
        <f>IF(AND(ISTEXT(T146),ISTEXT(U146)),"",SUM(T146:U146)*'Indices PF'!$E$54)</f>
        <v/>
      </c>
      <c r="S146" s="115" t="str">
        <f>IF(OR(ISBLANK(N146),ISBLANK(O146)),"",
 IF(M146="ILF",
  IF((O146&lt;='Indices PF'!$D$31),
  IF(('Funções Dados'!N146&lt;'Indices PF'!$E$34), 'Indices PF'!$E$31,
  IF(('Funções Dados'!N146&lt;'Indices PF'!$F$34), 'Indices PF'!$F$31, 'Indices PF'!$G$31)),
   IF((O146&lt;='Indices PF'!$D$32),
   IF(('Funções Dados'!N146&lt;'Indices PF'!$E$34), 'Indices PF'!$E$32,
   IF(('Funções Dados'!N146&lt;'Indices PF'!$F$34), 'Indices PF'!$F$32, 'Indices PF'!$G$32)),
    IF((O146&gt;='Indices PF'!$D$33),
    IF(('Funções Dados'!N146&lt;'Indices PF'!$E$34), 'Indices PF'!$E$33,
    IF(('Funções Dados'!N146&lt;'Indices PF'!$F$34), 'Indices PF'!$F$33, 'Indices PF'!$G$33))))),
    IF((O146&lt;='Indices PF'!$D$39),
     IF(('Funções Dados'!N146&lt;'Indices PF'!$E$42), 'Indices PF'!$E$39,
     IF(('Funções Dados'!N146&lt;'Indices PF'!$F$42), 'Indices PF'!$F$39, 'Indices PF'!$G$39)),
      IF((O146&lt;='Indices PF'!$D$40),
      IF(('Funções Dados'!N146&lt;'Indices PF'!$E$42), 'Indices PF'!$E$40,
      IF(('Funções Dados'!N146&lt;'Indices PF'!$F$42), 'Indices PF'!$F$40, 'Indices PF'!$G$40)),
       IF((O146&gt;='Indices PF'!$D$41),
       IF(('Funções Dados'!N146&lt;'Indices PF'!$E$42), 'Indices PF'!$E$41,
       IF(('Funções Dados'!N146&lt;'Indices PF'!$F$42), 'Indices PF'!$F$41, 'Indices PF'!$G$41)))))))</f>
        <v/>
      </c>
      <c r="T146" s="116" t="str">
        <f>IF(OR(ISBLANK(N146),ISBLANK(O146)),"",
 IF(M146="ILF",
  IF((O146&lt;='Indices PF'!$D$31),
  IF(('Funções Dados'!N146&lt;'Indices PF'!$E$34), N146*'Indices PF'!$J$31,
  IF(('Funções Dados'!N146&lt;'Indices PF'!$F$34), N146*'Indices PF'!$K$31, N146*'Indices PF'!$L$31)),
   IF((O146&lt;='Indices PF'!$D$32),
   IF(('Funções Dados'!N146&lt;'Indices PF'!$E$34), N146*'Indices PF'!$J$32,
   IF(('Funções Dados'!N146&lt;'Indices PF'!$F$34), N146*'Indices PF'!$K$32, N146*'Indices PF'!$L$32)),
    IF((O146&gt;='Indices PF'!$D$33),
    IF(('Funções Dados'!N146&lt;'Indices PF'!$E$34), N146*'Indices PF'!$J$33,
    IF(('Funções Dados'!N146&lt;'Indices PF'!$F$34), N146*'Indices PF'!$K$33, N146*'Indices PF'!$L$33))))),
    IF((O146&lt;='Indices PF'!$D$39),
     IF(('Funções Dados'!N146&lt;'Indices PF'!$E$42), N146*'Indices PF'!$J$39,
     IF(('Funções Dados'!N146&lt;'Indices PF'!$F$42), N146*'Indices PF'!$K$39, N146*'Indices PF'!$L$39)),
      IF((O146&lt;='Indices PF'!$D$40),
      IF(('Funções Dados'!N146&lt;'Indices PF'!$E$42), N146*'Indices PF'!$J$40,
      IF(('Funções Dados'!N146&lt;'Indices PF'!$F$42), N146*'Indices PF'!$K$40, N146*'Indices PF'!$L$40)),
       IF((O146&gt;='Indices PF'!$D$41),
       IF(('Funções Dados'!N146&lt;'Indices PF'!$E$42), N146*'Indices PF'!$J$41,
       IF(('Funções Dados'!N146&lt;'Indices PF'!$F$42), N146*'Indices PF'!$K$41, N146*'Indices PF'!$L$41)))))))</f>
        <v/>
      </c>
      <c r="U146" s="116" t="str">
        <f>IF(OR(ISBLANK(P146),ISBLANK(Q146)),"",
 IF((Q146&lt;='Indices PF'!$D$47),
 IF(('Funções Dados'!P146&lt;'Indices PF'!$E$50), P146*'Indices PF'!$J$47,
 IF(('Funções Dados'!P146&lt;'Indices PF'!$F$50), P146*'Indices PF'!$K$47, P146*'Indices PF'!$L$47)),
  IF((Q146&lt;='Indices PF'!$D$48),
  IF(('Funções Dados'!P146&lt;'Indices PF'!$E$50), P146*'Indices PF'!$J$48,
  IF(('Funções Dados'!P146&lt;'Indices PF'!$F$50), P146*'Indices PF'!$K$48, P146*'Indices PF'!$L$48)),
   IF((Q146&gt;='Indices PF'!$D$49),
   IF(('Funções Dados'!P146&lt;'Indices PF'!$E$50), P146*'Indices PF'!$J$49,
   IF(('Funções Dados'!P146&lt;'Indices PF'!$F$50), P146*'Indices PF'!$K$49, P146*'Indices PF'!$L$49))))))</f>
        <v/>
      </c>
      <c r="V146" s="168"/>
      <c r="W146" s="169"/>
      <c r="X146" s="169"/>
      <c r="Y146" s="169"/>
      <c r="Z146" s="169"/>
      <c r="AA146" s="169"/>
      <c r="AB146" s="170"/>
      <c r="AC146" s="148"/>
      <c r="AD146" s="148"/>
      <c r="AE146" s="173"/>
      <c r="AF146" s="123"/>
      <c r="AG146" s="89"/>
      <c r="AH146" s="29"/>
    </row>
    <row r="147" spans="1:34" ht="12.75" customHeight="1">
      <c r="A147" s="84"/>
      <c r="B147" s="143"/>
      <c r="C147" s="123"/>
      <c r="D147" s="109"/>
      <c r="E147" s="110"/>
      <c r="F147" s="110"/>
      <c r="G147" s="110"/>
      <c r="H147" s="110"/>
      <c r="I147" s="111"/>
      <c r="J147" s="111"/>
      <c r="K147" s="110"/>
      <c r="L147" s="112"/>
      <c r="M147" s="122"/>
      <c r="N147" s="122"/>
      <c r="O147" s="122"/>
      <c r="P147" s="122"/>
      <c r="Q147" s="122"/>
      <c r="R147" s="115" t="str">
        <f>IF(AND(ISTEXT(T147),ISTEXT(U147)),"",SUM(T147:U147)*'Indices PF'!$E$54)</f>
        <v/>
      </c>
      <c r="S147" s="115" t="str">
        <f>IF(OR(ISBLANK(N147),ISBLANK(O147)),"",
 IF(M147="ILF",
  IF((O147&lt;='Indices PF'!$D$31),
  IF(('Funções Dados'!N147&lt;'Indices PF'!$E$34), 'Indices PF'!$E$31,
  IF(('Funções Dados'!N147&lt;'Indices PF'!$F$34), 'Indices PF'!$F$31, 'Indices PF'!$G$31)),
   IF((O147&lt;='Indices PF'!$D$32),
   IF(('Funções Dados'!N147&lt;'Indices PF'!$E$34), 'Indices PF'!$E$32,
   IF(('Funções Dados'!N147&lt;'Indices PF'!$F$34), 'Indices PF'!$F$32, 'Indices PF'!$G$32)),
    IF((O147&gt;='Indices PF'!$D$33),
    IF(('Funções Dados'!N147&lt;'Indices PF'!$E$34), 'Indices PF'!$E$33,
    IF(('Funções Dados'!N147&lt;'Indices PF'!$F$34), 'Indices PF'!$F$33, 'Indices PF'!$G$33))))),
    IF((O147&lt;='Indices PF'!$D$39),
     IF(('Funções Dados'!N147&lt;'Indices PF'!$E$42), 'Indices PF'!$E$39,
     IF(('Funções Dados'!N147&lt;'Indices PF'!$F$42), 'Indices PF'!$F$39, 'Indices PF'!$G$39)),
      IF((O147&lt;='Indices PF'!$D$40),
      IF(('Funções Dados'!N147&lt;'Indices PF'!$E$42), 'Indices PF'!$E$40,
      IF(('Funções Dados'!N147&lt;'Indices PF'!$F$42), 'Indices PF'!$F$40, 'Indices PF'!$G$40)),
       IF((O147&gt;='Indices PF'!$D$41),
       IF(('Funções Dados'!N147&lt;'Indices PF'!$E$42), 'Indices PF'!$E$41,
       IF(('Funções Dados'!N147&lt;'Indices PF'!$F$42), 'Indices PF'!$F$41, 'Indices PF'!$G$41)))))))</f>
        <v/>
      </c>
      <c r="T147" s="116" t="str">
        <f>IF(OR(ISBLANK(N147),ISBLANK(O147)),"",
 IF(M147="ILF",
  IF((O147&lt;='Indices PF'!$D$31),
  IF(('Funções Dados'!N147&lt;'Indices PF'!$E$34), N147*'Indices PF'!$J$31,
  IF(('Funções Dados'!N147&lt;'Indices PF'!$F$34), N147*'Indices PF'!$K$31, N147*'Indices PF'!$L$31)),
   IF((O147&lt;='Indices PF'!$D$32),
   IF(('Funções Dados'!N147&lt;'Indices PF'!$E$34), N147*'Indices PF'!$J$32,
   IF(('Funções Dados'!N147&lt;'Indices PF'!$F$34), N147*'Indices PF'!$K$32, N147*'Indices PF'!$L$32)),
    IF((O147&gt;='Indices PF'!$D$33),
    IF(('Funções Dados'!N147&lt;'Indices PF'!$E$34), N147*'Indices PF'!$J$33,
    IF(('Funções Dados'!N147&lt;'Indices PF'!$F$34), N147*'Indices PF'!$K$33, N147*'Indices PF'!$L$33))))),
    IF((O147&lt;='Indices PF'!$D$39),
     IF(('Funções Dados'!N147&lt;'Indices PF'!$E$42), N147*'Indices PF'!$J$39,
     IF(('Funções Dados'!N147&lt;'Indices PF'!$F$42), N147*'Indices PF'!$K$39, N147*'Indices PF'!$L$39)),
      IF((O147&lt;='Indices PF'!$D$40),
      IF(('Funções Dados'!N147&lt;'Indices PF'!$E$42), N147*'Indices PF'!$J$40,
      IF(('Funções Dados'!N147&lt;'Indices PF'!$F$42), N147*'Indices PF'!$K$40, N147*'Indices PF'!$L$40)),
       IF((O147&gt;='Indices PF'!$D$41),
       IF(('Funções Dados'!N147&lt;'Indices PF'!$E$42), N147*'Indices PF'!$J$41,
       IF(('Funções Dados'!N147&lt;'Indices PF'!$F$42), N147*'Indices PF'!$K$41, N147*'Indices PF'!$L$41)))))))</f>
        <v/>
      </c>
      <c r="U147" s="116" t="str">
        <f>IF(OR(ISBLANK(P147),ISBLANK(Q147)),"",
 IF((Q147&lt;='Indices PF'!$D$47),
 IF(('Funções Dados'!P147&lt;'Indices PF'!$E$50), P147*'Indices PF'!$J$47,
 IF(('Funções Dados'!P147&lt;'Indices PF'!$F$50), P147*'Indices PF'!$K$47, P147*'Indices PF'!$L$47)),
  IF((Q147&lt;='Indices PF'!$D$48),
  IF(('Funções Dados'!P147&lt;'Indices PF'!$E$50), P147*'Indices PF'!$J$48,
  IF(('Funções Dados'!P147&lt;'Indices PF'!$F$50), P147*'Indices PF'!$K$48, P147*'Indices PF'!$L$48)),
   IF((Q147&gt;='Indices PF'!$D$49),
   IF(('Funções Dados'!P147&lt;'Indices PF'!$E$50), P147*'Indices PF'!$J$49,
   IF(('Funções Dados'!P147&lt;'Indices PF'!$F$50), P147*'Indices PF'!$K$49, P147*'Indices PF'!$L$49))))))</f>
        <v/>
      </c>
      <c r="V147" s="168"/>
      <c r="W147" s="169"/>
      <c r="X147" s="169"/>
      <c r="Y147" s="169"/>
      <c r="Z147" s="169"/>
      <c r="AA147" s="169"/>
      <c r="AB147" s="170"/>
      <c r="AC147" s="148"/>
      <c r="AD147" s="148"/>
      <c r="AE147" s="173"/>
      <c r="AF147" s="123"/>
      <c r="AG147" s="89"/>
      <c r="AH147" s="29"/>
    </row>
    <row r="148" spans="1:34" ht="12.75" customHeight="1">
      <c r="A148" s="84"/>
      <c r="B148" s="143"/>
      <c r="C148" s="123"/>
      <c r="D148" s="109"/>
      <c r="E148" s="110"/>
      <c r="F148" s="110"/>
      <c r="G148" s="110"/>
      <c r="H148" s="110"/>
      <c r="I148" s="111"/>
      <c r="J148" s="111"/>
      <c r="K148" s="110"/>
      <c r="L148" s="112"/>
      <c r="M148" s="122"/>
      <c r="N148" s="122"/>
      <c r="O148" s="122"/>
      <c r="P148" s="122"/>
      <c r="Q148" s="122"/>
      <c r="R148" s="115" t="str">
        <f>IF(AND(ISTEXT(T148),ISTEXT(U148)),"",SUM(T148:U148)*'Indices PF'!$E$54)</f>
        <v/>
      </c>
      <c r="S148" s="115" t="str">
        <f>IF(OR(ISBLANK(N148),ISBLANK(O148)),"",
 IF(M148="ILF",
  IF((O148&lt;='Indices PF'!$D$31),
  IF(('Funções Dados'!N148&lt;'Indices PF'!$E$34), 'Indices PF'!$E$31,
  IF(('Funções Dados'!N148&lt;'Indices PF'!$F$34), 'Indices PF'!$F$31, 'Indices PF'!$G$31)),
   IF((O148&lt;='Indices PF'!$D$32),
   IF(('Funções Dados'!N148&lt;'Indices PF'!$E$34), 'Indices PF'!$E$32,
   IF(('Funções Dados'!N148&lt;'Indices PF'!$F$34), 'Indices PF'!$F$32, 'Indices PF'!$G$32)),
    IF((O148&gt;='Indices PF'!$D$33),
    IF(('Funções Dados'!N148&lt;'Indices PF'!$E$34), 'Indices PF'!$E$33,
    IF(('Funções Dados'!N148&lt;'Indices PF'!$F$34), 'Indices PF'!$F$33, 'Indices PF'!$G$33))))),
    IF((O148&lt;='Indices PF'!$D$39),
     IF(('Funções Dados'!N148&lt;'Indices PF'!$E$42), 'Indices PF'!$E$39,
     IF(('Funções Dados'!N148&lt;'Indices PF'!$F$42), 'Indices PF'!$F$39, 'Indices PF'!$G$39)),
      IF((O148&lt;='Indices PF'!$D$40),
      IF(('Funções Dados'!N148&lt;'Indices PF'!$E$42), 'Indices PF'!$E$40,
      IF(('Funções Dados'!N148&lt;'Indices PF'!$F$42), 'Indices PF'!$F$40, 'Indices PF'!$G$40)),
       IF((O148&gt;='Indices PF'!$D$41),
       IF(('Funções Dados'!N148&lt;'Indices PF'!$E$42), 'Indices PF'!$E$41,
       IF(('Funções Dados'!N148&lt;'Indices PF'!$F$42), 'Indices PF'!$F$41, 'Indices PF'!$G$41)))))))</f>
        <v/>
      </c>
      <c r="T148" s="116" t="str">
        <f>IF(OR(ISBLANK(N148),ISBLANK(O148)),"",
 IF(M148="ILF",
  IF((O148&lt;='Indices PF'!$D$31),
  IF(('Funções Dados'!N148&lt;'Indices PF'!$E$34), N148*'Indices PF'!$J$31,
  IF(('Funções Dados'!N148&lt;'Indices PF'!$F$34), N148*'Indices PF'!$K$31, N148*'Indices PF'!$L$31)),
   IF((O148&lt;='Indices PF'!$D$32),
   IF(('Funções Dados'!N148&lt;'Indices PF'!$E$34), N148*'Indices PF'!$J$32,
   IF(('Funções Dados'!N148&lt;'Indices PF'!$F$34), N148*'Indices PF'!$K$32, N148*'Indices PF'!$L$32)),
    IF((O148&gt;='Indices PF'!$D$33),
    IF(('Funções Dados'!N148&lt;'Indices PF'!$E$34), N148*'Indices PF'!$J$33,
    IF(('Funções Dados'!N148&lt;'Indices PF'!$F$34), N148*'Indices PF'!$K$33, N148*'Indices PF'!$L$33))))),
    IF((O148&lt;='Indices PF'!$D$39),
     IF(('Funções Dados'!N148&lt;'Indices PF'!$E$42), N148*'Indices PF'!$J$39,
     IF(('Funções Dados'!N148&lt;'Indices PF'!$F$42), N148*'Indices PF'!$K$39, N148*'Indices PF'!$L$39)),
      IF((O148&lt;='Indices PF'!$D$40),
      IF(('Funções Dados'!N148&lt;'Indices PF'!$E$42), N148*'Indices PF'!$J$40,
      IF(('Funções Dados'!N148&lt;'Indices PF'!$F$42), N148*'Indices PF'!$K$40, N148*'Indices PF'!$L$40)),
       IF((O148&gt;='Indices PF'!$D$41),
       IF(('Funções Dados'!N148&lt;'Indices PF'!$E$42), N148*'Indices PF'!$J$41,
       IF(('Funções Dados'!N148&lt;'Indices PF'!$F$42), N148*'Indices PF'!$K$41, N148*'Indices PF'!$L$41)))))))</f>
        <v/>
      </c>
      <c r="U148" s="116" t="str">
        <f>IF(OR(ISBLANK(P148),ISBLANK(Q148)),"",
 IF((Q148&lt;='Indices PF'!$D$47),
 IF(('Funções Dados'!P148&lt;'Indices PF'!$E$50), P148*'Indices PF'!$J$47,
 IF(('Funções Dados'!P148&lt;'Indices PF'!$F$50), P148*'Indices PF'!$K$47, P148*'Indices PF'!$L$47)),
  IF((Q148&lt;='Indices PF'!$D$48),
  IF(('Funções Dados'!P148&lt;'Indices PF'!$E$50), P148*'Indices PF'!$J$48,
  IF(('Funções Dados'!P148&lt;'Indices PF'!$F$50), P148*'Indices PF'!$K$48, P148*'Indices PF'!$L$48)),
   IF((Q148&gt;='Indices PF'!$D$49),
   IF(('Funções Dados'!P148&lt;'Indices PF'!$E$50), P148*'Indices PF'!$J$49,
   IF(('Funções Dados'!P148&lt;'Indices PF'!$F$50), P148*'Indices PF'!$K$49, P148*'Indices PF'!$L$49))))))</f>
        <v/>
      </c>
      <c r="V148" s="168"/>
      <c r="W148" s="169"/>
      <c r="X148" s="169"/>
      <c r="Y148" s="169"/>
      <c r="Z148" s="169"/>
      <c r="AA148" s="169"/>
      <c r="AB148" s="170"/>
      <c r="AC148" s="148"/>
      <c r="AD148" s="148"/>
      <c r="AE148" s="173"/>
      <c r="AF148" s="123"/>
      <c r="AG148" s="89"/>
      <c r="AH148" s="29"/>
    </row>
    <row r="149" spans="1:34" ht="12.75" customHeight="1">
      <c r="A149" s="84"/>
      <c r="B149" s="143"/>
      <c r="C149" s="123"/>
      <c r="D149" s="109"/>
      <c r="E149" s="110"/>
      <c r="F149" s="110"/>
      <c r="G149" s="110"/>
      <c r="H149" s="110"/>
      <c r="I149" s="111"/>
      <c r="J149" s="111"/>
      <c r="K149" s="110"/>
      <c r="L149" s="112"/>
      <c r="M149" s="122"/>
      <c r="N149" s="122"/>
      <c r="O149" s="122"/>
      <c r="P149" s="122"/>
      <c r="Q149" s="122"/>
      <c r="R149" s="115" t="str">
        <f>IF(AND(ISTEXT(T149),ISTEXT(U149)),"",SUM(T149:U149)*'Indices PF'!$E$54)</f>
        <v/>
      </c>
      <c r="S149" s="115" t="str">
        <f>IF(OR(ISBLANK(N149),ISBLANK(O149)),"",
 IF(M149="ILF",
  IF((O149&lt;='Indices PF'!$D$31),
  IF(('Funções Dados'!N149&lt;'Indices PF'!$E$34), 'Indices PF'!$E$31,
  IF(('Funções Dados'!N149&lt;'Indices PF'!$F$34), 'Indices PF'!$F$31, 'Indices PF'!$G$31)),
   IF((O149&lt;='Indices PF'!$D$32),
   IF(('Funções Dados'!N149&lt;'Indices PF'!$E$34), 'Indices PF'!$E$32,
   IF(('Funções Dados'!N149&lt;'Indices PF'!$F$34), 'Indices PF'!$F$32, 'Indices PF'!$G$32)),
    IF((O149&gt;='Indices PF'!$D$33),
    IF(('Funções Dados'!N149&lt;'Indices PF'!$E$34), 'Indices PF'!$E$33,
    IF(('Funções Dados'!N149&lt;'Indices PF'!$F$34), 'Indices PF'!$F$33, 'Indices PF'!$G$33))))),
    IF((O149&lt;='Indices PF'!$D$39),
     IF(('Funções Dados'!N149&lt;'Indices PF'!$E$42), 'Indices PF'!$E$39,
     IF(('Funções Dados'!N149&lt;'Indices PF'!$F$42), 'Indices PF'!$F$39, 'Indices PF'!$G$39)),
      IF((O149&lt;='Indices PF'!$D$40),
      IF(('Funções Dados'!N149&lt;'Indices PF'!$E$42), 'Indices PF'!$E$40,
      IF(('Funções Dados'!N149&lt;'Indices PF'!$F$42), 'Indices PF'!$F$40, 'Indices PF'!$G$40)),
       IF((O149&gt;='Indices PF'!$D$41),
       IF(('Funções Dados'!N149&lt;'Indices PF'!$E$42), 'Indices PF'!$E$41,
       IF(('Funções Dados'!N149&lt;'Indices PF'!$F$42), 'Indices PF'!$F$41, 'Indices PF'!$G$41)))))))</f>
        <v/>
      </c>
      <c r="T149" s="116" t="str">
        <f>IF(OR(ISBLANK(N149),ISBLANK(O149)),"",
 IF(M149="ILF",
  IF((O149&lt;='Indices PF'!$D$31),
  IF(('Funções Dados'!N149&lt;'Indices PF'!$E$34), N149*'Indices PF'!$J$31,
  IF(('Funções Dados'!N149&lt;'Indices PF'!$F$34), N149*'Indices PF'!$K$31, N149*'Indices PF'!$L$31)),
   IF((O149&lt;='Indices PF'!$D$32),
   IF(('Funções Dados'!N149&lt;'Indices PF'!$E$34), N149*'Indices PF'!$J$32,
   IF(('Funções Dados'!N149&lt;'Indices PF'!$F$34), N149*'Indices PF'!$K$32, N149*'Indices PF'!$L$32)),
    IF((O149&gt;='Indices PF'!$D$33),
    IF(('Funções Dados'!N149&lt;'Indices PF'!$E$34), N149*'Indices PF'!$J$33,
    IF(('Funções Dados'!N149&lt;'Indices PF'!$F$34), N149*'Indices PF'!$K$33, N149*'Indices PF'!$L$33))))),
    IF((O149&lt;='Indices PF'!$D$39),
     IF(('Funções Dados'!N149&lt;'Indices PF'!$E$42), N149*'Indices PF'!$J$39,
     IF(('Funções Dados'!N149&lt;'Indices PF'!$F$42), N149*'Indices PF'!$K$39, N149*'Indices PF'!$L$39)),
      IF((O149&lt;='Indices PF'!$D$40),
      IF(('Funções Dados'!N149&lt;'Indices PF'!$E$42), N149*'Indices PF'!$J$40,
      IF(('Funções Dados'!N149&lt;'Indices PF'!$F$42), N149*'Indices PF'!$K$40, N149*'Indices PF'!$L$40)),
       IF((O149&gt;='Indices PF'!$D$41),
       IF(('Funções Dados'!N149&lt;'Indices PF'!$E$42), N149*'Indices PF'!$J$41,
       IF(('Funções Dados'!N149&lt;'Indices PF'!$F$42), N149*'Indices PF'!$K$41, N149*'Indices PF'!$L$41)))))))</f>
        <v/>
      </c>
      <c r="U149" s="116" t="str">
        <f>IF(OR(ISBLANK(P149),ISBLANK(Q149)),"",
 IF((Q149&lt;='Indices PF'!$D$47),
 IF(('Funções Dados'!P149&lt;'Indices PF'!$E$50), P149*'Indices PF'!$J$47,
 IF(('Funções Dados'!P149&lt;'Indices PF'!$F$50), P149*'Indices PF'!$K$47, P149*'Indices PF'!$L$47)),
  IF((Q149&lt;='Indices PF'!$D$48),
  IF(('Funções Dados'!P149&lt;'Indices PF'!$E$50), P149*'Indices PF'!$J$48,
  IF(('Funções Dados'!P149&lt;'Indices PF'!$F$50), P149*'Indices PF'!$K$48, P149*'Indices PF'!$L$48)),
   IF((Q149&gt;='Indices PF'!$D$49),
   IF(('Funções Dados'!P149&lt;'Indices PF'!$E$50), P149*'Indices PF'!$J$49,
   IF(('Funções Dados'!P149&lt;'Indices PF'!$F$50), P149*'Indices PF'!$K$49, P149*'Indices PF'!$L$49))))))</f>
        <v/>
      </c>
      <c r="V149" s="168"/>
      <c r="W149" s="169"/>
      <c r="X149" s="169"/>
      <c r="Y149" s="169"/>
      <c r="Z149" s="169"/>
      <c r="AA149" s="169"/>
      <c r="AB149" s="170"/>
      <c r="AC149" s="148"/>
      <c r="AD149" s="148"/>
      <c r="AE149" s="173"/>
      <c r="AF149" s="123"/>
      <c r="AG149" s="89"/>
      <c r="AH149" s="29"/>
    </row>
    <row r="150" spans="1:34" ht="12.75" customHeight="1">
      <c r="A150" s="84"/>
      <c r="B150" s="143"/>
      <c r="C150" s="123"/>
      <c r="D150" s="109"/>
      <c r="E150" s="110"/>
      <c r="F150" s="110"/>
      <c r="G150" s="110"/>
      <c r="H150" s="110"/>
      <c r="I150" s="111"/>
      <c r="J150" s="111"/>
      <c r="K150" s="110"/>
      <c r="L150" s="112"/>
      <c r="M150" s="122"/>
      <c r="N150" s="122"/>
      <c r="O150" s="122"/>
      <c r="P150" s="122"/>
      <c r="Q150" s="122"/>
      <c r="R150" s="115" t="str">
        <f>IF(AND(ISTEXT(T150),ISTEXT(U150)),"",SUM(T150:U150)*'Indices PF'!$E$54)</f>
        <v/>
      </c>
      <c r="S150" s="115" t="str">
        <f>IF(OR(ISBLANK(N150),ISBLANK(O150)),"",
 IF(M150="ILF",
  IF((O150&lt;='Indices PF'!$D$31),
  IF(('Funções Dados'!N150&lt;'Indices PF'!$E$34), 'Indices PF'!$E$31,
  IF(('Funções Dados'!N150&lt;'Indices PF'!$F$34), 'Indices PF'!$F$31, 'Indices PF'!$G$31)),
   IF((O150&lt;='Indices PF'!$D$32),
   IF(('Funções Dados'!N150&lt;'Indices PF'!$E$34), 'Indices PF'!$E$32,
   IF(('Funções Dados'!N150&lt;'Indices PF'!$F$34), 'Indices PF'!$F$32, 'Indices PF'!$G$32)),
    IF((O150&gt;='Indices PF'!$D$33),
    IF(('Funções Dados'!N150&lt;'Indices PF'!$E$34), 'Indices PF'!$E$33,
    IF(('Funções Dados'!N150&lt;'Indices PF'!$F$34), 'Indices PF'!$F$33, 'Indices PF'!$G$33))))),
    IF((O150&lt;='Indices PF'!$D$39),
     IF(('Funções Dados'!N150&lt;'Indices PF'!$E$42), 'Indices PF'!$E$39,
     IF(('Funções Dados'!N150&lt;'Indices PF'!$F$42), 'Indices PF'!$F$39, 'Indices PF'!$G$39)),
      IF((O150&lt;='Indices PF'!$D$40),
      IF(('Funções Dados'!N150&lt;'Indices PF'!$E$42), 'Indices PF'!$E$40,
      IF(('Funções Dados'!N150&lt;'Indices PF'!$F$42), 'Indices PF'!$F$40, 'Indices PF'!$G$40)),
       IF((O150&gt;='Indices PF'!$D$41),
       IF(('Funções Dados'!N150&lt;'Indices PF'!$E$42), 'Indices PF'!$E$41,
       IF(('Funções Dados'!N150&lt;'Indices PF'!$F$42), 'Indices PF'!$F$41, 'Indices PF'!$G$41)))))))</f>
        <v/>
      </c>
      <c r="T150" s="116" t="str">
        <f>IF(OR(ISBLANK(N150),ISBLANK(O150)),"",
 IF(M150="ILF",
  IF((O150&lt;='Indices PF'!$D$31),
  IF(('Funções Dados'!N150&lt;'Indices PF'!$E$34), N150*'Indices PF'!$J$31,
  IF(('Funções Dados'!N150&lt;'Indices PF'!$F$34), N150*'Indices PF'!$K$31, N150*'Indices PF'!$L$31)),
   IF((O150&lt;='Indices PF'!$D$32),
   IF(('Funções Dados'!N150&lt;'Indices PF'!$E$34), N150*'Indices PF'!$J$32,
   IF(('Funções Dados'!N150&lt;'Indices PF'!$F$34), N150*'Indices PF'!$K$32, N150*'Indices PF'!$L$32)),
    IF((O150&gt;='Indices PF'!$D$33),
    IF(('Funções Dados'!N150&lt;'Indices PF'!$E$34), N150*'Indices PF'!$J$33,
    IF(('Funções Dados'!N150&lt;'Indices PF'!$F$34), N150*'Indices PF'!$K$33, N150*'Indices PF'!$L$33))))),
    IF((O150&lt;='Indices PF'!$D$39),
     IF(('Funções Dados'!N150&lt;'Indices PF'!$E$42), N150*'Indices PF'!$J$39,
     IF(('Funções Dados'!N150&lt;'Indices PF'!$F$42), N150*'Indices PF'!$K$39, N150*'Indices PF'!$L$39)),
      IF((O150&lt;='Indices PF'!$D$40),
      IF(('Funções Dados'!N150&lt;'Indices PF'!$E$42), N150*'Indices PF'!$J$40,
      IF(('Funções Dados'!N150&lt;'Indices PF'!$F$42), N150*'Indices PF'!$K$40, N150*'Indices PF'!$L$40)),
       IF((O150&gt;='Indices PF'!$D$41),
       IF(('Funções Dados'!N150&lt;'Indices PF'!$E$42), N150*'Indices PF'!$J$41,
       IF(('Funções Dados'!N150&lt;'Indices PF'!$F$42), N150*'Indices PF'!$K$41, N150*'Indices PF'!$L$41)))))))</f>
        <v/>
      </c>
      <c r="U150" s="116" t="str">
        <f>IF(OR(ISBLANK(P150),ISBLANK(Q150)),"",
 IF((Q150&lt;='Indices PF'!$D$47),
 IF(('Funções Dados'!P150&lt;'Indices PF'!$E$50), P150*'Indices PF'!$J$47,
 IF(('Funções Dados'!P150&lt;'Indices PF'!$F$50), P150*'Indices PF'!$K$47, P150*'Indices PF'!$L$47)),
  IF((Q150&lt;='Indices PF'!$D$48),
  IF(('Funções Dados'!P150&lt;'Indices PF'!$E$50), P150*'Indices PF'!$J$48,
  IF(('Funções Dados'!P150&lt;'Indices PF'!$F$50), P150*'Indices PF'!$K$48, P150*'Indices PF'!$L$48)),
   IF((Q150&gt;='Indices PF'!$D$49),
   IF(('Funções Dados'!P150&lt;'Indices PF'!$E$50), P150*'Indices PF'!$J$49,
   IF(('Funções Dados'!P150&lt;'Indices PF'!$F$50), P150*'Indices PF'!$K$49, P150*'Indices PF'!$L$49))))))</f>
        <v/>
      </c>
      <c r="V150" s="168"/>
      <c r="W150" s="169"/>
      <c r="X150" s="169"/>
      <c r="Y150" s="169"/>
      <c r="Z150" s="169"/>
      <c r="AA150" s="169"/>
      <c r="AB150" s="170"/>
      <c r="AC150" s="148"/>
      <c r="AD150" s="148"/>
      <c r="AE150" s="173"/>
      <c r="AF150" s="123"/>
      <c r="AG150" s="89"/>
      <c r="AH150" s="29"/>
    </row>
    <row r="151" spans="1:34" ht="12.75" customHeight="1">
      <c r="A151" s="84"/>
      <c r="B151" s="143"/>
      <c r="C151" s="123"/>
      <c r="D151" s="109"/>
      <c r="E151" s="110"/>
      <c r="F151" s="110"/>
      <c r="G151" s="110"/>
      <c r="H151" s="110"/>
      <c r="I151" s="111"/>
      <c r="J151" s="111"/>
      <c r="K151" s="110"/>
      <c r="L151" s="112"/>
      <c r="M151" s="122"/>
      <c r="N151" s="122"/>
      <c r="O151" s="122"/>
      <c r="P151" s="122"/>
      <c r="Q151" s="122"/>
      <c r="R151" s="115" t="str">
        <f>IF(AND(ISTEXT(T151),ISTEXT(U151)),"",SUM(T151:U151)*'Indices PF'!$E$54)</f>
        <v/>
      </c>
      <c r="S151" s="115" t="str">
        <f>IF(OR(ISBLANK(N151),ISBLANK(O151)),"",
 IF(M151="ILF",
  IF((O151&lt;='Indices PF'!$D$31),
  IF(('Funções Dados'!N151&lt;'Indices PF'!$E$34), 'Indices PF'!$E$31,
  IF(('Funções Dados'!N151&lt;'Indices PF'!$F$34), 'Indices PF'!$F$31, 'Indices PF'!$G$31)),
   IF((O151&lt;='Indices PF'!$D$32),
   IF(('Funções Dados'!N151&lt;'Indices PF'!$E$34), 'Indices PF'!$E$32,
   IF(('Funções Dados'!N151&lt;'Indices PF'!$F$34), 'Indices PF'!$F$32, 'Indices PF'!$G$32)),
    IF((O151&gt;='Indices PF'!$D$33),
    IF(('Funções Dados'!N151&lt;'Indices PF'!$E$34), 'Indices PF'!$E$33,
    IF(('Funções Dados'!N151&lt;'Indices PF'!$F$34), 'Indices PF'!$F$33, 'Indices PF'!$G$33))))),
    IF((O151&lt;='Indices PF'!$D$39),
     IF(('Funções Dados'!N151&lt;'Indices PF'!$E$42), 'Indices PF'!$E$39,
     IF(('Funções Dados'!N151&lt;'Indices PF'!$F$42), 'Indices PF'!$F$39, 'Indices PF'!$G$39)),
      IF((O151&lt;='Indices PF'!$D$40),
      IF(('Funções Dados'!N151&lt;'Indices PF'!$E$42), 'Indices PF'!$E$40,
      IF(('Funções Dados'!N151&lt;'Indices PF'!$F$42), 'Indices PF'!$F$40, 'Indices PF'!$G$40)),
       IF((O151&gt;='Indices PF'!$D$41),
       IF(('Funções Dados'!N151&lt;'Indices PF'!$E$42), 'Indices PF'!$E$41,
       IF(('Funções Dados'!N151&lt;'Indices PF'!$F$42), 'Indices PF'!$F$41, 'Indices PF'!$G$41)))))))</f>
        <v/>
      </c>
      <c r="T151" s="116" t="str">
        <f>IF(OR(ISBLANK(N151),ISBLANK(O151)),"",
 IF(M151="ILF",
  IF((O151&lt;='Indices PF'!$D$31),
  IF(('Funções Dados'!N151&lt;'Indices PF'!$E$34), N151*'Indices PF'!$J$31,
  IF(('Funções Dados'!N151&lt;'Indices PF'!$F$34), N151*'Indices PF'!$K$31, N151*'Indices PF'!$L$31)),
   IF((O151&lt;='Indices PF'!$D$32),
   IF(('Funções Dados'!N151&lt;'Indices PF'!$E$34), N151*'Indices PF'!$J$32,
   IF(('Funções Dados'!N151&lt;'Indices PF'!$F$34), N151*'Indices PF'!$K$32, N151*'Indices PF'!$L$32)),
    IF((O151&gt;='Indices PF'!$D$33),
    IF(('Funções Dados'!N151&lt;'Indices PF'!$E$34), N151*'Indices PF'!$J$33,
    IF(('Funções Dados'!N151&lt;'Indices PF'!$F$34), N151*'Indices PF'!$K$33, N151*'Indices PF'!$L$33))))),
    IF((O151&lt;='Indices PF'!$D$39),
     IF(('Funções Dados'!N151&lt;'Indices PF'!$E$42), N151*'Indices PF'!$J$39,
     IF(('Funções Dados'!N151&lt;'Indices PF'!$F$42), N151*'Indices PF'!$K$39, N151*'Indices PF'!$L$39)),
      IF((O151&lt;='Indices PF'!$D$40),
      IF(('Funções Dados'!N151&lt;'Indices PF'!$E$42), N151*'Indices PF'!$J$40,
      IF(('Funções Dados'!N151&lt;'Indices PF'!$F$42), N151*'Indices PF'!$K$40, N151*'Indices PF'!$L$40)),
       IF((O151&gt;='Indices PF'!$D$41),
       IF(('Funções Dados'!N151&lt;'Indices PF'!$E$42), N151*'Indices PF'!$J$41,
       IF(('Funções Dados'!N151&lt;'Indices PF'!$F$42), N151*'Indices PF'!$K$41, N151*'Indices PF'!$L$41)))))))</f>
        <v/>
      </c>
      <c r="U151" s="116" t="str">
        <f>IF(OR(ISBLANK(P151),ISBLANK(Q151)),"",
 IF((Q151&lt;='Indices PF'!$D$47),
 IF(('Funções Dados'!P151&lt;'Indices PF'!$E$50), P151*'Indices PF'!$J$47,
 IF(('Funções Dados'!P151&lt;'Indices PF'!$F$50), P151*'Indices PF'!$K$47, P151*'Indices PF'!$L$47)),
  IF((Q151&lt;='Indices PF'!$D$48),
  IF(('Funções Dados'!P151&lt;'Indices PF'!$E$50), P151*'Indices PF'!$J$48,
  IF(('Funções Dados'!P151&lt;'Indices PF'!$F$50), P151*'Indices PF'!$K$48, P151*'Indices PF'!$L$48)),
   IF((Q151&gt;='Indices PF'!$D$49),
   IF(('Funções Dados'!P151&lt;'Indices PF'!$E$50), P151*'Indices PF'!$J$49,
   IF(('Funções Dados'!P151&lt;'Indices PF'!$F$50), P151*'Indices PF'!$K$49, P151*'Indices PF'!$L$49))))))</f>
        <v/>
      </c>
      <c r="V151" s="168"/>
      <c r="W151" s="169"/>
      <c r="X151" s="169"/>
      <c r="Y151" s="169"/>
      <c r="Z151" s="169"/>
      <c r="AA151" s="169"/>
      <c r="AB151" s="170"/>
      <c r="AC151" s="148"/>
      <c r="AD151" s="148"/>
      <c r="AE151" s="173"/>
      <c r="AF151" s="123"/>
      <c r="AG151" s="89"/>
      <c r="AH151" s="29"/>
    </row>
    <row r="152" spans="1:34" ht="12.75" customHeight="1">
      <c r="A152" s="84"/>
      <c r="B152" s="143"/>
      <c r="C152" s="123"/>
      <c r="D152" s="109"/>
      <c r="E152" s="110"/>
      <c r="F152" s="110"/>
      <c r="G152" s="110"/>
      <c r="H152" s="110"/>
      <c r="I152" s="111"/>
      <c r="J152" s="111"/>
      <c r="K152" s="110"/>
      <c r="L152" s="112"/>
      <c r="M152" s="122"/>
      <c r="N152" s="122"/>
      <c r="O152" s="122"/>
      <c r="P152" s="122"/>
      <c r="Q152" s="122"/>
      <c r="R152" s="115" t="str">
        <f>IF(AND(ISTEXT(T152),ISTEXT(U152)),"",SUM(T152:U152)*'Indices PF'!$E$54)</f>
        <v/>
      </c>
      <c r="S152" s="115" t="str">
        <f>IF(OR(ISBLANK(N152),ISBLANK(O152)),"",
 IF(M152="ILF",
  IF((O152&lt;='Indices PF'!$D$31),
  IF(('Funções Dados'!N152&lt;'Indices PF'!$E$34), 'Indices PF'!$E$31,
  IF(('Funções Dados'!N152&lt;'Indices PF'!$F$34), 'Indices PF'!$F$31, 'Indices PF'!$G$31)),
   IF((O152&lt;='Indices PF'!$D$32),
   IF(('Funções Dados'!N152&lt;'Indices PF'!$E$34), 'Indices PF'!$E$32,
   IF(('Funções Dados'!N152&lt;'Indices PF'!$F$34), 'Indices PF'!$F$32, 'Indices PF'!$G$32)),
    IF((O152&gt;='Indices PF'!$D$33),
    IF(('Funções Dados'!N152&lt;'Indices PF'!$E$34), 'Indices PF'!$E$33,
    IF(('Funções Dados'!N152&lt;'Indices PF'!$F$34), 'Indices PF'!$F$33, 'Indices PF'!$G$33))))),
    IF((O152&lt;='Indices PF'!$D$39),
     IF(('Funções Dados'!N152&lt;'Indices PF'!$E$42), 'Indices PF'!$E$39,
     IF(('Funções Dados'!N152&lt;'Indices PF'!$F$42), 'Indices PF'!$F$39, 'Indices PF'!$G$39)),
      IF((O152&lt;='Indices PF'!$D$40),
      IF(('Funções Dados'!N152&lt;'Indices PF'!$E$42), 'Indices PF'!$E$40,
      IF(('Funções Dados'!N152&lt;'Indices PF'!$F$42), 'Indices PF'!$F$40, 'Indices PF'!$G$40)),
       IF((O152&gt;='Indices PF'!$D$41),
       IF(('Funções Dados'!N152&lt;'Indices PF'!$E$42), 'Indices PF'!$E$41,
       IF(('Funções Dados'!N152&lt;'Indices PF'!$F$42), 'Indices PF'!$F$41, 'Indices PF'!$G$41)))))))</f>
        <v/>
      </c>
      <c r="T152" s="116" t="str">
        <f>IF(OR(ISBLANK(N152),ISBLANK(O152)),"",
 IF(M152="ILF",
  IF((O152&lt;='Indices PF'!$D$31),
  IF(('Funções Dados'!N152&lt;'Indices PF'!$E$34), N152*'Indices PF'!$J$31,
  IF(('Funções Dados'!N152&lt;'Indices PF'!$F$34), N152*'Indices PF'!$K$31, N152*'Indices PF'!$L$31)),
   IF((O152&lt;='Indices PF'!$D$32),
   IF(('Funções Dados'!N152&lt;'Indices PF'!$E$34), N152*'Indices PF'!$J$32,
   IF(('Funções Dados'!N152&lt;'Indices PF'!$F$34), N152*'Indices PF'!$K$32, N152*'Indices PF'!$L$32)),
    IF((O152&gt;='Indices PF'!$D$33),
    IF(('Funções Dados'!N152&lt;'Indices PF'!$E$34), N152*'Indices PF'!$J$33,
    IF(('Funções Dados'!N152&lt;'Indices PF'!$F$34), N152*'Indices PF'!$K$33, N152*'Indices PF'!$L$33))))),
    IF((O152&lt;='Indices PF'!$D$39),
     IF(('Funções Dados'!N152&lt;'Indices PF'!$E$42), N152*'Indices PF'!$J$39,
     IF(('Funções Dados'!N152&lt;'Indices PF'!$F$42), N152*'Indices PF'!$K$39, N152*'Indices PF'!$L$39)),
      IF((O152&lt;='Indices PF'!$D$40),
      IF(('Funções Dados'!N152&lt;'Indices PF'!$E$42), N152*'Indices PF'!$J$40,
      IF(('Funções Dados'!N152&lt;'Indices PF'!$F$42), N152*'Indices PF'!$K$40, N152*'Indices PF'!$L$40)),
       IF((O152&gt;='Indices PF'!$D$41),
       IF(('Funções Dados'!N152&lt;'Indices PF'!$E$42), N152*'Indices PF'!$J$41,
       IF(('Funções Dados'!N152&lt;'Indices PF'!$F$42), N152*'Indices PF'!$K$41, N152*'Indices PF'!$L$41)))))))</f>
        <v/>
      </c>
      <c r="U152" s="116" t="str">
        <f>IF(OR(ISBLANK(P152),ISBLANK(Q152)),"",
 IF((Q152&lt;='Indices PF'!$D$47),
 IF(('Funções Dados'!P152&lt;'Indices PF'!$E$50), P152*'Indices PF'!$J$47,
 IF(('Funções Dados'!P152&lt;'Indices PF'!$F$50), P152*'Indices PF'!$K$47, P152*'Indices PF'!$L$47)),
  IF((Q152&lt;='Indices PF'!$D$48),
  IF(('Funções Dados'!P152&lt;'Indices PF'!$E$50), P152*'Indices PF'!$J$48,
  IF(('Funções Dados'!P152&lt;'Indices PF'!$F$50), P152*'Indices PF'!$K$48, P152*'Indices PF'!$L$48)),
   IF((Q152&gt;='Indices PF'!$D$49),
   IF(('Funções Dados'!P152&lt;'Indices PF'!$E$50), P152*'Indices PF'!$J$49,
   IF(('Funções Dados'!P152&lt;'Indices PF'!$F$50), P152*'Indices PF'!$K$49, P152*'Indices PF'!$L$49))))))</f>
        <v/>
      </c>
      <c r="V152" s="168"/>
      <c r="W152" s="169"/>
      <c r="X152" s="169"/>
      <c r="Y152" s="169"/>
      <c r="Z152" s="169"/>
      <c r="AA152" s="169"/>
      <c r="AB152" s="170"/>
      <c r="AC152" s="148"/>
      <c r="AD152" s="148"/>
      <c r="AE152" s="173"/>
      <c r="AF152" s="123"/>
      <c r="AG152" s="89"/>
      <c r="AH152" s="29"/>
    </row>
    <row r="153" spans="1:34" ht="12.75" customHeight="1">
      <c r="A153" s="84"/>
      <c r="B153" s="143"/>
      <c r="C153" s="123"/>
      <c r="D153" s="109"/>
      <c r="E153" s="110"/>
      <c r="F153" s="110"/>
      <c r="G153" s="110"/>
      <c r="H153" s="110"/>
      <c r="I153" s="111"/>
      <c r="J153" s="111"/>
      <c r="K153" s="110"/>
      <c r="L153" s="112"/>
      <c r="M153" s="122"/>
      <c r="N153" s="122"/>
      <c r="O153" s="122"/>
      <c r="P153" s="122"/>
      <c r="Q153" s="122"/>
      <c r="R153" s="115" t="str">
        <f>IF(AND(ISTEXT(T153),ISTEXT(U153)),"",SUM(T153:U153)*'Indices PF'!$E$54)</f>
        <v/>
      </c>
      <c r="S153" s="115" t="str">
        <f>IF(OR(ISBLANK(N153),ISBLANK(O153)),"",
 IF(M153="ILF",
  IF((O153&lt;='Indices PF'!$D$31),
  IF(('Funções Dados'!N153&lt;'Indices PF'!$E$34), 'Indices PF'!$E$31,
  IF(('Funções Dados'!N153&lt;'Indices PF'!$F$34), 'Indices PF'!$F$31, 'Indices PF'!$G$31)),
   IF((O153&lt;='Indices PF'!$D$32),
   IF(('Funções Dados'!N153&lt;'Indices PF'!$E$34), 'Indices PF'!$E$32,
   IF(('Funções Dados'!N153&lt;'Indices PF'!$F$34), 'Indices PF'!$F$32, 'Indices PF'!$G$32)),
    IF((O153&gt;='Indices PF'!$D$33),
    IF(('Funções Dados'!N153&lt;'Indices PF'!$E$34), 'Indices PF'!$E$33,
    IF(('Funções Dados'!N153&lt;'Indices PF'!$F$34), 'Indices PF'!$F$33, 'Indices PF'!$G$33))))),
    IF((O153&lt;='Indices PF'!$D$39),
     IF(('Funções Dados'!N153&lt;'Indices PF'!$E$42), 'Indices PF'!$E$39,
     IF(('Funções Dados'!N153&lt;'Indices PF'!$F$42), 'Indices PF'!$F$39, 'Indices PF'!$G$39)),
      IF((O153&lt;='Indices PF'!$D$40),
      IF(('Funções Dados'!N153&lt;'Indices PF'!$E$42), 'Indices PF'!$E$40,
      IF(('Funções Dados'!N153&lt;'Indices PF'!$F$42), 'Indices PF'!$F$40, 'Indices PF'!$G$40)),
       IF((O153&gt;='Indices PF'!$D$41),
       IF(('Funções Dados'!N153&lt;'Indices PF'!$E$42), 'Indices PF'!$E$41,
       IF(('Funções Dados'!N153&lt;'Indices PF'!$F$42), 'Indices PF'!$F$41, 'Indices PF'!$G$41)))))))</f>
        <v/>
      </c>
      <c r="T153" s="116" t="str">
        <f>IF(OR(ISBLANK(N153),ISBLANK(O153)),"",
 IF(M153="ILF",
  IF((O153&lt;='Indices PF'!$D$31),
  IF(('Funções Dados'!N153&lt;'Indices PF'!$E$34), N153*'Indices PF'!$J$31,
  IF(('Funções Dados'!N153&lt;'Indices PF'!$F$34), N153*'Indices PF'!$K$31, N153*'Indices PF'!$L$31)),
   IF((O153&lt;='Indices PF'!$D$32),
   IF(('Funções Dados'!N153&lt;'Indices PF'!$E$34), N153*'Indices PF'!$J$32,
   IF(('Funções Dados'!N153&lt;'Indices PF'!$F$34), N153*'Indices PF'!$K$32, N153*'Indices PF'!$L$32)),
    IF((O153&gt;='Indices PF'!$D$33),
    IF(('Funções Dados'!N153&lt;'Indices PF'!$E$34), N153*'Indices PF'!$J$33,
    IF(('Funções Dados'!N153&lt;'Indices PF'!$F$34), N153*'Indices PF'!$K$33, N153*'Indices PF'!$L$33))))),
    IF((O153&lt;='Indices PF'!$D$39),
     IF(('Funções Dados'!N153&lt;'Indices PF'!$E$42), N153*'Indices PF'!$J$39,
     IF(('Funções Dados'!N153&lt;'Indices PF'!$F$42), N153*'Indices PF'!$K$39, N153*'Indices PF'!$L$39)),
      IF((O153&lt;='Indices PF'!$D$40),
      IF(('Funções Dados'!N153&lt;'Indices PF'!$E$42), N153*'Indices PF'!$J$40,
      IF(('Funções Dados'!N153&lt;'Indices PF'!$F$42), N153*'Indices PF'!$K$40, N153*'Indices PF'!$L$40)),
       IF((O153&gt;='Indices PF'!$D$41),
       IF(('Funções Dados'!N153&lt;'Indices PF'!$E$42), N153*'Indices PF'!$J$41,
       IF(('Funções Dados'!N153&lt;'Indices PF'!$F$42), N153*'Indices PF'!$K$41, N153*'Indices PF'!$L$41)))))))</f>
        <v/>
      </c>
      <c r="U153" s="116" t="str">
        <f>IF(OR(ISBLANK(P153),ISBLANK(Q153)),"",
 IF((Q153&lt;='Indices PF'!$D$47),
 IF(('Funções Dados'!P153&lt;'Indices PF'!$E$50), P153*'Indices PF'!$J$47,
 IF(('Funções Dados'!P153&lt;'Indices PF'!$F$50), P153*'Indices PF'!$K$47, P153*'Indices PF'!$L$47)),
  IF((Q153&lt;='Indices PF'!$D$48),
  IF(('Funções Dados'!P153&lt;'Indices PF'!$E$50), P153*'Indices PF'!$J$48,
  IF(('Funções Dados'!P153&lt;'Indices PF'!$F$50), P153*'Indices PF'!$K$48, P153*'Indices PF'!$L$48)),
   IF((Q153&gt;='Indices PF'!$D$49),
   IF(('Funções Dados'!P153&lt;'Indices PF'!$E$50), P153*'Indices PF'!$J$49,
   IF(('Funções Dados'!P153&lt;'Indices PF'!$F$50), P153*'Indices PF'!$K$49, P153*'Indices PF'!$L$49))))))</f>
        <v/>
      </c>
      <c r="V153" s="168"/>
      <c r="W153" s="169"/>
      <c r="X153" s="169"/>
      <c r="Y153" s="169"/>
      <c r="Z153" s="169"/>
      <c r="AA153" s="169"/>
      <c r="AB153" s="170"/>
      <c r="AC153" s="148"/>
      <c r="AD153" s="148"/>
      <c r="AE153" s="173"/>
      <c r="AF153" s="123"/>
      <c r="AG153" s="89"/>
      <c r="AH153" s="29"/>
    </row>
    <row r="154" spans="1:34" ht="12.75" customHeight="1">
      <c r="A154" s="84"/>
      <c r="B154" s="143"/>
      <c r="C154" s="123"/>
      <c r="D154" s="109"/>
      <c r="E154" s="110"/>
      <c r="F154" s="110"/>
      <c r="G154" s="110"/>
      <c r="H154" s="110"/>
      <c r="I154" s="111"/>
      <c r="J154" s="111"/>
      <c r="K154" s="110"/>
      <c r="L154" s="112"/>
      <c r="M154" s="122"/>
      <c r="N154" s="122"/>
      <c r="O154" s="122"/>
      <c r="P154" s="122"/>
      <c r="Q154" s="122"/>
      <c r="R154" s="115" t="str">
        <f>IF(AND(ISTEXT(T154),ISTEXT(U154)),"",SUM(T154:U154)*'Indices PF'!$E$54)</f>
        <v/>
      </c>
      <c r="S154" s="115" t="str">
        <f>IF(OR(ISBLANK(N154),ISBLANK(O154)),"",
 IF(M154="ILF",
  IF((O154&lt;='Indices PF'!$D$31),
  IF(('Funções Dados'!N154&lt;'Indices PF'!$E$34), 'Indices PF'!$E$31,
  IF(('Funções Dados'!N154&lt;'Indices PF'!$F$34), 'Indices PF'!$F$31, 'Indices PF'!$G$31)),
   IF((O154&lt;='Indices PF'!$D$32),
   IF(('Funções Dados'!N154&lt;'Indices PF'!$E$34), 'Indices PF'!$E$32,
   IF(('Funções Dados'!N154&lt;'Indices PF'!$F$34), 'Indices PF'!$F$32, 'Indices PF'!$G$32)),
    IF((O154&gt;='Indices PF'!$D$33),
    IF(('Funções Dados'!N154&lt;'Indices PF'!$E$34), 'Indices PF'!$E$33,
    IF(('Funções Dados'!N154&lt;'Indices PF'!$F$34), 'Indices PF'!$F$33, 'Indices PF'!$G$33))))),
    IF((O154&lt;='Indices PF'!$D$39),
     IF(('Funções Dados'!N154&lt;'Indices PF'!$E$42), 'Indices PF'!$E$39,
     IF(('Funções Dados'!N154&lt;'Indices PF'!$F$42), 'Indices PF'!$F$39, 'Indices PF'!$G$39)),
      IF((O154&lt;='Indices PF'!$D$40),
      IF(('Funções Dados'!N154&lt;'Indices PF'!$E$42), 'Indices PF'!$E$40,
      IF(('Funções Dados'!N154&lt;'Indices PF'!$F$42), 'Indices PF'!$F$40, 'Indices PF'!$G$40)),
       IF((O154&gt;='Indices PF'!$D$41),
       IF(('Funções Dados'!N154&lt;'Indices PF'!$E$42), 'Indices PF'!$E$41,
       IF(('Funções Dados'!N154&lt;'Indices PF'!$F$42), 'Indices PF'!$F$41, 'Indices PF'!$G$41)))))))</f>
        <v/>
      </c>
      <c r="T154" s="116" t="str">
        <f>IF(OR(ISBLANK(N154),ISBLANK(O154)),"",
 IF(M154="ILF",
  IF((O154&lt;='Indices PF'!$D$31),
  IF(('Funções Dados'!N154&lt;'Indices PF'!$E$34), N154*'Indices PF'!$J$31,
  IF(('Funções Dados'!N154&lt;'Indices PF'!$F$34), N154*'Indices PF'!$K$31, N154*'Indices PF'!$L$31)),
   IF((O154&lt;='Indices PF'!$D$32),
   IF(('Funções Dados'!N154&lt;'Indices PF'!$E$34), N154*'Indices PF'!$J$32,
   IF(('Funções Dados'!N154&lt;'Indices PF'!$F$34), N154*'Indices PF'!$K$32, N154*'Indices PF'!$L$32)),
    IF((O154&gt;='Indices PF'!$D$33),
    IF(('Funções Dados'!N154&lt;'Indices PF'!$E$34), N154*'Indices PF'!$J$33,
    IF(('Funções Dados'!N154&lt;'Indices PF'!$F$34), N154*'Indices PF'!$K$33, N154*'Indices PF'!$L$33))))),
    IF((O154&lt;='Indices PF'!$D$39),
     IF(('Funções Dados'!N154&lt;'Indices PF'!$E$42), N154*'Indices PF'!$J$39,
     IF(('Funções Dados'!N154&lt;'Indices PF'!$F$42), N154*'Indices PF'!$K$39, N154*'Indices PF'!$L$39)),
      IF((O154&lt;='Indices PF'!$D$40),
      IF(('Funções Dados'!N154&lt;'Indices PF'!$E$42), N154*'Indices PF'!$J$40,
      IF(('Funções Dados'!N154&lt;'Indices PF'!$F$42), N154*'Indices PF'!$K$40, N154*'Indices PF'!$L$40)),
       IF((O154&gt;='Indices PF'!$D$41),
       IF(('Funções Dados'!N154&lt;'Indices PF'!$E$42), N154*'Indices PF'!$J$41,
       IF(('Funções Dados'!N154&lt;'Indices PF'!$F$42), N154*'Indices PF'!$K$41, N154*'Indices PF'!$L$41)))))))</f>
        <v/>
      </c>
      <c r="U154" s="116" t="str">
        <f>IF(OR(ISBLANK(P154),ISBLANK(Q154)),"",
 IF((Q154&lt;='Indices PF'!$D$47),
 IF(('Funções Dados'!P154&lt;'Indices PF'!$E$50), P154*'Indices PF'!$J$47,
 IF(('Funções Dados'!P154&lt;'Indices PF'!$F$50), P154*'Indices PF'!$K$47, P154*'Indices PF'!$L$47)),
  IF((Q154&lt;='Indices PF'!$D$48),
  IF(('Funções Dados'!P154&lt;'Indices PF'!$E$50), P154*'Indices PF'!$J$48,
  IF(('Funções Dados'!P154&lt;'Indices PF'!$F$50), P154*'Indices PF'!$K$48, P154*'Indices PF'!$L$48)),
   IF((Q154&gt;='Indices PF'!$D$49),
   IF(('Funções Dados'!P154&lt;'Indices PF'!$E$50), P154*'Indices PF'!$J$49,
   IF(('Funções Dados'!P154&lt;'Indices PF'!$F$50), P154*'Indices PF'!$K$49, P154*'Indices PF'!$L$49))))))</f>
        <v/>
      </c>
      <c r="V154" s="168"/>
      <c r="W154" s="169"/>
      <c r="X154" s="169"/>
      <c r="Y154" s="169"/>
      <c r="Z154" s="169"/>
      <c r="AA154" s="169"/>
      <c r="AB154" s="170"/>
      <c r="AC154" s="148"/>
      <c r="AD154" s="148"/>
      <c r="AE154" s="173"/>
      <c r="AF154" s="123"/>
      <c r="AG154" s="89"/>
      <c r="AH154" s="29"/>
    </row>
    <row r="155" spans="1:34" ht="12.75" customHeight="1">
      <c r="A155" s="84"/>
      <c r="B155" s="143"/>
      <c r="C155" s="123"/>
      <c r="D155" s="109"/>
      <c r="E155" s="110"/>
      <c r="F155" s="110"/>
      <c r="G155" s="110"/>
      <c r="H155" s="110"/>
      <c r="I155" s="111"/>
      <c r="J155" s="111"/>
      <c r="K155" s="110"/>
      <c r="L155" s="112"/>
      <c r="M155" s="122"/>
      <c r="N155" s="122"/>
      <c r="O155" s="122"/>
      <c r="P155" s="122"/>
      <c r="Q155" s="122"/>
      <c r="R155" s="115" t="str">
        <f>IF(AND(ISTEXT(T155),ISTEXT(U155)),"",SUM(T155:U155)*'Indices PF'!$E$54)</f>
        <v/>
      </c>
      <c r="S155" s="115" t="str">
        <f>IF(OR(ISBLANK(N155),ISBLANK(O155)),"",
 IF(M155="ILF",
  IF((O155&lt;='Indices PF'!$D$31),
  IF(('Funções Dados'!N155&lt;'Indices PF'!$E$34), 'Indices PF'!$E$31,
  IF(('Funções Dados'!N155&lt;'Indices PF'!$F$34), 'Indices PF'!$F$31, 'Indices PF'!$G$31)),
   IF((O155&lt;='Indices PF'!$D$32),
   IF(('Funções Dados'!N155&lt;'Indices PF'!$E$34), 'Indices PF'!$E$32,
   IF(('Funções Dados'!N155&lt;'Indices PF'!$F$34), 'Indices PF'!$F$32, 'Indices PF'!$G$32)),
    IF((O155&gt;='Indices PF'!$D$33),
    IF(('Funções Dados'!N155&lt;'Indices PF'!$E$34), 'Indices PF'!$E$33,
    IF(('Funções Dados'!N155&lt;'Indices PF'!$F$34), 'Indices PF'!$F$33, 'Indices PF'!$G$33))))),
    IF((O155&lt;='Indices PF'!$D$39),
     IF(('Funções Dados'!N155&lt;'Indices PF'!$E$42), 'Indices PF'!$E$39,
     IF(('Funções Dados'!N155&lt;'Indices PF'!$F$42), 'Indices PF'!$F$39, 'Indices PF'!$G$39)),
      IF((O155&lt;='Indices PF'!$D$40),
      IF(('Funções Dados'!N155&lt;'Indices PF'!$E$42), 'Indices PF'!$E$40,
      IF(('Funções Dados'!N155&lt;'Indices PF'!$F$42), 'Indices PF'!$F$40, 'Indices PF'!$G$40)),
       IF((O155&gt;='Indices PF'!$D$41),
       IF(('Funções Dados'!N155&lt;'Indices PF'!$E$42), 'Indices PF'!$E$41,
       IF(('Funções Dados'!N155&lt;'Indices PF'!$F$42), 'Indices PF'!$F$41, 'Indices PF'!$G$41)))))))</f>
        <v/>
      </c>
      <c r="T155" s="116" t="str">
        <f>IF(OR(ISBLANK(N155),ISBLANK(O155)),"",
 IF(M155="ILF",
  IF((O155&lt;='Indices PF'!$D$31),
  IF(('Funções Dados'!N155&lt;'Indices PF'!$E$34), N155*'Indices PF'!$J$31,
  IF(('Funções Dados'!N155&lt;'Indices PF'!$F$34), N155*'Indices PF'!$K$31, N155*'Indices PF'!$L$31)),
   IF((O155&lt;='Indices PF'!$D$32),
   IF(('Funções Dados'!N155&lt;'Indices PF'!$E$34), N155*'Indices PF'!$J$32,
   IF(('Funções Dados'!N155&lt;'Indices PF'!$F$34), N155*'Indices PF'!$K$32, N155*'Indices PF'!$L$32)),
    IF((O155&gt;='Indices PF'!$D$33),
    IF(('Funções Dados'!N155&lt;'Indices PF'!$E$34), N155*'Indices PF'!$J$33,
    IF(('Funções Dados'!N155&lt;'Indices PF'!$F$34), N155*'Indices PF'!$K$33, N155*'Indices PF'!$L$33))))),
    IF((O155&lt;='Indices PF'!$D$39),
     IF(('Funções Dados'!N155&lt;'Indices PF'!$E$42), N155*'Indices PF'!$J$39,
     IF(('Funções Dados'!N155&lt;'Indices PF'!$F$42), N155*'Indices PF'!$K$39, N155*'Indices PF'!$L$39)),
      IF((O155&lt;='Indices PF'!$D$40),
      IF(('Funções Dados'!N155&lt;'Indices PF'!$E$42), N155*'Indices PF'!$J$40,
      IF(('Funções Dados'!N155&lt;'Indices PF'!$F$42), N155*'Indices PF'!$K$40, N155*'Indices PF'!$L$40)),
       IF((O155&gt;='Indices PF'!$D$41),
       IF(('Funções Dados'!N155&lt;'Indices PF'!$E$42), N155*'Indices PF'!$J$41,
       IF(('Funções Dados'!N155&lt;'Indices PF'!$F$42), N155*'Indices PF'!$K$41, N155*'Indices PF'!$L$41)))))))</f>
        <v/>
      </c>
      <c r="U155" s="116" t="str">
        <f>IF(OR(ISBLANK(P155),ISBLANK(Q155)),"",
 IF((Q155&lt;='Indices PF'!$D$47),
 IF(('Funções Dados'!P155&lt;'Indices PF'!$E$50), P155*'Indices PF'!$J$47,
 IF(('Funções Dados'!P155&lt;'Indices PF'!$F$50), P155*'Indices PF'!$K$47, P155*'Indices PF'!$L$47)),
  IF((Q155&lt;='Indices PF'!$D$48),
  IF(('Funções Dados'!P155&lt;'Indices PF'!$E$50), P155*'Indices PF'!$J$48,
  IF(('Funções Dados'!P155&lt;'Indices PF'!$F$50), P155*'Indices PF'!$K$48, P155*'Indices PF'!$L$48)),
   IF((Q155&gt;='Indices PF'!$D$49),
   IF(('Funções Dados'!P155&lt;'Indices PF'!$E$50), P155*'Indices PF'!$J$49,
   IF(('Funções Dados'!P155&lt;'Indices PF'!$F$50), P155*'Indices PF'!$K$49, P155*'Indices PF'!$L$49))))))</f>
        <v/>
      </c>
      <c r="V155" s="168"/>
      <c r="W155" s="169"/>
      <c r="X155" s="169"/>
      <c r="Y155" s="169"/>
      <c r="Z155" s="169"/>
      <c r="AA155" s="169"/>
      <c r="AB155" s="170"/>
      <c r="AC155" s="148"/>
      <c r="AD155" s="148"/>
      <c r="AE155" s="173"/>
      <c r="AF155" s="123"/>
      <c r="AG155" s="89"/>
      <c r="AH155" s="29"/>
    </row>
    <row r="156" spans="1:34" ht="12.75" customHeight="1">
      <c r="A156" s="84"/>
      <c r="B156" s="143"/>
      <c r="C156" s="123"/>
      <c r="D156" s="109"/>
      <c r="E156" s="110"/>
      <c r="F156" s="110"/>
      <c r="G156" s="110"/>
      <c r="H156" s="110"/>
      <c r="I156" s="111"/>
      <c r="J156" s="111"/>
      <c r="K156" s="110"/>
      <c r="L156" s="112"/>
      <c r="M156" s="122"/>
      <c r="N156" s="122"/>
      <c r="O156" s="122"/>
      <c r="P156" s="122"/>
      <c r="Q156" s="122"/>
      <c r="R156" s="115" t="str">
        <f>IF(AND(ISTEXT(T156),ISTEXT(U156)),"",SUM(T156:U156)*'Indices PF'!$E$54)</f>
        <v/>
      </c>
      <c r="S156" s="115" t="str">
        <f>IF(OR(ISBLANK(N156),ISBLANK(O156)),"",
 IF(M156="ILF",
  IF((O156&lt;='Indices PF'!$D$31),
  IF(('Funções Dados'!N156&lt;'Indices PF'!$E$34), 'Indices PF'!$E$31,
  IF(('Funções Dados'!N156&lt;'Indices PF'!$F$34), 'Indices PF'!$F$31, 'Indices PF'!$G$31)),
   IF((O156&lt;='Indices PF'!$D$32),
   IF(('Funções Dados'!N156&lt;'Indices PF'!$E$34), 'Indices PF'!$E$32,
   IF(('Funções Dados'!N156&lt;'Indices PF'!$F$34), 'Indices PF'!$F$32, 'Indices PF'!$G$32)),
    IF((O156&gt;='Indices PF'!$D$33),
    IF(('Funções Dados'!N156&lt;'Indices PF'!$E$34), 'Indices PF'!$E$33,
    IF(('Funções Dados'!N156&lt;'Indices PF'!$F$34), 'Indices PF'!$F$33, 'Indices PF'!$G$33))))),
    IF((O156&lt;='Indices PF'!$D$39),
     IF(('Funções Dados'!N156&lt;'Indices PF'!$E$42), 'Indices PF'!$E$39,
     IF(('Funções Dados'!N156&lt;'Indices PF'!$F$42), 'Indices PF'!$F$39, 'Indices PF'!$G$39)),
      IF((O156&lt;='Indices PF'!$D$40),
      IF(('Funções Dados'!N156&lt;'Indices PF'!$E$42), 'Indices PF'!$E$40,
      IF(('Funções Dados'!N156&lt;'Indices PF'!$F$42), 'Indices PF'!$F$40, 'Indices PF'!$G$40)),
       IF((O156&gt;='Indices PF'!$D$41),
       IF(('Funções Dados'!N156&lt;'Indices PF'!$E$42), 'Indices PF'!$E$41,
       IF(('Funções Dados'!N156&lt;'Indices PF'!$F$42), 'Indices PF'!$F$41, 'Indices PF'!$G$41)))))))</f>
        <v/>
      </c>
      <c r="T156" s="116" t="str">
        <f>IF(OR(ISBLANK(N156),ISBLANK(O156)),"",
 IF(M156="ILF",
  IF((O156&lt;='Indices PF'!$D$31),
  IF(('Funções Dados'!N156&lt;'Indices PF'!$E$34), N156*'Indices PF'!$J$31,
  IF(('Funções Dados'!N156&lt;'Indices PF'!$F$34), N156*'Indices PF'!$K$31, N156*'Indices PF'!$L$31)),
   IF((O156&lt;='Indices PF'!$D$32),
   IF(('Funções Dados'!N156&lt;'Indices PF'!$E$34), N156*'Indices PF'!$J$32,
   IF(('Funções Dados'!N156&lt;'Indices PF'!$F$34), N156*'Indices PF'!$K$32, N156*'Indices PF'!$L$32)),
    IF((O156&gt;='Indices PF'!$D$33),
    IF(('Funções Dados'!N156&lt;'Indices PF'!$E$34), N156*'Indices PF'!$J$33,
    IF(('Funções Dados'!N156&lt;'Indices PF'!$F$34), N156*'Indices PF'!$K$33, N156*'Indices PF'!$L$33))))),
    IF((O156&lt;='Indices PF'!$D$39),
     IF(('Funções Dados'!N156&lt;'Indices PF'!$E$42), N156*'Indices PF'!$J$39,
     IF(('Funções Dados'!N156&lt;'Indices PF'!$F$42), N156*'Indices PF'!$K$39, N156*'Indices PF'!$L$39)),
      IF((O156&lt;='Indices PF'!$D$40),
      IF(('Funções Dados'!N156&lt;'Indices PF'!$E$42), N156*'Indices PF'!$J$40,
      IF(('Funções Dados'!N156&lt;'Indices PF'!$F$42), N156*'Indices PF'!$K$40, N156*'Indices PF'!$L$40)),
       IF((O156&gt;='Indices PF'!$D$41),
       IF(('Funções Dados'!N156&lt;'Indices PF'!$E$42), N156*'Indices PF'!$J$41,
       IF(('Funções Dados'!N156&lt;'Indices PF'!$F$42), N156*'Indices PF'!$K$41, N156*'Indices PF'!$L$41)))))))</f>
        <v/>
      </c>
      <c r="U156" s="116" t="str">
        <f>IF(OR(ISBLANK(P156),ISBLANK(Q156)),"",
 IF((Q156&lt;='Indices PF'!$D$47),
 IF(('Funções Dados'!P156&lt;'Indices PF'!$E$50), P156*'Indices PF'!$J$47,
 IF(('Funções Dados'!P156&lt;'Indices PF'!$F$50), P156*'Indices PF'!$K$47, P156*'Indices PF'!$L$47)),
  IF((Q156&lt;='Indices PF'!$D$48),
  IF(('Funções Dados'!P156&lt;'Indices PF'!$E$50), P156*'Indices PF'!$J$48,
  IF(('Funções Dados'!P156&lt;'Indices PF'!$F$50), P156*'Indices PF'!$K$48, P156*'Indices PF'!$L$48)),
   IF((Q156&gt;='Indices PF'!$D$49),
   IF(('Funções Dados'!P156&lt;'Indices PF'!$E$50), P156*'Indices PF'!$J$49,
   IF(('Funções Dados'!P156&lt;'Indices PF'!$F$50), P156*'Indices PF'!$K$49, P156*'Indices PF'!$L$49))))))</f>
        <v/>
      </c>
      <c r="V156" s="168"/>
      <c r="W156" s="169"/>
      <c r="X156" s="169"/>
      <c r="Y156" s="169"/>
      <c r="Z156" s="169"/>
      <c r="AA156" s="169"/>
      <c r="AB156" s="170"/>
      <c r="AC156" s="148"/>
      <c r="AD156" s="148"/>
      <c r="AE156" s="173"/>
      <c r="AF156" s="123"/>
      <c r="AG156" s="89"/>
      <c r="AH156" s="29"/>
    </row>
    <row r="157" spans="1:34" ht="12.75" customHeight="1">
      <c r="A157" s="84"/>
      <c r="B157" s="143"/>
      <c r="C157" s="123"/>
      <c r="D157" s="109"/>
      <c r="E157" s="110"/>
      <c r="F157" s="110"/>
      <c r="G157" s="110"/>
      <c r="H157" s="110"/>
      <c r="I157" s="111"/>
      <c r="J157" s="111"/>
      <c r="K157" s="110"/>
      <c r="L157" s="112"/>
      <c r="M157" s="122"/>
      <c r="N157" s="122"/>
      <c r="O157" s="122"/>
      <c r="P157" s="122"/>
      <c r="Q157" s="122"/>
      <c r="R157" s="115" t="str">
        <f>IF(AND(ISTEXT(T157),ISTEXT(U157)),"",SUM(T157:U157)*'Indices PF'!$E$54)</f>
        <v/>
      </c>
      <c r="S157" s="115" t="str">
        <f>IF(OR(ISBLANK(N157),ISBLANK(O157)),"",
 IF(M157="ILF",
  IF((O157&lt;='Indices PF'!$D$31),
  IF(('Funções Dados'!N157&lt;'Indices PF'!$E$34), 'Indices PF'!$E$31,
  IF(('Funções Dados'!N157&lt;'Indices PF'!$F$34), 'Indices PF'!$F$31, 'Indices PF'!$G$31)),
   IF((O157&lt;='Indices PF'!$D$32),
   IF(('Funções Dados'!N157&lt;'Indices PF'!$E$34), 'Indices PF'!$E$32,
   IF(('Funções Dados'!N157&lt;'Indices PF'!$F$34), 'Indices PF'!$F$32, 'Indices PF'!$G$32)),
    IF((O157&gt;='Indices PF'!$D$33),
    IF(('Funções Dados'!N157&lt;'Indices PF'!$E$34), 'Indices PF'!$E$33,
    IF(('Funções Dados'!N157&lt;'Indices PF'!$F$34), 'Indices PF'!$F$33, 'Indices PF'!$G$33))))),
    IF((O157&lt;='Indices PF'!$D$39),
     IF(('Funções Dados'!N157&lt;'Indices PF'!$E$42), 'Indices PF'!$E$39,
     IF(('Funções Dados'!N157&lt;'Indices PF'!$F$42), 'Indices PF'!$F$39, 'Indices PF'!$G$39)),
      IF((O157&lt;='Indices PF'!$D$40),
      IF(('Funções Dados'!N157&lt;'Indices PF'!$E$42), 'Indices PF'!$E$40,
      IF(('Funções Dados'!N157&lt;'Indices PF'!$F$42), 'Indices PF'!$F$40, 'Indices PF'!$G$40)),
       IF((O157&gt;='Indices PF'!$D$41),
       IF(('Funções Dados'!N157&lt;'Indices PF'!$E$42), 'Indices PF'!$E$41,
       IF(('Funções Dados'!N157&lt;'Indices PF'!$F$42), 'Indices PF'!$F$41, 'Indices PF'!$G$41)))))))</f>
        <v/>
      </c>
      <c r="T157" s="116" t="str">
        <f>IF(OR(ISBLANK(N157),ISBLANK(O157)),"",
 IF(M157="ILF",
  IF((O157&lt;='Indices PF'!$D$31),
  IF(('Funções Dados'!N157&lt;'Indices PF'!$E$34), N157*'Indices PF'!$J$31,
  IF(('Funções Dados'!N157&lt;'Indices PF'!$F$34), N157*'Indices PF'!$K$31, N157*'Indices PF'!$L$31)),
   IF((O157&lt;='Indices PF'!$D$32),
   IF(('Funções Dados'!N157&lt;'Indices PF'!$E$34), N157*'Indices PF'!$J$32,
   IF(('Funções Dados'!N157&lt;'Indices PF'!$F$34), N157*'Indices PF'!$K$32, N157*'Indices PF'!$L$32)),
    IF((O157&gt;='Indices PF'!$D$33),
    IF(('Funções Dados'!N157&lt;'Indices PF'!$E$34), N157*'Indices PF'!$J$33,
    IF(('Funções Dados'!N157&lt;'Indices PF'!$F$34), N157*'Indices PF'!$K$33, N157*'Indices PF'!$L$33))))),
    IF((O157&lt;='Indices PF'!$D$39),
     IF(('Funções Dados'!N157&lt;'Indices PF'!$E$42), N157*'Indices PF'!$J$39,
     IF(('Funções Dados'!N157&lt;'Indices PF'!$F$42), N157*'Indices PF'!$K$39, N157*'Indices PF'!$L$39)),
      IF((O157&lt;='Indices PF'!$D$40),
      IF(('Funções Dados'!N157&lt;'Indices PF'!$E$42), N157*'Indices PF'!$J$40,
      IF(('Funções Dados'!N157&lt;'Indices PF'!$F$42), N157*'Indices PF'!$K$40, N157*'Indices PF'!$L$40)),
       IF((O157&gt;='Indices PF'!$D$41),
       IF(('Funções Dados'!N157&lt;'Indices PF'!$E$42), N157*'Indices PF'!$J$41,
       IF(('Funções Dados'!N157&lt;'Indices PF'!$F$42), N157*'Indices PF'!$K$41, N157*'Indices PF'!$L$41)))))))</f>
        <v/>
      </c>
      <c r="U157" s="116" t="str">
        <f>IF(OR(ISBLANK(P157),ISBLANK(Q157)),"",
 IF((Q157&lt;='Indices PF'!$D$47),
 IF(('Funções Dados'!P157&lt;'Indices PF'!$E$50), P157*'Indices PF'!$J$47,
 IF(('Funções Dados'!P157&lt;'Indices PF'!$F$50), P157*'Indices PF'!$K$47, P157*'Indices PF'!$L$47)),
  IF((Q157&lt;='Indices PF'!$D$48),
  IF(('Funções Dados'!P157&lt;'Indices PF'!$E$50), P157*'Indices PF'!$J$48,
  IF(('Funções Dados'!P157&lt;'Indices PF'!$F$50), P157*'Indices PF'!$K$48, P157*'Indices PF'!$L$48)),
   IF((Q157&gt;='Indices PF'!$D$49),
   IF(('Funções Dados'!P157&lt;'Indices PF'!$E$50), P157*'Indices PF'!$J$49,
   IF(('Funções Dados'!P157&lt;'Indices PF'!$F$50), P157*'Indices PF'!$K$49, P157*'Indices PF'!$L$49))))))</f>
        <v/>
      </c>
      <c r="V157" s="168"/>
      <c r="W157" s="169"/>
      <c r="X157" s="169"/>
      <c r="Y157" s="169"/>
      <c r="Z157" s="169"/>
      <c r="AA157" s="169"/>
      <c r="AB157" s="170"/>
      <c r="AC157" s="148"/>
      <c r="AD157" s="148"/>
      <c r="AE157" s="173"/>
      <c r="AF157" s="123"/>
      <c r="AG157" s="89"/>
      <c r="AH157" s="29"/>
    </row>
    <row r="158" spans="1:34" ht="12.75" customHeight="1">
      <c r="A158" s="84"/>
      <c r="B158" s="143"/>
      <c r="C158" s="123"/>
      <c r="D158" s="109"/>
      <c r="E158" s="110"/>
      <c r="F158" s="110"/>
      <c r="G158" s="110"/>
      <c r="H158" s="110"/>
      <c r="I158" s="111"/>
      <c r="J158" s="111"/>
      <c r="K158" s="110"/>
      <c r="L158" s="112"/>
      <c r="M158" s="122"/>
      <c r="N158" s="122"/>
      <c r="O158" s="122"/>
      <c r="P158" s="122"/>
      <c r="Q158" s="122"/>
      <c r="R158" s="115" t="str">
        <f>IF(AND(ISTEXT(T158),ISTEXT(U158)),"",SUM(T158:U158)*'Indices PF'!$E$54)</f>
        <v/>
      </c>
      <c r="S158" s="115" t="str">
        <f>IF(OR(ISBLANK(N158),ISBLANK(O158)),"",
 IF(M158="ILF",
  IF((O158&lt;='Indices PF'!$D$31),
  IF(('Funções Dados'!N158&lt;'Indices PF'!$E$34), 'Indices PF'!$E$31,
  IF(('Funções Dados'!N158&lt;'Indices PF'!$F$34), 'Indices PF'!$F$31, 'Indices PF'!$G$31)),
   IF((O158&lt;='Indices PF'!$D$32),
   IF(('Funções Dados'!N158&lt;'Indices PF'!$E$34), 'Indices PF'!$E$32,
   IF(('Funções Dados'!N158&lt;'Indices PF'!$F$34), 'Indices PF'!$F$32, 'Indices PF'!$G$32)),
    IF((O158&gt;='Indices PF'!$D$33),
    IF(('Funções Dados'!N158&lt;'Indices PF'!$E$34), 'Indices PF'!$E$33,
    IF(('Funções Dados'!N158&lt;'Indices PF'!$F$34), 'Indices PF'!$F$33, 'Indices PF'!$G$33))))),
    IF((O158&lt;='Indices PF'!$D$39),
     IF(('Funções Dados'!N158&lt;'Indices PF'!$E$42), 'Indices PF'!$E$39,
     IF(('Funções Dados'!N158&lt;'Indices PF'!$F$42), 'Indices PF'!$F$39, 'Indices PF'!$G$39)),
      IF((O158&lt;='Indices PF'!$D$40),
      IF(('Funções Dados'!N158&lt;'Indices PF'!$E$42), 'Indices PF'!$E$40,
      IF(('Funções Dados'!N158&lt;'Indices PF'!$F$42), 'Indices PF'!$F$40, 'Indices PF'!$G$40)),
       IF((O158&gt;='Indices PF'!$D$41),
       IF(('Funções Dados'!N158&lt;'Indices PF'!$E$42), 'Indices PF'!$E$41,
       IF(('Funções Dados'!N158&lt;'Indices PF'!$F$42), 'Indices PF'!$F$41, 'Indices PF'!$G$41)))))))</f>
        <v/>
      </c>
      <c r="T158" s="116" t="str">
        <f>IF(OR(ISBLANK(N158),ISBLANK(O158)),"",
 IF(M158="ILF",
  IF((O158&lt;='Indices PF'!$D$31),
  IF(('Funções Dados'!N158&lt;'Indices PF'!$E$34), N158*'Indices PF'!$J$31,
  IF(('Funções Dados'!N158&lt;'Indices PF'!$F$34), N158*'Indices PF'!$K$31, N158*'Indices PF'!$L$31)),
   IF((O158&lt;='Indices PF'!$D$32),
   IF(('Funções Dados'!N158&lt;'Indices PF'!$E$34), N158*'Indices PF'!$J$32,
   IF(('Funções Dados'!N158&lt;'Indices PF'!$F$34), N158*'Indices PF'!$K$32, N158*'Indices PF'!$L$32)),
    IF((O158&gt;='Indices PF'!$D$33),
    IF(('Funções Dados'!N158&lt;'Indices PF'!$E$34), N158*'Indices PF'!$J$33,
    IF(('Funções Dados'!N158&lt;'Indices PF'!$F$34), N158*'Indices PF'!$K$33, N158*'Indices PF'!$L$33))))),
    IF((O158&lt;='Indices PF'!$D$39),
     IF(('Funções Dados'!N158&lt;'Indices PF'!$E$42), N158*'Indices PF'!$J$39,
     IF(('Funções Dados'!N158&lt;'Indices PF'!$F$42), N158*'Indices PF'!$K$39, N158*'Indices PF'!$L$39)),
      IF((O158&lt;='Indices PF'!$D$40),
      IF(('Funções Dados'!N158&lt;'Indices PF'!$E$42), N158*'Indices PF'!$J$40,
      IF(('Funções Dados'!N158&lt;'Indices PF'!$F$42), N158*'Indices PF'!$K$40, N158*'Indices PF'!$L$40)),
       IF((O158&gt;='Indices PF'!$D$41),
       IF(('Funções Dados'!N158&lt;'Indices PF'!$E$42), N158*'Indices PF'!$J$41,
       IF(('Funções Dados'!N158&lt;'Indices PF'!$F$42), N158*'Indices PF'!$K$41, N158*'Indices PF'!$L$41)))))))</f>
        <v/>
      </c>
      <c r="U158" s="116" t="str">
        <f>IF(OR(ISBLANK(P158),ISBLANK(Q158)),"",
 IF((Q158&lt;='Indices PF'!$D$47),
 IF(('Funções Dados'!P158&lt;'Indices PF'!$E$50), P158*'Indices PF'!$J$47,
 IF(('Funções Dados'!P158&lt;'Indices PF'!$F$50), P158*'Indices PF'!$K$47, P158*'Indices PF'!$L$47)),
  IF((Q158&lt;='Indices PF'!$D$48),
  IF(('Funções Dados'!P158&lt;'Indices PF'!$E$50), P158*'Indices PF'!$J$48,
  IF(('Funções Dados'!P158&lt;'Indices PF'!$F$50), P158*'Indices PF'!$K$48, P158*'Indices PF'!$L$48)),
   IF((Q158&gt;='Indices PF'!$D$49),
   IF(('Funções Dados'!P158&lt;'Indices PF'!$E$50), P158*'Indices PF'!$J$49,
   IF(('Funções Dados'!P158&lt;'Indices PF'!$F$50), P158*'Indices PF'!$K$49, P158*'Indices PF'!$L$49))))))</f>
        <v/>
      </c>
      <c r="V158" s="168"/>
      <c r="W158" s="169"/>
      <c r="X158" s="169"/>
      <c r="Y158" s="169"/>
      <c r="Z158" s="169"/>
      <c r="AA158" s="169"/>
      <c r="AB158" s="170"/>
      <c r="AC158" s="148"/>
      <c r="AD158" s="148"/>
      <c r="AE158" s="173"/>
      <c r="AF158" s="123"/>
      <c r="AG158" s="89"/>
      <c r="AH158" s="29"/>
    </row>
    <row r="159" spans="1:34" ht="12.75" customHeight="1">
      <c r="A159" s="84"/>
      <c r="B159" s="143"/>
      <c r="C159" s="123"/>
      <c r="D159" s="109"/>
      <c r="E159" s="110"/>
      <c r="F159" s="110"/>
      <c r="G159" s="110"/>
      <c r="H159" s="110"/>
      <c r="I159" s="111"/>
      <c r="J159" s="111"/>
      <c r="K159" s="110"/>
      <c r="L159" s="112"/>
      <c r="M159" s="122"/>
      <c r="N159" s="122"/>
      <c r="O159" s="122"/>
      <c r="P159" s="122"/>
      <c r="Q159" s="122"/>
      <c r="R159" s="115" t="str">
        <f>IF(AND(ISTEXT(T159),ISTEXT(U159)),"",SUM(T159:U159)*'Indices PF'!$E$54)</f>
        <v/>
      </c>
      <c r="S159" s="115" t="str">
        <f>IF(OR(ISBLANK(N159),ISBLANK(O159)),"",
 IF(M159="ILF",
  IF((O159&lt;='Indices PF'!$D$31),
  IF(('Funções Dados'!N159&lt;'Indices PF'!$E$34), 'Indices PF'!$E$31,
  IF(('Funções Dados'!N159&lt;'Indices PF'!$F$34), 'Indices PF'!$F$31, 'Indices PF'!$G$31)),
   IF((O159&lt;='Indices PF'!$D$32),
   IF(('Funções Dados'!N159&lt;'Indices PF'!$E$34), 'Indices PF'!$E$32,
   IF(('Funções Dados'!N159&lt;'Indices PF'!$F$34), 'Indices PF'!$F$32, 'Indices PF'!$G$32)),
    IF((O159&gt;='Indices PF'!$D$33),
    IF(('Funções Dados'!N159&lt;'Indices PF'!$E$34), 'Indices PF'!$E$33,
    IF(('Funções Dados'!N159&lt;'Indices PF'!$F$34), 'Indices PF'!$F$33, 'Indices PF'!$G$33))))),
    IF((O159&lt;='Indices PF'!$D$39),
     IF(('Funções Dados'!N159&lt;'Indices PF'!$E$42), 'Indices PF'!$E$39,
     IF(('Funções Dados'!N159&lt;'Indices PF'!$F$42), 'Indices PF'!$F$39, 'Indices PF'!$G$39)),
      IF((O159&lt;='Indices PF'!$D$40),
      IF(('Funções Dados'!N159&lt;'Indices PF'!$E$42), 'Indices PF'!$E$40,
      IF(('Funções Dados'!N159&lt;'Indices PF'!$F$42), 'Indices PF'!$F$40, 'Indices PF'!$G$40)),
       IF((O159&gt;='Indices PF'!$D$41),
       IF(('Funções Dados'!N159&lt;'Indices PF'!$E$42), 'Indices PF'!$E$41,
       IF(('Funções Dados'!N159&lt;'Indices PF'!$F$42), 'Indices PF'!$F$41, 'Indices PF'!$G$41)))))))</f>
        <v/>
      </c>
      <c r="T159" s="116" t="str">
        <f>IF(OR(ISBLANK(N159),ISBLANK(O159)),"",
 IF(M159="ILF",
  IF((O159&lt;='Indices PF'!$D$31),
  IF(('Funções Dados'!N159&lt;'Indices PF'!$E$34), N159*'Indices PF'!$J$31,
  IF(('Funções Dados'!N159&lt;'Indices PF'!$F$34), N159*'Indices PF'!$K$31, N159*'Indices PF'!$L$31)),
   IF((O159&lt;='Indices PF'!$D$32),
   IF(('Funções Dados'!N159&lt;'Indices PF'!$E$34), N159*'Indices PF'!$J$32,
   IF(('Funções Dados'!N159&lt;'Indices PF'!$F$34), N159*'Indices PF'!$K$32, N159*'Indices PF'!$L$32)),
    IF((O159&gt;='Indices PF'!$D$33),
    IF(('Funções Dados'!N159&lt;'Indices PF'!$E$34), N159*'Indices PF'!$J$33,
    IF(('Funções Dados'!N159&lt;'Indices PF'!$F$34), N159*'Indices PF'!$K$33, N159*'Indices PF'!$L$33))))),
    IF((O159&lt;='Indices PF'!$D$39),
     IF(('Funções Dados'!N159&lt;'Indices PF'!$E$42), N159*'Indices PF'!$J$39,
     IF(('Funções Dados'!N159&lt;'Indices PF'!$F$42), N159*'Indices PF'!$K$39, N159*'Indices PF'!$L$39)),
      IF((O159&lt;='Indices PF'!$D$40),
      IF(('Funções Dados'!N159&lt;'Indices PF'!$E$42), N159*'Indices PF'!$J$40,
      IF(('Funções Dados'!N159&lt;'Indices PF'!$F$42), N159*'Indices PF'!$K$40, N159*'Indices PF'!$L$40)),
       IF((O159&gt;='Indices PF'!$D$41),
       IF(('Funções Dados'!N159&lt;'Indices PF'!$E$42), N159*'Indices PF'!$J$41,
       IF(('Funções Dados'!N159&lt;'Indices PF'!$F$42), N159*'Indices PF'!$K$41, N159*'Indices PF'!$L$41)))))))</f>
        <v/>
      </c>
      <c r="U159" s="116" t="str">
        <f>IF(OR(ISBLANK(P159),ISBLANK(Q159)),"",
 IF((Q159&lt;='Indices PF'!$D$47),
 IF(('Funções Dados'!P159&lt;'Indices PF'!$E$50), P159*'Indices PF'!$J$47,
 IF(('Funções Dados'!P159&lt;'Indices PF'!$F$50), P159*'Indices PF'!$K$47, P159*'Indices PF'!$L$47)),
  IF((Q159&lt;='Indices PF'!$D$48),
  IF(('Funções Dados'!P159&lt;'Indices PF'!$E$50), P159*'Indices PF'!$J$48,
  IF(('Funções Dados'!P159&lt;'Indices PF'!$F$50), P159*'Indices PF'!$K$48, P159*'Indices PF'!$L$48)),
   IF((Q159&gt;='Indices PF'!$D$49),
   IF(('Funções Dados'!P159&lt;'Indices PF'!$E$50), P159*'Indices PF'!$J$49,
   IF(('Funções Dados'!P159&lt;'Indices PF'!$F$50), P159*'Indices PF'!$K$49, P159*'Indices PF'!$L$49))))))</f>
        <v/>
      </c>
      <c r="V159" s="168"/>
      <c r="W159" s="169"/>
      <c r="X159" s="169"/>
      <c r="Y159" s="169"/>
      <c r="Z159" s="169"/>
      <c r="AA159" s="169"/>
      <c r="AB159" s="170"/>
      <c r="AC159" s="148"/>
      <c r="AD159" s="148"/>
      <c r="AE159" s="173"/>
      <c r="AF159" s="123"/>
      <c r="AG159" s="89"/>
      <c r="AH159" s="29"/>
    </row>
    <row r="160" spans="1:34" ht="12.75" customHeight="1">
      <c r="A160" s="84"/>
      <c r="B160" s="143"/>
      <c r="C160" s="123"/>
      <c r="D160" s="109"/>
      <c r="E160" s="110"/>
      <c r="F160" s="110"/>
      <c r="G160" s="110"/>
      <c r="H160" s="110"/>
      <c r="I160" s="111"/>
      <c r="J160" s="111"/>
      <c r="K160" s="110"/>
      <c r="L160" s="112"/>
      <c r="M160" s="122"/>
      <c r="N160" s="122"/>
      <c r="O160" s="122"/>
      <c r="P160" s="122"/>
      <c r="Q160" s="122"/>
      <c r="R160" s="115" t="str">
        <f>IF(AND(ISTEXT(T160),ISTEXT(U160)),"",SUM(T160:U160)*'Indices PF'!$E$54)</f>
        <v/>
      </c>
      <c r="S160" s="115" t="str">
        <f>IF(OR(ISBLANK(N160),ISBLANK(O160)),"",
 IF(M160="ILF",
  IF((O160&lt;='Indices PF'!$D$31),
  IF(('Funções Dados'!N160&lt;'Indices PF'!$E$34), 'Indices PF'!$E$31,
  IF(('Funções Dados'!N160&lt;'Indices PF'!$F$34), 'Indices PF'!$F$31, 'Indices PF'!$G$31)),
   IF((O160&lt;='Indices PF'!$D$32),
   IF(('Funções Dados'!N160&lt;'Indices PF'!$E$34), 'Indices PF'!$E$32,
   IF(('Funções Dados'!N160&lt;'Indices PF'!$F$34), 'Indices PF'!$F$32, 'Indices PF'!$G$32)),
    IF((O160&gt;='Indices PF'!$D$33),
    IF(('Funções Dados'!N160&lt;'Indices PF'!$E$34), 'Indices PF'!$E$33,
    IF(('Funções Dados'!N160&lt;'Indices PF'!$F$34), 'Indices PF'!$F$33, 'Indices PF'!$G$33))))),
    IF((O160&lt;='Indices PF'!$D$39),
     IF(('Funções Dados'!N160&lt;'Indices PF'!$E$42), 'Indices PF'!$E$39,
     IF(('Funções Dados'!N160&lt;'Indices PF'!$F$42), 'Indices PF'!$F$39, 'Indices PF'!$G$39)),
      IF((O160&lt;='Indices PF'!$D$40),
      IF(('Funções Dados'!N160&lt;'Indices PF'!$E$42), 'Indices PF'!$E$40,
      IF(('Funções Dados'!N160&lt;'Indices PF'!$F$42), 'Indices PF'!$F$40, 'Indices PF'!$G$40)),
       IF((O160&gt;='Indices PF'!$D$41),
       IF(('Funções Dados'!N160&lt;'Indices PF'!$E$42), 'Indices PF'!$E$41,
       IF(('Funções Dados'!N160&lt;'Indices PF'!$F$42), 'Indices PF'!$F$41, 'Indices PF'!$G$41)))))))</f>
        <v/>
      </c>
      <c r="T160" s="116" t="str">
        <f>IF(OR(ISBLANK(N160),ISBLANK(O160)),"",
 IF(M160="ILF",
  IF((O160&lt;='Indices PF'!$D$31),
  IF(('Funções Dados'!N160&lt;'Indices PF'!$E$34), N160*'Indices PF'!$J$31,
  IF(('Funções Dados'!N160&lt;'Indices PF'!$F$34), N160*'Indices PF'!$K$31, N160*'Indices PF'!$L$31)),
   IF((O160&lt;='Indices PF'!$D$32),
   IF(('Funções Dados'!N160&lt;'Indices PF'!$E$34), N160*'Indices PF'!$J$32,
   IF(('Funções Dados'!N160&lt;'Indices PF'!$F$34), N160*'Indices PF'!$K$32, N160*'Indices PF'!$L$32)),
    IF((O160&gt;='Indices PF'!$D$33),
    IF(('Funções Dados'!N160&lt;'Indices PF'!$E$34), N160*'Indices PF'!$J$33,
    IF(('Funções Dados'!N160&lt;'Indices PF'!$F$34), N160*'Indices PF'!$K$33, N160*'Indices PF'!$L$33))))),
    IF((O160&lt;='Indices PF'!$D$39),
     IF(('Funções Dados'!N160&lt;'Indices PF'!$E$42), N160*'Indices PF'!$J$39,
     IF(('Funções Dados'!N160&lt;'Indices PF'!$F$42), N160*'Indices PF'!$K$39, N160*'Indices PF'!$L$39)),
      IF((O160&lt;='Indices PF'!$D$40),
      IF(('Funções Dados'!N160&lt;'Indices PF'!$E$42), N160*'Indices PF'!$J$40,
      IF(('Funções Dados'!N160&lt;'Indices PF'!$F$42), N160*'Indices PF'!$K$40, N160*'Indices PF'!$L$40)),
       IF((O160&gt;='Indices PF'!$D$41),
       IF(('Funções Dados'!N160&lt;'Indices PF'!$E$42), N160*'Indices PF'!$J$41,
       IF(('Funções Dados'!N160&lt;'Indices PF'!$F$42), N160*'Indices PF'!$K$41, N160*'Indices PF'!$L$41)))))))</f>
        <v/>
      </c>
      <c r="U160" s="116" t="str">
        <f>IF(OR(ISBLANK(P160),ISBLANK(Q160)),"",
 IF((Q160&lt;='Indices PF'!$D$47),
 IF(('Funções Dados'!P160&lt;'Indices PF'!$E$50), P160*'Indices PF'!$J$47,
 IF(('Funções Dados'!P160&lt;'Indices PF'!$F$50), P160*'Indices PF'!$K$47, P160*'Indices PF'!$L$47)),
  IF((Q160&lt;='Indices PF'!$D$48),
  IF(('Funções Dados'!P160&lt;'Indices PF'!$E$50), P160*'Indices PF'!$J$48,
  IF(('Funções Dados'!P160&lt;'Indices PF'!$F$50), P160*'Indices PF'!$K$48, P160*'Indices PF'!$L$48)),
   IF((Q160&gt;='Indices PF'!$D$49),
   IF(('Funções Dados'!P160&lt;'Indices PF'!$E$50), P160*'Indices PF'!$J$49,
   IF(('Funções Dados'!P160&lt;'Indices PF'!$F$50), P160*'Indices PF'!$K$49, P160*'Indices PF'!$L$49))))))</f>
        <v/>
      </c>
      <c r="V160" s="168"/>
      <c r="W160" s="169"/>
      <c r="X160" s="169"/>
      <c r="Y160" s="169"/>
      <c r="Z160" s="169"/>
      <c r="AA160" s="169"/>
      <c r="AB160" s="170"/>
      <c r="AC160" s="148"/>
      <c r="AD160" s="148"/>
      <c r="AE160" s="173"/>
      <c r="AF160" s="123"/>
      <c r="AG160" s="89"/>
      <c r="AH160" s="29"/>
    </row>
    <row r="161" spans="1:34" ht="12.75" customHeight="1">
      <c r="A161" s="84"/>
      <c r="B161" s="143"/>
      <c r="C161" s="123"/>
      <c r="D161" s="109"/>
      <c r="E161" s="110"/>
      <c r="F161" s="110"/>
      <c r="G161" s="110"/>
      <c r="H161" s="110"/>
      <c r="I161" s="111"/>
      <c r="J161" s="111"/>
      <c r="K161" s="110"/>
      <c r="L161" s="112"/>
      <c r="M161" s="122"/>
      <c r="N161" s="122"/>
      <c r="O161" s="122"/>
      <c r="P161" s="122"/>
      <c r="Q161" s="122"/>
      <c r="R161" s="115" t="str">
        <f>IF(AND(ISTEXT(T161),ISTEXT(U161)),"",SUM(T161:U161)*'Indices PF'!$E$54)</f>
        <v/>
      </c>
      <c r="S161" s="115" t="str">
        <f>IF(OR(ISBLANK(N161),ISBLANK(O161)),"",
 IF(M161="ILF",
  IF((O161&lt;='Indices PF'!$D$31),
  IF(('Funções Dados'!N161&lt;'Indices PF'!$E$34), 'Indices PF'!$E$31,
  IF(('Funções Dados'!N161&lt;'Indices PF'!$F$34), 'Indices PF'!$F$31, 'Indices PF'!$G$31)),
   IF((O161&lt;='Indices PF'!$D$32),
   IF(('Funções Dados'!N161&lt;'Indices PF'!$E$34), 'Indices PF'!$E$32,
   IF(('Funções Dados'!N161&lt;'Indices PF'!$F$34), 'Indices PF'!$F$32, 'Indices PF'!$G$32)),
    IF((O161&gt;='Indices PF'!$D$33),
    IF(('Funções Dados'!N161&lt;'Indices PF'!$E$34), 'Indices PF'!$E$33,
    IF(('Funções Dados'!N161&lt;'Indices PF'!$F$34), 'Indices PF'!$F$33, 'Indices PF'!$G$33))))),
    IF((O161&lt;='Indices PF'!$D$39),
     IF(('Funções Dados'!N161&lt;'Indices PF'!$E$42), 'Indices PF'!$E$39,
     IF(('Funções Dados'!N161&lt;'Indices PF'!$F$42), 'Indices PF'!$F$39, 'Indices PF'!$G$39)),
      IF((O161&lt;='Indices PF'!$D$40),
      IF(('Funções Dados'!N161&lt;'Indices PF'!$E$42), 'Indices PF'!$E$40,
      IF(('Funções Dados'!N161&lt;'Indices PF'!$F$42), 'Indices PF'!$F$40, 'Indices PF'!$G$40)),
       IF((O161&gt;='Indices PF'!$D$41),
       IF(('Funções Dados'!N161&lt;'Indices PF'!$E$42), 'Indices PF'!$E$41,
       IF(('Funções Dados'!N161&lt;'Indices PF'!$F$42), 'Indices PF'!$F$41, 'Indices PF'!$G$41)))))))</f>
        <v/>
      </c>
      <c r="T161" s="116" t="str">
        <f>IF(OR(ISBLANK(N161),ISBLANK(O161)),"",
 IF(M161="ILF",
  IF((O161&lt;='Indices PF'!$D$31),
  IF(('Funções Dados'!N161&lt;'Indices PF'!$E$34), N161*'Indices PF'!$J$31,
  IF(('Funções Dados'!N161&lt;'Indices PF'!$F$34), N161*'Indices PF'!$K$31, N161*'Indices PF'!$L$31)),
   IF((O161&lt;='Indices PF'!$D$32),
   IF(('Funções Dados'!N161&lt;'Indices PF'!$E$34), N161*'Indices PF'!$J$32,
   IF(('Funções Dados'!N161&lt;'Indices PF'!$F$34), N161*'Indices PF'!$K$32, N161*'Indices PF'!$L$32)),
    IF((O161&gt;='Indices PF'!$D$33),
    IF(('Funções Dados'!N161&lt;'Indices PF'!$E$34), N161*'Indices PF'!$J$33,
    IF(('Funções Dados'!N161&lt;'Indices PF'!$F$34), N161*'Indices PF'!$K$33, N161*'Indices PF'!$L$33))))),
    IF((O161&lt;='Indices PF'!$D$39),
     IF(('Funções Dados'!N161&lt;'Indices PF'!$E$42), N161*'Indices PF'!$J$39,
     IF(('Funções Dados'!N161&lt;'Indices PF'!$F$42), N161*'Indices PF'!$K$39, N161*'Indices PF'!$L$39)),
      IF((O161&lt;='Indices PF'!$D$40),
      IF(('Funções Dados'!N161&lt;'Indices PF'!$E$42), N161*'Indices PF'!$J$40,
      IF(('Funções Dados'!N161&lt;'Indices PF'!$F$42), N161*'Indices PF'!$K$40, N161*'Indices PF'!$L$40)),
       IF((O161&gt;='Indices PF'!$D$41),
       IF(('Funções Dados'!N161&lt;'Indices PF'!$E$42), N161*'Indices PF'!$J$41,
       IF(('Funções Dados'!N161&lt;'Indices PF'!$F$42), N161*'Indices PF'!$K$41, N161*'Indices PF'!$L$41)))))))</f>
        <v/>
      </c>
      <c r="U161" s="116" t="str">
        <f>IF(OR(ISBLANK(P161),ISBLANK(Q161)),"",
 IF((Q161&lt;='Indices PF'!$D$47),
 IF(('Funções Dados'!P161&lt;'Indices PF'!$E$50), P161*'Indices PF'!$J$47,
 IF(('Funções Dados'!P161&lt;'Indices PF'!$F$50), P161*'Indices PF'!$K$47, P161*'Indices PF'!$L$47)),
  IF((Q161&lt;='Indices PF'!$D$48),
  IF(('Funções Dados'!P161&lt;'Indices PF'!$E$50), P161*'Indices PF'!$J$48,
  IF(('Funções Dados'!P161&lt;'Indices PF'!$F$50), P161*'Indices PF'!$K$48, P161*'Indices PF'!$L$48)),
   IF((Q161&gt;='Indices PF'!$D$49),
   IF(('Funções Dados'!P161&lt;'Indices PF'!$E$50), P161*'Indices PF'!$J$49,
   IF(('Funções Dados'!P161&lt;'Indices PF'!$F$50), P161*'Indices PF'!$K$49, P161*'Indices PF'!$L$49))))))</f>
        <v/>
      </c>
      <c r="V161" s="168"/>
      <c r="W161" s="169"/>
      <c r="X161" s="169"/>
      <c r="Y161" s="169"/>
      <c r="Z161" s="169"/>
      <c r="AA161" s="169"/>
      <c r="AB161" s="170"/>
      <c r="AC161" s="148"/>
      <c r="AD161" s="148"/>
      <c r="AE161" s="173"/>
      <c r="AF161" s="123"/>
      <c r="AG161" s="89"/>
      <c r="AH161" s="29"/>
    </row>
    <row r="162" spans="1:34" ht="12.75" customHeight="1">
      <c r="A162" s="84"/>
      <c r="B162" s="143"/>
      <c r="C162" s="123"/>
      <c r="D162" s="109"/>
      <c r="E162" s="110"/>
      <c r="F162" s="110"/>
      <c r="G162" s="110"/>
      <c r="H162" s="110"/>
      <c r="I162" s="111"/>
      <c r="J162" s="111"/>
      <c r="K162" s="110"/>
      <c r="L162" s="112"/>
      <c r="M162" s="122"/>
      <c r="N162" s="122"/>
      <c r="O162" s="122"/>
      <c r="P162" s="122"/>
      <c r="Q162" s="122"/>
      <c r="R162" s="115" t="str">
        <f>IF(AND(ISTEXT(T162),ISTEXT(U162)),"",SUM(T162:U162)*'Indices PF'!$E$54)</f>
        <v/>
      </c>
      <c r="S162" s="115" t="str">
        <f>IF(OR(ISBLANK(N162),ISBLANK(O162)),"",
 IF(M162="ILF",
  IF((O162&lt;='Indices PF'!$D$31),
  IF(('Funções Dados'!N162&lt;'Indices PF'!$E$34), 'Indices PF'!$E$31,
  IF(('Funções Dados'!N162&lt;'Indices PF'!$F$34), 'Indices PF'!$F$31, 'Indices PF'!$G$31)),
   IF((O162&lt;='Indices PF'!$D$32),
   IF(('Funções Dados'!N162&lt;'Indices PF'!$E$34), 'Indices PF'!$E$32,
   IF(('Funções Dados'!N162&lt;'Indices PF'!$F$34), 'Indices PF'!$F$32, 'Indices PF'!$G$32)),
    IF((O162&gt;='Indices PF'!$D$33),
    IF(('Funções Dados'!N162&lt;'Indices PF'!$E$34), 'Indices PF'!$E$33,
    IF(('Funções Dados'!N162&lt;'Indices PF'!$F$34), 'Indices PF'!$F$33, 'Indices PF'!$G$33))))),
    IF((O162&lt;='Indices PF'!$D$39),
     IF(('Funções Dados'!N162&lt;'Indices PF'!$E$42), 'Indices PF'!$E$39,
     IF(('Funções Dados'!N162&lt;'Indices PF'!$F$42), 'Indices PF'!$F$39, 'Indices PF'!$G$39)),
      IF((O162&lt;='Indices PF'!$D$40),
      IF(('Funções Dados'!N162&lt;'Indices PF'!$E$42), 'Indices PF'!$E$40,
      IF(('Funções Dados'!N162&lt;'Indices PF'!$F$42), 'Indices PF'!$F$40, 'Indices PF'!$G$40)),
       IF((O162&gt;='Indices PF'!$D$41),
       IF(('Funções Dados'!N162&lt;'Indices PF'!$E$42), 'Indices PF'!$E$41,
       IF(('Funções Dados'!N162&lt;'Indices PF'!$F$42), 'Indices PF'!$F$41, 'Indices PF'!$G$41)))))))</f>
        <v/>
      </c>
      <c r="T162" s="116" t="str">
        <f>IF(OR(ISBLANK(N162),ISBLANK(O162)),"",
 IF(M162="ILF",
  IF((O162&lt;='Indices PF'!$D$31),
  IF(('Funções Dados'!N162&lt;'Indices PF'!$E$34), N162*'Indices PF'!$J$31,
  IF(('Funções Dados'!N162&lt;'Indices PF'!$F$34), N162*'Indices PF'!$K$31, N162*'Indices PF'!$L$31)),
   IF((O162&lt;='Indices PF'!$D$32),
   IF(('Funções Dados'!N162&lt;'Indices PF'!$E$34), N162*'Indices PF'!$J$32,
   IF(('Funções Dados'!N162&lt;'Indices PF'!$F$34), N162*'Indices PF'!$K$32, N162*'Indices PF'!$L$32)),
    IF((O162&gt;='Indices PF'!$D$33),
    IF(('Funções Dados'!N162&lt;'Indices PF'!$E$34), N162*'Indices PF'!$J$33,
    IF(('Funções Dados'!N162&lt;'Indices PF'!$F$34), N162*'Indices PF'!$K$33, N162*'Indices PF'!$L$33))))),
    IF((O162&lt;='Indices PF'!$D$39),
     IF(('Funções Dados'!N162&lt;'Indices PF'!$E$42), N162*'Indices PF'!$J$39,
     IF(('Funções Dados'!N162&lt;'Indices PF'!$F$42), N162*'Indices PF'!$K$39, N162*'Indices PF'!$L$39)),
      IF((O162&lt;='Indices PF'!$D$40),
      IF(('Funções Dados'!N162&lt;'Indices PF'!$E$42), N162*'Indices PF'!$J$40,
      IF(('Funções Dados'!N162&lt;'Indices PF'!$F$42), N162*'Indices PF'!$K$40, N162*'Indices PF'!$L$40)),
       IF((O162&gt;='Indices PF'!$D$41),
       IF(('Funções Dados'!N162&lt;'Indices PF'!$E$42), N162*'Indices PF'!$J$41,
       IF(('Funções Dados'!N162&lt;'Indices PF'!$F$42), N162*'Indices PF'!$K$41, N162*'Indices PF'!$L$41)))))))</f>
        <v/>
      </c>
      <c r="U162" s="116" t="str">
        <f>IF(OR(ISBLANK(P162),ISBLANK(Q162)),"",
 IF((Q162&lt;='Indices PF'!$D$47),
 IF(('Funções Dados'!P162&lt;'Indices PF'!$E$50), P162*'Indices PF'!$J$47,
 IF(('Funções Dados'!P162&lt;'Indices PF'!$F$50), P162*'Indices PF'!$K$47, P162*'Indices PF'!$L$47)),
  IF((Q162&lt;='Indices PF'!$D$48),
  IF(('Funções Dados'!P162&lt;'Indices PF'!$E$50), P162*'Indices PF'!$J$48,
  IF(('Funções Dados'!P162&lt;'Indices PF'!$F$50), P162*'Indices PF'!$K$48, P162*'Indices PF'!$L$48)),
   IF((Q162&gt;='Indices PF'!$D$49),
   IF(('Funções Dados'!P162&lt;'Indices PF'!$E$50), P162*'Indices PF'!$J$49,
   IF(('Funções Dados'!P162&lt;'Indices PF'!$F$50), P162*'Indices PF'!$K$49, P162*'Indices PF'!$L$49))))))</f>
        <v/>
      </c>
      <c r="V162" s="168"/>
      <c r="W162" s="169"/>
      <c r="X162" s="169"/>
      <c r="Y162" s="169"/>
      <c r="Z162" s="169"/>
      <c r="AA162" s="169"/>
      <c r="AB162" s="170"/>
      <c r="AC162" s="148"/>
      <c r="AD162" s="148"/>
      <c r="AE162" s="173"/>
      <c r="AF162" s="123"/>
      <c r="AG162" s="89"/>
      <c r="AH162" s="29"/>
    </row>
    <row r="163" spans="1:34" ht="12.75" customHeight="1">
      <c r="A163" s="84"/>
      <c r="B163" s="143"/>
      <c r="C163" s="123"/>
      <c r="D163" s="109"/>
      <c r="E163" s="110"/>
      <c r="F163" s="110"/>
      <c r="G163" s="110"/>
      <c r="H163" s="110"/>
      <c r="I163" s="111"/>
      <c r="J163" s="111"/>
      <c r="K163" s="110"/>
      <c r="L163" s="112"/>
      <c r="M163" s="122"/>
      <c r="N163" s="122"/>
      <c r="O163" s="122"/>
      <c r="P163" s="122"/>
      <c r="Q163" s="122"/>
      <c r="R163" s="115" t="str">
        <f>IF(AND(ISTEXT(T163),ISTEXT(U163)),"",SUM(T163:U163)*'Indices PF'!$E$54)</f>
        <v/>
      </c>
      <c r="S163" s="115" t="str">
        <f>IF(OR(ISBLANK(N163),ISBLANK(O163)),"",
 IF(M163="ILF",
  IF((O163&lt;='Indices PF'!$D$31),
  IF(('Funções Dados'!N163&lt;'Indices PF'!$E$34), 'Indices PF'!$E$31,
  IF(('Funções Dados'!N163&lt;'Indices PF'!$F$34), 'Indices PF'!$F$31, 'Indices PF'!$G$31)),
   IF((O163&lt;='Indices PF'!$D$32),
   IF(('Funções Dados'!N163&lt;'Indices PF'!$E$34), 'Indices PF'!$E$32,
   IF(('Funções Dados'!N163&lt;'Indices PF'!$F$34), 'Indices PF'!$F$32, 'Indices PF'!$G$32)),
    IF((O163&gt;='Indices PF'!$D$33),
    IF(('Funções Dados'!N163&lt;'Indices PF'!$E$34), 'Indices PF'!$E$33,
    IF(('Funções Dados'!N163&lt;'Indices PF'!$F$34), 'Indices PF'!$F$33, 'Indices PF'!$G$33))))),
    IF((O163&lt;='Indices PF'!$D$39),
     IF(('Funções Dados'!N163&lt;'Indices PF'!$E$42), 'Indices PF'!$E$39,
     IF(('Funções Dados'!N163&lt;'Indices PF'!$F$42), 'Indices PF'!$F$39, 'Indices PF'!$G$39)),
      IF((O163&lt;='Indices PF'!$D$40),
      IF(('Funções Dados'!N163&lt;'Indices PF'!$E$42), 'Indices PF'!$E$40,
      IF(('Funções Dados'!N163&lt;'Indices PF'!$F$42), 'Indices PF'!$F$40, 'Indices PF'!$G$40)),
       IF((O163&gt;='Indices PF'!$D$41),
       IF(('Funções Dados'!N163&lt;'Indices PF'!$E$42), 'Indices PF'!$E$41,
       IF(('Funções Dados'!N163&lt;'Indices PF'!$F$42), 'Indices PF'!$F$41, 'Indices PF'!$G$41)))))))</f>
        <v/>
      </c>
      <c r="T163" s="116" t="str">
        <f>IF(OR(ISBLANK(N163),ISBLANK(O163)),"",
 IF(M163="ILF",
  IF((O163&lt;='Indices PF'!$D$31),
  IF(('Funções Dados'!N163&lt;'Indices PF'!$E$34), N163*'Indices PF'!$J$31,
  IF(('Funções Dados'!N163&lt;'Indices PF'!$F$34), N163*'Indices PF'!$K$31, N163*'Indices PF'!$L$31)),
   IF((O163&lt;='Indices PF'!$D$32),
   IF(('Funções Dados'!N163&lt;'Indices PF'!$E$34), N163*'Indices PF'!$J$32,
   IF(('Funções Dados'!N163&lt;'Indices PF'!$F$34), N163*'Indices PF'!$K$32, N163*'Indices PF'!$L$32)),
    IF((O163&gt;='Indices PF'!$D$33),
    IF(('Funções Dados'!N163&lt;'Indices PF'!$E$34), N163*'Indices PF'!$J$33,
    IF(('Funções Dados'!N163&lt;'Indices PF'!$F$34), N163*'Indices PF'!$K$33, N163*'Indices PF'!$L$33))))),
    IF((O163&lt;='Indices PF'!$D$39),
     IF(('Funções Dados'!N163&lt;'Indices PF'!$E$42), N163*'Indices PF'!$J$39,
     IF(('Funções Dados'!N163&lt;'Indices PF'!$F$42), N163*'Indices PF'!$K$39, N163*'Indices PF'!$L$39)),
      IF((O163&lt;='Indices PF'!$D$40),
      IF(('Funções Dados'!N163&lt;'Indices PF'!$E$42), N163*'Indices PF'!$J$40,
      IF(('Funções Dados'!N163&lt;'Indices PF'!$F$42), N163*'Indices PF'!$K$40, N163*'Indices PF'!$L$40)),
       IF((O163&gt;='Indices PF'!$D$41),
       IF(('Funções Dados'!N163&lt;'Indices PF'!$E$42), N163*'Indices PF'!$J$41,
       IF(('Funções Dados'!N163&lt;'Indices PF'!$F$42), N163*'Indices PF'!$K$41, N163*'Indices PF'!$L$41)))))))</f>
        <v/>
      </c>
      <c r="U163" s="116" t="str">
        <f>IF(OR(ISBLANK(P163),ISBLANK(Q163)),"",
 IF((Q163&lt;='Indices PF'!$D$47),
 IF(('Funções Dados'!P163&lt;'Indices PF'!$E$50), P163*'Indices PF'!$J$47,
 IF(('Funções Dados'!P163&lt;'Indices PF'!$F$50), P163*'Indices PF'!$K$47, P163*'Indices PF'!$L$47)),
  IF((Q163&lt;='Indices PF'!$D$48),
  IF(('Funções Dados'!P163&lt;'Indices PF'!$E$50), P163*'Indices PF'!$J$48,
  IF(('Funções Dados'!P163&lt;'Indices PF'!$F$50), P163*'Indices PF'!$K$48, P163*'Indices PF'!$L$48)),
   IF((Q163&gt;='Indices PF'!$D$49),
   IF(('Funções Dados'!P163&lt;'Indices PF'!$E$50), P163*'Indices PF'!$J$49,
   IF(('Funções Dados'!P163&lt;'Indices PF'!$F$50), P163*'Indices PF'!$K$49, P163*'Indices PF'!$L$49))))))</f>
        <v/>
      </c>
      <c r="V163" s="168"/>
      <c r="W163" s="169"/>
      <c r="X163" s="169"/>
      <c r="Y163" s="169"/>
      <c r="Z163" s="169"/>
      <c r="AA163" s="169"/>
      <c r="AB163" s="170"/>
      <c r="AC163" s="148"/>
      <c r="AD163" s="148"/>
      <c r="AE163" s="173"/>
      <c r="AF163" s="123"/>
      <c r="AG163" s="89"/>
      <c r="AH163" s="29"/>
    </row>
    <row r="164" spans="1:34" ht="12.75" customHeight="1">
      <c r="A164" s="84"/>
      <c r="B164" s="143"/>
      <c r="C164" s="123"/>
      <c r="D164" s="109"/>
      <c r="E164" s="110"/>
      <c r="F164" s="110"/>
      <c r="G164" s="110"/>
      <c r="H164" s="110"/>
      <c r="I164" s="111"/>
      <c r="J164" s="111"/>
      <c r="K164" s="110"/>
      <c r="L164" s="112"/>
      <c r="M164" s="122"/>
      <c r="N164" s="122"/>
      <c r="O164" s="122"/>
      <c r="P164" s="122"/>
      <c r="Q164" s="122"/>
      <c r="R164" s="115" t="str">
        <f>IF(AND(ISTEXT(T164),ISTEXT(U164)),"",SUM(T164:U164)*'Indices PF'!$E$54)</f>
        <v/>
      </c>
      <c r="S164" s="115" t="str">
        <f>IF(OR(ISBLANK(N164),ISBLANK(O164)),"",
 IF(M164="ILF",
  IF((O164&lt;='Indices PF'!$D$31),
  IF(('Funções Dados'!N164&lt;'Indices PF'!$E$34), 'Indices PF'!$E$31,
  IF(('Funções Dados'!N164&lt;'Indices PF'!$F$34), 'Indices PF'!$F$31, 'Indices PF'!$G$31)),
   IF((O164&lt;='Indices PF'!$D$32),
   IF(('Funções Dados'!N164&lt;'Indices PF'!$E$34), 'Indices PF'!$E$32,
   IF(('Funções Dados'!N164&lt;'Indices PF'!$F$34), 'Indices PF'!$F$32, 'Indices PF'!$G$32)),
    IF((O164&gt;='Indices PF'!$D$33),
    IF(('Funções Dados'!N164&lt;'Indices PF'!$E$34), 'Indices PF'!$E$33,
    IF(('Funções Dados'!N164&lt;'Indices PF'!$F$34), 'Indices PF'!$F$33, 'Indices PF'!$G$33))))),
    IF((O164&lt;='Indices PF'!$D$39),
     IF(('Funções Dados'!N164&lt;'Indices PF'!$E$42), 'Indices PF'!$E$39,
     IF(('Funções Dados'!N164&lt;'Indices PF'!$F$42), 'Indices PF'!$F$39, 'Indices PF'!$G$39)),
      IF((O164&lt;='Indices PF'!$D$40),
      IF(('Funções Dados'!N164&lt;'Indices PF'!$E$42), 'Indices PF'!$E$40,
      IF(('Funções Dados'!N164&lt;'Indices PF'!$F$42), 'Indices PF'!$F$40, 'Indices PF'!$G$40)),
       IF((O164&gt;='Indices PF'!$D$41),
       IF(('Funções Dados'!N164&lt;'Indices PF'!$E$42), 'Indices PF'!$E$41,
       IF(('Funções Dados'!N164&lt;'Indices PF'!$F$42), 'Indices PF'!$F$41, 'Indices PF'!$G$41)))))))</f>
        <v/>
      </c>
      <c r="T164" s="116" t="str">
        <f>IF(OR(ISBLANK(N164),ISBLANK(O164)),"",
 IF(M164="ILF",
  IF((O164&lt;='Indices PF'!$D$31),
  IF(('Funções Dados'!N164&lt;'Indices PF'!$E$34), N164*'Indices PF'!$J$31,
  IF(('Funções Dados'!N164&lt;'Indices PF'!$F$34), N164*'Indices PF'!$K$31, N164*'Indices PF'!$L$31)),
   IF((O164&lt;='Indices PF'!$D$32),
   IF(('Funções Dados'!N164&lt;'Indices PF'!$E$34), N164*'Indices PF'!$J$32,
   IF(('Funções Dados'!N164&lt;'Indices PF'!$F$34), N164*'Indices PF'!$K$32, N164*'Indices PF'!$L$32)),
    IF((O164&gt;='Indices PF'!$D$33),
    IF(('Funções Dados'!N164&lt;'Indices PF'!$E$34), N164*'Indices PF'!$J$33,
    IF(('Funções Dados'!N164&lt;'Indices PF'!$F$34), N164*'Indices PF'!$K$33, N164*'Indices PF'!$L$33))))),
    IF((O164&lt;='Indices PF'!$D$39),
     IF(('Funções Dados'!N164&lt;'Indices PF'!$E$42), N164*'Indices PF'!$J$39,
     IF(('Funções Dados'!N164&lt;'Indices PF'!$F$42), N164*'Indices PF'!$K$39, N164*'Indices PF'!$L$39)),
      IF((O164&lt;='Indices PF'!$D$40),
      IF(('Funções Dados'!N164&lt;'Indices PF'!$E$42), N164*'Indices PF'!$J$40,
      IF(('Funções Dados'!N164&lt;'Indices PF'!$F$42), N164*'Indices PF'!$K$40, N164*'Indices PF'!$L$40)),
       IF((O164&gt;='Indices PF'!$D$41),
       IF(('Funções Dados'!N164&lt;'Indices PF'!$E$42), N164*'Indices PF'!$J$41,
       IF(('Funções Dados'!N164&lt;'Indices PF'!$F$42), N164*'Indices PF'!$K$41, N164*'Indices PF'!$L$41)))))))</f>
        <v/>
      </c>
      <c r="U164" s="116" t="str">
        <f>IF(OR(ISBLANK(P164),ISBLANK(Q164)),"",
 IF((Q164&lt;='Indices PF'!$D$47),
 IF(('Funções Dados'!P164&lt;'Indices PF'!$E$50), P164*'Indices PF'!$J$47,
 IF(('Funções Dados'!P164&lt;'Indices PF'!$F$50), P164*'Indices PF'!$K$47, P164*'Indices PF'!$L$47)),
  IF((Q164&lt;='Indices PF'!$D$48),
  IF(('Funções Dados'!P164&lt;'Indices PF'!$E$50), P164*'Indices PF'!$J$48,
  IF(('Funções Dados'!P164&lt;'Indices PF'!$F$50), P164*'Indices PF'!$K$48, P164*'Indices PF'!$L$48)),
   IF((Q164&gt;='Indices PF'!$D$49),
   IF(('Funções Dados'!P164&lt;'Indices PF'!$E$50), P164*'Indices PF'!$J$49,
   IF(('Funções Dados'!P164&lt;'Indices PF'!$F$50), P164*'Indices PF'!$K$49, P164*'Indices PF'!$L$49))))))</f>
        <v/>
      </c>
      <c r="V164" s="168"/>
      <c r="W164" s="169"/>
      <c r="X164" s="169"/>
      <c r="Y164" s="169"/>
      <c r="Z164" s="169"/>
      <c r="AA164" s="169"/>
      <c r="AB164" s="170"/>
      <c r="AC164" s="148"/>
      <c r="AD164" s="148"/>
      <c r="AE164" s="173"/>
      <c r="AF164" s="123"/>
      <c r="AG164" s="89"/>
      <c r="AH164" s="29"/>
    </row>
    <row r="165" spans="1:34" ht="12.75" customHeight="1">
      <c r="A165" s="84"/>
      <c r="B165" s="143"/>
      <c r="C165" s="123"/>
      <c r="D165" s="109"/>
      <c r="E165" s="110"/>
      <c r="F165" s="110"/>
      <c r="G165" s="110"/>
      <c r="H165" s="110"/>
      <c r="I165" s="111"/>
      <c r="J165" s="111"/>
      <c r="K165" s="110"/>
      <c r="L165" s="112"/>
      <c r="M165" s="122"/>
      <c r="N165" s="122"/>
      <c r="O165" s="122"/>
      <c r="P165" s="122"/>
      <c r="Q165" s="122"/>
      <c r="R165" s="115" t="str">
        <f>IF(AND(ISTEXT(T165),ISTEXT(U165)),"",SUM(T165:U165)*'Indices PF'!$E$54)</f>
        <v/>
      </c>
      <c r="S165" s="115" t="str">
        <f>IF(OR(ISBLANK(N165),ISBLANK(O165)),"",
 IF(M165="ILF",
  IF((O165&lt;='Indices PF'!$D$31),
  IF(('Funções Dados'!N165&lt;'Indices PF'!$E$34), 'Indices PF'!$E$31,
  IF(('Funções Dados'!N165&lt;'Indices PF'!$F$34), 'Indices PF'!$F$31, 'Indices PF'!$G$31)),
   IF((O165&lt;='Indices PF'!$D$32),
   IF(('Funções Dados'!N165&lt;'Indices PF'!$E$34), 'Indices PF'!$E$32,
   IF(('Funções Dados'!N165&lt;'Indices PF'!$F$34), 'Indices PF'!$F$32, 'Indices PF'!$G$32)),
    IF((O165&gt;='Indices PF'!$D$33),
    IF(('Funções Dados'!N165&lt;'Indices PF'!$E$34), 'Indices PF'!$E$33,
    IF(('Funções Dados'!N165&lt;'Indices PF'!$F$34), 'Indices PF'!$F$33, 'Indices PF'!$G$33))))),
    IF((O165&lt;='Indices PF'!$D$39),
     IF(('Funções Dados'!N165&lt;'Indices PF'!$E$42), 'Indices PF'!$E$39,
     IF(('Funções Dados'!N165&lt;'Indices PF'!$F$42), 'Indices PF'!$F$39, 'Indices PF'!$G$39)),
      IF((O165&lt;='Indices PF'!$D$40),
      IF(('Funções Dados'!N165&lt;'Indices PF'!$E$42), 'Indices PF'!$E$40,
      IF(('Funções Dados'!N165&lt;'Indices PF'!$F$42), 'Indices PF'!$F$40, 'Indices PF'!$G$40)),
       IF((O165&gt;='Indices PF'!$D$41),
       IF(('Funções Dados'!N165&lt;'Indices PF'!$E$42), 'Indices PF'!$E$41,
       IF(('Funções Dados'!N165&lt;'Indices PF'!$F$42), 'Indices PF'!$F$41, 'Indices PF'!$G$41)))))))</f>
        <v/>
      </c>
      <c r="T165" s="116" t="str">
        <f>IF(OR(ISBLANK(N165),ISBLANK(O165)),"",
 IF(M165="ILF",
  IF((O165&lt;='Indices PF'!$D$31),
  IF(('Funções Dados'!N165&lt;'Indices PF'!$E$34), N165*'Indices PF'!$J$31,
  IF(('Funções Dados'!N165&lt;'Indices PF'!$F$34), N165*'Indices PF'!$K$31, N165*'Indices PF'!$L$31)),
   IF((O165&lt;='Indices PF'!$D$32),
   IF(('Funções Dados'!N165&lt;'Indices PF'!$E$34), N165*'Indices PF'!$J$32,
   IF(('Funções Dados'!N165&lt;'Indices PF'!$F$34), N165*'Indices PF'!$K$32, N165*'Indices PF'!$L$32)),
    IF((O165&gt;='Indices PF'!$D$33),
    IF(('Funções Dados'!N165&lt;'Indices PF'!$E$34), N165*'Indices PF'!$J$33,
    IF(('Funções Dados'!N165&lt;'Indices PF'!$F$34), N165*'Indices PF'!$K$33, N165*'Indices PF'!$L$33))))),
    IF((O165&lt;='Indices PF'!$D$39),
     IF(('Funções Dados'!N165&lt;'Indices PF'!$E$42), N165*'Indices PF'!$J$39,
     IF(('Funções Dados'!N165&lt;'Indices PF'!$F$42), N165*'Indices PF'!$K$39, N165*'Indices PF'!$L$39)),
      IF((O165&lt;='Indices PF'!$D$40),
      IF(('Funções Dados'!N165&lt;'Indices PF'!$E$42), N165*'Indices PF'!$J$40,
      IF(('Funções Dados'!N165&lt;'Indices PF'!$F$42), N165*'Indices PF'!$K$40, N165*'Indices PF'!$L$40)),
       IF((O165&gt;='Indices PF'!$D$41),
       IF(('Funções Dados'!N165&lt;'Indices PF'!$E$42), N165*'Indices PF'!$J$41,
       IF(('Funções Dados'!N165&lt;'Indices PF'!$F$42), N165*'Indices PF'!$K$41, N165*'Indices PF'!$L$41)))))))</f>
        <v/>
      </c>
      <c r="U165" s="116" t="str">
        <f>IF(OR(ISBLANK(P165),ISBLANK(Q165)),"",
 IF((Q165&lt;='Indices PF'!$D$47),
 IF(('Funções Dados'!P165&lt;'Indices PF'!$E$50), P165*'Indices PF'!$J$47,
 IF(('Funções Dados'!P165&lt;'Indices PF'!$F$50), P165*'Indices PF'!$K$47, P165*'Indices PF'!$L$47)),
  IF((Q165&lt;='Indices PF'!$D$48),
  IF(('Funções Dados'!P165&lt;'Indices PF'!$E$50), P165*'Indices PF'!$J$48,
  IF(('Funções Dados'!P165&lt;'Indices PF'!$F$50), P165*'Indices PF'!$K$48, P165*'Indices PF'!$L$48)),
   IF((Q165&gt;='Indices PF'!$D$49),
   IF(('Funções Dados'!P165&lt;'Indices PF'!$E$50), P165*'Indices PF'!$J$49,
   IF(('Funções Dados'!P165&lt;'Indices PF'!$F$50), P165*'Indices PF'!$K$49, P165*'Indices PF'!$L$49))))))</f>
        <v/>
      </c>
      <c r="V165" s="168"/>
      <c r="W165" s="169"/>
      <c r="X165" s="169"/>
      <c r="Y165" s="169"/>
      <c r="Z165" s="169"/>
      <c r="AA165" s="169"/>
      <c r="AB165" s="170"/>
      <c r="AC165" s="148"/>
      <c r="AD165" s="148"/>
      <c r="AE165" s="173"/>
      <c r="AF165" s="123"/>
      <c r="AG165" s="89"/>
      <c r="AH165" s="29"/>
    </row>
    <row r="166" spans="1:34" ht="12.75" customHeight="1">
      <c r="A166" s="84"/>
      <c r="B166" s="143"/>
      <c r="C166" s="123"/>
      <c r="D166" s="109"/>
      <c r="E166" s="110"/>
      <c r="F166" s="110"/>
      <c r="G166" s="110"/>
      <c r="H166" s="110"/>
      <c r="I166" s="111"/>
      <c r="J166" s="111"/>
      <c r="K166" s="110"/>
      <c r="L166" s="112"/>
      <c r="M166" s="122"/>
      <c r="N166" s="122"/>
      <c r="O166" s="122"/>
      <c r="P166" s="122"/>
      <c r="Q166" s="122"/>
      <c r="R166" s="115" t="str">
        <f>IF(AND(ISTEXT(T166),ISTEXT(U166)),"",SUM(T166:U166)*'Indices PF'!$E$54)</f>
        <v/>
      </c>
      <c r="S166" s="115" t="str">
        <f>IF(OR(ISBLANK(N166),ISBLANK(O166)),"",
 IF(M166="ILF",
  IF((O166&lt;='Indices PF'!$D$31),
  IF(('Funções Dados'!N166&lt;'Indices PF'!$E$34), 'Indices PF'!$E$31,
  IF(('Funções Dados'!N166&lt;'Indices PF'!$F$34), 'Indices PF'!$F$31, 'Indices PF'!$G$31)),
   IF((O166&lt;='Indices PF'!$D$32),
   IF(('Funções Dados'!N166&lt;'Indices PF'!$E$34), 'Indices PF'!$E$32,
   IF(('Funções Dados'!N166&lt;'Indices PF'!$F$34), 'Indices PF'!$F$32, 'Indices PF'!$G$32)),
    IF((O166&gt;='Indices PF'!$D$33),
    IF(('Funções Dados'!N166&lt;'Indices PF'!$E$34), 'Indices PF'!$E$33,
    IF(('Funções Dados'!N166&lt;'Indices PF'!$F$34), 'Indices PF'!$F$33, 'Indices PF'!$G$33))))),
    IF((O166&lt;='Indices PF'!$D$39),
     IF(('Funções Dados'!N166&lt;'Indices PF'!$E$42), 'Indices PF'!$E$39,
     IF(('Funções Dados'!N166&lt;'Indices PF'!$F$42), 'Indices PF'!$F$39, 'Indices PF'!$G$39)),
      IF((O166&lt;='Indices PF'!$D$40),
      IF(('Funções Dados'!N166&lt;'Indices PF'!$E$42), 'Indices PF'!$E$40,
      IF(('Funções Dados'!N166&lt;'Indices PF'!$F$42), 'Indices PF'!$F$40, 'Indices PF'!$G$40)),
       IF((O166&gt;='Indices PF'!$D$41),
       IF(('Funções Dados'!N166&lt;'Indices PF'!$E$42), 'Indices PF'!$E$41,
       IF(('Funções Dados'!N166&lt;'Indices PF'!$F$42), 'Indices PF'!$F$41, 'Indices PF'!$G$41)))))))</f>
        <v/>
      </c>
      <c r="T166" s="116" t="str">
        <f>IF(OR(ISBLANK(N166),ISBLANK(O166)),"",
 IF(M166="ILF",
  IF((O166&lt;='Indices PF'!$D$31),
  IF(('Funções Dados'!N166&lt;'Indices PF'!$E$34), N166*'Indices PF'!$J$31,
  IF(('Funções Dados'!N166&lt;'Indices PF'!$F$34), N166*'Indices PF'!$K$31, N166*'Indices PF'!$L$31)),
   IF((O166&lt;='Indices PF'!$D$32),
   IF(('Funções Dados'!N166&lt;'Indices PF'!$E$34), N166*'Indices PF'!$J$32,
   IF(('Funções Dados'!N166&lt;'Indices PF'!$F$34), N166*'Indices PF'!$K$32, N166*'Indices PF'!$L$32)),
    IF((O166&gt;='Indices PF'!$D$33),
    IF(('Funções Dados'!N166&lt;'Indices PF'!$E$34), N166*'Indices PF'!$J$33,
    IF(('Funções Dados'!N166&lt;'Indices PF'!$F$34), N166*'Indices PF'!$K$33, N166*'Indices PF'!$L$33))))),
    IF((O166&lt;='Indices PF'!$D$39),
     IF(('Funções Dados'!N166&lt;'Indices PF'!$E$42), N166*'Indices PF'!$J$39,
     IF(('Funções Dados'!N166&lt;'Indices PF'!$F$42), N166*'Indices PF'!$K$39, N166*'Indices PF'!$L$39)),
      IF((O166&lt;='Indices PF'!$D$40),
      IF(('Funções Dados'!N166&lt;'Indices PF'!$E$42), N166*'Indices PF'!$J$40,
      IF(('Funções Dados'!N166&lt;'Indices PF'!$F$42), N166*'Indices PF'!$K$40, N166*'Indices PF'!$L$40)),
       IF((O166&gt;='Indices PF'!$D$41),
       IF(('Funções Dados'!N166&lt;'Indices PF'!$E$42), N166*'Indices PF'!$J$41,
       IF(('Funções Dados'!N166&lt;'Indices PF'!$F$42), N166*'Indices PF'!$K$41, N166*'Indices PF'!$L$41)))))))</f>
        <v/>
      </c>
      <c r="U166" s="116" t="str">
        <f>IF(OR(ISBLANK(P166),ISBLANK(Q166)),"",
 IF((Q166&lt;='Indices PF'!$D$47),
 IF(('Funções Dados'!P166&lt;'Indices PF'!$E$50), P166*'Indices PF'!$J$47,
 IF(('Funções Dados'!P166&lt;'Indices PF'!$F$50), P166*'Indices PF'!$K$47, P166*'Indices PF'!$L$47)),
  IF((Q166&lt;='Indices PF'!$D$48),
  IF(('Funções Dados'!P166&lt;'Indices PF'!$E$50), P166*'Indices PF'!$J$48,
  IF(('Funções Dados'!P166&lt;'Indices PF'!$F$50), P166*'Indices PF'!$K$48, P166*'Indices PF'!$L$48)),
   IF((Q166&gt;='Indices PF'!$D$49),
   IF(('Funções Dados'!P166&lt;'Indices PF'!$E$50), P166*'Indices PF'!$J$49,
   IF(('Funções Dados'!P166&lt;'Indices PF'!$F$50), P166*'Indices PF'!$K$49, P166*'Indices PF'!$L$49))))))</f>
        <v/>
      </c>
      <c r="V166" s="168"/>
      <c r="W166" s="169"/>
      <c r="X166" s="169"/>
      <c r="Y166" s="169"/>
      <c r="Z166" s="169"/>
      <c r="AA166" s="169"/>
      <c r="AB166" s="170"/>
      <c r="AC166" s="148"/>
      <c r="AD166" s="148"/>
      <c r="AE166" s="173"/>
      <c r="AF166" s="123"/>
      <c r="AG166" s="89"/>
      <c r="AH166" s="29"/>
    </row>
    <row r="167" spans="1:34" ht="12.75" customHeight="1">
      <c r="A167" s="84"/>
      <c r="B167" s="143"/>
      <c r="C167" s="174"/>
      <c r="D167" s="109"/>
      <c r="E167" s="110"/>
      <c r="F167" s="110"/>
      <c r="G167" s="110"/>
      <c r="H167" s="110"/>
      <c r="I167" s="111"/>
      <c r="J167" s="111"/>
      <c r="K167" s="110"/>
      <c r="L167" s="112"/>
      <c r="M167" s="113"/>
      <c r="N167" s="122"/>
      <c r="O167" s="122"/>
      <c r="P167" s="122"/>
      <c r="Q167" s="122"/>
      <c r="R167" s="115" t="str">
        <f>IF(AND(ISTEXT(T167),ISTEXT(U167)),"",SUM(T167:U167)*'Indices PF'!$E$54)</f>
        <v/>
      </c>
      <c r="S167" s="115" t="str">
        <f>IF(OR(ISBLANK(N167),ISBLANK(O167)),"",
 IF(M167="ILF",
  IF((O167&lt;='Indices PF'!$D$31),
  IF(('Funções Dados'!N167&lt;'Indices PF'!$E$34), 'Indices PF'!$E$31,
  IF(('Funções Dados'!N167&lt;'Indices PF'!$F$34), 'Indices PF'!$F$31, 'Indices PF'!$G$31)),
   IF((O167&lt;='Indices PF'!$D$32),
   IF(('Funções Dados'!N167&lt;'Indices PF'!$E$34), 'Indices PF'!$E$32,
   IF(('Funções Dados'!N167&lt;'Indices PF'!$F$34), 'Indices PF'!$F$32, 'Indices PF'!$G$32)),
    IF((O167&gt;='Indices PF'!$D$33),
    IF(('Funções Dados'!N167&lt;'Indices PF'!$E$34), 'Indices PF'!$E$33,
    IF(('Funções Dados'!N167&lt;'Indices PF'!$F$34), 'Indices PF'!$F$33, 'Indices PF'!$G$33))))),
    IF((O167&lt;='Indices PF'!$D$39),
     IF(('Funções Dados'!N167&lt;'Indices PF'!$E$42), 'Indices PF'!$E$39,
     IF(('Funções Dados'!N167&lt;'Indices PF'!$F$42), 'Indices PF'!$F$39, 'Indices PF'!$G$39)),
      IF((O167&lt;='Indices PF'!$D$40),
      IF(('Funções Dados'!N167&lt;'Indices PF'!$E$42), 'Indices PF'!$E$40,
      IF(('Funções Dados'!N167&lt;'Indices PF'!$F$42), 'Indices PF'!$F$40, 'Indices PF'!$G$40)),
       IF((O167&gt;='Indices PF'!$D$41),
       IF(('Funções Dados'!N167&lt;'Indices PF'!$E$42), 'Indices PF'!$E$41,
       IF(('Funções Dados'!N167&lt;'Indices PF'!$F$42), 'Indices PF'!$F$41, 'Indices PF'!$G$41)))))))</f>
        <v/>
      </c>
      <c r="T167" s="116" t="str">
        <f>IF(OR(ISBLANK(N167),ISBLANK(O167)),"",
 IF(M167="ILF",
  IF((O167&lt;='Indices PF'!$D$31),
  IF(('Funções Dados'!N167&lt;'Indices PF'!$E$34), N167*'Indices PF'!$J$31,
  IF(('Funções Dados'!N167&lt;'Indices PF'!$F$34), N167*'Indices PF'!$K$31, N167*'Indices PF'!$L$31)),
   IF((O167&lt;='Indices PF'!$D$32),
   IF(('Funções Dados'!N167&lt;'Indices PF'!$E$34), N167*'Indices PF'!$J$32,
   IF(('Funções Dados'!N167&lt;'Indices PF'!$F$34), N167*'Indices PF'!$K$32, N167*'Indices PF'!$L$32)),
    IF((O167&gt;='Indices PF'!$D$33),
    IF(('Funções Dados'!N167&lt;'Indices PF'!$E$34), N167*'Indices PF'!$J$33,
    IF(('Funções Dados'!N167&lt;'Indices PF'!$F$34), N167*'Indices PF'!$K$33, N167*'Indices PF'!$L$33))))),
    IF((O167&lt;='Indices PF'!$D$39),
     IF(('Funções Dados'!N167&lt;'Indices PF'!$E$42), N167*'Indices PF'!$J$39,
     IF(('Funções Dados'!N167&lt;'Indices PF'!$F$42), N167*'Indices PF'!$K$39, N167*'Indices PF'!$L$39)),
      IF((O167&lt;='Indices PF'!$D$40),
      IF(('Funções Dados'!N167&lt;'Indices PF'!$E$42), N167*'Indices PF'!$J$40,
      IF(('Funções Dados'!N167&lt;'Indices PF'!$F$42), N167*'Indices PF'!$K$40, N167*'Indices PF'!$L$40)),
       IF((O167&gt;='Indices PF'!$D$41),
       IF(('Funções Dados'!N167&lt;'Indices PF'!$E$42), N167*'Indices PF'!$J$41,
       IF(('Funções Dados'!N167&lt;'Indices PF'!$F$42), N167*'Indices PF'!$K$41, N167*'Indices PF'!$L$41)))))))</f>
        <v/>
      </c>
      <c r="U167" s="116" t="str">
        <f>IF(OR(ISBLANK(P167),ISBLANK(Q167)),"",
 IF((Q167&lt;='Indices PF'!$D$47),
 IF(('Funções Dados'!P167&lt;'Indices PF'!$E$50), P167*'Indices PF'!$J$47,
 IF(('Funções Dados'!P167&lt;'Indices PF'!$F$50), P167*'Indices PF'!$K$47, P167*'Indices PF'!$L$47)),
  IF((Q167&lt;='Indices PF'!$D$48),
  IF(('Funções Dados'!P167&lt;'Indices PF'!$E$50), P167*'Indices PF'!$J$48,
  IF(('Funções Dados'!P167&lt;'Indices PF'!$F$50), P167*'Indices PF'!$K$48, P167*'Indices PF'!$L$48)),
   IF((Q167&gt;='Indices PF'!$D$49),
   IF(('Funções Dados'!P167&lt;'Indices PF'!$E$50), P167*'Indices PF'!$J$49,
   IF(('Funções Dados'!P167&lt;'Indices PF'!$F$50), P167*'Indices PF'!$K$49, P167*'Indices PF'!$L$49))))))</f>
        <v/>
      </c>
      <c r="V167" s="168"/>
      <c r="W167" s="169"/>
      <c r="X167" s="169"/>
      <c r="Y167" s="169"/>
      <c r="Z167" s="169"/>
      <c r="AA167" s="169"/>
      <c r="AB167" s="170"/>
      <c r="AC167" s="148"/>
      <c r="AD167" s="148"/>
      <c r="AE167" s="173"/>
      <c r="AF167" s="123"/>
      <c r="AG167" s="89"/>
      <c r="AH167" s="29"/>
    </row>
    <row r="168" spans="1:34" ht="12.75" customHeight="1">
      <c r="A168" s="84"/>
      <c r="B168" s="127"/>
      <c r="C168" s="175"/>
      <c r="D168" s="129"/>
      <c r="E168" s="130"/>
      <c r="F168" s="130"/>
      <c r="G168" s="130"/>
      <c r="H168" s="130"/>
      <c r="I168" s="131"/>
      <c r="J168" s="131"/>
      <c r="K168" s="130"/>
      <c r="L168" s="132"/>
      <c r="M168" s="97"/>
      <c r="N168" s="97"/>
      <c r="O168" s="97"/>
      <c r="P168" s="97"/>
      <c r="Q168" s="97"/>
      <c r="R168" s="135">
        <f t="shared" ref="R168:U168" si="5">SUM(R118:R167)</f>
        <v>0</v>
      </c>
      <c r="S168" s="135">
        <f t="shared" si="5"/>
        <v>0</v>
      </c>
      <c r="T168" s="135">
        <f t="shared" si="5"/>
        <v>0</v>
      </c>
      <c r="U168" s="136">
        <f t="shared" si="5"/>
        <v>0</v>
      </c>
      <c r="V168" s="176"/>
      <c r="W168" s="177"/>
      <c r="X168" s="177"/>
      <c r="Y168" s="177"/>
      <c r="Z168" s="178"/>
      <c r="AA168" s="179"/>
      <c r="AB168" s="180"/>
      <c r="AC168" s="181"/>
      <c r="AD168" s="182"/>
      <c r="AE168" s="156"/>
      <c r="AF168" s="141"/>
      <c r="AG168" s="167"/>
      <c r="AH168" s="29"/>
    </row>
    <row r="169" spans="1:34" ht="12.75" customHeight="1">
      <c r="A169" s="84"/>
      <c r="B169" s="88"/>
      <c r="C169" s="89"/>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29"/>
    </row>
    <row r="170" spans="1:34" ht="12.75" customHeight="1">
      <c r="A170" s="84"/>
      <c r="B170" s="88"/>
      <c r="C170" s="89"/>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29"/>
    </row>
    <row r="171" spans="1:34" ht="12.75" customHeight="1">
      <c r="A171" s="84"/>
      <c r="B171" s="88"/>
      <c r="C171" s="89"/>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29"/>
    </row>
    <row r="172" spans="1:34" ht="12.75" customHeight="1">
      <c r="A172" s="84"/>
      <c r="B172" s="88"/>
      <c r="C172" s="89"/>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29"/>
    </row>
    <row r="173" spans="1:34" ht="27" customHeight="1">
      <c r="A173" s="84"/>
      <c r="B173" s="88"/>
      <c r="C173" s="89"/>
      <c r="D173" s="84"/>
      <c r="E173" s="557" t="s">
        <v>66</v>
      </c>
      <c r="F173" s="540"/>
      <c r="G173" s="540"/>
      <c r="H173" s="540"/>
      <c r="I173" s="541"/>
      <c r="J173" s="183"/>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29"/>
      <c r="AH173" s="84"/>
    </row>
    <row r="174" spans="1:34" ht="12.75" customHeight="1">
      <c r="A174" s="84"/>
      <c r="B174" s="88"/>
      <c r="C174" s="89"/>
      <c r="D174" s="84"/>
      <c r="E174" s="184"/>
      <c r="F174" s="185"/>
      <c r="G174" s="185"/>
      <c r="H174" s="185"/>
      <c r="I174" s="186"/>
      <c r="J174" s="187"/>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29"/>
      <c r="AH174" s="84"/>
    </row>
    <row r="175" spans="1:34" ht="12.75" customHeight="1">
      <c r="A175" s="84"/>
      <c r="B175" s="88"/>
      <c r="C175" s="89"/>
      <c r="D175" s="84"/>
      <c r="E175" s="188"/>
      <c r="F175" s="189" t="s">
        <v>67</v>
      </c>
      <c r="G175" s="189" t="s">
        <v>68</v>
      </c>
      <c r="H175" s="189" t="s">
        <v>69</v>
      </c>
      <c r="I175" s="190" t="s">
        <v>70</v>
      </c>
      <c r="J175" s="187"/>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29"/>
      <c r="AH175" s="84"/>
    </row>
    <row r="176" spans="1:34" ht="12.75" customHeight="1">
      <c r="A176" s="84"/>
      <c r="B176" s="88"/>
      <c r="C176" s="85"/>
      <c r="D176" s="84"/>
      <c r="E176" s="191" t="s">
        <v>71</v>
      </c>
      <c r="F176" s="192">
        <f>SUM(SUMIF($M$6:$M$55,"ILF",$T$6:$T$55), SUMIF($M$6:$M$55,"ILF",$U$6:$U$55))-SUMIF($M$6:$M$55,"ILF",$AB$6:$AB$55)</f>
        <v>18.146315789473686</v>
      </c>
      <c r="G176" s="192">
        <f>SUM(SUMIF($M$62:$M$111,"ILF",$T$62:$T$111), SUMIF($M$62:$M$111,"ILF",$U$62:$U$111))-SUMIF($M$62:$M$111,"ILF",$AB$62:$AB$111)</f>
        <v>0</v>
      </c>
      <c r="H176" s="192">
        <f>SUM(SUMIF($M$118:$M$167,"ILF",$T$118:$T$167), SUMIF($M$118:$M$167,"ILF",$U$118:$U$167))</f>
        <v>0</v>
      </c>
      <c r="I176" s="193">
        <f>SUM(SUMIF($M$6:$M$55,"ILF",AB6:AB55), SUMIF($M$62:$M$111,"ILF",AB62:AB111))</f>
        <v>0</v>
      </c>
      <c r="J176" s="187"/>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29"/>
      <c r="AH176" s="84"/>
    </row>
    <row r="177" spans="1:34" ht="12.75" customHeight="1">
      <c r="A177" s="84"/>
      <c r="B177" s="84"/>
      <c r="C177" s="85"/>
      <c r="D177" s="84"/>
      <c r="E177" s="191" t="s">
        <v>72</v>
      </c>
      <c r="F177" s="192">
        <f>SUM(SUMIF($M$6:$M$55,"EIF",$T$6:$T$55), SUMIF($M$6:$M$55,"EIF",$U$6:$U$55))-SUMIF($M$6:$M$55,"EIF",$AB$6:$AB$55)</f>
        <v>0</v>
      </c>
      <c r="G177" s="192">
        <f>SUM(SUMIF($M$62:$M$111,"EIF",$T$62:$T$111), SUMIF($M$62:$M$111,"EIF",$U$62:$U$111))-SUMIF($M$62:$M$111,"EIF",$AB$62:$AB$111)</f>
        <v>0</v>
      </c>
      <c r="H177" s="192">
        <f>SUM(SUMIF($M$118:$M$167,"EIF",$T$118:$T$167), SUMIF($M$118:$M$167,"EIF",$U$118:$U$167))</f>
        <v>0</v>
      </c>
      <c r="I177" s="193">
        <f>SUM(SUMIF($M$6:$M$55,"EIF",AB6:AB55), SUMIF($M$62:$M$111,"EIF",AB62:AB111))</f>
        <v>0</v>
      </c>
      <c r="J177" s="187"/>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29"/>
      <c r="AH177" s="84"/>
    </row>
    <row r="178" spans="1:34" ht="12.75" customHeight="1">
      <c r="A178" s="84"/>
      <c r="B178" s="84"/>
      <c r="C178" s="85"/>
      <c r="D178" s="84"/>
      <c r="E178" s="191" t="s">
        <v>43</v>
      </c>
      <c r="F178" s="192">
        <f>R56</f>
        <v>72.58526315789473</v>
      </c>
      <c r="G178" s="192">
        <f>R112</f>
        <v>0</v>
      </c>
      <c r="H178" s="192">
        <f>R168</f>
        <v>0</v>
      </c>
      <c r="I178" s="193"/>
      <c r="J178" s="187"/>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29"/>
      <c r="AH178" s="84"/>
    </row>
    <row r="179" spans="1:34" ht="12.75" customHeight="1">
      <c r="A179" s="84"/>
      <c r="B179" s="84"/>
      <c r="C179" s="85"/>
      <c r="D179" s="84"/>
      <c r="E179" s="194"/>
      <c r="F179" s="195"/>
      <c r="G179" s="195"/>
      <c r="H179" s="195"/>
      <c r="I179" s="196"/>
      <c r="J179" s="187"/>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29"/>
      <c r="AH179" s="84"/>
    </row>
    <row r="180" spans="1:34" ht="12.75" customHeight="1">
      <c r="A180" s="84"/>
      <c r="B180" s="84"/>
      <c r="C180" s="85"/>
      <c r="D180" s="84"/>
      <c r="E180" s="531" t="s">
        <v>73</v>
      </c>
      <c r="F180" s="532"/>
      <c r="G180" s="533"/>
      <c r="H180" s="529">
        <f>SUM(F176:F177)</f>
        <v>18.146315789473686</v>
      </c>
      <c r="I180" s="543">
        <f>AB56</f>
        <v>0</v>
      </c>
      <c r="J180" s="187"/>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29"/>
      <c r="AH180" s="84"/>
    </row>
    <row r="181" spans="1:34" ht="12.75" customHeight="1">
      <c r="A181" s="84"/>
      <c r="B181" s="84"/>
      <c r="C181" s="85"/>
      <c r="D181" s="84"/>
      <c r="E181" s="536"/>
      <c r="F181" s="537"/>
      <c r="G181" s="538"/>
      <c r="H181" s="530"/>
      <c r="I181" s="528"/>
      <c r="J181" s="187"/>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29"/>
      <c r="AH181" s="84"/>
    </row>
    <row r="182" spans="1:34" ht="12.75" customHeight="1">
      <c r="A182" s="84"/>
      <c r="B182" s="84"/>
      <c r="C182" s="85"/>
      <c r="D182" s="84"/>
      <c r="E182" s="531" t="s">
        <v>74</v>
      </c>
      <c r="F182" s="532"/>
      <c r="G182" s="533"/>
      <c r="H182" s="529">
        <f>SUM(G176:G177)</f>
        <v>0</v>
      </c>
      <c r="I182" s="543">
        <f>AB112</f>
        <v>0</v>
      </c>
      <c r="J182" s="187"/>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29"/>
      <c r="AH182" s="84"/>
    </row>
    <row r="183" spans="1:34" ht="14.25" customHeight="1">
      <c r="A183" s="85"/>
      <c r="B183" s="85"/>
      <c r="C183" s="85"/>
      <c r="D183" s="84"/>
      <c r="E183" s="536"/>
      <c r="F183" s="537"/>
      <c r="G183" s="538"/>
      <c r="H183" s="530"/>
      <c r="I183" s="528"/>
      <c r="J183" s="197"/>
      <c r="K183" s="85"/>
      <c r="L183" s="85"/>
      <c r="M183" s="85"/>
      <c r="N183" s="85"/>
      <c r="O183" s="85"/>
      <c r="P183" s="85"/>
      <c r="Q183" s="85"/>
      <c r="R183" s="85"/>
      <c r="S183" s="85"/>
      <c r="T183" s="85"/>
      <c r="U183" s="85"/>
      <c r="V183" s="85"/>
      <c r="W183" s="85"/>
      <c r="X183" s="85"/>
      <c r="Y183" s="85"/>
      <c r="Z183" s="85"/>
      <c r="AA183" s="85"/>
      <c r="AB183" s="85"/>
      <c r="AC183" s="85"/>
      <c r="AD183" s="85"/>
      <c r="AE183" s="85"/>
      <c r="AF183" s="85"/>
      <c r="AG183" s="85"/>
      <c r="AH183" s="85"/>
    </row>
    <row r="184" spans="1:34" ht="12.75" customHeight="1">
      <c r="A184" s="84"/>
      <c r="B184" s="84"/>
      <c r="C184" s="85"/>
      <c r="D184" s="84"/>
      <c r="E184" s="531" t="s">
        <v>75</v>
      </c>
      <c r="F184" s="532"/>
      <c r="G184" s="533"/>
      <c r="H184" s="529">
        <f>SUM(H176:H177)</f>
        <v>0</v>
      </c>
      <c r="I184" s="543"/>
      <c r="J184" s="187"/>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29"/>
      <c r="AH184" s="84"/>
    </row>
    <row r="185" spans="1:34" ht="12.75" customHeight="1">
      <c r="A185" s="84"/>
      <c r="B185" s="84"/>
      <c r="C185" s="85"/>
      <c r="D185" s="84"/>
      <c r="E185" s="536"/>
      <c r="F185" s="537"/>
      <c r="G185" s="538"/>
      <c r="H185" s="530"/>
      <c r="I185" s="545"/>
      <c r="J185" s="187"/>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29"/>
      <c r="AH185" s="84"/>
    </row>
    <row r="186" spans="1:34" ht="12.75" customHeight="1">
      <c r="A186" s="84"/>
      <c r="B186" s="84"/>
      <c r="C186" s="85"/>
      <c r="D186" s="84"/>
      <c r="E186" s="531" t="s">
        <v>76</v>
      </c>
      <c r="F186" s="532"/>
      <c r="G186" s="533"/>
      <c r="H186" s="529">
        <f>SUM(U56,U112,U168)</f>
        <v>1.2</v>
      </c>
      <c r="I186" s="544"/>
      <c r="J186" s="187"/>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29"/>
      <c r="AH186" s="84"/>
    </row>
    <row r="187" spans="1:34" ht="12.75" customHeight="1">
      <c r="A187" s="84"/>
      <c r="B187" s="84"/>
      <c r="C187" s="85"/>
      <c r="D187" s="88"/>
      <c r="E187" s="536"/>
      <c r="F187" s="537"/>
      <c r="G187" s="538"/>
      <c r="H187" s="530"/>
      <c r="I187" s="545"/>
      <c r="J187" s="187"/>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29"/>
      <c r="AH187" s="84"/>
    </row>
    <row r="188" spans="1:34" ht="12.75" customHeight="1">
      <c r="A188" s="84"/>
      <c r="B188" s="84"/>
      <c r="C188" s="85"/>
      <c r="D188" s="88"/>
      <c r="E188" s="531" t="s">
        <v>77</v>
      </c>
      <c r="F188" s="532"/>
      <c r="G188" s="533"/>
      <c r="H188" s="529">
        <f>SUM(I180:I183)</f>
        <v>0</v>
      </c>
      <c r="I188" s="546"/>
      <c r="J188" s="187"/>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29"/>
      <c r="AH188" s="84"/>
    </row>
    <row r="189" spans="1:34" ht="12.75" customHeight="1">
      <c r="A189" s="84"/>
      <c r="B189" s="84"/>
      <c r="C189" s="85"/>
      <c r="D189" s="88"/>
      <c r="E189" s="536"/>
      <c r="F189" s="537"/>
      <c r="G189" s="538"/>
      <c r="H189" s="530"/>
      <c r="I189" s="545"/>
      <c r="J189" s="187"/>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29"/>
      <c r="AH189" s="84"/>
    </row>
    <row r="190" spans="1:34" ht="12.75" customHeight="1">
      <c r="A190" s="84"/>
      <c r="B190" s="84"/>
      <c r="C190" s="85"/>
      <c r="D190" s="84"/>
      <c r="E190" s="531" t="s">
        <v>43</v>
      </c>
      <c r="F190" s="532"/>
      <c r="G190" s="533"/>
      <c r="H190" s="529">
        <f>SUM(F178:H178)</f>
        <v>72.58526315789473</v>
      </c>
      <c r="I190" s="198"/>
      <c r="J190" s="187"/>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29"/>
      <c r="AH190" s="84"/>
    </row>
    <row r="191" spans="1:34" ht="12.75" customHeight="1">
      <c r="A191" s="84"/>
      <c r="B191" s="84"/>
      <c r="C191" s="85"/>
      <c r="D191" s="84"/>
      <c r="E191" s="518"/>
      <c r="F191" s="519"/>
      <c r="G191" s="534"/>
      <c r="H191" s="535"/>
      <c r="I191" s="199"/>
      <c r="J191" s="187"/>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29"/>
      <c r="AH191" s="84"/>
    </row>
    <row r="192" spans="1:34" ht="12.75" customHeight="1">
      <c r="A192" s="84"/>
      <c r="B192" s="84"/>
      <c r="C192" s="85"/>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29"/>
    </row>
    <row r="193" spans="1:34" ht="25.5" customHeight="1">
      <c r="A193" s="84"/>
      <c r="B193" s="84"/>
      <c r="C193" s="85"/>
      <c r="D193" s="84"/>
      <c r="E193" s="539" t="s">
        <v>78</v>
      </c>
      <c r="F193" s="540"/>
      <c r="G193" s="540"/>
      <c r="H193" s="541"/>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29"/>
    </row>
    <row r="194" spans="1:34" ht="12.75" customHeight="1">
      <c r="A194" s="84"/>
      <c r="B194" s="84"/>
      <c r="C194" s="85"/>
      <c r="D194" s="84"/>
      <c r="E194" s="521" t="s">
        <v>73</v>
      </c>
      <c r="F194" s="522"/>
      <c r="G194" s="523"/>
      <c r="H194" s="542">
        <f>S56</f>
        <v>31</v>
      </c>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29"/>
    </row>
    <row r="195" spans="1:34" ht="12.75" customHeight="1">
      <c r="A195" s="84"/>
      <c r="B195" s="84"/>
      <c r="C195" s="85"/>
      <c r="D195" s="84"/>
      <c r="E195" s="524"/>
      <c r="F195" s="525"/>
      <c r="G195" s="526"/>
      <c r="H195" s="528"/>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29"/>
    </row>
    <row r="196" spans="1:34" ht="12.75" customHeight="1">
      <c r="A196" s="84"/>
      <c r="B196" s="84"/>
      <c r="C196" s="85"/>
      <c r="D196" s="84"/>
      <c r="E196" s="521" t="s">
        <v>74</v>
      </c>
      <c r="F196" s="522"/>
      <c r="G196" s="523"/>
      <c r="H196" s="527">
        <f>S112</f>
        <v>0</v>
      </c>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29"/>
    </row>
    <row r="197" spans="1:34" ht="12.75" customHeight="1">
      <c r="A197" s="84"/>
      <c r="B197" s="84"/>
      <c r="C197" s="85"/>
      <c r="D197" s="84"/>
      <c r="E197" s="524"/>
      <c r="F197" s="525"/>
      <c r="G197" s="526"/>
      <c r="H197" s="528"/>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29"/>
    </row>
    <row r="198" spans="1:34" ht="12.75" customHeight="1">
      <c r="A198" s="84"/>
      <c r="B198" s="84"/>
      <c r="C198" s="85"/>
      <c r="D198" s="84"/>
      <c r="E198" s="521" t="s">
        <v>75</v>
      </c>
      <c r="F198" s="522"/>
      <c r="G198" s="523"/>
      <c r="H198" s="527">
        <f>S168</f>
        <v>0</v>
      </c>
      <c r="I198" s="200"/>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29"/>
    </row>
    <row r="199" spans="1:34" ht="12.75" customHeight="1">
      <c r="A199" s="84"/>
      <c r="B199" s="84"/>
      <c r="C199" s="85"/>
      <c r="D199" s="84"/>
      <c r="E199" s="518"/>
      <c r="F199" s="519"/>
      <c r="G199" s="547"/>
      <c r="H199" s="548"/>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29"/>
    </row>
    <row r="200" spans="1:34" ht="12.75" customHeight="1">
      <c r="A200" s="84"/>
      <c r="B200" s="84"/>
      <c r="C200" s="85"/>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29"/>
    </row>
    <row r="201" spans="1:34" ht="12.75" customHeight="1">
      <c r="A201" s="84"/>
      <c r="B201" s="84"/>
      <c r="C201" s="85"/>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29"/>
    </row>
    <row r="202" spans="1:34" ht="12.75" customHeight="1">
      <c r="A202" s="84"/>
      <c r="B202" s="84"/>
      <c r="C202" s="85"/>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29"/>
    </row>
    <row r="203" spans="1:34" ht="12.75" customHeight="1">
      <c r="A203" s="84"/>
      <c r="B203" s="84"/>
      <c r="C203" s="85"/>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29"/>
    </row>
    <row r="204" spans="1:34" ht="12.75" customHeight="1">
      <c r="A204" s="84"/>
      <c r="B204" s="84"/>
      <c r="C204" s="85"/>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29"/>
    </row>
    <row r="205" spans="1:34" ht="12.75" customHeight="1">
      <c r="A205" s="84"/>
      <c r="B205" s="84"/>
      <c r="C205" s="85"/>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29"/>
    </row>
    <row r="206" spans="1:34" ht="12.75" customHeight="1">
      <c r="A206" s="84"/>
      <c r="B206" s="84"/>
      <c r="C206" s="85"/>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29"/>
    </row>
    <row r="207" spans="1:34" ht="12.75" customHeight="1">
      <c r="A207" s="84"/>
      <c r="B207" s="84"/>
      <c r="C207" s="85"/>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29"/>
    </row>
    <row r="208" spans="1:34" ht="12.75" customHeight="1">
      <c r="A208" s="84"/>
      <c r="B208" s="84"/>
      <c r="C208" s="85"/>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29"/>
    </row>
    <row r="209" spans="1:34" ht="12.75" customHeight="1">
      <c r="A209" s="84"/>
      <c r="B209" s="84"/>
      <c r="C209" s="85"/>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29"/>
    </row>
    <row r="210" spans="1:34" ht="12.75" customHeight="1">
      <c r="A210" s="84"/>
      <c r="B210" s="84"/>
      <c r="C210" s="85"/>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29"/>
    </row>
    <row r="211" spans="1:34" ht="12.75" customHeight="1">
      <c r="A211" s="84"/>
      <c r="B211" s="84"/>
      <c r="C211" s="85"/>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29"/>
    </row>
    <row r="212" spans="1:34" ht="12.75" customHeight="1">
      <c r="A212" s="84"/>
      <c r="B212" s="84"/>
      <c r="C212" s="85"/>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29"/>
    </row>
    <row r="213" spans="1:34" ht="12.75" customHeight="1">
      <c r="A213" s="84"/>
      <c r="B213" s="84"/>
      <c r="C213" s="85"/>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29"/>
    </row>
    <row r="214" spans="1:34" ht="12.75" customHeight="1">
      <c r="A214" s="84"/>
      <c r="B214" s="84"/>
      <c r="C214" s="85"/>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29"/>
    </row>
    <row r="215" spans="1:34" ht="12.75" customHeight="1">
      <c r="A215" s="84"/>
      <c r="B215" s="84"/>
      <c r="C215" s="85"/>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29"/>
    </row>
    <row r="216" spans="1:34" ht="12.75" customHeight="1">
      <c r="A216" s="84"/>
      <c r="B216" s="84"/>
      <c r="C216" s="85"/>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29"/>
    </row>
    <row r="217" spans="1:34" ht="12.75" customHeight="1">
      <c r="A217" s="84"/>
      <c r="B217" s="84"/>
      <c r="C217" s="85"/>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29"/>
    </row>
    <row r="218" spans="1:34" ht="12.75" customHeight="1">
      <c r="A218" s="84"/>
      <c r="B218" s="84"/>
      <c r="C218" s="85"/>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29"/>
    </row>
    <row r="219" spans="1:34" ht="12.75" customHeight="1">
      <c r="A219" s="84"/>
      <c r="B219" s="84"/>
      <c r="C219" s="85"/>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29"/>
    </row>
    <row r="220" spans="1:34" ht="12.75" customHeight="1">
      <c r="A220" s="84"/>
      <c r="B220" s="84"/>
      <c r="C220" s="85"/>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29"/>
    </row>
    <row r="221" spans="1:34" ht="12.75" customHeight="1">
      <c r="A221" s="84"/>
      <c r="B221" s="84"/>
      <c r="C221" s="85"/>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29"/>
    </row>
    <row r="222" spans="1:34" ht="12.75" customHeight="1">
      <c r="A222" s="84"/>
      <c r="B222" s="84"/>
      <c r="C222" s="85"/>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29"/>
    </row>
    <row r="223" spans="1:34" ht="12.75" customHeight="1">
      <c r="A223" s="84"/>
      <c r="B223" s="84"/>
      <c r="C223" s="85"/>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29"/>
    </row>
    <row r="224" spans="1:34" ht="12.75" customHeight="1">
      <c r="A224" s="84"/>
      <c r="B224" s="84"/>
      <c r="C224" s="85"/>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29"/>
    </row>
    <row r="225" spans="1:34" ht="12.75" customHeight="1">
      <c r="A225" s="84"/>
      <c r="B225" s="84"/>
      <c r="C225" s="85"/>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29"/>
    </row>
    <row r="226" spans="1:34" ht="12.75" customHeight="1">
      <c r="A226" s="84"/>
      <c r="B226" s="84"/>
      <c r="C226" s="85"/>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29"/>
    </row>
    <row r="227" spans="1:34" ht="12.75" customHeight="1">
      <c r="A227" s="84"/>
      <c r="B227" s="84"/>
      <c r="C227" s="85"/>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29"/>
    </row>
    <row r="228" spans="1:34" ht="12.75" customHeight="1">
      <c r="A228" s="84"/>
      <c r="B228" s="84"/>
      <c r="C228" s="85"/>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29"/>
    </row>
    <row r="229" spans="1:34" ht="12.75" customHeight="1">
      <c r="A229" s="84"/>
      <c r="B229" s="84"/>
      <c r="C229" s="85"/>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29"/>
    </row>
    <row r="230" spans="1:34" ht="12.75" customHeight="1">
      <c r="A230" s="84"/>
      <c r="B230" s="84"/>
      <c r="C230" s="85"/>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29"/>
    </row>
    <row r="231" spans="1:34" ht="12.75" customHeight="1">
      <c r="A231" s="84"/>
      <c r="B231" s="84"/>
      <c r="C231" s="85"/>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29"/>
    </row>
    <row r="232" spans="1:34" ht="12.75" customHeight="1">
      <c r="A232" s="84"/>
      <c r="B232" s="84"/>
      <c r="C232" s="85"/>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29"/>
    </row>
    <row r="233" spans="1:34" ht="12.75" customHeight="1">
      <c r="A233" s="84"/>
      <c r="B233" s="84"/>
      <c r="C233" s="85"/>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29"/>
    </row>
    <row r="234" spans="1:34" ht="12.75" customHeight="1">
      <c r="A234" s="84"/>
      <c r="B234" s="84"/>
      <c r="C234" s="85"/>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29"/>
    </row>
    <row r="235" spans="1:34" ht="12.75" customHeight="1">
      <c r="A235" s="84"/>
      <c r="B235" s="84"/>
      <c r="C235" s="85"/>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29"/>
    </row>
    <row r="236" spans="1:34" ht="12.75" customHeight="1">
      <c r="A236" s="84"/>
      <c r="B236" s="84"/>
      <c r="C236" s="85"/>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29"/>
    </row>
    <row r="237" spans="1:34" ht="12.75" customHeight="1">
      <c r="A237" s="84"/>
      <c r="B237" s="84"/>
      <c r="C237" s="85"/>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29"/>
    </row>
    <row r="238" spans="1:34" ht="12.75" customHeight="1">
      <c r="A238" s="84"/>
      <c r="B238" s="84"/>
      <c r="C238" s="85"/>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29"/>
    </row>
    <row r="239" spans="1:34" ht="12.75" customHeight="1">
      <c r="A239" s="84"/>
      <c r="B239" s="84"/>
      <c r="C239" s="85"/>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29"/>
    </row>
    <row r="240" spans="1:34" ht="12.75" customHeight="1">
      <c r="A240" s="84"/>
      <c r="B240" s="84"/>
      <c r="C240" s="85"/>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29"/>
    </row>
    <row r="241" spans="1:34" ht="12.75" customHeight="1">
      <c r="A241" s="84"/>
      <c r="B241" s="84"/>
      <c r="C241" s="85"/>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29"/>
    </row>
    <row r="242" spans="1:34" ht="12.75" customHeight="1">
      <c r="A242" s="84"/>
      <c r="B242" s="84"/>
      <c r="C242" s="85"/>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29"/>
    </row>
    <row r="243" spans="1:34" ht="12.75" customHeight="1">
      <c r="A243" s="84"/>
      <c r="B243" s="84"/>
      <c r="C243" s="85"/>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29"/>
    </row>
    <row r="244" spans="1:34" ht="12.75" customHeight="1">
      <c r="A244" s="84"/>
      <c r="B244" s="84"/>
      <c r="C244" s="85"/>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29"/>
    </row>
    <row r="245" spans="1:34" ht="12.75" customHeight="1">
      <c r="A245" s="84"/>
      <c r="B245" s="84"/>
      <c r="C245" s="85"/>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29"/>
    </row>
    <row r="246" spans="1:34" ht="12.75" customHeight="1">
      <c r="A246" s="84"/>
      <c r="B246" s="84"/>
      <c r="C246" s="85"/>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c r="AG246" s="84"/>
      <c r="AH246" s="29"/>
    </row>
    <row r="247" spans="1:34" ht="12.75" customHeight="1">
      <c r="A247" s="84"/>
      <c r="B247" s="84"/>
      <c r="C247" s="85"/>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29"/>
    </row>
    <row r="248" spans="1:34" ht="12.75" customHeight="1">
      <c r="A248" s="84"/>
      <c r="B248" s="84"/>
      <c r="C248" s="85"/>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29"/>
    </row>
    <row r="249" spans="1:34" ht="12.75" customHeight="1">
      <c r="A249" s="84"/>
      <c r="B249" s="84"/>
      <c r="C249" s="85"/>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29"/>
    </row>
    <row r="250" spans="1:34" ht="12.75" customHeight="1">
      <c r="A250" s="84"/>
      <c r="B250" s="84"/>
      <c r="C250" s="85"/>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29"/>
    </row>
    <row r="251" spans="1:34" ht="12.75" customHeight="1">
      <c r="A251" s="84"/>
      <c r="B251" s="84"/>
      <c r="C251" s="85"/>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29"/>
    </row>
    <row r="252" spans="1:34" ht="12.75" customHeight="1">
      <c r="A252" s="84"/>
      <c r="B252" s="84"/>
      <c r="C252" s="85"/>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c r="AG252" s="84"/>
      <c r="AH252" s="29"/>
    </row>
    <row r="253" spans="1:34" ht="12.75" customHeight="1">
      <c r="A253" s="84"/>
      <c r="B253" s="84"/>
      <c r="C253" s="85"/>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c r="AG253" s="84"/>
      <c r="AH253" s="29"/>
    </row>
    <row r="254" spans="1:34" ht="12.75" customHeight="1">
      <c r="A254" s="84"/>
      <c r="B254" s="84"/>
      <c r="C254" s="85"/>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c r="AG254" s="84"/>
      <c r="AH254" s="29"/>
    </row>
    <row r="255" spans="1:34" ht="12.75" customHeight="1">
      <c r="A255" s="84"/>
      <c r="B255" s="84"/>
      <c r="C255" s="85"/>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29"/>
    </row>
    <row r="256" spans="1:34" ht="12.75" customHeight="1">
      <c r="A256" s="84"/>
      <c r="B256" s="84"/>
      <c r="C256" s="85"/>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29"/>
    </row>
    <row r="257" spans="1:34" ht="12.75" customHeight="1">
      <c r="A257" s="84"/>
      <c r="B257" s="84"/>
      <c r="C257" s="85"/>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29"/>
    </row>
    <row r="258" spans="1:34" ht="12.75" customHeight="1">
      <c r="A258" s="84"/>
      <c r="B258" s="84"/>
      <c r="C258" s="85"/>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29"/>
    </row>
    <row r="259" spans="1:34" ht="12.75" customHeight="1">
      <c r="A259" s="84"/>
      <c r="B259" s="84"/>
      <c r="C259" s="85"/>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29"/>
    </row>
    <row r="260" spans="1:34" ht="12.75" customHeight="1">
      <c r="A260" s="84"/>
      <c r="B260" s="84"/>
      <c r="C260" s="85"/>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29"/>
    </row>
    <row r="261" spans="1:34" ht="12.75" customHeight="1">
      <c r="A261" s="84"/>
      <c r="B261" s="84"/>
      <c r="C261" s="85"/>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29"/>
    </row>
    <row r="262" spans="1:34" ht="12.75" customHeight="1">
      <c r="A262" s="84"/>
      <c r="B262" s="84"/>
      <c r="C262" s="85"/>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29"/>
    </row>
    <row r="263" spans="1:34" ht="12.75" customHeight="1">
      <c r="A263" s="84"/>
      <c r="B263" s="84"/>
      <c r="C263" s="85"/>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c r="AG263" s="84"/>
      <c r="AH263" s="29"/>
    </row>
    <row r="264" spans="1:34" ht="12.75" customHeight="1">
      <c r="A264" s="84"/>
      <c r="B264" s="84"/>
      <c r="C264" s="85"/>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c r="AG264" s="84"/>
      <c r="AH264" s="29"/>
    </row>
    <row r="265" spans="1:34" ht="12.75" customHeight="1">
      <c r="A265" s="84"/>
      <c r="B265" s="84"/>
      <c r="C265" s="85"/>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c r="AG265" s="84"/>
      <c r="AH265" s="29"/>
    </row>
    <row r="266" spans="1:34" ht="12.75" customHeight="1">
      <c r="A266" s="84"/>
      <c r="B266" s="84"/>
      <c r="C266" s="85"/>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29"/>
    </row>
    <row r="267" spans="1:34" ht="12.75" customHeight="1">
      <c r="A267" s="84"/>
      <c r="B267" s="84"/>
      <c r="C267" s="85"/>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c r="AG267" s="84"/>
      <c r="AH267" s="29"/>
    </row>
    <row r="268" spans="1:34" ht="12.75" customHeight="1">
      <c r="A268" s="84"/>
      <c r="B268" s="84"/>
      <c r="C268" s="85"/>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29"/>
    </row>
    <row r="269" spans="1:34" ht="12.75" customHeight="1">
      <c r="A269" s="84"/>
      <c r="B269" s="84"/>
      <c r="C269" s="85"/>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c r="AG269" s="84"/>
      <c r="AH269" s="29"/>
    </row>
    <row r="270" spans="1:34" ht="12.75" customHeight="1">
      <c r="A270" s="84"/>
      <c r="B270" s="84"/>
      <c r="C270" s="85"/>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29"/>
    </row>
    <row r="271" spans="1:34" ht="12.75" customHeight="1">
      <c r="A271" s="84"/>
      <c r="B271" s="84"/>
      <c r="C271" s="85"/>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29"/>
    </row>
    <row r="272" spans="1:34" ht="12.75" customHeight="1">
      <c r="A272" s="84"/>
      <c r="B272" s="84"/>
      <c r="C272" s="85"/>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29"/>
    </row>
    <row r="273" spans="1:34" ht="12.75" customHeight="1">
      <c r="A273" s="84"/>
      <c r="B273" s="84"/>
      <c r="C273" s="85"/>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c r="AG273" s="84"/>
      <c r="AH273" s="29"/>
    </row>
    <row r="274" spans="1:34" ht="12.75" customHeight="1">
      <c r="A274" s="84"/>
      <c r="B274" s="84"/>
      <c r="C274" s="85"/>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c r="AG274" s="84"/>
      <c r="AH274" s="29"/>
    </row>
    <row r="275" spans="1:34" ht="12.75" customHeight="1">
      <c r="A275" s="84"/>
      <c r="B275" s="84"/>
      <c r="C275" s="85"/>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29"/>
    </row>
    <row r="276" spans="1:34" ht="12.75" customHeight="1">
      <c r="A276" s="84"/>
      <c r="B276" s="84"/>
      <c r="C276" s="85"/>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c r="AB276" s="84"/>
      <c r="AC276" s="84"/>
      <c r="AD276" s="84"/>
      <c r="AE276" s="84"/>
      <c r="AF276" s="84"/>
      <c r="AG276" s="84"/>
      <c r="AH276" s="29"/>
    </row>
    <row r="277" spans="1:34" ht="12.75" customHeight="1">
      <c r="A277" s="84"/>
      <c r="B277" s="84"/>
      <c r="C277" s="85"/>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29"/>
    </row>
    <row r="278" spans="1:34" ht="12.75" customHeight="1">
      <c r="A278" s="84"/>
      <c r="B278" s="84"/>
      <c r="C278" s="85"/>
      <c r="D278" s="84"/>
      <c r="E278" s="84"/>
      <c r="F278" s="84"/>
      <c r="G278" s="84"/>
      <c r="H278" s="84"/>
      <c r="I278" s="84"/>
      <c r="J278" s="84"/>
      <c r="K278" s="84"/>
      <c r="L278" s="84"/>
      <c r="M278" s="84"/>
      <c r="N278" s="84"/>
      <c r="O278" s="84"/>
      <c r="P278" s="84"/>
      <c r="Q278" s="84"/>
      <c r="R278" s="84"/>
      <c r="S278" s="84"/>
      <c r="T278" s="84"/>
      <c r="U278" s="84"/>
      <c r="V278" s="84"/>
      <c r="W278" s="84"/>
      <c r="X278" s="84"/>
      <c r="Y278" s="84"/>
      <c r="Z278" s="84"/>
      <c r="AA278" s="84"/>
      <c r="AB278" s="84"/>
      <c r="AC278" s="84"/>
      <c r="AD278" s="84"/>
      <c r="AE278" s="84"/>
      <c r="AF278" s="84"/>
      <c r="AG278" s="84"/>
      <c r="AH278" s="29"/>
    </row>
    <row r="279" spans="1:34" ht="12.75" customHeight="1">
      <c r="A279" s="84"/>
      <c r="B279" s="84"/>
      <c r="C279" s="85"/>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c r="AB279" s="84"/>
      <c r="AC279" s="84"/>
      <c r="AD279" s="84"/>
      <c r="AE279" s="84"/>
      <c r="AF279" s="84"/>
      <c r="AG279" s="84"/>
      <c r="AH279" s="29"/>
    </row>
    <row r="280" spans="1:34" ht="12.75" customHeight="1">
      <c r="A280" s="84"/>
      <c r="B280" s="84"/>
      <c r="C280" s="85"/>
      <c r="D280" s="84"/>
      <c r="E280" s="84"/>
      <c r="F280" s="84"/>
      <c r="G280" s="84"/>
      <c r="H280" s="84"/>
      <c r="I280" s="84"/>
      <c r="J280" s="84"/>
      <c r="K280" s="84"/>
      <c r="L280" s="84"/>
      <c r="M280" s="84"/>
      <c r="N280" s="84"/>
      <c r="O280" s="84"/>
      <c r="P280" s="84"/>
      <c r="Q280" s="84"/>
      <c r="R280" s="84"/>
      <c r="S280" s="84"/>
      <c r="T280" s="84"/>
      <c r="U280" s="84"/>
      <c r="V280" s="84"/>
      <c r="W280" s="84"/>
      <c r="X280" s="84"/>
      <c r="Y280" s="84"/>
      <c r="Z280" s="84"/>
      <c r="AA280" s="84"/>
      <c r="AB280" s="84"/>
      <c r="AC280" s="84"/>
      <c r="AD280" s="84"/>
      <c r="AE280" s="84"/>
      <c r="AF280" s="84"/>
      <c r="AG280" s="84"/>
      <c r="AH280" s="29"/>
    </row>
    <row r="281" spans="1:34" ht="12.75" customHeight="1">
      <c r="A281" s="84"/>
      <c r="B281" s="84"/>
      <c r="C281" s="85"/>
      <c r="D281" s="84"/>
      <c r="E281" s="84"/>
      <c r="F281" s="84"/>
      <c r="G281" s="84"/>
      <c r="H281" s="84"/>
      <c r="I281" s="84"/>
      <c r="J281" s="84"/>
      <c r="K281" s="84"/>
      <c r="L281" s="84"/>
      <c r="M281" s="84"/>
      <c r="N281" s="84"/>
      <c r="O281" s="84"/>
      <c r="P281" s="84"/>
      <c r="Q281" s="84"/>
      <c r="R281" s="84"/>
      <c r="S281" s="84"/>
      <c r="T281" s="84"/>
      <c r="U281" s="84"/>
      <c r="V281" s="84"/>
      <c r="W281" s="84"/>
      <c r="X281" s="84"/>
      <c r="Y281" s="84"/>
      <c r="Z281" s="84"/>
      <c r="AA281" s="84"/>
      <c r="AB281" s="84"/>
      <c r="AC281" s="84"/>
      <c r="AD281" s="84"/>
      <c r="AE281" s="84"/>
      <c r="AF281" s="84"/>
      <c r="AG281" s="84"/>
      <c r="AH281" s="29"/>
    </row>
    <row r="282" spans="1:34" ht="12.75" customHeight="1">
      <c r="A282" s="84"/>
      <c r="B282" s="84"/>
      <c r="C282" s="85"/>
      <c r="D282" s="84"/>
      <c r="E282" s="84"/>
      <c r="F282" s="84"/>
      <c r="G282" s="84"/>
      <c r="H282" s="84"/>
      <c r="I282" s="84"/>
      <c r="J282" s="84"/>
      <c r="K282" s="84"/>
      <c r="L282" s="84"/>
      <c r="M282" s="84"/>
      <c r="N282" s="84"/>
      <c r="O282" s="84"/>
      <c r="P282" s="84"/>
      <c r="Q282" s="84"/>
      <c r="R282" s="84"/>
      <c r="S282" s="84"/>
      <c r="T282" s="84"/>
      <c r="U282" s="84"/>
      <c r="V282" s="84"/>
      <c r="W282" s="84"/>
      <c r="X282" s="84"/>
      <c r="Y282" s="84"/>
      <c r="Z282" s="84"/>
      <c r="AA282" s="84"/>
      <c r="AB282" s="84"/>
      <c r="AC282" s="84"/>
      <c r="AD282" s="84"/>
      <c r="AE282" s="84"/>
      <c r="AF282" s="84"/>
      <c r="AG282" s="84"/>
      <c r="AH282" s="29"/>
    </row>
    <row r="283" spans="1:34" ht="12.75" customHeight="1">
      <c r="A283" s="84"/>
      <c r="B283" s="84"/>
      <c r="C283" s="85"/>
      <c r="D283" s="84"/>
      <c r="E283" s="84"/>
      <c r="F283" s="84"/>
      <c r="G283" s="84"/>
      <c r="H283" s="84"/>
      <c r="I283" s="84"/>
      <c r="J283" s="84"/>
      <c r="K283" s="84"/>
      <c r="L283" s="84"/>
      <c r="M283" s="84"/>
      <c r="N283" s="84"/>
      <c r="O283" s="84"/>
      <c r="P283" s="84"/>
      <c r="Q283" s="84"/>
      <c r="R283" s="84"/>
      <c r="S283" s="84"/>
      <c r="T283" s="84"/>
      <c r="U283" s="84"/>
      <c r="V283" s="84"/>
      <c r="W283" s="84"/>
      <c r="X283" s="84"/>
      <c r="Y283" s="84"/>
      <c r="Z283" s="84"/>
      <c r="AA283" s="84"/>
      <c r="AB283" s="84"/>
      <c r="AC283" s="84"/>
      <c r="AD283" s="84"/>
      <c r="AE283" s="84"/>
      <c r="AF283" s="84"/>
      <c r="AG283" s="84"/>
      <c r="AH283" s="29"/>
    </row>
    <row r="284" spans="1:34" ht="12.75" customHeight="1">
      <c r="A284" s="84"/>
      <c r="B284" s="84"/>
      <c r="C284" s="85"/>
      <c r="D284" s="84"/>
      <c r="E284" s="84"/>
      <c r="F284" s="84"/>
      <c r="G284" s="84"/>
      <c r="H284" s="84"/>
      <c r="I284" s="84"/>
      <c r="J284" s="84"/>
      <c r="K284" s="84"/>
      <c r="L284" s="84"/>
      <c r="M284" s="84"/>
      <c r="N284" s="84"/>
      <c r="O284" s="84"/>
      <c r="P284" s="84"/>
      <c r="Q284" s="84"/>
      <c r="R284" s="84"/>
      <c r="S284" s="84"/>
      <c r="T284" s="84"/>
      <c r="U284" s="84"/>
      <c r="V284" s="84"/>
      <c r="W284" s="84"/>
      <c r="X284" s="84"/>
      <c r="Y284" s="84"/>
      <c r="Z284" s="84"/>
      <c r="AA284" s="84"/>
      <c r="AB284" s="84"/>
      <c r="AC284" s="84"/>
      <c r="AD284" s="84"/>
      <c r="AE284" s="84"/>
      <c r="AF284" s="84"/>
      <c r="AG284" s="84"/>
      <c r="AH284" s="29"/>
    </row>
    <row r="285" spans="1:34" ht="12.75" customHeight="1">
      <c r="A285" s="84"/>
      <c r="B285" s="84"/>
      <c r="C285" s="85"/>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c r="AB285" s="84"/>
      <c r="AC285" s="84"/>
      <c r="AD285" s="84"/>
      <c r="AE285" s="84"/>
      <c r="AF285" s="84"/>
      <c r="AG285" s="84"/>
      <c r="AH285" s="29"/>
    </row>
    <row r="286" spans="1:34" ht="12.75" customHeight="1">
      <c r="A286" s="84"/>
      <c r="B286" s="84"/>
      <c r="C286" s="85"/>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c r="AB286" s="84"/>
      <c r="AC286" s="84"/>
      <c r="AD286" s="84"/>
      <c r="AE286" s="84"/>
      <c r="AF286" s="84"/>
      <c r="AG286" s="84"/>
      <c r="AH286" s="29"/>
    </row>
    <row r="287" spans="1:34" ht="12.75" customHeight="1">
      <c r="A287" s="84"/>
      <c r="B287" s="84"/>
      <c r="C287" s="85"/>
      <c r="D287" s="84"/>
      <c r="E287" s="84"/>
      <c r="F287" s="84"/>
      <c r="G287" s="84"/>
      <c r="H287" s="84"/>
      <c r="I287" s="84"/>
      <c r="J287" s="84"/>
      <c r="K287" s="84"/>
      <c r="L287" s="84"/>
      <c r="M287" s="84"/>
      <c r="N287" s="84"/>
      <c r="O287" s="84"/>
      <c r="P287" s="84"/>
      <c r="Q287" s="84"/>
      <c r="R287" s="84"/>
      <c r="S287" s="84"/>
      <c r="T287" s="84"/>
      <c r="U287" s="84"/>
      <c r="V287" s="84"/>
      <c r="W287" s="84"/>
      <c r="X287" s="84"/>
      <c r="Y287" s="84"/>
      <c r="Z287" s="84"/>
      <c r="AA287" s="84"/>
      <c r="AB287" s="84"/>
      <c r="AC287" s="84"/>
      <c r="AD287" s="84"/>
      <c r="AE287" s="84"/>
      <c r="AF287" s="84"/>
      <c r="AG287" s="84"/>
      <c r="AH287" s="29"/>
    </row>
    <row r="288" spans="1:34" ht="12.75" customHeight="1">
      <c r="A288" s="84"/>
      <c r="B288" s="84"/>
      <c r="C288" s="85"/>
      <c r="D288" s="84"/>
      <c r="E288" s="84"/>
      <c r="F288" s="84"/>
      <c r="G288" s="84"/>
      <c r="H288" s="84"/>
      <c r="I288" s="84"/>
      <c r="J288" s="84"/>
      <c r="K288" s="84"/>
      <c r="L288" s="84"/>
      <c r="M288" s="84"/>
      <c r="N288" s="84"/>
      <c r="O288" s="84"/>
      <c r="P288" s="84"/>
      <c r="Q288" s="84"/>
      <c r="R288" s="84"/>
      <c r="S288" s="84"/>
      <c r="T288" s="84"/>
      <c r="U288" s="84"/>
      <c r="V288" s="84"/>
      <c r="W288" s="84"/>
      <c r="X288" s="84"/>
      <c r="Y288" s="84"/>
      <c r="Z288" s="84"/>
      <c r="AA288" s="84"/>
      <c r="AB288" s="84"/>
      <c r="AC288" s="84"/>
      <c r="AD288" s="84"/>
      <c r="AE288" s="84"/>
      <c r="AF288" s="84"/>
      <c r="AG288" s="84"/>
      <c r="AH288" s="29"/>
    </row>
    <row r="289" spans="1:34" ht="12.75" customHeight="1">
      <c r="A289" s="84"/>
      <c r="B289" s="84"/>
      <c r="C289" s="85"/>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29"/>
    </row>
    <row r="290" spans="1:34" ht="12.75" customHeight="1">
      <c r="A290" s="84"/>
      <c r="B290" s="84"/>
      <c r="C290" s="85"/>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c r="AB290" s="84"/>
      <c r="AC290" s="84"/>
      <c r="AD290" s="84"/>
      <c r="AE290" s="84"/>
      <c r="AF290" s="84"/>
      <c r="AG290" s="84"/>
      <c r="AH290" s="29"/>
    </row>
    <row r="291" spans="1:34" ht="12.75" customHeight="1">
      <c r="A291" s="84"/>
      <c r="B291" s="84"/>
      <c r="C291" s="85"/>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29"/>
    </row>
    <row r="292" spans="1:34" ht="12.75" customHeight="1">
      <c r="A292" s="84"/>
      <c r="B292" s="84"/>
      <c r="C292" s="85"/>
      <c r="D292" s="84"/>
      <c r="E292" s="84"/>
      <c r="F292" s="84"/>
      <c r="G292" s="84"/>
      <c r="H292" s="84"/>
      <c r="I292" s="84"/>
      <c r="J292" s="84"/>
      <c r="K292" s="84"/>
      <c r="L292" s="84"/>
      <c r="M292" s="84"/>
      <c r="N292" s="84"/>
      <c r="O292" s="84"/>
      <c r="P292" s="84"/>
      <c r="Q292" s="84"/>
      <c r="R292" s="84"/>
      <c r="S292" s="84"/>
      <c r="T292" s="84"/>
      <c r="U292" s="84"/>
      <c r="V292" s="84"/>
      <c r="W292" s="84"/>
      <c r="X292" s="84"/>
      <c r="Y292" s="84"/>
      <c r="Z292" s="84"/>
      <c r="AA292" s="84"/>
      <c r="AB292" s="84"/>
      <c r="AC292" s="84"/>
      <c r="AD292" s="84"/>
      <c r="AE292" s="84"/>
      <c r="AF292" s="84"/>
      <c r="AG292" s="84"/>
      <c r="AH292" s="29"/>
    </row>
    <row r="293" spans="1:34" ht="12.75" customHeight="1">
      <c r="A293" s="84"/>
      <c r="B293" s="84"/>
      <c r="C293" s="85"/>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29"/>
    </row>
    <row r="294" spans="1:34" ht="12.75" customHeight="1">
      <c r="A294" s="84"/>
      <c r="B294" s="84"/>
      <c r="C294" s="85"/>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c r="AD294" s="84"/>
      <c r="AE294" s="84"/>
      <c r="AF294" s="84"/>
      <c r="AG294" s="84"/>
      <c r="AH294" s="29"/>
    </row>
    <row r="295" spans="1:34" ht="12.75" customHeight="1">
      <c r="A295" s="84"/>
      <c r="B295" s="84"/>
      <c r="C295" s="85"/>
      <c r="D295" s="84"/>
      <c r="E295" s="84"/>
      <c r="F295" s="84"/>
      <c r="G295" s="84"/>
      <c r="H295" s="84"/>
      <c r="I295" s="84"/>
      <c r="J295" s="84"/>
      <c r="K295" s="84"/>
      <c r="L295" s="84"/>
      <c r="M295" s="84"/>
      <c r="N295" s="84"/>
      <c r="O295" s="84"/>
      <c r="P295" s="84"/>
      <c r="Q295" s="84"/>
      <c r="R295" s="84"/>
      <c r="S295" s="84"/>
      <c r="T295" s="84"/>
      <c r="U295" s="84"/>
      <c r="V295" s="84"/>
      <c r="W295" s="84"/>
      <c r="X295" s="84"/>
      <c r="Y295" s="84"/>
      <c r="Z295" s="84"/>
      <c r="AA295" s="84"/>
      <c r="AB295" s="84"/>
      <c r="AC295" s="84"/>
      <c r="AD295" s="84"/>
      <c r="AE295" s="84"/>
      <c r="AF295" s="84"/>
      <c r="AG295" s="84"/>
      <c r="AH295" s="29"/>
    </row>
    <row r="296" spans="1:34" ht="12.75" customHeight="1">
      <c r="A296" s="84"/>
      <c r="B296" s="84"/>
      <c r="C296" s="85"/>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4"/>
      <c r="AE296" s="84"/>
      <c r="AF296" s="84"/>
      <c r="AG296" s="84"/>
      <c r="AH296" s="29"/>
    </row>
    <row r="297" spans="1:34" ht="12.75" customHeight="1">
      <c r="A297" s="84"/>
      <c r="B297" s="84"/>
      <c r="C297" s="85"/>
      <c r="D297" s="84"/>
      <c r="E297" s="84"/>
      <c r="F297" s="84"/>
      <c r="G297" s="84"/>
      <c r="H297" s="84"/>
      <c r="I297" s="84"/>
      <c r="J297" s="84"/>
      <c r="K297" s="84"/>
      <c r="L297" s="84"/>
      <c r="M297" s="84"/>
      <c r="N297" s="84"/>
      <c r="O297" s="84"/>
      <c r="P297" s="84"/>
      <c r="Q297" s="84"/>
      <c r="R297" s="84"/>
      <c r="S297" s="84"/>
      <c r="T297" s="84"/>
      <c r="U297" s="84"/>
      <c r="V297" s="84"/>
      <c r="W297" s="84"/>
      <c r="X297" s="84"/>
      <c r="Y297" s="84"/>
      <c r="Z297" s="84"/>
      <c r="AA297" s="84"/>
      <c r="AB297" s="84"/>
      <c r="AC297" s="84"/>
      <c r="AD297" s="84"/>
      <c r="AE297" s="84"/>
      <c r="AF297" s="84"/>
      <c r="AG297" s="84"/>
      <c r="AH297" s="29"/>
    </row>
    <row r="298" spans="1:34" ht="12.75" customHeight="1">
      <c r="A298" s="84"/>
      <c r="B298" s="84"/>
      <c r="C298" s="85"/>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29"/>
    </row>
    <row r="299" spans="1:34" ht="12.75" customHeight="1">
      <c r="A299" s="84"/>
      <c r="B299" s="84"/>
      <c r="C299" s="85"/>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29"/>
    </row>
    <row r="300" spans="1:34" ht="12.75" customHeight="1">
      <c r="A300" s="84"/>
      <c r="B300" s="84"/>
      <c r="C300" s="85"/>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29"/>
    </row>
    <row r="301" spans="1:34" ht="12.75" customHeight="1">
      <c r="A301" s="84"/>
      <c r="B301" s="84"/>
      <c r="C301" s="85"/>
      <c r="D301" s="84"/>
      <c r="E301" s="84"/>
      <c r="F301" s="84"/>
      <c r="G301" s="84"/>
      <c r="H301" s="84"/>
      <c r="I301" s="84"/>
      <c r="J301" s="84"/>
      <c r="K301" s="84"/>
      <c r="L301" s="84"/>
      <c r="M301" s="84"/>
      <c r="N301" s="84"/>
      <c r="O301" s="84"/>
      <c r="P301" s="84"/>
      <c r="Q301" s="84"/>
      <c r="R301" s="84"/>
      <c r="S301" s="84"/>
      <c r="T301" s="84"/>
      <c r="U301" s="84"/>
      <c r="V301" s="84"/>
      <c r="W301" s="84"/>
      <c r="X301" s="84"/>
      <c r="Y301" s="84"/>
      <c r="Z301" s="84"/>
      <c r="AA301" s="84"/>
      <c r="AB301" s="84"/>
      <c r="AC301" s="84"/>
      <c r="AD301" s="84"/>
      <c r="AE301" s="84"/>
      <c r="AF301" s="84"/>
      <c r="AG301" s="84"/>
      <c r="AH301" s="29"/>
    </row>
    <row r="302" spans="1:34" ht="12.75" customHeight="1">
      <c r="A302" s="84"/>
      <c r="B302" s="84"/>
      <c r="C302" s="85"/>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29"/>
    </row>
    <row r="303" spans="1:34" ht="12.75" customHeight="1">
      <c r="A303" s="84"/>
      <c r="B303" s="84"/>
      <c r="C303" s="85"/>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c r="AB303" s="84"/>
      <c r="AC303" s="84"/>
      <c r="AD303" s="84"/>
      <c r="AE303" s="84"/>
      <c r="AF303" s="84"/>
      <c r="AG303" s="84"/>
      <c r="AH303" s="29"/>
    </row>
    <row r="304" spans="1:34" ht="12.75" customHeight="1">
      <c r="A304" s="84"/>
      <c r="B304" s="84"/>
      <c r="C304" s="85"/>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c r="AD304" s="84"/>
      <c r="AE304" s="84"/>
      <c r="AF304" s="84"/>
      <c r="AG304" s="84"/>
      <c r="AH304" s="29"/>
    </row>
    <row r="305" spans="1:34" ht="12.75" customHeight="1">
      <c r="A305" s="84"/>
      <c r="B305" s="84"/>
      <c r="C305" s="85"/>
      <c r="D305" s="84"/>
      <c r="E305" s="84"/>
      <c r="F305" s="84"/>
      <c r="G305" s="84"/>
      <c r="H305" s="84"/>
      <c r="I305" s="84"/>
      <c r="J305" s="84"/>
      <c r="K305" s="84"/>
      <c r="L305" s="84"/>
      <c r="M305" s="84"/>
      <c r="N305" s="84"/>
      <c r="O305" s="84"/>
      <c r="P305" s="84"/>
      <c r="Q305" s="84"/>
      <c r="R305" s="84"/>
      <c r="S305" s="84"/>
      <c r="T305" s="84"/>
      <c r="U305" s="84"/>
      <c r="V305" s="84"/>
      <c r="W305" s="84"/>
      <c r="X305" s="84"/>
      <c r="Y305" s="84"/>
      <c r="Z305" s="84"/>
      <c r="AA305" s="84"/>
      <c r="AB305" s="84"/>
      <c r="AC305" s="84"/>
      <c r="AD305" s="84"/>
      <c r="AE305" s="84"/>
      <c r="AF305" s="84"/>
      <c r="AG305" s="84"/>
      <c r="AH305" s="29"/>
    </row>
    <row r="306" spans="1:34" ht="12.75" customHeight="1">
      <c r="A306" s="84"/>
      <c r="B306" s="84"/>
      <c r="C306" s="85"/>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c r="AD306" s="84"/>
      <c r="AE306" s="84"/>
      <c r="AF306" s="84"/>
      <c r="AG306" s="84"/>
      <c r="AH306" s="29"/>
    </row>
    <row r="307" spans="1:34" ht="12.75" customHeight="1">
      <c r="A307" s="84"/>
      <c r="B307" s="84"/>
      <c r="C307" s="85"/>
      <c r="D307" s="84"/>
      <c r="E307" s="84"/>
      <c r="F307" s="84"/>
      <c r="G307" s="84"/>
      <c r="H307" s="84"/>
      <c r="I307" s="84"/>
      <c r="J307" s="84"/>
      <c r="K307" s="84"/>
      <c r="L307" s="84"/>
      <c r="M307" s="84"/>
      <c r="N307" s="84"/>
      <c r="O307" s="84"/>
      <c r="P307" s="84"/>
      <c r="Q307" s="84"/>
      <c r="R307" s="84"/>
      <c r="S307" s="84"/>
      <c r="T307" s="84"/>
      <c r="U307" s="84"/>
      <c r="V307" s="84"/>
      <c r="W307" s="84"/>
      <c r="X307" s="84"/>
      <c r="Y307" s="84"/>
      <c r="Z307" s="84"/>
      <c r="AA307" s="84"/>
      <c r="AB307" s="84"/>
      <c r="AC307" s="84"/>
      <c r="AD307" s="84"/>
      <c r="AE307" s="84"/>
      <c r="AF307" s="84"/>
      <c r="AG307" s="84"/>
      <c r="AH307" s="29"/>
    </row>
    <row r="308" spans="1:34" ht="12.75" customHeight="1">
      <c r="A308" s="84"/>
      <c r="B308" s="84"/>
      <c r="C308" s="85"/>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29"/>
    </row>
    <row r="309" spans="1:34" ht="12.75" customHeight="1">
      <c r="A309" s="84"/>
      <c r="B309" s="84"/>
      <c r="C309" s="85"/>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29"/>
    </row>
    <row r="310" spans="1:34" ht="12.75" customHeight="1">
      <c r="A310" s="84"/>
      <c r="B310" s="84"/>
      <c r="C310" s="85"/>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c r="AD310" s="84"/>
      <c r="AE310" s="84"/>
      <c r="AF310" s="84"/>
      <c r="AG310" s="84"/>
      <c r="AH310" s="29"/>
    </row>
    <row r="311" spans="1:34" ht="12.75" customHeight="1">
      <c r="A311" s="84"/>
      <c r="B311" s="84"/>
      <c r="C311" s="85"/>
      <c r="D311" s="84"/>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29"/>
    </row>
    <row r="312" spans="1:34" ht="12.75" customHeight="1">
      <c r="A312" s="84"/>
      <c r="B312" s="84"/>
      <c r="C312" s="85"/>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29"/>
    </row>
    <row r="313" spans="1:34" ht="12.75" customHeight="1">
      <c r="A313" s="84"/>
      <c r="B313" s="84"/>
      <c r="C313" s="85"/>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29"/>
    </row>
    <row r="314" spans="1:34" ht="12.75" customHeight="1">
      <c r="A314" s="84"/>
      <c r="B314" s="84"/>
      <c r="C314" s="85"/>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29"/>
    </row>
    <row r="315" spans="1:34" ht="12.75" customHeight="1">
      <c r="A315" s="84"/>
      <c r="B315" s="84"/>
      <c r="C315" s="85"/>
      <c r="D315" s="84"/>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29"/>
    </row>
    <row r="316" spans="1:34" ht="12.75" customHeight="1">
      <c r="A316" s="84"/>
      <c r="B316" s="84"/>
      <c r="C316" s="85"/>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c r="AD316" s="84"/>
      <c r="AE316" s="84"/>
      <c r="AF316" s="84"/>
      <c r="AG316" s="84"/>
      <c r="AH316" s="29"/>
    </row>
    <row r="317" spans="1:34" ht="12.75" customHeight="1">
      <c r="A317" s="84"/>
      <c r="B317" s="84"/>
      <c r="C317" s="85"/>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29"/>
    </row>
    <row r="318" spans="1:34" ht="12.75" customHeight="1">
      <c r="A318" s="84"/>
      <c r="B318" s="84"/>
      <c r="C318" s="85"/>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29"/>
    </row>
    <row r="319" spans="1:34" ht="12.75" customHeight="1">
      <c r="A319" s="84"/>
      <c r="B319" s="84"/>
      <c r="C319" s="85"/>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c r="AF319" s="84"/>
      <c r="AG319" s="84"/>
      <c r="AH319" s="29"/>
    </row>
    <row r="320" spans="1:34" ht="12.75" customHeight="1">
      <c r="A320" s="84"/>
      <c r="B320" s="84"/>
      <c r="C320" s="85"/>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c r="AF320" s="84"/>
      <c r="AG320" s="84"/>
      <c r="AH320" s="29"/>
    </row>
    <row r="321" spans="1:34" ht="12.75" customHeight="1">
      <c r="A321" s="84"/>
      <c r="B321" s="84"/>
      <c r="C321" s="85"/>
      <c r="D321" s="84"/>
      <c r="E321" s="84"/>
      <c r="F321" s="84"/>
      <c r="G321" s="84"/>
      <c r="H321" s="84"/>
      <c r="I321" s="84"/>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29"/>
    </row>
    <row r="322" spans="1:34" ht="12.75" customHeight="1">
      <c r="A322" s="84"/>
      <c r="B322" s="84"/>
      <c r="C322" s="85"/>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29"/>
    </row>
    <row r="323" spans="1:34" ht="12.75" customHeight="1">
      <c r="A323" s="84"/>
      <c r="B323" s="84"/>
      <c r="C323" s="85"/>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29"/>
    </row>
    <row r="324" spans="1:34" ht="12.75" customHeight="1">
      <c r="A324" s="84"/>
      <c r="B324" s="84"/>
      <c r="C324" s="85"/>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c r="AB324" s="84"/>
      <c r="AC324" s="84"/>
      <c r="AD324" s="84"/>
      <c r="AE324" s="84"/>
      <c r="AF324" s="84"/>
      <c r="AG324" s="84"/>
      <c r="AH324" s="29"/>
    </row>
    <row r="325" spans="1:34" ht="12.75" customHeight="1">
      <c r="A325" s="84"/>
      <c r="B325" s="84"/>
      <c r="C325" s="85"/>
      <c r="D325" s="84"/>
      <c r="E325" s="84"/>
      <c r="F325" s="84"/>
      <c r="G325" s="84"/>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29"/>
    </row>
    <row r="326" spans="1:34" ht="12.75" customHeight="1">
      <c r="A326" s="84"/>
      <c r="B326" s="84"/>
      <c r="C326" s="85"/>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29"/>
    </row>
    <row r="327" spans="1:34" ht="12.75" customHeight="1">
      <c r="A327" s="84"/>
      <c r="B327" s="84"/>
      <c r="C327" s="85"/>
      <c r="D327" s="84"/>
      <c r="E327" s="84"/>
      <c r="F327" s="84"/>
      <c r="G327" s="84"/>
      <c r="H327" s="84"/>
      <c r="I327" s="84"/>
      <c r="J327" s="84"/>
      <c r="K327" s="84"/>
      <c r="L327" s="84"/>
      <c r="M327" s="84"/>
      <c r="N327" s="84"/>
      <c r="O327" s="84"/>
      <c r="P327" s="84"/>
      <c r="Q327" s="84"/>
      <c r="R327" s="84"/>
      <c r="S327" s="84"/>
      <c r="T327" s="84"/>
      <c r="U327" s="84"/>
      <c r="V327" s="84"/>
      <c r="W327" s="84"/>
      <c r="X327" s="84"/>
      <c r="Y327" s="84"/>
      <c r="Z327" s="84"/>
      <c r="AA327" s="84"/>
      <c r="AB327" s="84"/>
      <c r="AC327" s="84"/>
      <c r="AD327" s="84"/>
      <c r="AE327" s="84"/>
      <c r="AF327" s="84"/>
      <c r="AG327" s="84"/>
      <c r="AH327" s="29"/>
    </row>
    <row r="328" spans="1:34" ht="12.75" customHeight="1">
      <c r="A328" s="84"/>
      <c r="B328" s="84"/>
      <c r="C328" s="85"/>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c r="AB328" s="84"/>
      <c r="AC328" s="84"/>
      <c r="AD328" s="84"/>
      <c r="AE328" s="84"/>
      <c r="AF328" s="84"/>
      <c r="AG328" s="84"/>
      <c r="AH328" s="29"/>
    </row>
    <row r="329" spans="1:34" ht="12.75" customHeight="1">
      <c r="A329" s="84"/>
      <c r="B329" s="84"/>
      <c r="C329" s="85"/>
      <c r="D329" s="84"/>
      <c r="E329" s="84"/>
      <c r="F329" s="84"/>
      <c r="G329" s="84"/>
      <c r="H329" s="84"/>
      <c r="I329" s="84"/>
      <c r="J329" s="84"/>
      <c r="K329" s="84"/>
      <c r="L329" s="84"/>
      <c r="M329" s="84"/>
      <c r="N329" s="84"/>
      <c r="O329" s="84"/>
      <c r="P329" s="84"/>
      <c r="Q329" s="84"/>
      <c r="R329" s="84"/>
      <c r="S329" s="84"/>
      <c r="T329" s="84"/>
      <c r="U329" s="84"/>
      <c r="V329" s="84"/>
      <c r="W329" s="84"/>
      <c r="X329" s="84"/>
      <c r="Y329" s="84"/>
      <c r="Z329" s="84"/>
      <c r="AA329" s="84"/>
      <c r="AB329" s="84"/>
      <c r="AC329" s="84"/>
      <c r="AD329" s="84"/>
      <c r="AE329" s="84"/>
      <c r="AF329" s="84"/>
      <c r="AG329" s="84"/>
      <c r="AH329" s="29"/>
    </row>
    <row r="330" spans="1:34" ht="12.75" customHeight="1">
      <c r="A330" s="84"/>
      <c r="B330" s="84"/>
      <c r="C330" s="85"/>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c r="AD330" s="84"/>
      <c r="AE330" s="84"/>
      <c r="AF330" s="84"/>
      <c r="AG330" s="84"/>
      <c r="AH330" s="29"/>
    </row>
    <row r="331" spans="1:34" ht="12.75" customHeight="1">
      <c r="A331" s="84"/>
      <c r="B331" s="84"/>
      <c r="C331" s="85"/>
      <c r="D331" s="84"/>
      <c r="E331" s="84"/>
      <c r="F331" s="84"/>
      <c r="G331" s="84"/>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29"/>
    </row>
    <row r="332" spans="1:34" ht="12.75" customHeight="1">
      <c r="A332" s="84"/>
      <c r="B332" s="84"/>
      <c r="C332" s="85"/>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c r="AD332" s="84"/>
      <c r="AE332" s="84"/>
      <c r="AF332" s="84"/>
      <c r="AG332" s="84"/>
      <c r="AH332" s="29"/>
    </row>
    <row r="333" spans="1:34" ht="12.75" customHeight="1">
      <c r="A333" s="84"/>
      <c r="B333" s="84"/>
      <c r="C333" s="85"/>
      <c r="D333" s="84"/>
      <c r="E333" s="84"/>
      <c r="F333" s="84"/>
      <c r="G333" s="84"/>
      <c r="H333" s="84"/>
      <c r="I333" s="84"/>
      <c r="J333" s="84"/>
      <c r="K333" s="84"/>
      <c r="L333" s="84"/>
      <c r="M333" s="84"/>
      <c r="N333" s="84"/>
      <c r="O333" s="84"/>
      <c r="P333" s="84"/>
      <c r="Q333" s="84"/>
      <c r="R333" s="84"/>
      <c r="S333" s="84"/>
      <c r="T333" s="84"/>
      <c r="U333" s="84"/>
      <c r="V333" s="84"/>
      <c r="W333" s="84"/>
      <c r="X333" s="84"/>
      <c r="Y333" s="84"/>
      <c r="Z333" s="84"/>
      <c r="AA333" s="84"/>
      <c r="AB333" s="84"/>
      <c r="AC333" s="84"/>
      <c r="AD333" s="84"/>
      <c r="AE333" s="84"/>
      <c r="AF333" s="84"/>
      <c r="AG333" s="84"/>
      <c r="AH333" s="29"/>
    </row>
    <row r="334" spans="1:34" ht="12.75" customHeight="1">
      <c r="A334" s="84"/>
      <c r="B334" s="84"/>
      <c r="C334" s="85"/>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c r="AB334" s="84"/>
      <c r="AC334" s="84"/>
      <c r="AD334" s="84"/>
      <c r="AE334" s="84"/>
      <c r="AF334" s="84"/>
      <c r="AG334" s="84"/>
      <c r="AH334" s="29"/>
    </row>
    <row r="335" spans="1:34" ht="12.75" customHeight="1">
      <c r="A335" s="84"/>
      <c r="B335" s="84"/>
      <c r="C335" s="85"/>
      <c r="D335" s="84"/>
      <c r="E335" s="84"/>
      <c r="F335" s="84"/>
      <c r="G335" s="84"/>
      <c r="H335" s="84"/>
      <c r="I335" s="84"/>
      <c r="J335" s="84"/>
      <c r="K335" s="84"/>
      <c r="L335" s="84"/>
      <c r="M335" s="84"/>
      <c r="N335" s="84"/>
      <c r="O335" s="84"/>
      <c r="P335" s="84"/>
      <c r="Q335" s="84"/>
      <c r="R335" s="84"/>
      <c r="S335" s="84"/>
      <c r="T335" s="84"/>
      <c r="U335" s="84"/>
      <c r="V335" s="84"/>
      <c r="W335" s="84"/>
      <c r="X335" s="84"/>
      <c r="Y335" s="84"/>
      <c r="Z335" s="84"/>
      <c r="AA335" s="84"/>
      <c r="AB335" s="84"/>
      <c r="AC335" s="84"/>
      <c r="AD335" s="84"/>
      <c r="AE335" s="84"/>
      <c r="AF335" s="84"/>
      <c r="AG335" s="84"/>
      <c r="AH335" s="29"/>
    </row>
    <row r="336" spans="1:34" ht="12.75" customHeight="1">
      <c r="A336" s="84"/>
      <c r="B336" s="84"/>
      <c r="C336" s="85"/>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c r="AB336" s="84"/>
      <c r="AC336" s="84"/>
      <c r="AD336" s="84"/>
      <c r="AE336" s="84"/>
      <c r="AF336" s="84"/>
      <c r="AG336" s="84"/>
      <c r="AH336" s="29"/>
    </row>
    <row r="337" spans="1:34" ht="12.75" customHeight="1">
      <c r="A337" s="84"/>
      <c r="B337" s="84"/>
      <c r="C337" s="85"/>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29"/>
    </row>
    <row r="338" spans="1:34" ht="12.75" customHeight="1">
      <c r="A338" s="84"/>
      <c r="B338" s="84"/>
      <c r="C338" s="85"/>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c r="AB338" s="84"/>
      <c r="AC338" s="84"/>
      <c r="AD338" s="84"/>
      <c r="AE338" s="84"/>
      <c r="AF338" s="84"/>
      <c r="AG338" s="84"/>
      <c r="AH338" s="29"/>
    </row>
    <row r="339" spans="1:34" ht="12.75" customHeight="1">
      <c r="A339" s="84"/>
      <c r="B339" s="84"/>
      <c r="C339" s="85"/>
      <c r="D339" s="84"/>
      <c r="E339" s="84"/>
      <c r="F339" s="84"/>
      <c r="G339" s="84"/>
      <c r="H339" s="84"/>
      <c r="I339" s="84"/>
      <c r="J339" s="84"/>
      <c r="K339" s="84"/>
      <c r="L339" s="84"/>
      <c r="M339" s="84"/>
      <c r="N339" s="84"/>
      <c r="O339" s="84"/>
      <c r="P339" s="84"/>
      <c r="Q339" s="84"/>
      <c r="R339" s="84"/>
      <c r="S339" s="84"/>
      <c r="T339" s="84"/>
      <c r="U339" s="84"/>
      <c r="V339" s="84"/>
      <c r="W339" s="84"/>
      <c r="X339" s="84"/>
      <c r="Y339" s="84"/>
      <c r="Z339" s="84"/>
      <c r="AA339" s="84"/>
      <c r="AB339" s="84"/>
      <c r="AC339" s="84"/>
      <c r="AD339" s="84"/>
      <c r="AE339" s="84"/>
      <c r="AF339" s="84"/>
      <c r="AG339" s="84"/>
      <c r="AH339" s="29"/>
    </row>
    <row r="340" spans="1:34" ht="12.75" customHeight="1">
      <c r="A340" s="84"/>
      <c r="B340" s="84"/>
      <c r="C340" s="85"/>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c r="AH340" s="29"/>
    </row>
    <row r="341" spans="1:34" ht="12.75" customHeight="1">
      <c r="A341" s="84"/>
      <c r="B341" s="84"/>
      <c r="C341" s="85"/>
      <c r="D341" s="84"/>
      <c r="E341" s="84"/>
      <c r="F341" s="84"/>
      <c r="G341" s="84"/>
      <c r="H341" s="84"/>
      <c r="I341" s="84"/>
      <c r="J341" s="84"/>
      <c r="K341" s="84"/>
      <c r="L341" s="84"/>
      <c r="M341" s="84"/>
      <c r="N341" s="84"/>
      <c r="O341" s="84"/>
      <c r="P341" s="84"/>
      <c r="Q341" s="84"/>
      <c r="R341" s="84"/>
      <c r="S341" s="84"/>
      <c r="T341" s="84"/>
      <c r="U341" s="84"/>
      <c r="V341" s="84"/>
      <c r="W341" s="84"/>
      <c r="X341" s="84"/>
      <c r="Y341" s="84"/>
      <c r="Z341" s="84"/>
      <c r="AA341" s="84"/>
      <c r="AB341" s="84"/>
      <c r="AC341" s="84"/>
      <c r="AD341" s="84"/>
      <c r="AE341" s="84"/>
      <c r="AF341" s="84"/>
      <c r="AG341" s="84"/>
      <c r="AH341" s="29"/>
    </row>
    <row r="342" spans="1:34" ht="12.75" customHeight="1">
      <c r="A342" s="84"/>
      <c r="B342" s="84"/>
      <c r="C342" s="85"/>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c r="AD342" s="84"/>
      <c r="AE342" s="84"/>
      <c r="AF342" s="84"/>
      <c r="AG342" s="84"/>
      <c r="AH342" s="29"/>
    </row>
    <row r="343" spans="1:34" ht="12.75" customHeight="1">
      <c r="A343" s="84"/>
      <c r="B343" s="84"/>
      <c r="C343" s="85"/>
      <c r="D343" s="84"/>
      <c r="E343" s="84"/>
      <c r="F343" s="84"/>
      <c r="G343" s="84"/>
      <c r="H343" s="84"/>
      <c r="I343" s="84"/>
      <c r="J343" s="84"/>
      <c r="K343" s="84"/>
      <c r="L343" s="84"/>
      <c r="M343" s="84"/>
      <c r="N343" s="84"/>
      <c r="O343" s="84"/>
      <c r="P343" s="84"/>
      <c r="Q343" s="84"/>
      <c r="R343" s="84"/>
      <c r="S343" s="84"/>
      <c r="T343" s="84"/>
      <c r="U343" s="84"/>
      <c r="V343" s="84"/>
      <c r="W343" s="84"/>
      <c r="X343" s="84"/>
      <c r="Y343" s="84"/>
      <c r="Z343" s="84"/>
      <c r="AA343" s="84"/>
      <c r="AB343" s="84"/>
      <c r="AC343" s="84"/>
      <c r="AD343" s="84"/>
      <c r="AE343" s="84"/>
      <c r="AF343" s="84"/>
      <c r="AG343" s="84"/>
      <c r="AH343" s="29"/>
    </row>
    <row r="344" spans="1:34" ht="12.75" customHeight="1">
      <c r="A344" s="84"/>
      <c r="B344" s="84"/>
      <c r="C344" s="85"/>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c r="AD344" s="84"/>
      <c r="AE344" s="84"/>
      <c r="AF344" s="84"/>
      <c r="AG344" s="84"/>
      <c r="AH344" s="29"/>
    </row>
    <row r="345" spans="1:34" ht="12.75" customHeight="1">
      <c r="A345" s="84"/>
      <c r="B345" s="84"/>
      <c r="C345" s="85"/>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c r="AD345" s="84"/>
      <c r="AE345" s="84"/>
      <c r="AF345" s="84"/>
      <c r="AG345" s="84"/>
      <c r="AH345" s="29"/>
    </row>
    <row r="346" spans="1:34" ht="12.75" customHeight="1">
      <c r="A346" s="84"/>
      <c r="B346" s="84"/>
      <c r="C346" s="85"/>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29"/>
    </row>
    <row r="347" spans="1:34" ht="12.75" customHeight="1">
      <c r="A347" s="84"/>
      <c r="B347" s="84"/>
      <c r="C347" s="85"/>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c r="AB347" s="84"/>
      <c r="AC347" s="84"/>
      <c r="AD347" s="84"/>
      <c r="AE347" s="84"/>
      <c r="AF347" s="84"/>
      <c r="AG347" s="84"/>
      <c r="AH347" s="29"/>
    </row>
    <row r="348" spans="1:34" ht="12.75" customHeight="1">
      <c r="A348" s="84"/>
      <c r="B348" s="84"/>
      <c r="C348" s="85"/>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29"/>
    </row>
    <row r="349" spans="1:34" ht="12.75" customHeight="1">
      <c r="A349" s="84"/>
      <c r="B349" s="84"/>
      <c r="C349" s="85"/>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29"/>
    </row>
    <row r="350" spans="1:34" ht="12.75" customHeight="1">
      <c r="A350" s="84"/>
      <c r="B350" s="84"/>
      <c r="C350" s="85"/>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c r="AD350" s="84"/>
      <c r="AE350" s="84"/>
      <c r="AF350" s="84"/>
      <c r="AG350" s="84"/>
      <c r="AH350" s="29"/>
    </row>
    <row r="351" spans="1:34" ht="12.75" customHeight="1">
      <c r="A351" s="84"/>
      <c r="B351" s="84"/>
      <c r="C351" s="85"/>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29"/>
    </row>
    <row r="352" spans="1:34" ht="12.75" customHeight="1">
      <c r="A352" s="84"/>
      <c r="B352" s="84"/>
      <c r="C352" s="85"/>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c r="AD352" s="84"/>
      <c r="AE352" s="84"/>
      <c r="AF352" s="84"/>
      <c r="AG352" s="84"/>
      <c r="AH352" s="29"/>
    </row>
    <row r="353" spans="1:34" ht="12.75" customHeight="1">
      <c r="A353" s="84"/>
      <c r="B353" s="84"/>
      <c r="C353" s="85"/>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29"/>
    </row>
    <row r="354" spans="1:34" ht="12.75" customHeight="1">
      <c r="A354" s="84"/>
      <c r="B354" s="84"/>
      <c r="C354" s="85"/>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29"/>
    </row>
    <row r="355" spans="1:34" ht="12.75" customHeight="1">
      <c r="A355" s="84"/>
      <c r="B355" s="84"/>
      <c r="C355" s="85"/>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29"/>
    </row>
    <row r="356" spans="1:34" ht="12.75" customHeight="1">
      <c r="A356" s="84"/>
      <c r="B356" s="84"/>
      <c r="C356" s="85"/>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29"/>
    </row>
    <row r="357" spans="1:34" ht="12.75" customHeight="1">
      <c r="A357" s="84"/>
      <c r="B357" s="84"/>
      <c r="C357" s="85"/>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29"/>
    </row>
    <row r="358" spans="1:34" ht="12.75" customHeight="1">
      <c r="A358" s="84"/>
      <c r="B358" s="84"/>
      <c r="C358" s="85"/>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c r="AD358" s="84"/>
      <c r="AE358" s="84"/>
      <c r="AF358" s="84"/>
      <c r="AG358" s="84"/>
      <c r="AH358" s="29"/>
    </row>
    <row r="359" spans="1:34" ht="12.75" customHeight="1">
      <c r="A359" s="84"/>
      <c r="B359" s="84"/>
      <c r="C359" s="85"/>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c r="AB359" s="84"/>
      <c r="AC359" s="84"/>
      <c r="AD359" s="84"/>
      <c r="AE359" s="84"/>
      <c r="AF359" s="84"/>
      <c r="AG359" s="84"/>
      <c r="AH359" s="29"/>
    </row>
    <row r="360" spans="1:34" ht="12.75" customHeight="1">
      <c r="A360" s="84"/>
      <c r="B360" s="84"/>
      <c r="C360" s="85"/>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29"/>
    </row>
    <row r="361" spans="1:34" ht="12.75" customHeight="1">
      <c r="A361" s="84"/>
      <c r="B361" s="84"/>
      <c r="C361" s="85"/>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c r="AB361" s="84"/>
      <c r="AC361" s="84"/>
      <c r="AD361" s="84"/>
      <c r="AE361" s="84"/>
      <c r="AF361" s="84"/>
      <c r="AG361" s="84"/>
      <c r="AH361" s="29"/>
    </row>
    <row r="362" spans="1:34" ht="12.75" customHeight="1">
      <c r="A362" s="84"/>
      <c r="B362" s="84"/>
      <c r="C362" s="85"/>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c r="AD362" s="84"/>
      <c r="AE362" s="84"/>
      <c r="AF362" s="84"/>
      <c r="AG362" s="84"/>
      <c r="AH362" s="29"/>
    </row>
    <row r="363" spans="1:34" ht="12.75" customHeight="1">
      <c r="A363" s="84"/>
      <c r="B363" s="84"/>
      <c r="C363" s="85"/>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c r="AG363" s="84"/>
      <c r="AH363" s="29"/>
    </row>
    <row r="364" spans="1:34" ht="12.75" customHeight="1">
      <c r="A364" s="84"/>
      <c r="B364" s="84"/>
      <c r="C364" s="85"/>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29"/>
    </row>
    <row r="365" spans="1:34" ht="12.75" customHeight="1">
      <c r="A365" s="84"/>
      <c r="B365" s="84"/>
      <c r="C365" s="85"/>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29"/>
    </row>
    <row r="366" spans="1:34" ht="12.75" customHeight="1">
      <c r="A366" s="84"/>
      <c r="B366" s="84"/>
      <c r="C366" s="85"/>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c r="AD366" s="84"/>
      <c r="AE366" s="84"/>
      <c r="AF366" s="84"/>
      <c r="AG366" s="84"/>
      <c r="AH366" s="29"/>
    </row>
    <row r="367" spans="1:34" ht="12.75" customHeight="1">
      <c r="A367" s="84"/>
      <c r="B367" s="84"/>
      <c r="C367" s="85"/>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c r="AD367" s="84"/>
      <c r="AE367" s="84"/>
      <c r="AF367" s="84"/>
      <c r="AG367" s="84"/>
      <c r="AH367" s="29"/>
    </row>
    <row r="368" spans="1:34" ht="12.75" customHeight="1">
      <c r="A368" s="84"/>
      <c r="B368" s="84"/>
      <c r="C368" s="85"/>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4"/>
      <c r="AE368" s="84"/>
      <c r="AF368" s="84"/>
      <c r="AG368" s="84"/>
      <c r="AH368" s="29"/>
    </row>
    <row r="369" spans="1:34" ht="12.75" customHeight="1">
      <c r="A369" s="84"/>
      <c r="B369" s="84"/>
      <c r="C369" s="85"/>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c r="AD369" s="84"/>
      <c r="AE369" s="84"/>
      <c r="AF369" s="84"/>
      <c r="AG369" s="84"/>
      <c r="AH369" s="29"/>
    </row>
    <row r="370" spans="1:34" ht="12.75" customHeight="1">
      <c r="A370" s="84"/>
      <c r="B370" s="84"/>
      <c r="C370" s="85"/>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c r="AD370" s="84"/>
      <c r="AE370" s="84"/>
      <c r="AF370" s="84"/>
      <c r="AG370" s="84"/>
      <c r="AH370" s="29"/>
    </row>
    <row r="371" spans="1:34" ht="12.75" customHeight="1">
      <c r="A371" s="84"/>
      <c r="B371" s="84"/>
      <c r="C371" s="85"/>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c r="AB371" s="84"/>
      <c r="AC371" s="84"/>
      <c r="AD371" s="84"/>
      <c r="AE371" s="84"/>
      <c r="AF371" s="84"/>
      <c r="AG371" s="84"/>
      <c r="AH371" s="29"/>
    </row>
    <row r="372" spans="1:34" ht="12.75" customHeight="1">
      <c r="A372" s="84"/>
      <c r="B372" s="84"/>
      <c r="C372" s="85"/>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c r="AB372" s="84"/>
      <c r="AC372" s="84"/>
      <c r="AD372" s="84"/>
      <c r="AE372" s="84"/>
      <c r="AF372" s="84"/>
      <c r="AG372" s="84"/>
      <c r="AH372" s="29"/>
    </row>
    <row r="373" spans="1:34" ht="12.75" customHeight="1">
      <c r="A373" s="84"/>
      <c r="B373" s="84"/>
      <c r="C373" s="85"/>
      <c r="D373" s="84"/>
      <c r="E373" s="84"/>
      <c r="F373" s="84"/>
      <c r="G373" s="84"/>
      <c r="H373" s="84"/>
      <c r="I373" s="84"/>
      <c r="J373" s="84"/>
      <c r="K373" s="84"/>
      <c r="L373" s="84"/>
      <c r="M373" s="84"/>
      <c r="N373" s="84"/>
      <c r="O373" s="84"/>
      <c r="P373" s="84"/>
      <c r="Q373" s="84"/>
      <c r="R373" s="84"/>
      <c r="S373" s="84"/>
      <c r="T373" s="84"/>
      <c r="U373" s="84"/>
      <c r="V373" s="84"/>
      <c r="W373" s="84"/>
      <c r="X373" s="84"/>
      <c r="Y373" s="84"/>
      <c r="Z373" s="84"/>
      <c r="AA373" s="84"/>
      <c r="AB373" s="84"/>
      <c r="AC373" s="84"/>
      <c r="AD373" s="84"/>
      <c r="AE373" s="84"/>
      <c r="AF373" s="84"/>
      <c r="AG373" s="84"/>
      <c r="AH373" s="29"/>
    </row>
    <row r="374" spans="1:34" ht="12.75" customHeight="1">
      <c r="A374" s="84"/>
      <c r="B374" s="84"/>
      <c r="C374" s="85"/>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c r="AB374" s="84"/>
      <c r="AC374" s="84"/>
      <c r="AD374" s="84"/>
      <c r="AE374" s="84"/>
      <c r="AF374" s="84"/>
      <c r="AG374" s="84"/>
      <c r="AH374" s="29"/>
    </row>
    <row r="375" spans="1:34" ht="12.75" customHeight="1">
      <c r="A375" s="84"/>
      <c r="B375" s="84"/>
      <c r="C375" s="85"/>
      <c r="D375" s="84"/>
      <c r="E375" s="84"/>
      <c r="F375" s="84"/>
      <c r="G375" s="84"/>
      <c r="H375" s="84"/>
      <c r="I375" s="84"/>
      <c r="J375" s="84"/>
      <c r="K375" s="84"/>
      <c r="L375" s="84"/>
      <c r="M375" s="84"/>
      <c r="N375" s="84"/>
      <c r="O375" s="84"/>
      <c r="P375" s="84"/>
      <c r="Q375" s="84"/>
      <c r="R375" s="84"/>
      <c r="S375" s="84"/>
      <c r="T375" s="84"/>
      <c r="U375" s="84"/>
      <c r="V375" s="84"/>
      <c r="W375" s="84"/>
      <c r="X375" s="84"/>
      <c r="Y375" s="84"/>
      <c r="Z375" s="84"/>
      <c r="AA375" s="84"/>
      <c r="AB375" s="84"/>
      <c r="AC375" s="84"/>
      <c r="AD375" s="84"/>
      <c r="AE375" s="84"/>
      <c r="AF375" s="84"/>
      <c r="AG375" s="84"/>
      <c r="AH375" s="29"/>
    </row>
    <row r="376" spans="1:34" ht="12.75" customHeight="1">
      <c r="A376" s="84"/>
      <c r="B376" s="84"/>
      <c r="C376" s="85"/>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c r="AB376" s="84"/>
      <c r="AC376" s="84"/>
      <c r="AD376" s="84"/>
      <c r="AE376" s="84"/>
      <c r="AF376" s="84"/>
      <c r="AG376" s="84"/>
      <c r="AH376" s="29"/>
    </row>
    <row r="377" spans="1:34" ht="12.75" customHeight="1">
      <c r="A377" s="84"/>
      <c r="B377" s="84"/>
      <c r="C377" s="85"/>
      <c r="D377" s="84"/>
      <c r="E377" s="84"/>
      <c r="F377" s="84"/>
      <c r="G377" s="84"/>
      <c r="H377" s="84"/>
      <c r="I377" s="84"/>
      <c r="J377" s="84"/>
      <c r="K377" s="84"/>
      <c r="L377" s="84"/>
      <c r="M377" s="84"/>
      <c r="N377" s="84"/>
      <c r="O377" s="84"/>
      <c r="P377" s="84"/>
      <c r="Q377" s="84"/>
      <c r="R377" s="84"/>
      <c r="S377" s="84"/>
      <c r="T377" s="84"/>
      <c r="U377" s="84"/>
      <c r="V377" s="84"/>
      <c r="W377" s="84"/>
      <c r="X377" s="84"/>
      <c r="Y377" s="84"/>
      <c r="Z377" s="84"/>
      <c r="AA377" s="84"/>
      <c r="AB377" s="84"/>
      <c r="AC377" s="84"/>
      <c r="AD377" s="84"/>
      <c r="AE377" s="84"/>
      <c r="AF377" s="84"/>
      <c r="AG377" s="84"/>
      <c r="AH377" s="29"/>
    </row>
    <row r="378" spans="1:34" ht="12.75" customHeight="1">
      <c r="A378" s="84"/>
      <c r="B378" s="84"/>
      <c r="C378" s="85"/>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c r="AB378" s="84"/>
      <c r="AC378" s="84"/>
      <c r="AD378" s="84"/>
      <c r="AE378" s="84"/>
      <c r="AF378" s="84"/>
      <c r="AG378" s="84"/>
      <c r="AH378" s="29"/>
    </row>
    <row r="379" spans="1:34" ht="12.75" customHeight="1">
      <c r="A379" s="84"/>
      <c r="B379" s="84"/>
      <c r="C379" s="85"/>
      <c r="D379" s="84"/>
      <c r="E379" s="84"/>
      <c r="F379" s="84"/>
      <c r="G379" s="84"/>
      <c r="H379" s="84"/>
      <c r="I379" s="84"/>
      <c r="J379" s="84"/>
      <c r="K379" s="84"/>
      <c r="L379" s="84"/>
      <c r="M379" s="84"/>
      <c r="N379" s="84"/>
      <c r="O379" s="84"/>
      <c r="P379" s="84"/>
      <c r="Q379" s="84"/>
      <c r="R379" s="84"/>
      <c r="S379" s="84"/>
      <c r="T379" s="84"/>
      <c r="U379" s="84"/>
      <c r="V379" s="84"/>
      <c r="W379" s="84"/>
      <c r="X379" s="84"/>
      <c r="Y379" s="84"/>
      <c r="Z379" s="84"/>
      <c r="AA379" s="84"/>
      <c r="AB379" s="84"/>
      <c r="AC379" s="84"/>
      <c r="AD379" s="84"/>
      <c r="AE379" s="84"/>
      <c r="AF379" s="84"/>
      <c r="AG379" s="84"/>
      <c r="AH379" s="29"/>
    </row>
    <row r="380" spans="1:34" ht="12.75" customHeight="1">
      <c r="A380" s="84"/>
      <c r="B380" s="84"/>
      <c r="C380" s="85"/>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c r="AB380" s="84"/>
      <c r="AC380" s="84"/>
      <c r="AD380" s="84"/>
      <c r="AE380" s="84"/>
      <c r="AF380" s="84"/>
      <c r="AG380" s="84"/>
      <c r="AH380" s="29"/>
    </row>
    <row r="381" spans="1:34" ht="12.75" customHeight="1">
      <c r="A381" s="84"/>
      <c r="B381" s="84"/>
      <c r="C381" s="85"/>
      <c r="D381" s="84"/>
      <c r="E381" s="84"/>
      <c r="F381" s="84"/>
      <c r="G381" s="84"/>
      <c r="H381" s="84"/>
      <c r="I381" s="84"/>
      <c r="J381" s="84"/>
      <c r="K381" s="84"/>
      <c r="L381" s="84"/>
      <c r="M381" s="84"/>
      <c r="N381" s="84"/>
      <c r="O381" s="84"/>
      <c r="P381" s="84"/>
      <c r="Q381" s="84"/>
      <c r="R381" s="84"/>
      <c r="S381" s="84"/>
      <c r="T381" s="84"/>
      <c r="U381" s="84"/>
      <c r="V381" s="84"/>
      <c r="W381" s="84"/>
      <c r="X381" s="84"/>
      <c r="Y381" s="84"/>
      <c r="Z381" s="84"/>
      <c r="AA381" s="84"/>
      <c r="AB381" s="84"/>
      <c r="AC381" s="84"/>
      <c r="AD381" s="84"/>
      <c r="AE381" s="84"/>
      <c r="AF381" s="84"/>
      <c r="AG381" s="84"/>
      <c r="AH381" s="29"/>
    </row>
    <row r="382" spans="1:34" ht="12.75" customHeight="1">
      <c r="A382" s="84"/>
      <c r="B382" s="84"/>
      <c r="C382" s="85"/>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c r="AD382" s="84"/>
      <c r="AE382" s="84"/>
      <c r="AF382" s="84"/>
      <c r="AG382" s="84"/>
      <c r="AH382" s="29"/>
    </row>
    <row r="383" spans="1:34" ht="12.75" customHeight="1">
      <c r="A383" s="84"/>
      <c r="B383" s="84"/>
      <c r="C383" s="85"/>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c r="AB383" s="84"/>
      <c r="AC383" s="84"/>
      <c r="AD383" s="84"/>
      <c r="AE383" s="84"/>
      <c r="AF383" s="84"/>
      <c r="AG383" s="84"/>
      <c r="AH383" s="29"/>
    </row>
    <row r="384" spans="1:34" ht="12.75" customHeight="1">
      <c r="A384" s="84"/>
      <c r="B384" s="84"/>
      <c r="C384" s="85"/>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c r="AB384" s="84"/>
      <c r="AC384" s="84"/>
      <c r="AD384" s="84"/>
      <c r="AE384" s="84"/>
      <c r="AF384" s="84"/>
      <c r="AG384" s="84"/>
      <c r="AH384" s="29"/>
    </row>
    <row r="385" spans="1:34" ht="12.75" customHeight="1">
      <c r="A385" s="84"/>
      <c r="B385" s="84"/>
      <c r="C385" s="85"/>
      <c r="D385" s="84"/>
      <c r="E385" s="84"/>
      <c r="F385" s="84"/>
      <c r="G385" s="84"/>
      <c r="H385" s="84"/>
      <c r="I385" s="84"/>
      <c r="J385" s="84"/>
      <c r="K385" s="84"/>
      <c r="L385" s="84"/>
      <c r="M385" s="84"/>
      <c r="N385" s="84"/>
      <c r="O385" s="84"/>
      <c r="P385" s="84"/>
      <c r="Q385" s="84"/>
      <c r="R385" s="84"/>
      <c r="S385" s="84"/>
      <c r="T385" s="84"/>
      <c r="U385" s="84"/>
      <c r="V385" s="84"/>
      <c r="W385" s="84"/>
      <c r="X385" s="84"/>
      <c r="Y385" s="84"/>
      <c r="Z385" s="84"/>
      <c r="AA385" s="84"/>
      <c r="AB385" s="84"/>
      <c r="AC385" s="84"/>
      <c r="AD385" s="84"/>
      <c r="AE385" s="84"/>
      <c r="AF385" s="84"/>
      <c r="AG385" s="84"/>
      <c r="AH385" s="29"/>
    </row>
    <row r="386" spans="1:34" ht="12.75" customHeight="1">
      <c r="A386" s="84"/>
      <c r="B386" s="84"/>
      <c r="C386" s="85"/>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c r="AB386" s="84"/>
      <c r="AC386" s="84"/>
      <c r="AD386" s="84"/>
      <c r="AE386" s="84"/>
      <c r="AF386" s="84"/>
      <c r="AG386" s="84"/>
      <c r="AH386" s="29"/>
    </row>
    <row r="387" spans="1:34" ht="12.75" customHeight="1">
      <c r="A387" s="84"/>
      <c r="B387" s="84"/>
      <c r="C387" s="85"/>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c r="AB387" s="84"/>
      <c r="AC387" s="84"/>
      <c r="AD387" s="84"/>
      <c r="AE387" s="84"/>
      <c r="AF387" s="84"/>
      <c r="AG387" s="84"/>
      <c r="AH387" s="29"/>
    </row>
    <row r="388" spans="1:34" ht="12.75" customHeight="1">
      <c r="A388" s="84"/>
      <c r="B388" s="84"/>
      <c r="C388" s="85"/>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c r="AB388" s="84"/>
      <c r="AC388" s="84"/>
      <c r="AD388" s="84"/>
      <c r="AE388" s="84"/>
      <c r="AF388" s="84"/>
      <c r="AG388" s="84"/>
      <c r="AH388" s="29"/>
    </row>
    <row r="389" spans="1:34" ht="12.75" customHeight="1">
      <c r="A389" s="84"/>
      <c r="B389" s="84"/>
      <c r="C389" s="85"/>
      <c r="D389" s="84"/>
      <c r="E389" s="84"/>
      <c r="F389" s="84"/>
      <c r="G389" s="84"/>
      <c r="H389" s="84"/>
      <c r="I389" s="84"/>
      <c r="J389" s="84"/>
      <c r="K389" s="84"/>
      <c r="L389" s="84"/>
      <c r="M389" s="84"/>
      <c r="N389" s="84"/>
      <c r="O389" s="84"/>
      <c r="P389" s="84"/>
      <c r="Q389" s="84"/>
      <c r="R389" s="84"/>
      <c r="S389" s="84"/>
      <c r="T389" s="84"/>
      <c r="U389" s="84"/>
      <c r="V389" s="84"/>
      <c r="W389" s="84"/>
      <c r="X389" s="84"/>
      <c r="Y389" s="84"/>
      <c r="Z389" s="84"/>
      <c r="AA389" s="84"/>
      <c r="AB389" s="84"/>
      <c r="AC389" s="84"/>
      <c r="AD389" s="84"/>
      <c r="AE389" s="84"/>
      <c r="AF389" s="84"/>
      <c r="AG389" s="84"/>
      <c r="AH389" s="29"/>
    </row>
    <row r="390" spans="1:34" ht="12.75" customHeight="1">
      <c r="A390" s="84"/>
      <c r="B390" s="84"/>
      <c r="C390" s="85"/>
      <c r="D390" s="84"/>
      <c r="E390" s="84"/>
      <c r="F390" s="84"/>
      <c r="G390" s="84"/>
      <c r="H390" s="84"/>
      <c r="I390" s="84"/>
      <c r="J390" s="84"/>
      <c r="K390" s="84"/>
      <c r="L390" s="84"/>
      <c r="M390" s="84"/>
      <c r="N390" s="84"/>
      <c r="O390" s="84"/>
      <c r="P390" s="84"/>
      <c r="Q390" s="84"/>
      <c r="R390" s="84"/>
      <c r="S390" s="84"/>
      <c r="T390" s="84"/>
      <c r="U390" s="84"/>
      <c r="V390" s="84"/>
      <c r="W390" s="84"/>
      <c r="X390" s="84"/>
      <c r="Y390" s="84"/>
      <c r="Z390" s="84"/>
      <c r="AA390" s="84"/>
      <c r="AB390" s="84"/>
      <c r="AC390" s="84"/>
      <c r="AD390" s="84"/>
      <c r="AE390" s="84"/>
      <c r="AF390" s="84"/>
      <c r="AG390" s="84"/>
      <c r="AH390" s="29"/>
    </row>
    <row r="391" spans="1:34" ht="12.75" customHeight="1">
      <c r="A391" s="84"/>
      <c r="B391" s="84"/>
      <c r="C391" s="85"/>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c r="AG391" s="84"/>
      <c r="AH391" s="29"/>
    </row>
    <row r="392" spans="1:34" ht="12.75" customHeight="1">
      <c r="A392" s="84"/>
      <c r="B392" s="84"/>
      <c r="C392" s="85"/>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29"/>
    </row>
    <row r="393" spans="1:34" ht="12.75" customHeight="1">
      <c r="A393" s="84"/>
      <c r="B393" s="84"/>
      <c r="C393" s="85"/>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29"/>
    </row>
    <row r="394" spans="1:34" ht="12.75" customHeight="1">
      <c r="A394" s="84"/>
      <c r="B394" s="84"/>
      <c r="C394" s="85"/>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29"/>
    </row>
    <row r="395" spans="1:34" ht="12.75" customHeight="1">
      <c r="A395" s="84"/>
      <c r="B395" s="84"/>
      <c r="C395" s="85"/>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29"/>
    </row>
    <row r="396" spans="1:34" ht="12.75" customHeight="1">
      <c r="A396" s="84"/>
      <c r="B396" s="84"/>
      <c r="C396" s="85"/>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c r="AD396" s="84"/>
      <c r="AE396" s="84"/>
      <c r="AF396" s="84"/>
      <c r="AG396" s="84"/>
      <c r="AH396" s="29"/>
    </row>
    <row r="397" spans="1:34" ht="12.75" customHeight="1">
      <c r="A397" s="84"/>
      <c r="B397" s="84"/>
      <c r="C397" s="85"/>
      <c r="D397" s="84"/>
      <c r="E397" s="84"/>
      <c r="F397" s="84"/>
      <c r="G397" s="84"/>
      <c r="H397" s="84"/>
      <c r="I397" s="84"/>
      <c r="J397" s="84"/>
      <c r="K397" s="84"/>
      <c r="L397" s="84"/>
      <c r="M397" s="84"/>
      <c r="N397" s="84"/>
      <c r="O397" s="84"/>
      <c r="P397" s="84"/>
      <c r="Q397" s="84"/>
      <c r="R397" s="84"/>
      <c r="S397" s="84"/>
      <c r="T397" s="84"/>
      <c r="U397" s="84"/>
      <c r="V397" s="84"/>
      <c r="W397" s="84"/>
      <c r="X397" s="84"/>
      <c r="Y397" s="84"/>
      <c r="Z397" s="84"/>
      <c r="AA397" s="84"/>
      <c r="AB397" s="84"/>
      <c r="AC397" s="84"/>
      <c r="AD397" s="84"/>
      <c r="AE397" s="84"/>
      <c r="AF397" s="84"/>
      <c r="AG397" s="84"/>
      <c r="AH397" s="29"/>
    </row>
    <row r="398" spans="1:34" ht="12.75" customHeight="1">
      <c r="A398" s="84"/>
      <c r="B398" s="84"/>
      <c r="C398" s="85"/>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4"/>
      <c r="AE398" s="84"/>
      <c r="AF398" s="84"/>
      <c r="AG398" s="84"/>
      <c r="AH398" s="29"/>
    </row>
    <row r="399" spans="1:34" ht="12.75" customHeight="1">
      <c r="A399" s="84"/>
      <c r="B399" s="84"/>
      <c r="C399" s="85"/>
      <c r="D399" s="84"/>
      <c r="E399" s="84"/>
      <c r="F399" s="84"/>
      <c r="G399" s="84"/>
      <c r="H399" s="84"/>
      <c r="I399" s="84"/>
      <c r="J399" s="84"/>
      <c r="K399" s="84"/>
      <c r="L399" s="84"/>
      <c r="M399" s="84"/>
      <c r="N399" s="84"/>
      <c r="O399" s="84"/>
      <c r="P399" s="84"/>
      <c r="Q399" s="84"/>
      <c r="R399" s="84"/>
      <c r="S399" s="84"/>
      <c r="T399" s="84"/>
      <c r="U399" s="84"/>
      <c r="V399" s="84"/>
      <c r="W399" s="84"/>
      <c r="X399" s="84"/>
      <c r="Y399" s="84"/>
      <c r="Z399" s="84"/>
      <c r="AA399" s="84"/>
      <c r="AB399" s="84"/>
      <c r="AC399" s="84"/>
      <c r="AD399" s="84"/>
      <c r="AE399" s="84"/>
      <c r="AF399" s="84"/>
      <c r="AG399" s="84"/>
      <c r="AH399" s="29"/>
    </row>
    <row r="400" spans="1:34" ht="12.75" customHeight="1">
      <c r="A400" s="84"/>
      <c r="B400" s="84"/>
      <c r="C400" s="85"/>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c r="AD400" s="84"/>
      <c r="AE400" s="84"/>
      <c r="AF400" s="84"/>
      <c r="AG400" s="84"/>
      <c r="AH400" s="29"/>
    </row>
    <row r="401" spans="1:34" ht="12.75" customHeight="1">
      <c r="A401" s="84"/>
      <c r="B401" s="84"/>
      <c r="C401" s="85"/>
      <c r="D401" s="84"/>
      <c r="E401" s="84"/>
      <c r="F401" s="84"/>
      <c r="G401" s="84"/>
      <c r="H401" s="84"/>
      <c r="I401" s="84"/>
      <c r="J401" s="84"/>
      <c r="K401" s="84"/>
      <c r="L401" s="84"/>
      <c r="M401" s="84"/>
      <c r="N401" s="84"/>
      <c r="O401" s="84"/>
      <c r="P401" s="84"/>
      <c r="Q401" s="84"/>
      <c r="R401" s="84"/>
      <c r="S401" s="84"/>
      <c r="T401" s="84"/>
      <c r="U401" s="84"/>
      <c r="V401" s="84"/>
      <c r="W401" s="84"/>
      <c r="X401" s="84"/>
      <c r="Y401" s="84"/>
      <c r="Z401" s="84"/>
      <c r="AA401" s="84"/>
      <c r="AB401" s="84"/>
      <c r="AC401" s="84"/>
      <c r="AD401" s="84"/>
      <c r="AE401" s="84"/>
      <c r="AF401" s="84"/>
      <c r="AG401" s="84"/>
      <c r="AH401" s="29"/>
    </row>
    <row r="402" spans="1:34" ht="12.75" customHeight="1">
      <c r="A402" s="84"/>
      <c r="B402" s="84"/>
      <c r="C402" s="85"/>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c r="AD402" s="84"/>
      <c r="AE402" s="84"/>
      <c r="AF402" s="84"/>
      <c r="AG402" s="84"/>
      <c r="AH402" s="29"/>
    </row>
    <row r="403" spans="1:34" ht="12.75" customHeight="1">
      <c r="A403" s="84"/>
      <c r="B403" s="84"/>
      <c r="C403" s="85"/>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29"/>
    </row>
    <row r="404" spans="1:34" ht="12.75" customHeight="1">
      <c r="A404" s="84"/>
      <c r="B404" s="84"/>
      <c r="C404" s="85"/>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29"/>
    </row>
    <row r="405" spans="1:34" ht="12.75" customHeight="1">
      <c r="A405" s="84"/>
      <c r="B405" s="84"/>
      <c r="C405" s="85"/>
      <c r="D405" s="84"/>
      <c r="E405" s="84"/>
      <c r="F405" s="84"/>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c r="AD405" s="84"/>
      <c r="AE405" s="84"/>
      <c r="AF405" s="84"/>
      <c r="AG405" s="84"/>
      <c r="AH405" s="29"/>
    </row>
    <row r="406" spans="1:34" ht="12.75" customHeight="1">
      <c r="A406" s="84"/>
      <c r="B406" s="84"/>
      <c r="C406" s="85"/>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4"/>
      <c r="AE406" s="84"/>
      <c r="AF406" s="84"/>
      <c r="AG406" s="84"/>
      <c r="AH406" s="29"/>
    </row>
    <row r="407" spans="1:34" ht="12.75" customHeight="1">
      <c r="A407" s="84"/>
      <c r="B407" s="84"/>
      <c r="C407" s="85"/>
      <c r="D407" s="84"/>
      <c r="E407" s="84"/>
      <c r="F407" s="84"/>
      <c r="G407" s="84"/>
      <c r="H407" s="84"/>
      <c r="I407" s="84"/>
      <c r="J407" s="84"/>
      <c r="K407" s="84"/>
      <c r="L407" s="84"/>
      <c r="M407" s="84"/>
      <c r="N407" s="84"/>
      <c r="O407" s="84"/>
      <c r="P407" s="84"/>
      <c r="Q407" s="84"/>
      <c r="R407" s="84"/>
      <c r="S407" s="84"/>
      <c r="T407" s="84"/>
      <c r="U407" s="84"/>
      <c r="V407" s="84"/>
      <c r="W407" s="84"/>
      <c r="X407" s="84"/>
      <c r="Y407" s="84"/>
      <c r="Z407" s="84"/>
      <c r="AA407" s="84"/>
      <c r="AB407" s="84"/>
      <c r="AC407" s="84"/>
      <c r="AD407" s="84"/>
      <c r="AE407" s="84"/>
      <c r="AF407" s="84"/>
      <c r="AG407" s="84"/>
      <c r="AH407" s="29"/>
    </row>
    <row r="408" spans="1:34" ht="12.75" customHeight="1">
      <c r="A408" s="84"/>
      <c r="B408" s="84"/>
      <c r="C408" s="85"/>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c r="AD408" s="84"/>
      <c r="AE408" s="84"/>
      <c r="AF408" s="84"/>
      <c r="AG408" s="84"/>
      <c r="AH408" s="29"/>
    </row>
    <row r="409" spans="1:34" ht="12.75" customHeight="1">
      <c r="A409" s="84"/>
      <c r="B409" s="84"/>
      <c r="C409" s="85"/>
      <c r="D409" s="84"/>
      <c r="E409" s="84"/>
      <c r="F409" s="84"/>
      <c r="G409" s="84"/>
      <c r="H409" s="84"/>
      <c r="I409" s="84"/>
      <c r="J409" s="84"/>
      <c r="K409" s="84"/>
      <c r="L409" s="84"/>
      <c r="M409" s="84"/>
      <c r="N409" s="84"/>
      <c r="O409" s="84"/>
      <c r="P409" s="84"/>
      <c r="Q409" s="84"/>
      <c r="R409" s="84"/>
      <c r="S409" s="84"/>
      <c r="T409" s="84"/>
      <c r="U409" s="84"/>
      <c r="V409" s="84"/>
      <c r="W409" s="84"/>
      <c r="X409" s="84"/>
      <c r="Y409" s="84"/>
      <c r="Z409" s="84"/>
      <c r="AA409" s="84"/>
      <c r="AB409" s="84"/>
      <c r="AC409" s="84"/>
      <c r="AD409" s="84"/>
      <c r="AE409" s="84"/>
      <c r="AF409" s="84"/>
      <c r="AG409" s="84"/>
      <c r="AH409" s="29"/>
    </row>
    <row r="410" spans="1:34" ht="12.75" customHeight="1">
      <c r="A410" s="84"/>
      <c r="B410" s="84"/>
      <c r="C410" s="85"/>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c r="AD410" s="84"/>
      <c r="AE410" s="84"/>
      <c r="AF410" s="84"/>
      <c r="AG410" s="84"/>
      <c r="AH410" s="29"/>
    </row>
    <row r="411" spans="1:34" ht="12.75" customHeight="1">
      <c r="A411" s="84"/>
      <c r="B411" s="84"/>
      <c r="C411" s="85"/>
      <c r="D411" s="84"/>
      <c r="E411" s="84"/>
      <c r="F411" s="84"/>
      <c r="G411" s="84"/>
      <c r="H411" s="84"/>
      <c r="I411" s="84"/>
      <c r="J411" s="84"/>
      <c r="K411" s="84"/>
      <c r="L411" s="84"/>
      <c r="M411" s="84"/>
      <c r="N411" s="84"/>
      <c r="O411" s="84"/>
      <c r="P411" s="84"/>
      <c r="Q411" s="84"/>
      <c r="R411" s="84"/>
      <c r="S411" s="84"/>
      <c r="T411" s="84"/>
      <c r="U411" s="84"/>
      <c r="V411" s="84"/>
      <c r="W411" s="84"/>
      <c r="X411" s="84"/>
      <c r="Y411" s="84"/>
      <c r="Z411" s="84"/>
      <c r="AA411" s="84"/>
      <c r="AB411" s="84"/>
      <c r="AC411" s="84"/>
      <c r="AD411" s="84"/>
      <c r="AE411" s="84"/>
      <c r="AF411" s="84"/>
      <c r="AG411" s="84"/>
      <c r="AH411" s="29"/>
    </row>
    <row r="412" spans="1:34" ht="12.75" customHeight="1">
      <c r="A412" s="84"/>
      <c r="B412" s="84"/>
      <c r="C412" s="85"/>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c r="AD412" s="84"/>
      <c r="AE412" s="84"/>
      <c r="AF412" s="84"/>
      <c r="AG412" s="84"/>
      <c r="AH412" s="29"/>
    </row>
    <row r="413" spans="1:34" ht="12.75" customHeight="1">
      <c r="A413" s="84"/>
      <c r="B413" s="84"/>
      <c r="C413" s="85"/>
      <c r="D413" s="84"/>
      <c r="E413" s="84"/>
      <c r="F413" s="84"/>
      <c r="G413" s="84"/>
      <c r="H413" s="84"/>
      <c r="I413" s="84"/>
      <c r="J413" s="84"/>
      <c r="K413" s="84"/>
      <c r="L413" s="84"/>
      <c r="M413" s="84"/>
      <c r="N413" s="84"/>
      <c r="O413" s="84"/>
      <c r="P413" s="84"/>
      <c r="Q413" s="84"/>
      <c r="R413" s="84"/>
      <c r="S413" s="84"/>
      <c r="T413" s="84"/>
      <c r="U413" s="84"/>
      <c r="V413" s="84"/>
      <c r="W413" s="84"/>
      <c r="X413" s="84"/>
      <c r="Y413" s="84"/>
      <c r="Z413" s="84"/>
      <c r="AA413" s="84"/>
      <c r="AB413" s="84"/>
      <c r="AC413" s="84"/>
      <c r="AD413" s="84"/>
      <c r="AE413" s="84"/>
      <c r="AF413" s="84"/>
      <c r="AG413" s="84"/>
      <c r="AH413" s="29"/>
    </row>
    <row r="414" spans="1:34" ht="12.75" customHeight="1">
      <c r="A414" s="84"/>
      <c r="B414" s="84"/>
      <c r="C414" s="85"/>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c r="AD414" s="84"/>
      <c r="AE414" s="84"/>
      <c r="AF414" s="84"/>
      <c r="AG414" s="84"/>
      <c r="AH414" s="29"/>
    </row>
    <row r="415" spans="1:34" ht="12.75" customHeight="1">
      <c r="A415" s="84"/>
      <c r="B415" s="84"/>
      <c r="C415" s="85"/>
      <c r="D415" s="84"/>
      <c r="E415" s="84"/>
      <c r="F415" s="84"/>
      <c r="G415" s="84"/>
      <c r="H415" s="84"/>
      <c r="I415" s="84"/>
      <c r="J415" s="84"/>
      <c r="K415" s="84"/>
      <c r="L415" s="84"/>
      <c r="M415" s="84"/>
      <c r="N415" s="84"/>
      <c r="O415" s="84"/>
      <c r="P415" s="84"/>
      <c r="Q415" s="84"/>
      <c r="R415" s="84"/>
      <c r="S415" s="84"/>
      <c r="T415" s="84"/>
      <c r="U415" s="84"/>
      <c r="V415" s="84"/>
      <c r="W415" s="84"/>
      <c r="X415" s="84"/>
      <c r="Y415" s="84"/>
      <c r="Z415" s="84"/>
      <c r="AA415" s="84"/>
      <c r="AB415" s="84"/>
      <c r="AC415" s="84"/>
      <c r="AD415" s="84"/>
      <c r="AE415" s="84"/>
      <c r="AF415" s="84"/>
      <c r="AG415" s="84"/>
      <c r="AH415" s="29"/>
    </row>
    <row r="416" spans="1:34" ht="12.75" customHeight="1">
      <c r="A416" s="84"/>
      <c r="B416" s="84"/>
      <c r="C416" s="85"/>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c r="AD416" s="84"/>
      <c r="AE416" s="84"/>
      <c r="AF416" s="84"/>
      <c r="AG416" s="84"/>
      <c r="AH416" s="29"/>
    </row>
    <row r="417" spans="1:34" ht="12.75" customHeight="1">
      <c r="A417" s="84"/>
      <c r="B417" s="84"/>
      <c r="C417" s="85"/>
      <c r="D417" s="84"/>
      <c r="E417" s="84"/>
      <c r="F417" s="84"/>
      <c r="G417" s="84"/>
      <c r="H417" s="84"/>
      <c r="I417" s="84"/>
      <c r="J417" s="84"/>
      <c r="K417" s="84"/>
      <c r="L417" s="84"/>
      <c r="M417" s="84"/>
      <c r="N417" s="84"/>
      <c r="O417" s="84"/>
      <c r="P417" s="84"/>
      <c r="Q417" s="84"/>
      <c r="R417" s="84"/>
      <c r="S417" s="84"/>
      <c r="T417" s="84"/>
      <c r="U417" s="84"/>
      <c r="V417" s="84"/>
      <c r="W417" s="84"/>
      <c r="X417" s="84"/>
      <c r="Y417" s="84"/>
      <c r="Z417" s="84"/>
      <c r="AA417" s="84"/>
      <c r="AB417" s="84"/>
      <c r="AC417" s="84"/>
      <c r="AD417" s="84"/>
      <c r="AE417" s="84"/>
      <c r="AF417" s="84"/>
      <c r="AG417" s="84"/>
      <c r="AH417" s="29"/>
    </row>
    <row r="418" spans="1:34" ht="12.75" customHeight="1">
      <c r="A418" s="84"/>
      <c r="B418" s="84"/>
      <c r="C418" s="85"/>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c r="AD418" s="84"/>
      <c r="AE418" s="84"/>
      <c r="AF418" s="84"/>
      <c r="AG418" s="84"/>
      <c r="AH418" s="29"/>
    </row>
    <row r="419" spans="1:34" ht="12.75" customHeight="1">
      <c r="A419" s="84"/>
      <c r="B419" s="84"/>
      <c r="C419" s="85"/>
      <c r="D419" s="84"/>
      <c r="E419" s="84"/>
      <c r="F419" s="84"/>
      <c r="G419" s="84"/>
      <c r="H419" s="84"/>
      <c r="I419" s="84"/>
      <c r="J419" s="84"/>
      <c r="K419" s="84"/>
      <c r="L419" s="84"/>
      <c r="M419" s="84"/>
      <c r="N419" s="84"/>
      <c r="O419" s="84"/>
      <c r="P419" s="84"/>
      <c r="Q419" s="84"/>
      <c r="R419" s="84"/>
      <c r="S419" s="84"/>
      <c r="T419" s="84"/>
      <c r="U419" s="84"/>
      <c r="V419" s="84"/>
      <c r="W419" s="84"/>
      <c r="X419" s="84"/>
      <c r="Y419" s="84"/>
      <c r="Z419" s="84"/>
      <c r="AA419" s="84"/>
      <c r="AB419" s="84"/>
      <c r="AC419" s="84"/>
      <c r="AD419" s="84"/>
      <c r="AE419" s="84"/>
      <c r="AF419" s="84"/>
      <c r="AG419" s="84"/>
      <c r="AH419" s="29"/>
    </row>
    <row r="420" spans="1:34" ht="12.75" customHeight="1">
      <c r="A420" s="84"/>
      <c r="B420" s="84"/>
      <c r="C420" s="85"/>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c r="AD420" s="84"/>
      <c r="AE420" s="84"/>
      <c r="AF420" s="84"/>
      <c r="AG420" s="84"/>
      <c r="AH420" s="29"/>
    </row>
    <row r="421" spans="1:34" ht="12.75" customHeight="1">
      <c r="A421" s="84"/>
      <c r="B421" s="84"/>
      <c r="C421" s="85"/>
      <c r="D421" s="84"/>
      <c r="E421" s="84"/>
      <c r="F421" s="84"/>
      <c r="G421" s="84"/>
      <c r="H421" s="84"/>
      <c r="I421" s="84"/>
      <c r="J421" s="84"/>
      <c r="K421" s="84"/>
      <c r="L421" s="84"/>
      <c r="M421" s="84"/>
      <c r="N421" s="84"/>
      <c r="O421" s="84"/>
      <c r="P421" s="84"/>
      <c r="Q421" s="84"/>
      <c r="R421" s="84"/>
      <c r="S421" s="84"/>
      <c r="T421" s="84"/>
      <c r="U421" s="84"/>
      <c r="V421" s="84"/>
      <c r="W421" s="84"/>
      <c r="X421" s="84"/>
      <c r="Y421" s="84"/>
      <c r="Z421" s="84"/>
      <c r="AA421" s="84"/>
      <c r="AB421" s="84"/>
      <c r="AC421" s="84"/>
      <c r="AD421" s="84"/>
      <c r="AE421" s="84"/>
      <c r="AF421" s="84"/>
      <c r="AG421" s="84"/>
      <c r="AH421" s="29"/>
    </row>
    <row r="422" spans="1:34" ht="12.75" customHeight="1">
      <c r="A422" s="84"/>
      <c r="B422" s="84"/>
      <c r="C422" s="85"/>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c r="AD422" s="84"/>
      <c r="AE422" s="84"/>
      <c r="AF422" s="84"/>
      <c r="AG422" s="84"/>
      <c r="AH422" s="29"/>
    </row>
    <row r="423" spans="1:34" ht="12.75" customHeight="1">
      <c r="A423" s="84"/>
      <c r="B423" s="84"/>
      <c r="C423" s="85"/>
      <c r="D423" s="84"/>
      <c r="E423" s="84"/>
      <c r="F423" s="84"/>
      <c r="G423" s="84"/>
      <c r="H423" s="84"/>
      <c r="I423" s="84"/>
      <c r="J423" s="84"/>
      <c r="K423" s="84"/>
      <c r="L423" s="84"/>
      <c r="M423" s="84"/>
      <c r="N423" s="84"/>
      <c r="O423" s="84"/>
      <c r="P423" s="84"/>
      <c r="Q423" s="84"/>
      <c r="R423" s="84"/>
      <c r="S423" s="84"/>
      <c r="T423" s="84"/>
      <c r="U423" s="84"/>
      <c r="V423" s="84"/>
      <c r="W423" s="84"/>
      <c r="X423" s="84"/>
      <c r="Y423" s="84"/>
      <c r="Z423" s="84"/>
      <c r="AA423" s="84"/>
      <c r="AB423" s="84"/>
      <c r="AC423" s="84"/>
      <c r="AD423" s="84"/>
      <c r="AE423" s="84"/>
      <c r="AF423" s="84"/>
      <c r="AG423" s="84"/>
      <c r="AH423" s="29"/>
    </row>
    <row r="424" spans="1:34" ht="12.75" customHeight="1">
      <c r="A424" s="84"/>
      <c r="B424" s="84"/>
      <c r="C424" s="85"/>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c r="AD424" s="84"/>
      <c r="AE424" s="84"/>
      <c r="AF424" s="84"/>
      <c r="AG424" s="84"/>
      <c r="AH424" s="29"/>
    </row>
    <row r="425" spans="1:34" ht="12.75" customHeight="1">
      <c r="A425" s="84"/>
      <c r="B425" s="84"/>
      <c r="C425" s="85"/>
      <c r="D425" s="84"/>
      <c r="E425" s="84"/>
      <c r="F425" s="84"/>
      <c r="G425" s="84"/>
      <c r="H425" s="84"/>
      <c r="I425" s="84"/>
      <c r="J425" s="84"/>
      <c r="K425" s="84"/>
      <c r="L425" s="84"/>
      <c r="M425" s="84"/>
      <c r="N425" s="84"/>
      <c r="O425" s="84"/>
      <c r="P425" s="84"/>
      <c r="Q425" s="84"/>
      <c r="R425" s="84"/>
      <c r="S425" s="84"/>
      <c r="T425" s="84"/>
      <c r="U425" s="84"/>
      <c r="V425" s="84"/>
      <c r="W425" s="84"/>
      <c r="X425" s="84"/>
      <c r="Y425" s="84"/>
      <c r="Z425" s="84"/>
      <c r="AA425" s="84"/>
      <c r="AB425" s="84"/>
      <c r="AC425" s="84"/>
      <c r="AD425" s="84"/>
      <c r="AE425" s="84"/>
      <c r="AF425" s="84"/>
      <c r="AG425" s="84"/>
      <c r="AH425" s="29"/>
    </row>
    <row r="426" spans="1:34" ht="12.75" customHeight="1">
      <c r="A426" s="84"/>
      <c r="B426" s="84"/>
      <c r="C426" s="85"/>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c r="AD426" s="84"/>
      <c r="AE426" s="84"/>
      <c r="AF426" s="84"/>
      <c r="AG426" s="84"/>
      <c r="AH426" s="29"/>
    </row>
    <row r="427" spans="1:34" ht="12.75" customHeight="1">
      <c r="A427" s="84"/>
      <c r="B427" s="84"/>
      <c r="C427" s="85"/>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29"/>
    </row>
    <row r="428" spans="1:34" ht="12.75" customHeight="1">
      <c r="A428" s="84"/>
      <c r="B428" s="84"/>
      <c r="C428" s="85"/>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29"/>
    </row>
    <row r="429" spans="1:34" ht="12.75" customHeight="1">
      <c r="A429" s="84"/>
      <c r="B429" s="84"/>
      <c r="C429" s="85"/>
      <c r="D429" s="84"/>
      <c r="E429" s="84"/>
      <c r="F429" s="84"/>
      <c r="G429" s="84"/>
      <c r="H429" s="84"/>
      <c r="I429" s="84"/>
      <c r="J429" s="84"/>
      <c r="K429" s="84"/>
      <c r="L429" s="84"/>
      <c r="M429" s="84"/>
      <c r="N429" s="84"/>
      <c r="O429" s="84"/>
      <c r="P429" s="84"/>
      <c r="Q429" s="84"/>
      <c r="R429" s="84"/>
      <c r="S429" s="84"/>
      <c r="T429" s="84"/>
      <c r="U429" s="84"/>
      <c r="V429" s="84"/>
      <c r="W429" s="84"/>
      <c r="X429" s="84"/>
      <c r="Y429" s="84"/>
      <c r="Z429" s="84"/>
      <c r="AA429" s="84"/>
      <c r="AB429" s="84"/>
      <c r="AC429" s="84"/>
      <c r="AD429" s="84"/>
      <c r="AE429" s="84"/>
      <c r="AF429" s="84"/>
      <c r="AG429" s="84"/>
      <c r="AH429" s="29"/>
    </row>
    <row r="430" spans="1:34" ht="12.75" customHeight="1">
      <c r="A430" s="84"/>
      <c r="B430" s="84"/>
      <c r="C430" s="85"/>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c r="AD430" s="84"/>
      <c r="AE430" s="84"/>
      <c r="AF430" s="84"/>
      <c r="AG430" s="84"/>
      <c r="AH430" s="29"/>
    </row>
    <row r="431" spans="1:34" ht="12.75" customHeight="1">
      <c r="A431" s="84"/>
      <c r="B431" s="84"/>
      <c r="C431" s="85"/>
      <c r="D431" s="84"/>
      <c r="E431" s="84"/>
      <c r="F431" s="84"/>
      <c r="G431" s="84"/>
      <c r="H431" s="84"/>
      <c r="I431" s="84"/>
      <c r="J431" s="84"/>
      <c r="K431" s="84"/>
      <c r="L431" s="84"/>
      <c r="M431" s="84"/>
      <c r="N431" s="84"/>
      <c r="O431" s="84"/>
      <c r="P431" s="84"/>
      <c r="Q431" s="84"/>
      <c r="R431" s="84"/>
      <c r="S431" s="84"/>
      <c r="T431" s="84"/>
      <c r="U431" s="84"/>
      <c r="V431" s="84"/>
      <c r="W431" s="84"/>
      <c r="X431" s="84"/>
      <c r="Y431" s="84"/>
      <c r="Z431" s="84"/>
      <c r="AA431" s="84"/>
      <c r="AB431" s="84"/>
      <c r="AC431" s="84"/>
      <c r="AD431" s="84"/>
      <c r="AE431" s="84"/>
      <c r="AF431" s="84"/>
      <c r="AG431" s="84"/>
      <c r="AH431" s="29"/>
    </row>
    <row r="432" spans="1:34" ht="12.75" customHeight="1">
      <c r="A432" s="84"/>
      <c r="B432" s="84"/>
      <c r="C432" s="85"/>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c r="AD432" s="84"/>
      <c r="AE432" s="84"/>
      <c r="AF432" s="84"/>
      <c r="AG432" s="84"/>
      <c r="AH432" s="29"/>
    </row>
    <row r="433" spans="1:34" ht="12.75" customHeight="1">
      <c r="A433" s="84"/>
      <c r="B433" s="84"/>
      <c r="C433" s="85"/>
      <c r="D433" s="84"/>
      <c r="E433" s="84"/>
      <c r="F433" s="84"/>
      <c r="G433" s="84"/>
      <c r="H433" s="84"/>
      <c r="I433" s="84"/>
      <c r="J433" s="84"/>
      <c r="K433" s="84"/>
      <c r="L433" s="84"/>
      <c r="M433" s="84"/>
      <c r="N433" s="84"/>
      <c r="O433" s="84"/>
      <c r="P433" s="84"/>
      <c r="Q433" s="84"/>
      <c r="R433" s="84"/>
      <c r="S433" s="84"/>
      <c r="T433" s="84"/>
      <c r="U433" s="84"/>
      <c r="V433" s="84"/>
      <c r="W433" s="84"/>
      <c r="X433" s="84"/>
      <c r="Y433" s="84"/>
      <c r="Z433" s="84"/>
      <c r="AA433" s="84"/>
      <c r="AB433" s="84"/>
      <c r="AC433" s="84"/>
      <c r="AD433" s="84"/>
      <c r="AE433" s="84"/>
      <c r="AF433" s="84"/>
      <c r="AG433" s="84"/>
      <c r="AH433" s="29"/>
    </row>
    <row r="434" spans="1:34" ht="12.75" customHeight="1">
      <c r="A434" s="84"/>
      <c r="B434" s="84"/>
      <c r="C434" s="85"/>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c r="AD434" s="84"/>
      <c r="AE434" s="84"/>
      <c r="AF434" s="84"/>
      <c r="AG434" s="84"/>
      <c r="AH434" s="29"/>
    </row>
    <row r="435" spans="1:34" ht="12.75" customHeight="1">
      <c r="A435" s="84"/>
      <c r="B435" s="84"/>
      <c r="C435" s="85"/>
      <c r="D435" s="84"/>
      <c r="E435" s="84"/>
      <c r="F435" s="84"/>
      <c r="G435" s="84"/>
      <c r="H435" s="84"/>
      <c r="I435" s="84"/>
      <c r="J435" s="84"/>
      <c r="K435" s="84"/>
      <c r="L435" s="84"/>
      <c r="M435" s="84"/>
      <c r="N435" s="84"/>
      <c r="O435" s="84"/>
      <c r="P435" s="84"/>
      <c r="Q435" s="84"/>
      <c r="R435" s="84"/>
      <c r="S435" s="84"/>
      <c r="T435" s="84"/>
      <c r="U435" s="84"/>
      <c r="V435" s="84"/>
      <c r="W435" s="84"/>
      <c r="X435" s="84"/>
      <c r="Y435" s="84"/>
      <c r="Z435" s="84"/>
      <c r="AA435" s="84"/>
      <c r="AB435" s="84"/>
      <c r="AC435" s="84"/>
      <c r="AD435" s="84"/>
      <c r="AE435" s="84"/>
      <c r="AF435" s="84"/>
      <c r="AG435" s="84"/>
      <c r="AH435" s="29"/>
    </row>
    <row r="436" spans="1:34" ht="12.75" customHeight="1">
      <c r="A436" s="84"/>
      <c r="B436" s="84"/>
      <c r="C436" s="85"/>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c r="AD436" s="84"/>
      <c r="AE436" s="84"/>
      <c r="AF436" s="84"/>
      <c r="AG436" s="84"/>
      <c r="AH436" s="29"/>
    </row>
    <row r="437" spans="1:34" ht="12.75" customHeight="1">
      <c r="A437" s="84"/>
      <c r="B437" s="84"/>
      <c r="C437" s="85"/>
      <c r="D437" s="84"/>
      <c r="E437" s="84"/>
      <c r="F437" s="84"/>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c r="AD437" s="84"/>
      <c r="AE437" s="84"/>
      <c r="AF437" s="84"/>
      <c r="AG437" s="84"/>
      <c r="AH437" s="29"/>
    </row>
    <row r="438" spans="1:34" ht="12.75" customHeight="1">
      <c r="A438" s="84"/>
      <c r="B438" s="84"/>
      <c r="C438" s="85"/>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c r="AD438" s="84"/>
      <c r="AE438" s="84"/>
      <c r="AF438" s="84"/>
      <c r="AG438" s="84"/>
      <c r="AH438" s="29"/>
    </row>
    <row r="439" spans="1:34" ht="12.75" customHeight="1">
      <c r="A439" s="84"/>
      <c r="B439" s="84"/>
      <c r="C439" s="85"/>
      <c r="D439" s="84"/>
      <c r="E439" s="84"/>
      <c r="F439" s="84"/>
      <c r="G439" s="84"/>
      <c r="H439" s="84"/>
      <c r="I439" s="84"/>
      <c r="J439" s="84"/>
      <c r="K439" s="84"/>
      <c r="L439" s="84"/>
      <c r="M439" s="84"/>
      <c r="N439" s="84"/>
      <c r="O439" s="84"/>
      <c r="P439" s="84"/>
      <c r="Q439" s="84"/>
      <c r="R439" s="84"/>
      <c r="S439" s="84"/>
      <c r="T439" s="84"/>
      <c r="U439" s="84"/>
      <c r="V439" s="84"/>
      <c r="W439" s="84"/>
      <c r="X439" s="84"/>
      <c r="Y439" s="84"/>
      <c r="Z439" s="84"/>
      <c r="AA439" s="84"/>
      <c r="AB439" s="84"/>
      <c r="AC439" s="84"/>
      <c r="AD439" s="84"/>
      <c r="AE439" s="84"/>
      <c r="AF439" s="84"/>
      <c r="AG439" s="84"/>
      <c r="AH439" s="29"/>
    </row>
    <row r="440" spans="1:34" ht="12.75" customHeight="1">
      <c r="A440" s="84"/>
      <c r="B440" s="84"/>
      <c r="C440" s="85"/>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c r="AD440" s="84"/>
      <c r="AE440" s="84"/>
      <c r="AF440" s="84"/>
      <c r="AG440" s="84"/>
      <c r="AH440" s="29"/>
    </row>
    <row r="441" spans="1:34" ht="12.75" customHeight="1">
      <c r="A441" s="84"/>
      <c r="B441" s="84"/>
      <c r="C441" s="85"/>
      <c r="D441" s="84"/>
      <c r="E441" s="84"/>
      <c r="F441" s="84"/>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c r="AD441" s="84"/>
      <c r="AE441" s="84"/>
      <c r="AF441" s="84"/>
      <c r="AG441" s="84"/>
      <c r="AH441" s="29"/>
    </row>
    <row r="442" spans="1:34" ht="12.75" customHeight="1">
      <c r="A442" s="84"/>
      <c r="B442" s="84"/>
      <c r="C442" s="85"/>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4"/>
      <c r="AE442" s="84"/>
      <c r="AF442" s="84"/>
      <c r="AG442" s="84"/>
      <c r="AH442" s="29"/>
    </row>
    <row r="443" spans="1:34" ht="12.75" customHeight="1">
      <c r="A443" s="84"/>
      <c r="B443" s="84"/>
      <c r="C443" s="85"/>
      <c r="D443" s="84"/>
      <c r="E443" s="84"/>
      <c r="F443" s="84"/>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c r="AD443" s="84"/>
      <c r="AE443" s="84"/>
      <c r="AF443" s="84"/>
      <c r="AG443" s="84"/>
      <c r="AH443" s="29"/>
    </row>
    <row r="444" spans="1:34" ht="12.75" customHeight="1">
      <c r="A444" s="84"/>
      <c r="B444" s="84"/>
      <c r="C444" s="85"/>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c r="AD444" s="84"/>
      <c r="AE444" s="84"/>
      <c r="AF444" s="84"/>
      <c r="AG444" s="84"/>
      <c r="AH444" s="29"/>
    </row>
    <row r="445" spans="1:34" ht="12.75" customHeight="1">
      <c r="A445" s="84"/>
      <c r="B445" s="84"/>
      <c r="C445" s="85"/>
      <c r="D445" s="84"/>
      <c r="E445" s="84"/>
      <c r="F445" s="84"/>
      <c r="G445" s="84"/>
      <c r="H445" s="84"/>
      <c r="I445" s="84"/>
      <c r="J445" s="84"/>
      <c r="K445" s="84"/>
      <c r="L445" s="84"/>
      <c r="M445" s="84"/>
      <c r="N445" s="84"/>
      <c r="O445" s="84"/>
      <c r="P445" s="84"/>
      <c r="Q445" s="84"/>
      <c r="R445" s="84"/>
      <c r="S445" s="84"/>
      <c r="T445" s="84"/>
      <c r="U445" s="84"/>
      <c r="V445" s="84"/>
      <c r="W445" s="84"/>
      <c r="X445" s="84"/>
      <c r="Y445" s="84"/>
      <c r="Z445" s="84"/>
      <c r="AA445" s="84"/>
      <c r="AB445" s="84"/>
      <c r="AC445" s="84"/>
      <c r="AD445" s="84"/>
      <c r="AE445" s="84"/>
      <c r="AF445" s="84"/>
      <c r="AG445" s="84"/>
      <c r="AH445" s="29"/>
    </row>
    <row r="446" spans="1:34" ht="12.75" customHeight="1">
      <c r="A446" s="84"/>
      <c r="B446" s="84"/>
      <c r="C446" s="85"/>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c r="AD446" s="84"/>
      <c r="AE446" s="84"/>
      <c r="AF446" s="84"/>
      <c r="AG446" s="84"/>
      <c r="AH446" s="29"/>
    </row>
    <row r="447" spans="1:34" ht="12.75" customHeight="1">
      <c r="A447" s="84"/>
      <c r="B447" s="84"/>
      <c r="C447" s="85"/>
      <c r="D447" s="84"/>
      <c r="E447" s="84"/>
      <c r="F447" s="84"/>
      <c r="G447" s="84"/>
      <c r="H447" s="84"/>
      <c r="I447" s="84"/>
      <c r="J447" s="84"/>
      <c r="K447" s="84"/>
      <c r="L447" s="84"/>
      <c r="M447" s="84"/>
      <c r="N447" s="84"/>
      <c r="O447" s="84"/>
      <c r="P447" s="84"/>
      <c r="Q447" s="84"/>
      <c r="R447" s="84"/>
      <c r="S447" s="84"/>
      <c r="T447" s="84"/>
      <c r="U447" s="84"/>
      <c r="V447" s="84"/>
      <c r="W447" s="84"/>
      <c r="X447" s="84"/>
      <c r="Y447" s="84"/>
      <c r="Z447" s="84"/>
      <c r="AA447" s="84"/>
      <c r="AB447" s="84"/>
      <c r="AC447" s="84"/>
      <c r="AD447" s="84"/>
      <c r="AE447" s="84"/>
      <c r="AF447" s="84"/>
      <c r="AG447" s="84"/>
      <c r="AH447" s="29"/>
    </row>
    <row r="448" spans="1:34" ht="12.75" customHeight="1">
      <c r="A448" s="84"/>
      <c r="B448" s="84"/>
      <c r="C448" s="85"/>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c r="AD448" s="84"/>
      <c r="AE448" s="84"/>
      <c r="AF448" s="84"/>
      <c r="AG448" s="84"/>
      <c r="AH448" s="29"/>
    </row>
    <row r="449" spans="1:34" ht="12.75" customHeight="1">
      <c r="A449" s="84"/>
      <c r="B449" s="84"/>
      <c r="C449" s="85"/>
      <c r="D449" s="84"/>
      <c r="E449" s="84"/>
      <c r="F449" s="84"/>
      <c r="G449" s="84"/>
      <c r="H449" s="84"/>
      <c r="I449" s="84"/>
      <c r="J449" s="84"/>
      <c r="K449" s="84"/>
      <c r="L449" s="84"/>
      <c r="M449" s="84"/>
      <c r="N449" s="84"/>
      <c r="O449" s="84"/>
      <c r="P449" s="84"/>
      <c r="Q449" s="84"/>
      <c r="R449" s="84"/>
      <c r="S449" s="84"/>
      <c r="T449" s="84"/>
      <c r="U449" s="84"/>
      <c r="V449" s="84"/>
      <c r="W449" s="84"/>
      <c r="X449" s="84"/>
      <c r="Y449" s="84"/>
      <c r="Z449" s="84"/>
      <c r="AA449" s="84"/>
      <c r="AB449" s="84"/>
      <c r="AC449" s="84"/>
      <c r="AD449" s="84"/>
      <c r="AE449" s="84"/>
      <c r="AF449" s="84"/>
      <c r="AG449" s="84"/>
      <c r="AH449" s="29"/>
    </row>
    <row r="450" spans="1:34" ht="12.75" customHeight="1">
      <c r="A450" s="84"/>
      <c r="B450" s="84"/>
      <c r="C450" s="85"/>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c r="AD450" s="84"/>
      <c r="AE450" s="84"/>
      <c r="AF450" s="84"/>
      <c r="AG450" s="84"/>
      <c r="AH450" s="29"/>
    </row>
    <row r="451" spans="1:34" ht="12.75" customHeight="1">
      <c r="A451" s="84"/>
      <c r="B451" s="84"/>
      <c r="C451" s="85"/>
      <c r="D451" s="84"/>
      <c r="E451" s="84"/>
      <c r="F451" s="84"/>
      <c r="G451" s="84"/>
      <c r="H451" s="84"/>
      <c r="I451" s="84"/>
      <c r="J451" s="84"/>
      <c r="K451" s="84"/>
      <c r="L451" s="84"/>
      <c r="M451" s="84"/>
      <c r="N451" s="84"/>
      <c r="O451" s="84"/>
      <c r="P451" s="84"/>
      <c r="Q451" s="84"/>
      <c r="R451" s="84"/>
      <c r="S451" s="84"/>
      <c r="T451" s="84"/>
      <c r="U451" s="84"/>
      <c r="V451" s="84"/>
      <c r="W451" s="84"/>
      <c r="X451" s="84"/>
      <c r="Y451" s="84"/>
      <c r="Z451" s="84"/>
      <c r="AA451" s="84"/>
      <c r="AB451" s="84"/>
      <c r="AC451" s="84"/>
      <c r="AD451" s="84"/>
      <c r="AE451" s="84"/>
      <c r="AF451" s="84"/>
      <c r="AG451" s="84"/>
      <c r="AH451" s="29"/>
    </row>
    <row r="452" spans="1:34" ht="12.75" customHeight="1">
      <c r="A452" s="84"/>
      <c r="B452" s="84"/>
      <c r="C452" s="85"/>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c r="AH452" s="29"/>
    </row>
    <row r="453" spans="1:34" ht="12.75" customHeight="1">
      <c r="A453" s="84"/>
      <c r="B453" s="84"/>
      <c r="C453" s="85"/>
      <c r="D453" s="84"/>
      <c r="E453" s="84"/>
      <c r="F453" s="84"/>
      <c r="G453" s="84"/>
      <c r="H453" s="84"/>
      <c r="I453" s="84"/>
      <c r="J453" s="84"/>
      <c r="K453" s="84"/>
      <c r="L453" s="84"/>
      <c r="M453" s="84"/>
      <c r="N453" s="84"/>
      <c r="O453" s="84"/>
      <c r="P453" s="84"/>
      <c r="Q453" s="84"/>
      <c r="R453" s="84"/>
      <c r="S453" s="84"/>
      <c r="T453" s="84"/>
      <c r="U453" s="84"/>
      <c r="V453" s="84"/>
      <c r="W453" s="84"/>
      <c r="X453" s="84"/>
      <c r="Y453" s="84"/>
      <c r="Z453" s="84"/>
      <c r="AA453" s="84"/>
      <c r="AB453" s="84"/>
      <c r="AC453" s="84"/>
      <c r="AD453" s="84"/>
      <c r="AE453" s="84"/>
      <c r="AF453" s="84"/>
      <c r="AG453" s="84"/>
      <c r="AH453" s="29"/>
    </row>
    <row r="454" spans="1:34" ht="12.75" customHeight="1">
      <c r="A454" s="84"/>
      <c r="B454" s="84"/>
      <c r="C454" s="85"/>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4"/>
      <c r="AF454" s="84"/>
      <c r="AG454" s="84"/>
      <c r="AH454" s="29"/>
    </row>
    <row r="455" spans="1:34" ht="12.75" customHeight="1">
      <c r="A455" s="84"/>
      <c r="B455" s="84"/>
      <c r="C455" s="85"/>
      <c r="D455" s="84"/>
      <c r="E455" s="84"/>
      <c r="F455" s="84"/>
      <c r="G455" s="84"/>
      <c r="H455" s="84"/>
      <c r="I455" s="84"/>
      <c r="J455" s="84"/>
      <c r="K455" s="84"/>
      <c r="L455" s="84"/>
      <c r="M455" s="84"/>
      <c r="N455" s="84"/>
      <c r="O455" s="84"/>
      <c r="P455" s="84"/>
      <c r="Q455" s="84"/>
      <c r="R455" s="84"/>
      <c r="S455" s="84"/>
      <c r="T455" s="84"/>
      <c r="U455" s="84"/>
      <c r="V455" s="84"/>
      <c r="W455" s="84"/>
      <c r="X455" s="84"/>
      <c r="Y455" s="84"/>
      <c r="Z455" s="84"/>
      <c r="AA455" s="84"/>
      <c r="AB455" s="84"/>
      <c r="AC455" s="84"/>
      <c r="AD455" s="84"/>
      <c r="AE455" s="84"/>
      <c r="AF455" s="84"/>
      <c r="AG455" s="84"/>
      <c r="AH455" s="29"/>
    </row>
    <row r="456" spans="1:34" ht="12.75" customHeight="1">
      <c r="A456" s="84"/>
      <c r="B456" s="84"/>
      <c r="C456" s="85"/>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c r="AD456" s="84"/>
      <c r="AE456" s="84"/>
      <c r="AF456" s="84"/>
      <c r="AG456" s="84"/>
      <c r="AH456" s="29"/>
    </row>
    <row r="457" spans="1:34" ht="12.75" customHeight="1">
      <c r="A457" s="84"/>
      <c r="B457" s="84"/>
      <c r="C457" s="85"/>
      <c r="D457" s="84"/>
      <c r="E457" s="84"/>
      <c r="F457" s="84"/>
      <c r="G457" s="84"/>
      <c r="H457" s="84"/>
      <c r="I457" s="84"/>
      <c r="J457" s="84"/>
      <c r="K457" s="84"/>
      <c r="L457" s="84"/>
      <c r="M457" s="84"/>
      <c r="N457" s="84"/>
      <c r="O457" s="84"/>
      <c r="P457" s="84"/>
      <c r="Q457" s="84"/>
      <c r="R457" s="84"/>
      <c r="S457" s="84"/>
      <c r="T457" s="84"/>
      <c r="U457" s="84"/>
      <c r="V457" s="84"/>
      <c r="W457" s="84"/>
      <c r="X457" s="84"/>
      <c r="Y457" s="84"/>
      <c r="Z457" s="84"/>
      <c r="AA457" s="84"/>
      <c r="AB457" s="84"/>
      <c r="AC457" s="84"/>
      <c r="AD457" s="84"/>
      <c r="AE457" s="84"/>
      <c r="AF457" s="84"/>
      <c r="AG457" s="84"/>
      <c r="AH457" s="29"/>
    </row>
    <row r="458" spans="1:34" ht="12.75" customHeight="1">
      <c r="A458" s="84"/>
      <c r="B458" s="84"/>
      <c r="C458" s="85"/>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c r="AD458" s="84"/>
      <c r="AE458" s="84"/>
      <c r="AF458" s="84"/>
      <c r="AG458" s="84"/>
      <c r="AH458" s="29"/>
    </row>
    <row r="459" spans="1:34" ht="12.75" customHeight="1">
      <c r="A459" s="84"/>
      <c r="B459" s="84"/>
      <c r="C459" s="85"/>
      <c r="D459" s="84"/>
      <c r="E459" s="84"/>
      <c r="F459" s="84"/>
      <c r="G459" s="84"/>
      <c r="H459" s="84"/>
      <c r="I459" s="84"/>
      <c r="J459" s="84"/>
      <c r="K459" s="84"/>
      <c r="L459" s="84"/>
      <c r="M459" s="84"/>
      <c r="N459" s="84"/>
      <c r="O459" s="84"/>
      <c r="P459" s="84"/>
      <c r="Q459" s="84"/>
      <c r="R459" s="84"/>
      <c r="S459" s="84"/>
      <c r="T459" s="84"/>
      <c r="U459" s="84"/>
      <c r="V459" s="84"/>
      <c r="W459" s="84"/>
      <c r="X459" s="84"/>
      <c r="Y459" s="84"/>
      <c r="Z459" s="84"/>
      <c r="AA459" s="84"/>
      <c r="AB459" s="84"/>
      <c r="AC459" s="84"/>
      <c r="AD459" s="84"/>
      <c r="AE459" s="84"/>
      <c r="AF459" s="84"/>
      <c r="AG459" s="84"/>
      <c r="AH459" s="29"/>
    </row>
    <row r="460" spans="1:34" ht="12.75" customHeight="1">
      <c r="A460" s="84"/>
      <c r="B460" s="84"/>
      <c r="C460" s="85"/>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c r="AD460" s="84"/>
      <c r="AE460" s="84"/>
      <c r="AF460" s="84"/>
      <c r="AG460" s="84"/>
      <c r="AH460" s="29"/>
    </row>
    <row r="461" spans="1:34" ht="12.75" customHeight="1">
      <c r="A461" s="84"/>
      <c r="B461" s="84"/>
      <c r="C461" s="85"/>
      <c r="D461" s="84"/>
      <c r="E461" s="84"/>
      <c r="F461" s="84"/>
      <c r="G461" s="84"/>
      <c r="H461" s="84"/>
      <c r="I461" s="84"/>
      <c r="J461" s="84"/>
      <c r="K461" s="84"/>
      <c r="L461" s="84"/>
      <c r="M461" s="84"/>
      <c r="N461" s="84"/>
      <c r="O461" s="84"/>
      <c r="P461" s="84"/>
      <c r="Q461" s="84"/>
      <c r="R461" s="84"/>
      <c r="S461" s="84"/>
      <c r="T461" s="84"/>
      <c r="U461" s="84"/>
      <c r="V461" s="84"/>
      <c r="W461" s="84"/>
      <c r="X461" s="84"/>
      <c r="Y461" s="84"/>
      <c r="Z461" s="84"/>
      <c r="AA461" s="84"/>
      <c r="AB461" s="84"/>
      <c r="AC461" s="84"/>
      <c r="AD461" s="84"/>
      <c r="AE461" s="84"/>
      <c r="AF461" s="84"/>
      <c r="AG461" s="84"/>
      <c r="AH461" s="29"/>
    </row>
    <row r="462" spans="1:34" ht="12.75" customHeight="1">
      <c r="A462" s="84"/>
      <c r="B462" s="84"/>
      <c r="C462" s="85"/>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c r="AD462" s="84"/>
      <c r="AE462" s="84"/>
      <c r="AF462" s="84"/>
      <c r="AG462" s="84"/>
      <c r="AH462" s="29"/>
    </row>
    <row r="463" spans="1:34" ht="12.75" customHeight="1">
      <c r="A463" s="84"/>
      <c r="B463" s="84"/>
      <c r="C463" s="85"/>
      <c r="D463" s="84"/>
      <c r="E463" s="84"/>
      <c r="F463" s="84"/>
      <c r="G463" s="84"/>
      <c r="H463" s="84"/>
      <c r="I463" s="84"/>
      <c r="J463" s="84"/>
      <c r="K463" s="84"/>
      <c r="L463" s="84"/>
      <c r="M463" s="84"/>
      <c r="N463" s="84"/>
      <c r="O463" s="84"/>
      <c r="P463" s="84"/>
      <c r="Q463" s="84"/>
      <c r="R463" s="84"/>
      <c r="S463" s="84"/>
      <c r="T463" s="84"/>
      <c r="U463" s="84"/>
      <c r="V463" s="84"/>
      <c r="W463" s="84"/>
      <c r="X463" s="84"/>
      <c r="Y463" s="84"/>
      <c r="Z463" s="84"/>
      <c r="AA463" s="84"/>
      <c r="AB463" s="84"/>
      <c r="AC463" s="84"/>
      <c r="AD463" s="84"/>
      <c r="AE463" s="84"/>
      <c r="AF463" s="84"/>
      <c r="AG463" s="84"/>
      <c r="AH463" s="29"/>
    </row>
    <row r="464" spans="1:34" ht="12.75" customHeight="1">
      <c r="A464" s="84"/>
      <c r="B464" s="84"/>
      <c r="C464" s="85"/>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c r="AD464" s="84"/>
      <c r="AE464" s="84"/>
      <c r="AF464" s="84"/>
      <c r="AG464" s="84"/>
      <c r="AH464" s="29"/>
    </row>
    <row r="465" spans="1:34" ht="12.75" customHeight="1">
      <c r="A465" s="84"/>
      <c r="B465" s="84"/>
      <c r="C465" s="85"/>
      <c r="D465" s="84"/>
      <c r="E465" s="84"/>
      <c r="F465" s="84"/>
      <c r="G465" s="84"/>
      <c r="H465" s="84"/>
      <c r="I465" s="84"/>
      <c r="J465" s="84"/>
      <c r="K465" s="84"/>
      <c r="L465" s="84"/>
      <c r="M465" s="84"/>
      <c r="N465" s="84"/>
      <c r="O465" s="84"/>
      <c r="P465" s="84"/>
      <c r="Q465" s="84"/>
      <c r="R465" s="84"/>
      <c r="S465" s="84"/>
      <c r="T465" s="84"/>
      <c r="U465" s="84"/>
      <c r="V465" s="84"/>
      <c r="W465" s="84"/>
      <c r="X465" s="84"/>
      <c r="Y465" s="84"/>
      <c r="Z465" s="84"/>
      <c r="AA465" s="84"/>
      <c r="AB465" s="84"/>
      <c r="AC465" s="84"/>
      <c r="AD465" s="84"/>
      <c r="AE465" s="84"/>
      <c r="AF465" s="84"/>
      <c r="AG465" s="84"/>
      <c r="AH465" s="29"/>
    </row>
    <row r="466" spans="1:34" ht="12.75" customHeight="1">
      <c r="A466" s="84"/>
      <c r="B466" s="84"/>
      <c r="C466" s="85"/>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c r="AD466" s="84"/>
      <c r="AE466" s="84"/>
      <c r="AF466" s="84"/>
      <c r="AG466" s="84"/>
      <c r="AH466" s="29"/>
    </row>
    <row r="467" spans="1:34" ht="12.75" customHeight="1">
      <c r="A467" s="84"/>
      <c r="B467" s="84"/>
      <c r="C467" s="85"/>
      <c r="D467" s="84"/>
      <c r="E467" s="84"/>
      <c r="F467" s="84"/>
      <c r="G467" s="84"/>
      <c r="H467" s="84"/>
      <c r="I467" s="84"/>
      <c r="J467" s="84"/>
      <c r="K467" s="84"/>
      <c r="L467" s="84"/>
      <c r="M467" s="84"/>
      <c r="N467" s="84"/>
      <c r="O467" s="84"/>
      <c r="P467" s="84"/>
      <c r="Q467" s="84"/>
      <c r="R467" s="84"/>
      <c r="S467" s="84"/>
      <c r="T467" s="84"/>
      <c r="U467" s="84"/>
      <c r="V467" s="84"/>
      <c r="W467" s="84"/>
      <c r="X467" s="84"/>
      <c r="Y467" s="84"/>
      <c r="Z467" s="84"/>
      <c r="AA467" s="84"/>
      <c r="AB467" s="84"/>
      <c r="AC467" s="84"/>
      <c r="AD467" s="84"/>
      <c r="AE467" s="84"/>
      <c r="AF467" s="84"/>
      <c r="AG467" s="84"/>
      <c r="AH467" s="29"/>
    </row>
    <row r="468" spans="1:34" ht="12.75" customHeight="1">
      <c r="A468" s="84"/>
      <c r="B468" s="84"/>
      <c r="C468" s="85"/>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c r="AD468" s="84"/>
      <c r="AE468" s="84"/>
      <c r="AF468" s="84"/>
      <c r="AG468" s="84"/>
      <c r="AH468" s="29"/>
    </row>
    <row r="469" spans="1:34" ht="12.75" customHeight="1">
      <c r="A469" s="84"/>
      <c r="B469" s="84"/>
      <c r="C469" s="85"/>
      <c r="D469" s="84"/>
      <c r="E469" s="84"/>
      <c r="F469" s="84"/>
      <c r="G469" s="84"/>
      <c r="H469" s="84"/>
      <c r="I469" s="84"/>
      <c r="J469" s="84"/>
      <c r="K469" s="84"/>
      <c r="L469" s="84"/>
      <c r="M469" s="84"/>
      <c r="N469" s="84"/>
      <c r="O469" s="84"/>
      <c r="P469" s="84"/>
      <c r="Q469" s="84"/>
      <c r="R469" s="84"/>
      <c r="S469" s="84"/>
      <c r="T469" s="84"/>
      <c r="U469" s="84"/>
      <c r="V469" s="84"/>
      <c r="W469" s="84"/>
      <c r="X469" s="84"/>
      <c r="Y469" s="84"/>
      <c r="Z469" s="84"/>
      <c r="AA469" s="84"/>
      <c r="AB469" s="84"/>
      <c r="AC469" s="84"/>
      <c r="AD469" s="84"/>
      <c r="AE469" s="84"/>
      <c r="AF469" s="84"/>
      <c r="AG469" s="84"/>
      <c r="AH469" s="29"/>
    </row>
    <row r="470" spans="1:34" ht="12.75" customHeight="1">
      <c r="A470" s="84"/>
      <c r="B470" s="84"/>
      <c r="C470" s="85"/>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c r="AD470" s="84"/>
      <c r="AE470" s="84"/>
      <c r="AF470" s="84"/>
      <c r="AG470" s="84"/>
      <c r="AH470" s="29"/>
    </row>
    <row r="471" spans="1:34" ht="12.75" customHeight="1">
      <c r="A471" s="84"/>
      <c r="B471" s="84"/>
      <c r="C471" s="85"/>
      <c r="D471" s="84"/>
      <c r="E471" s="84"/>
      <c r="F471" s="84"/>
      <c r="G471" s="84"/>
      <c r="H471" s="84"/>
      <c r="I471" s="84"/>
      <c r="J471" s="84"/>
      <c r="K471" s="84"/>
      <c r="L471" s="84"/>
      <c r="M471" s="84"/>
      <c r="N471" s="84"/>
      <c r="O471" s="84"/>
      <c r="P471" s="84"/>
      <c r="Q471" s="84"/>
      <c r="R471" s="84"/>
      <c r="S471" s="84"/>
      <c r="T471" s="84"/>
      <c r="U471" s="84"/>
      <c r="V471" s="84"/>
      <c r="W471" s="84"/>
      <c r="X471" s="84"/>
      <c r="Y471" s="84"/>
      <c r="Z471" s="84"/>
      <c r="AA471" s="84"/>
      <c r="AB471" s="84"/>
      <c r="AC471" s="84"/>
      <c r="AD471" s="84"/>
      <c r="AE471" s="84"/>
      <c r="AF471" s="84"/>
      <c r="AG471" s="84"/>
      <c r="AH471" s="29"/>
    </row>
    <row r="472" spans="1:34" ht="12.75" customHeight="1">
      <c r="A472" s="84"/>
      <c r="B472" s="84"/>
      <c r="C472" s="85"/>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c r="AD472" s="84"/>
      <c r="AE472" s="84"/>
      <c r="AF472" s="84"/>
      <c r="AG472" s="84"/>
      <c r="AH472" s="29"/>
    </row>
    <row r="473" spans="1:34" ht="12.75" customHeight="1">
      <c r="A473" s="84"/>
      <c r="B473" s="84"/>
      <c r="C473" s="85"/>
      <c r="D473" s="84"/>
      <c r="E473" s="84"/>
      <c r="F473" s="84"/>
      <c r="G473" s="84"/>
      <c r="H473" s="84"/>
      <c r="I473" s="84"/>
      <c r="J473" s="84"/>
      <c r="K473" s="84"/>
      <c r="L473" s="84"/>
      <c r="M473" s="84"/>
      <c r="N473" s="84"/>
      <c r="O473" s="84"/>
      <c r="P473" s="84"/>
      <c r="Q473" s="84"/>
      <c r="R473" s="84"/>
      <c r="S473" s="84"/>
      <c r="T473" s="84"/>
      <c r="U473" s="84"/>
      <c r="V473" s="84"/>
      <c r="W473" s="84"/>
      <c r="X473" s="84"/>
      <c r="Y473" s="84"/>
      <c r="Z473" s="84"/>
      <c r="AA473" s="84"/>
      <c r="AB473" s="84"/>
      <c r="AC473" s="84"/>
      <c r="AD473" s="84"/>
      <c r="AE473" s="84"/>
      <c r="AF473" s="84"/>
      <c r="AG473" s="84"/>
      <c r="AH473" s="29"/>
    </row>
    <row r="474" spans="1:34" ht="12.75" customHeight="1">
      <c r="A474" s="84"/>
      <c r="B474" s="84"/>
      <c r="C474" s="85"/>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c r="AG474" s="84"/>
      <c r="AH474" s="29"/>
    </row>
    <row r="475" spans="1:34" ht="12.75" customHeight="1">
      <c r="A475" s="84"/>
      <c r="B475" s="84"/>
      <c r="C475" s="85"/>
      <c r="D475" s="84"/>
      <c r="E475" s="84"/>
      <c r="F475" s="84"/>
      <c r="G475" s="84"/>
      <c r="H475" s="84"/>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c r="AG475" s="84"/>
      <c r="AH475" s="29"/>
    </row>
    <row r="476" spans="1:34" ht="12.75" customHeight="1">
      <c r="A476" s="84"/>
      <c r="B476" s="84"/>
      <c r="C476" s="85"/>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c r="AD476" s="84"/>
      <c r="AE476" s="84"/>
      <c r="AF476" s="84"/>
      <c r="AG476" s="84"/>
      <c r="AH476" s="29"/>
    </row>
    <row r="477" spans="1:34" ht="12.75" customHeight="1">
      <c r="A477" s="84"/>
      <c r="B477" s="84"/>
      <c r="C477" s="85"/>
      <c r="D477" s="84"/>
      <c r="E477" s="84"/>
      <c r="F477" s="84"/>
      <c r="G477" s="84"/>
      <c r="H477" s="84"/>
      <c r="I477" s="84"/>
      <c r="J477" s="84"/>
      <c r="K477" s="84"/>
      <c r="L477" s="84"/>
      <c r="M477" s="84"/>
      <c r="N477" s="84"/>
      <c r="O477" s="84"/>
      <c r="P477" s="84"/>
      <c r="Q477" s="84"/>
      <c r="R477" s="84"/>
      <c r="S477" s="84"/>
      <c r="T477" s="84"/>
      <c r="U477" s="84"/>
      <c r="V477" s="84"/>
      <c r="W477" s="84"/>
      <c r="X477" s="84"/>
      <c r="Y477" s="84"/>
      <c r="Z477" s="84"/>
      <c r="AA477" s="84"/>
      <c r="AB477" s="84"/>
      <c r="AC477" s="84"/>
      <c r="AD477" s="84"/>
      <c r="AE477" s="84"/>
      <c r="AF477" s="84"/>
      <c r="AG477" s="84"/>
      <c r="AH477" s="29"/>
    </row>
    <row r="478" spans="1:34" ht="12.75" customHeight="1">
      <c r="A478" s="84"/>
      <c r="B478" s="84"/>
      <c r="C478" s="85"/>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4"/>
      <c r="AE478" s="84"/>
      <c r="AF478" s="84"/>
      <c r="AG478" s="84"/>
      <c r="AH478" s="29"/>
    </row>
    <row r="479" spans="1:34" ht="12.75" customHeight="1">
      <c r="A479" s="84"/>
      <c r="B479" s="84"/>
      <c r="C479" s="85"/>
      <c r="D479" s="84"/>
      <c r="E479" s="84"/>
      <c r="F479" s="84"/>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c r="AD479" s="84"/>
      <c r="AE479" s="84"/>
      <c r="AF479" s="84"/>
      <c r="AG479" s="84"/>
      <c r="AH479" s="29"/>
    </row>
    <row r="480" spans="1:34" ht="12.75" customHeight="1">
      <c r="A480" s="84"/>
      <c r="B480" s="84"/>
      <c r="C480" s="85"/>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4"/>
      <c r="AE480" s="84"/>
      <c r="AF480" s="84"/>
      <c r="AG480" s="84"/>
      <c r="AH480" s="29"/>
    </row>
    <row r="481" spans="1:34" ht="12.75" customHeight="1">
      <c r="A481" s="84"/>
      <c r="B481" s="84"/>
      <c r="C481" s="85"/>
      <c r="D481" s="84"/>
      <c r="E481" s="84"/>
      <c r="F481" s="84"/>
      <c r="G481" s="84"/>
      <c r="H481" s="84"/>
      <c r="I481" s="84"/>
      <c r="J481" s="84"/>
      <c r="K481" s="84"/>
      <c r="L481" s="84"/>
      <c r="M481" s="84"/>
      <c r="N481" s="84"/>
      <c r="O481" s="84"/>
      <c r="P481" s="84"/>
      <c r="Q481" s="84"/>
      <c r="R481" s="84"/>
      <c r="S481" s="84"/>
      <c r="T481" s="84"/>
      <c r="U481" s="84"/>
      <c r="V481" s="84"/>
      <c r="W481" s="84"/>
      <c r="X481" s="84"/>
      <c r="Y481" s="84"/>
      <c r="Z481" s="84"/>
      <c r="AA481" s="84"/>
      <c r="AB481" s="84"/>
      <c r="AC481" s="84"/>
      <c r="AD481" s="84"/>
      <c r="AE481" s="84"/>
      <c r="AF481" s="84"/>
      <c r="AG481" s="84"/>
      <c r="AH481" s="29"/>
    </row>
    <row r="482" spans="1:34" ht="12.75" customHeight="1">
      <c r="A482" s="84"/>
      <c r="B482" s="84"/>
      <c r="C482" s="85"/>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c r="AD482" s="84"/>
      <c r="AE482" s="84"/>
      <c r="AF482" s="84"/>
      <c r="AG482" s="84"/>
      <c r="AH482" s="29"/>
    </row>
    <row r="483" spans="1:34" ht="12.75" customHeight="1">
      <c r="A483" s="84"/>
      <c r="B483" s="84"/>
      <c r="C483" s="85"/>
      <c r="D483" s="84"/>
      <c r="E483" s="84"/>
      <c r="F483" s="84"/>
      <c r="G483" s="84"/>
      <c r="H483" s="84"/>
      <c r="I483" s="84"/>
      <c r="J483" s="84"/>
      <c r="K483" s="84"/>
      <c r="L483" s="84"/>
      <c r="M483" s="84"/>
      <c r="N483" s="84"/>
      <c r="O483" s="84"/>
      <c r="P483" s="84"/>
      <c r="Q483" s="84"/>
      <c r="R483" s="84"/>
      <c r="S483" s="84"/>
      <c r="T483" s="84"/>
      <c r="U483" s="84"/>
      <c r="V483" s="84"/>
      <c r="W483" s="84"/>
      <c r="X483" s="84"/>
      <c r="Y483" s="84"/>
      <c r="Z483" s="84"/>
      <c r="AA483" s="84"/>
      <c r="AB483" s="84"/>
      <c r="AC483" s="84"/>
      <c r="AD483" s="84"/>
      <c r="AE483" s="84"/>
      <c r="AF483" s="84"/>
      <c r="AG483" s="84"/>
      <c r="AH483" s="29"/>
    </row>
    <row r="484" spans="1:34" ht="12.75" customHeight="1">
      <c r="A484" s="84"/>
      <c r="B484" s="84"/>
      <c r="C484" s="85"/>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c r="AD484" s="84"/>
      <c r="AE484" s="84"/>
      <c r="AF484" s="84"/>
      <c r="AG484" s="84"/>
      <c r="AH484" s="29"/>
    </row>
    <row r="485" spans="1:34" ht="12.75" customHeight="1">
      <c r="A485" s="84"/>
      <c r="B485" s="84"/>
      <c r="C485" s="85"/>
      <c r="D485" s="84"/>
      <c r="E485" s="84"/>
      <c r="F485" s="84"/>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c r="AD485" s="84"/>
      <c r="AE485" s="84"/>
      <c r="AF485" s="84"/>
      <c r="AG485" s="84"/>
      <c r="AH485" s="29"/>
    </row>
    <row r="486" spans="1:34" ht="12.75" customHeight="1">
      <c r="A486" s="84"/>
      <c r="B486" s="84"/>
      <c r="C486" s="85"/>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c r="AD486" s="84"/>
      <c r="AE486" s="84"/>
      <c r="AF486" s="84"/>
      <c r="AG486" s="84"/>
      <c r="AH486" s="29"/>
    </row>
    <row r="487" spans="1:34" ht="12.75" customHeight="1">
      <c r="A487" s="84"/>
      <c r="B487" s="84"/>
      <c r="C487" s="85"/>
      <c r="D487" s="84"/>
      <c r="E487" s="84"/>
      <c r="F487" s="84"/>
      <c r="G487" s="84"/>
      <c r="H487" s="84"/>
      <c r="I487" s="84"/>
      <c r="J487" s="84"/>
      <c r="K487" s="84"/>
      <c r="L487" s="84"/>
      <c r="M487" s="84"/>
      <c r="N487" s="84"/>
      <c r="O487" s="84"/>
      <c r="P487" s="84"/>
      <c r="Q487" s="84"/>
      <c r="R487" s="84"/>
      <c r="S487" s="84"/>
      <c r="T487" s="84"/>
      <c r="U487" s="84"/>
      <c r="V487" s="84"/>
      <c r="W487" s="84"/>
      <c r="X487" s="84"/>
      <c r="Y487" s="84"/>
      <c r="Z487" s="84"/>
      <c r="AA487" s="84"/>
      <c r="AB487" s="84"/>
      <c r="AC487" s="84"/>
      <c r="AD487" s="84"/>
      <c r="AE487" s="84"/>
      <c r="AF487" s="84"/>
      <c r="AG487" s="84"/>
      <c r="AH487" s="29"/>
    </row>
    <row r="488" spans="1:34" ht="12.75" customHeight="1">
      <c r="A488" s="84"/>
      <c r="B488" s="84"/>
      <c r="C488" s="85"/>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c r="AD488" s="84"/>
      <c r="AE488" s="84"/>
      <c r="AF488" s="84"/>
      <c r="AG488" s="84"/>
      <c r="AH488" s="29"/>
    </row>
    <row r="489" spans="1:34" ht="12.75" customHeight="1">
      <c r="A489" s="84"/>
      <c r="B489" s="84"/>
      <c r="C489" s="85"/>
      <c r="D489" s="84"/>
      <c r="E489" s="84"/>
      <c r="F489" s="84"/>
      <c r="G489" s="84"/>
      <c r="H489" s="84"/>
      <c r="I489" s="84"/>
      <c r="J489" s="84"/>
      <c r="K489" s="84"/>
      <c r="L489" s="84"/>
      <c r="M489" s="84"/>
      <c r="N489" s="84"/>
      <c r="O489" s="84"/>
      <c r="P489" s="84"/>
      <c r="Q489" s="84"/>
      <c r="R489" s="84"/>
      <c r="S489" s="84"/>
      <c r="T489" s="84"/>
      <c r="U489" s="84"/>
      <c r="V489" s="84"/>
      <c r="W489" s="84"/>
      <c r="X489" s="84"/>
      <c r="Y489" s="84"/>
      <c r="Z489" s="84"/>
      <c r="AA489" s="84"/>
      <c r="AB489" s="84"/>
      <c r="AC489" s="84"/>
      <c r="AD489" s="84"/>
      <c r="AE489" s="84"/>
      <c r="AF489" s="84"/>
      <c r="AG489" s="84"/>
      <c r="AH489" s="29"/>
    </row>
    <row r="490" spans="1:34" ht="12.75" customHeight="1">
      <c r="A490" s="84"/>
      <c r="B490" s="84"/>
      <c r="C490" s="85"/>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c r="AD490" s="84"/>
      <c r="AE490" s="84"/>
      <c r="AF490" s="84"/>
      <c r="AG490" s="84"/>
      <c r="AH490" s="29"/>
    </row>
    <row r="491" spans="1:34" ht="12.75" customHeight="1">
      <c r="A491" s="84"/>
      <c r="B491" s="84"/>
      <c r="C491" s="85"/>
      <c r="D491" s="84"/>
      <c r="E491" s="84"/>
      <c r="F491" s="84"/>
      <c r="G491" s="84"/>
      <c r="H491" s="84"/>
      <c r="I491" s="84"/>
      <c r="J491" s="84"/>
      <c r="K491" s="84"/>
      <c r="L491" s="84"/>
      <c r="M491" s="84"/>
      <c r="N491" s="84"/>
      <c r="O491" s="84"/>
      <c r="P491" s="84"/>
      <c r="Q491" s="84"/>
      <c r="R491" s="84"/>
      <c r="S491" s="84"/>
      <c r="T491" s="84"/>
      <c r="U491" s="84"/>
      <c r="V491" s="84"/>
      <c r="W491" s="84"/>
      <c r="X491" s="84"/>
      <c r="Y491" s="84"/>
      <c r="Z491" s="84"/>
      <c r="AA491" s="84"/>
      <c r="AB491" s="84"/>
      <c r="AC491" s="84"/>
      <c r="AD491" s="84"/>
      <c r="AE491" s="84"/>
      <c r="AF491" s="84"/>
      <c r="AG491" s="84"/>
      <c r="AH491" s="29"/>
    </row>
    <row r="492" spans="1:34" ht="12.75" customHeight="1">
      <c r="A492" s="84"/>
      <c r="B492" s="84"/>
      <c r="C492" s="85"/>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c r="AD492" s="84"/>
      <c r="AE492" s="84"/>
      <c r="AF492" s="84"/>
      <c r="AG492" s="84"/>
      <c r="AH492" s="29"/>
    </row>
    <row r="493" spans="1:34" ht="12.75" customHeight="1">
      <c r="A493" s="84"/>
      <c r="B493" s="84"/>
      <c r="C493" s="85"/>
      <c r="D493" s="84"/>
      <c r="E493" s="84"/>
      <c r="F493" s="84"/>
      <c r="G493" s="84"/>
      <c r="H493" s="84"/>
      <c r="I493" s="84"/>
      <c r="J493" s="84"/>
      <c r="K493" s="84"/>
      <c r="L493" s="84"/>
      <c r="M493" s="84"/>
      <c r="N493" s="84"/>
      <c r="O493" s="84"/>
      <c r="P493" s="84"/>
      <c r="Q493" s="84"/>
      <c r="R493" s="84"/>
      <c r="S493" s="84"/>
      <c r="T493" s="84"/>
      <c r="U493" s="84"/>
      <c r="V493" s="84"/>
      <c r="W493" s="84"/>
      <c r="X493" s="84"/>
      <c r="Y493" s="84"/>
      <c r="Z493" s="84"/>
      <c r="AA493" s="84"/>
      <c r="AB493" s="84"/>
      <c r="AC493" s="84"/>
      <c r="AD493" s="84"/>
      <c r="AE493" s="84"/>
      <c r="AF493" s="84"/>
      <c r="AG493" s="84"/>
      <c r="AH493" s="29"/>
    </row>
    <row r="494" spans="1:34" ht="12.75" customHeight="1">
      <c r="A494" s="84"/>
      <c r="B494" s="84"/>
      <c r="C494" s="85"/>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4"/>
      <c r="AF494" s="84"/>
      <c r="AG494" s="84"/>
      <c r="AH494" s="29"/>
    </row>
    <row r="495" spans="1:34" ht="12.75" customHeight="1">
      <c r="A495" s="84"/>
      <c r="B495" s="84"/>
      <c r="C495" s="85"/>
      <c r="D495" s="84"/>
      <c r="E495" s="84"/>
      <c r="F495" s="84"/>
      <c r="G495" s="84"/>
      <c r="H495" s="84"/>
      <c r="I495" s="84"/>
      <c r="J495" s="84"/>
      <c r="K495" s="84"/>
      <c r="L495" s="84"/>
      <c r="M495" s="84"/>
      <c r="N495" s="84"/>
      <c r="O495" s="84"/>
      <c r="P495" s="84"/>
      <c r="Q495" s="84"/>
      <c r="R495" s="84"/>
      <c r="S495" s="84"/>
      <c r="T495" s="84"/>
      <c r="U495" s="84"/>
      <c r="V495" s="84"/>
      <c r="W495" s="84"/>
      <c r="X495" s="84"/>
      <c r="Y495" s="84"/>
      <c r="Z495" s="84"/>
      <c r="AA495" s="84"/>
      <c r="AB495" s="84"/>
      <c r="AC495" s="84"/>
      <c r="AD495" s="84"/>
      <c r="AE495" s="84"/>
      <c r="AF495" s="84"/>
      <c r="AG495" s="84"/>
      <c r="AH495" s="29"/>
    </row>
    <row r="496" spans="1:34" ht="12.75" customHeight="1">
      <c r="A496" s="84"/>
      <c r="B496" s="84"/>
      <c r="C496" s="85"/>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c r="AD496" s="84"/>
      <c r="AE496" s="84"/>
      <c r="AF496" s="84"/>
      <c r="AG496" s="84"/>
      <c r="AH496" s="29"/>
    </row>
    <row r="497" spans="1:34" ht="12.75" customHeight="1">
      <c r="A497" s="84"/>
      <c r="B497" s="84"/>
      <c r="C497" s="85"/>
      <c r="D497" s="84"/>
      <c r="E497" s="84"/>
      <c r="F497" s="84"/>
      <c r="G497" s="84"/>
      <c r="H497" s="84"/>
      <c r="I497" s="84"/>
      <c r="J497" s="84"/>
      <c r="K497" s="84"/>
      <c r="L497" s="84"/>
      <c r="M497" s="84"/>
      <c r="N497" s="84"/>
      <c r="O497" s="84"/>
      <c r="P497" s="84"/>
      <c r="Q497" s="84"/>
      <c r="R497" s="84"/>
      <c r="S497" s="84"/>
      <c r="T497" s="84"/>
      <c r="U497" s="84"/>
      <c r="V497" s="84"/>
      <c r="W497" s="84"/>
      <c r="X497" s="84"/>
      <c r="Y497" s="84"/>
      <c r="Z497" s="84"/>
      <c r="AA497" s="84"/>
      <c r="AB497" s="84"/>
      <c r="AC497" s="84"/>
      <c r="AD497" s="84"/>
      <c r="AE497" s="84"/>
      <c r="AF497" s="84"/>
      <c r="AG497" s="84"/>
      <c r="AH497" s="29"/>
    </row>
    <row r="498" spans="1:34" ht="12.75" customHeight="1">
      <c r="A498" s="84"/>
      <c r="B498" s="84"/>
      <c r="C498" s="85"/>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c r="AD498" s="84"/>
      <c r="AE498" s="84"/>
      <c r="AF498" s="84"/>
      <c r="AG498" s="84"/>
      <c r="AH498" s="29"/>
    </row>
    <row r="499" spans="1:34" ht="12.75" customHeight="1">
      <c r="A499" s="84"/>
      <c r="B499" s="84"/>
      <c r="C499" s="85"/>
      <c r="D499" s="84"/>
      <c r="E499" s="84"/>
      <c r="F499" s="84"/>
      <c r="G499" s="84"/>
      <c r="H499" s="84"/>
      <c r="I499" s="84"/>
      <c r="J499" s="84"/>
      <c r="K499" s="84"/>
      <c r="L499" s="84"/>
      <c r="M499" s="84"/>
      <c r="N499" s="84"/>
      <c r="O499" s="84"/>
      <c r="P499" s="84"/>
      <c r="Q499" s="84"/>
      <c r="R499" s="84"/>
      <c r="S499" s="84"/>
      <c r="T499" s="84"/>
      <c r="U499" s="84"/>
      <c r="V499" s="84"/>
      <c r="W499" s="84"/>
      <c r="X499" s="84"/>
      <c r="Y499" s="84"/>
      <c r="Z499" s="84"/>
      <c r="AA499" s="84"/>
      <c r="AB499" s="84"/>
      <c r="AC499" s="84"/>
      <c r="AD499" s="84"/>
      <c r="AE499" s="84"/>
      <c r="AF499" s="84"/>
      <c r="AG499" s="84"/>
      <c r="AH499" s="29"/>
    </row>
    <row r="500" spans="1:34" ht="12.75" customHeight="1">
      <c r="A500" s="84"/>
      <c r="B500" s="84"/>
      <c r="C500" s="85"/>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c r="AG500" s="84"/>
      <c r="AH500" s="29"/>
    </row>
    <row r="501" spans="1:34" ht="12.75" customHeight="1">
      <c r="A501" s="84"/>
      <c r="B501" s="84"/>
      <c r="C501" s="85"/>
      <c r="D501" s="84"/>
      <c r="E501" s="84"/>
      <c r="F501" s="84"/>
      <c r="G501" s="84"/>
      <c r="H501" s="84"/>
      <c r="I501" s="84"/>
      <c r="J501" s="84"/>
      <c r="K501" s="84"/>
      <c r="L501" s="84"/>
      <c r="M501" s="84"/>
      <c r="N501" s="84"/>
      <c r="O501" s="84"/>
      <c r="P501" s="84"/>
      <c r="Q501" s="84"/>
      <c r="R501" s="84"/>
      <c r="S501" s="84"/>
      <c r="T501" s="84"/>
      <c r="U501" s="84"/>
      <c r="V501" s="84"/>
      <c r="W501" s="84"/>
      <c r="X501" s="84"/>
      <c r="Y501" s="84"/>
      <c r="Z501" s="84"/>
      <c r="AA501" s="84"/>
      <c r="AB501" s="84"/>
      <c r="AC501" s="84"/>
      <c r="AD501" s="84"/>
      <c r="AE501" s="84"/>
      <c r="AF501" s="84"/>
      <c r="AG501" s="84"/>
      <c r="AH501" s="29"/>
    </row>
    <row r="502" spans="1:34" ht="12.75" customHeight="1">
      <c r="A502" s="84"/>
      <c r="B502" s="84"/>
      <c r="C502" s="85"/>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c r="AD502" s="84"/>
      <c r="AE502" s="84"/>
      <c r="AF502" s="84"/>
      <c r="AG502" s="84"/>
      <c r="AH502" s="29"/>
    </row>
    <row r="503" spans="1:34" ht="12.75" customHeight="1">
      <c r="A503" s="84"/>
      <c r="B503" s="84"/>
      <c r="C503" s="85"/>
      <c r="D503" s="84"/>
      <c r="E503" s="84"/>
      <c r="F503" s="84"/>
      <c r="G503" s="84"/>
      <c r="H503" s="84"/>
      <c r="I503" s="84"/>
      <c r="J503" s="84"/>
      <c r="K503" s="84"/>
      <c r="L503" s="84"/>
      <c r="M503" s="84"/>
      <c r="N503" s="84"/>
      <c r="O503" s="84"/>
      <c r="P503" s="84"/>
      <c r="Q503" s="84"/>
      <c r="R503" s="84"/>
      <c r="S503" s="84"/>
      <c r="T503" s="84"/>
      <c r="U503" s="84"/>
      <c r="V503" s="84"/>
      <c r="W503" s="84"/>
      <c r="X503" s="84"/>
      <c r="Y503" s="84"/>
      <c r="Z503" s="84"/>
      <c r="AA503" s="84"/>
      <c r="AB503" s="84"/>
      <c r="AC503" s="84"/>
      <c r="AD503" s="84"/>
      <c r="AE503" s="84"/>
      <c r="AF503" s="84"/>
      <c r="AG503" s="84"/>
      <c r="AH503" s="29"/>
    </row>
    <row r="504" spans="1:34" ht="12.75" customHeight="1">
      <c r="A504" s="84"/>
      <c r="B504" s="84"/>
      <c r="C504" s="85"/>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c r="AD504" s="84"/>
      <c r="AE504" s="84"/>
      <c r="AF504" s="84"/>
      <c r="AG504" s="84"/>
      <c r="AH504" s="29"/>
    </row>
    <row r="505" spans="1:34" ht="12.75" customHeight="1">
      <c r="A505" s="84"/>
      <c r="B505" s="84"/>
      <c r="C505" s="85"/>
      <c r="D505" s="84"/>
      <c r="E505" s="84"/>
      <c r="F505" s="84"/>
      <c r="G505" s="84"/>
      <c r="H505" s="84"/>
      <c r="I505" s="84"/>
      <c r="J505" s="84"/>
      <c r="K505" s="84"/>
      <c r="L505" s="84"/>
      <c r="M505" s="84"/>
      <c r="N505" s="84"/>
      <c r="O505" s="84"/>
      <c r="P505" s="84"/>
      <c r="Q505" s="84"/>
      <c r="R505" s="84"/>
      <c r="S505" s="84"/>
      <c r="T505" s="84"/>
      <c r="U505" s="84"/>
      <c r="V505" s="84"/>
      <c r="W505" s="84"/>
      <c r="X505" s="84"/>
      <c r="Y505" s="84"/>
      <c r="Z505" s="84"/>
      <c r="AA505" s="84"/>
      <c r="AB505" s="84"/>
      <c r="AC505" s="84"/>
      <c r="AD505" s="84"/>
      <c r="AE505" s="84"/>
      <c r="AF505" s="84"/>
      <c r="AG505" s="84"/>
      <c r="AH505" s="29"/>
    </row>
    <row r="506" spans="1:34" ht="12.75" customHeight="1">
      <c r="A506" s="84"/>
      <c r="B506" s="84"/>
      <c r="C506" s="85"/>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4"/>
      <c r="AE506" s="84"/>
      <c r="AF506" s="84"/>
      <c r="AG506" s="84"/>
      <c r="AH506" s="29"/>
    </row>
    <row r="507" spans="1:34" ht="12.75" customHeight="1">
      <c r="A507" s="84"/>
      <c r="B507" s="84"/>
      <c r="C507" s="85"/>
      <c r="D507" s="84"/>
      <c r="E507" s="84"/>
      <c r="F507" s="84"/>
      <c r="G507" s="84"/>
      <c r="H507" s="84"/>
      <c r="I507" s="84"/>
      <c r="J507" s="84"/>
      <c r="K507" s="84"/>
      <c r="L507" s="84"/>
      <c r="M507" s="84"/>
      <c r="N507" s="84"/>
      <c r="O507" s="84"/>
      <c r="P507" s="84"/>
      <c r="Q507" s="84"/>
      <c r="R507" s="84"/>
      <c r="S507" s="84"/>
      <c r="T507" s="84"/>
      <c r="U507" s="84"/>
      <c r="V507" s="84"/>
      <c r="W507" s="84"/>
      <c r="X507" s="84"/>
      <c r="Y507" s="84"/>
      <c r="Z507" s="84"/>
      <c r="AA507" s="84"/>
      <c r="AB507" s="84"/>
      <c r="AC507" s="84"/>
      <c r="AD507" s="84"/>
      <c r="AE507" s="84"/>
      <c r="AF507" s="84"/>
      <c r="AG507" s="84"/>
      <c r="AH507" s="29"/>
    </row>
    <row r="508" spans="1:34" ht="12.75" customHeight="1">
      <c r="A508" s="84"/>
      <c r="B508" s="84"/>
      <c r="C508" s="85"/>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c r="AD508" s="84"/>
      <c r="AE508" s="84"/>
      <c r="AF508" s="84"/>
      <c r="AG508" s="84"/>
      <c r="AH508" s="29"/>
    </row>
    <row r="509" spans="1:34" ht="12.75" customHeight="1">
      <c r="A509" s="84"/>
      <c r="B509" s="84"/>
      <c r="C509" s="85"/>
      <c r="D509" s="84"/>
      <c r="E509" s="84"/>
      <c r="F509" s="84"/>
      <c r="G509" s="84"/>
      <c r="H509" s="84"/>
      <c r="I509" s="84"/>
      <c r="J509" s="84"/>
      <c r="K509" s="84"/>
      <c r="L509" s="84"/>
      <c r="M509" s="84"/>
      <c r="N509" s="84"/>
      <c r="O509" s="84"/>
      <c r="P509" s="84"/>
      <c r="Q509" s="84"/>
      <c r="R509" s="84"/>
      <c r="S509" s="84"/>
      <c r="T509" s="84"/>
      <c r="U509" s="84"/>
      <c r="V509" s="84"/>
      <c r="W509" s="84"/>
      <c r="X509" s="84"/>
      <c r="Y509" s="84"/>
      <c r="Z509" s="84"/>
      <c r="AA509" s="84"/>
      <c r="AB509" s="84"/>
      <c r="AC509" s="84"/>
      <c r="AD509" s="84"/>
      <c r="AE509" s="84"/>
      <c r="AF509" s="84"/>
      <c r="AG509" s="84"/>
      <c r="AH509" s="29"/>
    </row>
    <row r="510" spans="1:34" ht="12.75" customHeight="1">
      <c r="A510" s="84"/>
      <c r="B510" s="84"/>
      <c r="C510" s="85"/>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4"/>
      <c r="AE510" s="84"/>
      <c r="AF510" s="84"/>
      <c r="AG510" s="84"/>
      <c r="AH510" s="29"/>
    </row>
    <row r="511" spans="1:34" ht="12.75" customHeight="1">
      <c r="A511" s="84"/>
      <c r="B511" s="84"/>
      <c r="C511" s="85"/>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c r="AH511" s="29"/>
    </row>
    <row r="512" spans="1:34" ht="12.75" customHeight="1">
      <c r="A512" s="84"/>
      <c r="B512" s="84"/>
      <c r="C512" s="85"/>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c r="AD512" s="84"/>
      <c r="AE512" s="84"/>
      <c r="AF512" s="84"/>
      <c r="AG512" s="84"/>
      <c r="AH512" s="29"/>
    </row>
    <row r="513" spans="1:34" ht="12.75" customHeight="1">
      <c r="A513" s="84"/>
      <c r="B513" s="84"/>
      <c r="C513" s="85"/>
      <c r="D513" s="84"/>
      <c r="E513" s="84"/>
      <c r="F513" s="84"/>
      <c r="G513" s="84"/>
      <c r="H513" s="84"/>
      <c r="I513" s="84"/>
      <c r="J513" s="84"/>
      <c r="K513" s="84"/>
      <c r="L513" s="84"/>
      <c r="M513" s="84"/>
      <c r="N513" s="84"/>
      <c r="O513" s="84"/>
      <c r="P513" s="84"/>
      <c r="Q513" s="84"/>
      <c r="R513" s="84"/>
      <c r="S513" s="84"/>
      <c r="T513" s="84"/>
      <c r="U513" s="84"/>
      <c r="V513" s="84"/>
      <c r="W513" s="84"/>
      <c r="X513" s="84"/>
      <c r="Y513" s="84"/>
      <c r="Z513" s="84"/>
      <c r="AA513" s="84"/>
      <c r="AB513" s="84"/>
      <c r="AC513" s="84"/>
      <c r="AD513" s="84"/>
      <c r="AE513" s="84"/>
      <c r="AF513" s="84"/>
      <c r="AG513" s="84"/>
      <c r="AH513" s="29"/>
    </row>
    <row r="514" spans="1:34" ht="12.75" customHeight="1">
      <c r="A514" s="84"/>
      <c r="B514" s="84"/>
      <c r="C514" s="85"/>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c r="AD514" s="84"/>
      <c r="AE514" s="84"/>
      <c r="AF514" s="84"/>
      <c r="AG514" s="84"/>
      <c r="AH514" s="29"/>
    </row>
    <row r="515" spans="1:34" ht="12.75" customHeight="1">
      <c r="A515" s="84"/>
      <c r="B515" s="84"/>
      <c r="C515" s="85"/>
      <c r="D515" s="84"/>
      <c r="E515" s="84"/>
      <c r="F515" s="84"/>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c r="AD515" s="84"/>
      <c r="AE515" s="84"/>
      <c r="AF515" s="84"/>
      <c r="AG515" s="84"/>
      <c r="AH515" s="29"/>
    </row>
    <row r="516" spans="1:34" ht="12.75" customHeight="1">
      <c r="A516" s="84"/>
      <c r="B516" s="84"/>
      <c r="C516" s="85"/>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4"/>
      <c r="AE516" s="84"/>
      <c r="AF516" s="84"/>
      <c r="AG516" s="84"/>
      <c r="AH516" s="29"/>
    </row>
    <row r="517" spans="1:34" ht="12.75" customHeight="1">
      <c r="A517" s="84"/>
      <c r="B517" s="84"/>
      <c r="C517" s="85"/>
      <c r="D517" s="84"/>
      <c r="E517" s="84"/>
      <c r="F517" s="84"/>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c r="AD517" s="84"/>
      <c r="AE517" s="84"/>
      <c r="AF517" s="84"/>
      <c r="AG517" s="84"/>
      <c r="AH517" s="29"/>
    </row>
    <row r="518" spans="1:34" ht="12.75" customHeight="1">
      <c r="A518" s="84"/>
      <c r="B518" s="84"/>
      <c r="C518" s="85"/>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c r="AD518" s="84"/>
      <c r="AE518" s="84"/>
      <c r="AF518" s="84"/>
      <c r="AG518" s="84"/>
      <c r="AH518" s="29"/>
    </row>
    <row r="519" spans="1:34" ht="12.75" customHeight="1">
      <c r="A519" s="84"/>
      <c r="B519" s="84"/>
      <c r="C519" s="85"/>
      <c r="D519" s="84"/>
      <c r="E519" s="84"/>
      <c r="F519" s="84"/>
      <c r="G519" s="84"/>
      <c r="H519" s="84"/>
      <c r="I519" s="84"/>
      <c r="J519" s="84"/>
      <c r="K519" s="84"/>
      <c r="L519" s="84"/>
      <c r="M519" s="84"/>
      <c r="N519" s="84"/>
      <c r="O519" s="84"/>
      <c r="P519" s="84"/>
      <c r="Q519" s="84"/>
      <c r="R519" s="84"/>
      <c r="S519" s="84"/>
      <c r="T519" s="84"/>
      <c r="U519" s="84"/>
      <c r="V519" s="84"/>
      <c r="W519" s="84"/>
      <c r="X519" s="84"/>
      <c r="Y519" s="84"/>
      <c r="Z519" s="84"/>
      <c r="AA519" s="84"/>
      <c r="AB519" s="84"/>
      <c r="AC519" s="84"/>
      <c r="AD519" s="84"/>
      <c r="AE519" s="84"/>
      <c r="AF519" s="84"/>
      <c r="AG519" s="84"/>
      <c r="AH519" s="29"/>
    </row>
    <row r="520" spans="1:34" ht="12.75" customHeight="1">
      <c r="A520" s="84"/>
      <c r="B520" s="84"/>
      <c r="C520" s="85"/>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c r="AD520" s="84"/>
      <c r="AE520" s="84"/>
      <c r="AF520" s="84"/>
      <c r="AG520" s="84"/>
      <c r="AH520" s="29"/>
    </row>
    <row r="521" spans="1:34" ht="12.75" customHeight="1">
      <c r="A521" s="84"/>
      <c r="B521" s="84"/>
      <c r="C521" s="85"/>
      <c r="D521" s="84"/>
      <c r="E521" s="84"/>
      <c r="F521" s="84"/>
      <c r="G521" s="84"/>
      <c r="H521" s="84"/>
      <c r="I521" s="84"/>
      <c r="J521" s="84"/>
      <c r="K521" s="84"/>
      <c r="L521" s="84"/>
      <c r="M521" s="84"/>
      <c r="N521" s="84"/>
      <c r="O521" s="84"/>
      <c r="P521" s="84"/>
      <c r="Q521" s="84"/>
      <c r="R521" s="84"/>
      <c r="S521" s="84"/>
      <c r="T521" s="84"/>
      <c r="U521" s="84"/>
      <c r="V521" s="84"/>
      <c r="W521" s="84"/>
      <c r="X521" s="84"/>
      <c r="Y521" s="84"/>
      <c r="Z521" s="84"/>
      <c r="AA521" s="84"/>
      <c r="AB521" s="84"/>
      <c r="AC521" s="84"/>
      <c r="AD521" s="84"/>
      <c r="AE521" s="84"/>
      <c r="AF521" s="84"/>
      <c r="AG521" s="84"/>
      <c r="AH521" s="29"/>
    </row>
    <row r="522" spans="1:34" ht="12.75" customHeight="1">
      <c r="A522" s="84"/>
      <c r="B522" s="84"/>
      <c r="C522" s="85"/>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c r="AD522" s="84"/>
      <c r="AE522" s="84"/>
      <c r="AF522" s="84"/>
      <c r="AG522" s="84"/>
      <c r="AH522" s="29"/>
    </row>
    <row r="523" spans="1:34" ht="12.75" customHeight="1">
      <c r="A523" s="84"/>
      <c r="B523" s="84"/>
      <c r="C523" s="85"/>
      <c r="D523" s="84"/>
      <c r="E523" s="84"/>
      <c r="F523" s="84"/>
      <c r="G523" s="84"/>
      <c r="H523" s="84"/>
      <c r="I523" s="84"/>
      <c r="J523" s="84"/>
      <c r="K523" s="84"/>
      <c r="L523" s="84"/>
      <c r="M523" s="84"/>
      <c r="N523" s="84"/>
      <c r="O523" s="84"/>
      <c r="P523" s="84"/>
      <c r="Q523" s="84"/>
      <c r="R523" s="84"/>
      <c r="S523" s="84"/>
      <c r="T523" s="84"/>
      <c r="U523" s="84"/>
      <c r="V523" s="84"/>
      <c r="W523" s="84"/>
      <c r="X523" s="84"/>
      <c r="Y523" s="84"/>
      <c r="Z523" s="84"/>
      <c r="AA523" s="84"/>
      <c r="AB523" s="84"/>
      <c r="AC523" s="84"/>
      <c r="AD523" s="84"/>
      <c r="AE523" s="84"/>
      <c r="AF523" s="84"/>
      <c r="AG523" s="84"/>
      <c r="AH523" s="29"/>
    </row>
    <row r="524" spans="1:34" ht="12.75" customHeight="1">
      <c r="A524" s="84"/>
      <c r="B524" s="84"/>
      <c r="C524" s="85"/>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c r="AD524" s="84"/>
      <c r="AE524" s="84"/>
      <c r="AF524" s="84"/>
      <c r="AG524" s="84"/>
      <c r="AH524" s="29"/>
    </row>
    <row r="525" spans="1:34" ht="12.75" customHeight="1">
      <c r="A525" s="84"/>
      <c r="B525" s="84"/>
      <c r="C525" s="85"/>
      <c r="D525" s="84"/>
      <c r="E525" s="84"/>
      <c r="F525" s="84"/>
      <c r="G525" s="84"/>
      <c r="H525" s="84"/>
      <c r="I525" s="84"/>
      <c r="J525" s="84"/>
      <c r="K525" s="84"/>
      <c r="L525" s="84"/>
      <c r="M525" s="84"/>
      <c r="N525" s="84"/>
      <c r="O525" s="84"/>
      <c r="P525" s="84"/>
      <c r="Q525" s="84"/>
      <c r="R525" s="84"/>
      <c r="S525" s="84"/>
      <c r="T525" s="84"/>
      <c r="U525" s="84"/>
      <c r="V525" s="84"/>
      <c r="W525" s="84"/>
      <c r="X525" s="84"/>
      <c r="Y525" s="84"/>
      <c r="Z525" s="84"/>
      <c r="AA525" s="84"/>
      <c r="AB525" s="84"/>
      <c r="AC525" s="84"/>
      <c r="AD525" s="84"/>
      <c r="AE525" s="84"/>
      <c r="AF525" s="84"/>
      <c r="AG525" s="84"/>
      <c r="AH525" s="29"/>
    </row>
    <row r="526" spans="1:34" ht="12.75" customHeight="1">
      <c r="A526" s="84"/>
      <c r="B526" s="84"/>
      <c r="C526" s="85"/>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c r="AD526" s="84"/>
      <c r="AE526" s="84"/>
      <c r="AF526" s="84"/>
      <c r="AG526" s="84"/>
      <c r="AH526" s="29"/>
    </row>
    <row r="527" spans="1:34" ht="12.75" customHeight="1">
      <c r="A527" s="84"/>
      <c r="B527" s="84"/>
      <c r="C527" s="85"/>
      <c r="D527" s="84"/>
      <c r="E527" s="84"/>
      <c r="F527" s="84"/>
      <c r="G527" s="84"/>
      <c r="H527" s="84"/>
      <c r="I527" s="84"/>
      <c r="J527" s="84"/>
      <c r="K527" s="84"/>
      <c r="L527" s="84"/>
      <c r="M527" s="84"/>
      <c r="N527" s="84"/>
      <c r="O527" s="84"/>
      <c r="P527" s="84"/>
      <c r="Q527" s="84"/>
      <c r="R527" s="84"/>
      <c r="S527" s="84"/>
      <c r="T527" s="84"/>
      <c r="U527" s="84"/>
      <c r="V527" s="84"/>
      <c r="W527" s="84"/>
      <c r="X527" s="84"/>
      <c r="Y527" s="84"/>
      <c r="Z527" s="84"/>
      <c r="AA527" s="84"/>
      <c r="AB527" s="84"/>
      <c r="AC527" s="84"/>
      <c r="AD527" s="84"/>
      <c r="AE527" s="84"/>
      <c r="AF527" s="84"/>
      <c r="AG527" s="84"/>
      <c r="AH527" s="29"/>
    </row>
    <row r="528" spans="1:34" ht="12.75" customHeight="1">
      <c r="A528" s="84"/>
      <c r="B528" s="84"/>
      <c r="C528" s="85"/>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c r="AD528" s="84"/>
      <c r="AE528" s="84"/>
      <c r="AF528" s="84"/>
      <c r="AG528" s="84"/>
      <c r="AH528" s="29"/>
    </row>
    <row r="529" spans="1:34" ht="12.75" customHeight="1">
      <c r="A529" s="84"/>
      <c r="B529" s="84"/>
      <c r="C529" s="85"/>
      <c r="D529" s="84"/>
      <c r="E529" s="84"/>
      <c r="F529" s="84"/>
      <c r="G529" s="84"/>
      <c r="H529" s="84"/>
      <c r="I529" s="84"/>
      <c r="J529" s="84"/>
      <c r="K529" s="84"/>
      <c r="L529" s="84"/>
      <c r="M529" s="84"/>
      <c r="N529" s="84"/>
      <c r="O529" s="84"/>
      <c r="P529" s="84"/>
      <c r="Q529" s="84"/>
      <c r="R529" s="84"/>
      <c r="S529" s="84"/>
      <c r="T529" s="84"/>
      <c r="U529" s="84"/>
      <c r="V529" s="84"/>
      <c r="W529" s="84"/>
      <c r="X529" s="84"/>
      <c r="Y529" s="84"/>
      <c r="Z529" s="84"/>
      <c r="AA529" s="84"/>
      <c r="AB529" s="84"/>
      <c r="AC529" s="84"/>
      <c r="AD529" s="84"/>
      <c r="AE529" s="84"/>
      <c r="AF529" s="84"/>
      <c r="AG529" s="84"/>
      <c r="AH529" s="29"/>
    </row>
    <row r="530" spans="1:34" ht="12.75" customHeight="1">
      <c r="A530" s="84"/>
      <c r="B530" s="84"/>
      <c r="C530" s="85"/>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c r="AD530" s="84"/>
      <c r="AE530" s="84"/>
      <c r="AF530" s="84"/>
      <c r="AG530" s="84"/>
      <c r="AH530" s="29"/>
    </row>
    <row r="531" spans="1:34" ht="12.75" customHeight="1">
      <c r="A531" s="84"/>
      <c r="B531" s="84"/>
      <c r="C531" s="85"/>
      <c r="D531" s="84"/>
      <c r="E531" s="84"/>
      <c r="F531" s="84"/>
      <c r="G531" s="84"/>
      <c r="H531" s="84"/>
      <c r="I531" s="84"/>
      <c r="J531" s="84"/>
      <c r="K531" s="84"/>
      <c r="L531" s="84"/>
      <c r="M531" s="84"/>
      <c r="N531" s="84"/>
      <c r="O531" s="84"/>
      <c r="P531" s="84"/>
      <c r="Q531" s="84"/>
      <c r="R531" s="84"/>
      <c r="S531" s="84"/>
      <c r="T531" s="84"/>
      <c r="U531" s="84"/>
      <c r="V531" s="84"/>
      <c r="W531" s="84"/>
      <c r="X531" s="84"/>
      <c r="Y531" s="84"/>
      <c r="Z531" s="84"/>
      <c r="AA531" s="84"/>
      <c r="AB531" s="84"/>
      <c r="AC531" s="84"/>
      <c r="AD531" s="84"/>
      <c r="AE531" s="84"/>
      <c r="AF531" s="84"/>
      <c r="AG531" s="84"/>
      <c r="AH531" s="29"/>
    </row>
    <row r="532" spans="1:34" ht="12.75" customHeight="1">
      <c r="A532" s="84"/>
      <c r="B532" s="84"/>
      <c r="C532" s="85"/>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c r="AD532" s="84"/>
      <c r="AE532" s="84"/>
      <c r="AF532" s="84"/>
      <c r="AG532" s="84"/>
      <c r="AH532" s="29"/>
    </row>
    <row r="533" spans="1:34" ht="12.75" customHeight="1">
      <c r="A533" s="84"/>
      <c r="B533" s="84"/>
      <c r="C533" s="85"/>
      <c r="D533" s="84"/>
      <c r="E533" s="84"/>
      <c r="F533" s="84"/>
      <c r="G533" s="84"/>
      <c r="H533" s="84"/>
      <c r="I533" s="84"/>
      <c r="J533" s="84"/>
      <c r="K533" s="84"/>
      <c r="L533" s="84"/>
      <c r="M533" s="84"/>
      <c r="N533" s="84"/>
      <c r="O533" s="84"/>
      <c r="P533" s="84"/>
      <c r="Q533" s="84"/>
      <c r="R533" s="84"/>
      <c r="S533" s="84"/>
      <c r="T533" s="84"/>
      <c r="U533" s="84"/>
      <c r="V533" s="84"/>
      <c r="W533" s="84"/>
      <c r="X533" s="84"/>
      <c r="Y533" s="84"/>
      <c r="Z533" s="84"/>
      <c r="AA533" s="84"/>
      <c r="AB533" s="84"/>
      <c r="AC533" s="84"/>
      <c r="AD533" s="84"/>
      <c r="AE533" s="84"/>
      <c r="AF533" s="84"/>
      <c r="AG533" s="84"/>
      <c r="AH533" s="29"/>
    </row>
    <row r="534" spans="1:34" ht="12.75" customHeight="1">
      <c r="A534" s="84"/>
      <c r="B534" s="84"/>
      <c r="C534" s="85"/>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c r="AD534" s="84"/>
      <c r="AE534" s="84"/>
      <c r="AF534" s="84"/>
      <c r="AG534" s="84"/>
      <c r="AH534" s="29"/>
    </row>
    <row r="535" spans="1:34" ht="12.75" customHeight="1">
      <c r="A535" s="84"/>
      <c r="B535" s="84"/>
      <c r="C535" s="85"/>
      <c r="D535" s="84"/>
      <c r="E535" s="84"/>
      <c r="F535" s="84"/>
      <c r="G535" s="84"/>
      <c r="H535" s="84"/>
      <c r="I535" s="84"/>
      <c r="J535" s="84"/>
      <c r="K535" s="84"/>
      <c r="L535" s="84"/>
      <c r="M535" s="84"/>
      <c r="N535" s="84"/>
      <c r="O535" s="84"/>
      <c r="P535" s="84"/>
      <c r="Q535" s="84"/>
      <c r="R535" s="84"/>
      <c r="S535" s="84"/>
      <c r="T535" s="84"/>
      <c r="U535" s="84"/>
      <c r="V535" s="84"/>
      <c r="W535" s="84"/>
      <c r="X535" s="84"/>
      <c r="Y535" s="84"/>
      <c r="Z535" s="84"/>
      <c r="AA535" s="84"/>
      <c r="AB535" s="84"/>
      <c r="AC535" s="84"/>
      <c r="AD535" s="84"/>
      <c r="AE535" s="84"/>
      <c r="AF535" s="84"/>
      <c r="AG535" s="84"/>
      <c r="AH535" s="29"/>
    </row>
    <row r="536" spans="1:34" ht="12.75" customHeight="1">
      <c r="A536" s="84"/>
      <c r="B536" s="84"/>
      <c r="C536" s="85"/>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c r="AD536" s="84"/>
      <c r="AE536" s="84"/>
      <c r="AF536" s="84"/>
      <c r="AG536" s="84"/>
      <c r="AH536" s="29"/>
    </row>
    <row r="537" spans="1:34" ht="12.75" customHeight="1">
      <c r="A537" s="84"/>
      <c r="B537" s="84"/>
      <c r="C537" s="85"/>
      <c r="D537" s="84"/>
      <c r="E537" s="84"/>
      <c r="F537" s="84"/>
      <c r="G537" s="84"/>
      <c r="H537" s="84"/>
      <c r="I537" s="84"/>
      <c r="J537" s="84"/>
      <c r="K537" s="84"/>
      <c r="L537" s="84"/>
      <c r="M537" s="84"/>
      <c r="N537" s="84"/>
      <c r="O537" s="84"/>
      <c r="P537" s="84"/>
      <c r="Q537" s="84"/>
      <c r="R537" s="84"/>
      <c r="S537" s="84"/>
      <c r="T537" s="84"/>
      <c r="U537" s="84"/>
      <c r="V537" s="84"/>
      <c r="W537" s="84"/>
      <c r="X537" s="84"/>
      <c r="Y537" s="84"/>
      <c r="Z537" s="84"/>
      <c r="AA537" s="84"/>
      <c r="AB537" s="84"/>
      <c r="AC537" s="84"/>
      <c r="AD537" s="84"/>
      <c r="AE537" s="84"/>
      <c r="AF537" s="84"/>
      <c r="AG537" s="84"/>
      <c r="AH537" s="29"/>
    </row>
    <row r="538" spans="1:34" ht="12.75" customHeight="1">
      <c r="A538" s="84"/>
      <c r="B538" s="84"/>
      <c r="C538" s="85"/>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c r="AD538" s="84"/>
      <c r="AE538" s="84"/>
      <c r="AF538" s="84"/>
      <c r="AG538" s="84"/>
      <c r="AH538" s="29"/>
    </row>
    <row r="539" spans="1:34" ht="12.75" customHeight="1">
      <c r="A539" s="84"/>
      <c r="B539" s="84"/>
      <c r="C539" s="85"/>
      <c r="D539" s="84"/>
      <c r="E539" s="84"/>
      <c r="F539" s="84"/>
      <c r="G539" s="84"/>
      <c r="H539" s="84"/>
      <c r="I539" s="84"/>
      <c r="J539" s="84"/>
      <c r="K539" s="84"/>
      <c r="L539" s="84"/>
      <c r="M539" s="84"/>
      <c r="N539" s="84"/>
      <c r="O539" s="84"/>
      <c r="P539" s="84"/>
      <c r="Q539" s="84"/>
      <c r="R539" s="84"/>
      <c r="S539" s="84"/>
      <c r="T539" s="84"/>
      <c r="U539" s="84"/>
      <c r="V539" s="84"/>
      <c r="W539" s="84"/>
      <c r="X539" s="84"/>
      <c r="Y539" s="84"/>
      <c r="Z539" s="84"/>
      <c r="AA539" s="84"/>
      <c r="AB539" s="84"/>
      <c r="AC539" s="84"/>
      <c r="AD539" s="84"/>
      <c r="AE539" s="84"/>
      <c r="AF539" s="84"/>
      <c r="AG539" s="84"/>
      <c r="AH539" s="29"/>
    </row>
    <row r="540" spans="1:34" ht="12.75" customHeight="1">
      <c r="A540" s="84"/>
      <c r="B540" s="84"/>
      <c r="C540" s="85"/>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c r="AD540" s="84"/>
      <c r="AE540" s="84"/>
      <c r="AF540" s="84"/>
      <c r="AG540" s="84"/>
      <c r="AH540" s="29"/>
    </row>
    <row r="541" spans="1:34" ht="12.75" customHeight="1">
      <c r="A541" s="84"/>
      <c r="B541" s="84"/>
      <c r="C541" s="85"/>
      <c r="D541" s="84"/>
      <c r="E541" s="84"/>
      <c r="F541" s="84"/>
      <c r="G541" s="84"/>
      <c r="H541" s="84"/>
      <c r="I541" s="84"/>
      <c r="J541" s="84"/>
      <c r="K541" s="84"/>
      <c r="L541" s="84"/>
      <c r="M541" s="84"/>
      <c r="N541" s="84"/>
      <c r="O541" s="84"/>
      <c r="P541" s="84"/>
      <c r="Q541" s="84"/>
      <c r="R541" s="84"/>
      <c r="S541" s="84"/>
      <c r="T541" s="84"/>
      <c r="U541" s="84"/>
      <c r="V541" s="84"/>
      <c r="W541" s="84"/>
      <c r="X541" s="84"/>
      <c r="Y541" s="84"/>
      <c r="Z541" s="84"/>
      <c r="AA541" s="84"/>
      <c r="AB541" s="84"/>
      <c r="AC541" s="84"/>
      <c r="AD541" s="84"/>
      <c r="AE541" s="84"/>
      <c r="AF541" s="84"/>
      <c r="AG541" s="84"/>
      <c r="AH541" s="29"/>
    </row>
    <row r="542" spans="1:34" ht="12.75" customHeight="1">
      <c r="A542" s="84"/>
      <c r="B542" s="84"/>
      <c r="C542" s="85"/>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c r="AD542" s="84"/>
      <c r="AE542" s="84"/>
      <c r="AF542" s="84"/>
      <c r="AG542" s="84"/>
      <c r="AH542" s="29"/>
    </row>
    <row r="543" spans="1:34" ht="12.75" customHeight="1">
      <c r="A543" s="84"/>
      <c r="B543" s="84"/>
      <c r="C543" s="85"/>
      <c r="D543" s="84"/>
      <c r="E543" s="84"/>
      <c r="F543" s="84"/>
      <c r="G543" s="84"/>
      <c r="H543" s="84"/>
      <c r="I543" s="84"/>
      <c r="J543" s="84"/>
      <c r="K543" s="84"/>
      <c r="L543" s="84"/>
      <c r="M543" s="84"/>
      <c r="N543" s="84"/>
      <c r="O543" s="84"/>
      <c r="P543" s="84"/>
      <c r="Q543" s="84"/>
      <c r="R543" s="84"/>
      <c r="S543" s="84"/>
      <c r="T543" s="84"/>
      <c r="U543" s="84"/>
      <c r="V543" s="84"/>
      <c r="W543" s="84"/>
      <c r="X543" s="84"/>
      <c r="Y543" s="84"/>
      <c r="Z543" s="84"/>
      <c r="AA543" s="84"/>
      <c r="AB543" s="84"/>
      <c r="AC543" s="84"/>
      <c r="AD543" s="84"/>
      <c r="AE543" s="84"/>
      <c r="AF543" s="84"/>
      <c r="AG543" s="84"/>
      <c r="AH543" s="29"/>
    </row>
    <row r="544" spans="1:34" ht="12.75" customHeight="1">
      <c r="A544" s="84"/>
      <c r="B544" s="84"/>
      <c r="C544" s="85"/>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c r="AD544" s="84"/>
      <c r="AE544" s="84"/>
      <c r="AF544" s="84"/>
      <c r="AG544" s="84"/>
      <c r="AH544" s="29"/>
    </row>
    <row r="545" spans="1:34" ht="12.75" customHeight="1">
      <c r="A545" s="84"/>
      <c r="B545" s="84"/>
      <c r="C545" s="85"/>
      <c r="D545" s="84"/>
      <c r="E545" s="84"/>
      <c r="F545" s="84"/>
      <c r="G545" s="84"/>
      <c r="H545" s="84"/>
      <c r="I545" s="84"/>
      <c r="J545" s="84"/>
      <c r="K545" s="84"/>
      <c r="L545" s="84"/>
      <c r="M545" s="84"/>
      <c r="N545" s="84"/>
      <c r="O545" s="84"/>
      <c r="P545" s="84"/>
      <c r="Q545" s="84"/>
      <c r="R545" s="84"/>
      <c r="S545" s="84"/>
      <c r="T545" s="84"/>
      <c r="U545" s="84"/>
      <c r="V545" s="84"/>
      <c r="W545" s="84"/>
      <c r="X545" s="84"/>
      <c r="Y545" s="84"/>
      <c r="Z545" s="84"/>
      <c r="AA545" s="84"/>
      <c r="AB545" s="84"/>
      <c r="AC545" s="84"/>
      <c r="AD545" s="84"/>
      <c r="AE545" s="84"/>
      <c r="AF545" s="84"/>
      <c r="AG545" s="84"/>
      <c r="AH545" s="29"/>
    </row>
    <row r="546" spans="1:34" ht="12.75" customHeight="1">
      <c r="A546" s="84"/>
      <c r="B546" s="84"/>
      <c r="C546" s="85"/>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c r="AD546" s="84"/>
      <c r="AE546" s="84"/>
      <c r="AF546" s="84"/>
      <c r="AG546" s="84"/>
      <c r="AH546" s="29"/>
    </row>
    <row r="547" spans="1:34" ht="12.75" customHeight="1">
      <c r="A547" s="84"/>
      <c r="B547" s="84"/>
      <c r="C547" s="85"/>
      <c r="D547" s="84"/>
      <c r="E547" s="84"/>
      <c r="F547" s="84"/>
      <c r="G547" s="84"/>
      <c r="H547" s="84"/>
      <c r="I547" s="84"/>
      <c r="J547" s="84"/>
      <c r="K547" s="84"/>
      <c r="L547" s="84"/>
      <c r="M547" s="84"/>
      <c r="N547" s="84"/>
      <c r="O547" s="84"/>
      <c r="P547" s="84"/>
      <c r="Q547" s="84"/>
      <c r="R547" s="84"/>
      <c r="S547" s="84"/>
      <c r="T547" s="84"/>
      <c r="U547" s="84"/>
      <c r="V547" s="84"/>
      <c r="W547" s="84"/>
      <c r="X547" s="84"/>
      <c r="Y547" s="84"/>
      <c r="Z547" s="84"/>
      <c r="AA547" s="84"/>
      <c r="AB547" s="84"/>
      <c r="AC547" s="84"/>
      <c r="AD547" s="84"/>
      <c r="AE547" s="84"/>
      <c r="AF547" s="84"/>
      <c r="AG547" s="84"/>
      <c r="AH547" s="29"/>
    </row>
    <row r="548" spans="1:34" ht="12.75" customHeight="1">
      <c r="A548" s="84"/>
      <c r="B548" s="84"/>
      <c r="C548" s="85"/>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c r="AD548" s="84"/>
      <c r="AE548" s="84"/>
      <c r="AF548" s="84"/>
      <c r="AG548" s="84"/>
      <c r="AH548" s="29"/>
    </row>
    <row r="549" spans="1:34" ht="12.75" customHeight="1">
      <c r="A549" s="84"/>
      <c r="B549" s="84"/>
      <c r="C549" s="85"/>
      <c r="D549" s="84"/>
      <c r="E549" s="84"/>
      <c r="F549" s="84"/>
      <c r="G549" s="84"/>
      <c r="H549" s="84"/>
      <c r="I549" s="84"/>
      <c r="J549" s="84"/>
      <c r="K549" s="84"/>
      <c r="L549" s="84"/>
      <c r="M549" s="84"/>
      <c r="N549" s="84"/>
      <c r="O549" s="84"/>
      <c r="P549" s="84"/>
      <c r="Q549" s="84"/>
      <c r="R549" s="84"/>
      <c r="S549" s="84"/>
      <c r="T549" s="84"/>
      <c r="U549" s="84"/>
      <c r="V549" s="84"/>
      <c r="W549" s="84"/>
      <c r="X549" s="84"/>
      <c r="Y549" s="84"/>
      <c r="Z549" s="84"/>
      <c r="AA549" s="84"/>
      <c r="AB549" s="84"/>
      <c r="AC549" s="84"/>
      <c r="AD549" s="84"/>
      <c r="AE549" s="84"/>
      <c r="AF549" s="84"/>
      <c r="AG549" s="84"/>
      <c r="AH549" s="29"/>
    </row>
    <row r="550" spans="1:34" ht="12.75" customHeight="1">
      <c r="A550" s="84"/>
      <c r="B550" s="84"/>
      <c r="C550" s="85"/>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c r="AD550" s="84"/>
      <c r="AE550" s="84"/>
      <c r="AF550" s="84"/>
      <c r="AG550" s="84"/>
      <c r="AH550" s="29"/>
    </row>
    <row r="551" spans="1:34" ht="12.75" customHeight="1">
      <c r="A551" s="84"/>
      <c r="B551" s="84"/>
      <c r="C551" s="85"/>
      <c r="D551" s="84"/>
      <c r="E551" s="84"/>
      <c r="F551" s="84"/>
      <c r="G551" s="84"/>
      <c r="H551" s="84"/>
      <c r="I551" s="84"/>
      <c r="J551" s="84"/>
      <c r="K551" s="84"/>
      <c r="L551" s="84"/>
      <c r="M551" s="84"/>
      <c r="N551" s="84"/>
      <c r="O551" s="84"/>
      <c r="P551" s="84"/>
      <c r="Q551" s="84"/>
      <c r="R551" s="84"/>
      <c r="S551" s="84"/>
      <c r="T551" s="84"/>
      <c r="U551" s="84"/>
      <c r="V551" s="84"/>
      <c r="W551" s="84"/>
      <c r="X551" s="84"/>
      <c r="Y551" s="84"/>
      <c r="Z551" s="84"/>
      <c r="AA551" s="84"/>
      <c r="AB551" s="84"/>
      <c r="AC551" s="84"/>
      <c r="AD551" s="84"/>
      <c r="AE551" s="84"/>
      <c r="AF551" s="84"/>
      <c r="AG551" s="84"/>
      <c r="AH551" s="29"/>
    </row>
    <row r="552" spans="1:34" ht="12.75" customHeight="1">
      <c r="A552" s="84"/>
      <c r="B552" s="84"/>
      <c r="C552" s="85"/>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c r="AD552" s="84"/>
      <c r="AE552" s="84"/>
      <c r="AF552" s="84"/>
      <c r="AG552" s="84"/>
      <c r="AH552" s="29"/>
    </row>
    <row r="553" spans="1:34" ht="12.75" customHeight="1">
      <c r="A553" s="84"/>
      <c r="B553" s="84"/>
      <c r="C553" s="85"/>
      <c r="D553" s="84"/>
      <c r="E553" s="84"/>
      <c r="F553" s="84"/>
      <c r="G553" s="84"/>
      <c r="H553" s="84"/>
      <c r="I553" s="84"/>
      <c r="J553" s="84"/>
      <c r="K553" s="84"/>
      <c r="L553" s="84"/>
      <c r="M553" s="84"/>
      <c r="N553" s="84"/>
      <c r="O553" s="84"/>
      <c r="P553" s="84"/>
      <c r="Q553" s="84"/>
      <c r="R553" s="84"/>
      <c r="S553" s="84"/>
      <c r="T553" s="84"/>
      <c r="U553" s="84"/>
      <c r="V553" s="84"/>
      <c r="W553" s="84"/>
      <c r="X553" s="84"/>
      <c r="Y553" s="84"/>
      <c r="Z553" s="84"/>
      <c r="AA553" s="84"/>
      <c r="AB553" s="84"/>
      <c r="AC553" s="84"/>
      <c r="AD553" s="84"/>
      <c r="AE553" s="84"/>
      <c r="AF553" s="84"/>
      <c r="AG553" s="84"/>
      <c r="AH553" s="29"/>
    </row>
    <row r="554" spans="1:34" ht="12.75" customHeight="1">
      <c r="A554" s="84"/>
      <c r="B554" s="84"/>
      <c r="C554" s="85"/>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c r="AD554" s="84"/>
      <c r="AE554" s="84"/>
      <c r="AF554" s="84"/>
      <c r="AG554" s="84"/>
      <c r="AH554" s="29"/>
    </row>
    <row r="555" spans="1:34" ht="12.75" customHeight="1">
      <c r="A555" s="84"/>
      <c r="B555" s="84"/>
      <c r="C555" s="85"/>
      <c r="D555" s="84"/>
      <c r="E555" s="84"/>
      <c r="F555" s="84"/>
      <c r="G555" s="84"/>
      <c r="H555" s="84"/>
      <c r="I555" s="84"/>
      <c r="J555" s="84"/>
      <c r="K555" s="84"/>
      <c r="L555" s="84"/>
      <c r="M555" s="84"/>
      <c r="N555" s="84"/>
      <c r="O555" s="84"/>
      <c r="P555" s="84"/>
      <c r="Q555" s="84"/>
      <c r="R555" s="84"/>
      <c r="S555" s="84"/>
      <c r="T555" s="84"/>
      <c r="U555" s="84"/>
      <c r="V555" s="84"/>
      <c r="W555" s="84"/>
      <c r="X555" s="84"/>
      <c r="Y555" s="84"/>
      <c r="Z555" s="84"/>
      <c r="AA555" s="84"/>
      <c r="AB555" s="84"/>
      <c r="AC555" s="84"/>
      <c r="AD555" s="84"/>
      <c r="AE555" s="84"/>
      <c r="AF555" s="84"/>
      <c r="AG555" s="84"/>
      <c r="AH555" s="29"/>
    </row>
    <row r="556" spans="1:34" ht="12.75" customHeight="1">
      <c r="A556" s="84"/>
      <c r="B556" s="84"/>
      <c r="C556" s="85"/>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c r="AD556" s="84"/>
      <c r="AE556" s="84"/>
      <c r="AF556" s="84"/>
      <c r="AG556" s="84"/>
      <c r="AH556" s="29"/>
    </row>
    <row r="557" spans="1:34" ht="12.75" customHeight="1">
      <c r="A557" s="84"/>
      <c r="B557" s="84"/>
      <c r="C557" s="85"/>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c r="AH557" s="29"/>
    </row>
    <row r="558" spans="1:34" ht="12.75" customHeight="1">
      <c r="A558" s="84"/>
      <c r="B558" s="84"/>
      <c r="C558" s="85"/>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c r="AD558" s="84"/>
      <c r="AE558" s="84"/>
      <c r="AF558" s="84"/>
      <c r="AG558" s="84"/>
      <c r="AH558" s="29"/>
    </row>
    <row r="559" spans="1:34" ht="12.75" customHeight="1">
      <c r="A559" s="84"/>
      <c r="B559" s="84"/>
      <c r="C559" s="85"/>
      <c r="D559" s="84"/>
      <c r="E559" s="84"/>
      <c r="F559" s="84"/>
      <c r="G559" s="84"/>
      <c r="H559" s="84"/>
      <c r="I559" s="84"/>
      <c r="J559" s="84"/>
      <c r="K559" s="84"/>
      <c r="L559" s="84"/>
      <c r="M559" s="84"/>
      <c r="N559" s="84"/>
      <c r="O559" s="84"/>
      <c r="P559" s="84"/>
      <c r="Q559" s="84"/>
      <c r="R559" s="84"/>
      <c r="S559" s="84"/>
      <c r="T559" s="84"/>
      <c r="U559" s="84"/>
      <c r="V559" s="84"/>
      <c r="W559" s="84"/>
      <c r="X559" s="84"/>
      <c r="Y559" s="84"/>
      <c r="Z559" s="84"/>
      <c r="AA559" s="84"/>
      <c r="AB559" s="84"/>
      <c r="AC559" s="84"/>
      <c r="AD559" s="84"/>
      <c r="AE559" s="84"/>
      <c r="AF559" s="84"/>
      <c r="AG559" s="84"/>
      <c r="AH559" s="29"/>
    </row>
    <row r="560" spans="1:34" ht="12.75" customHeight="1">
      <c r="A560" s="84"/>
      <c r="B560" s="84"/>
      <c r="C560" s="85"/>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c r="AD560" s="84"/>
      <c r="AE560" s="84"/>
      <c r="AF560" s="84"/>
      <c r="AG560" s="84"/>
      <c r="AH560" s="29"/>
    </row>
    <row r="561" spans="1:34" ht="12.75" customHeight="1">
      <c r="A561" s="84"/>
      <c r="B561" s="84"/>
      <c r="C561" s="85"/>
      <c r="D561" s="84"/>
      <c r="E561" s="84"/>
      <c r="F561" s="84"/>
      <c r="G561" s="84"/>
      <c r="H561" s="84"/>
      <c r="I561" s="84"/>
      <c r="J561" s="84"/>
      <c r="K561" s="84"/>
      <c r="L561" s="84"/>
      <c r="M561" s="84"/>
      <c r="N561" s="84"/>
      <c r="O561" s="84"/>
      <c r="P561" s="84"/>
      <c r="Q561" s="84"/>
      <c r="R561" s="84"/>
      <c r="S561" s="84"/>
      <c r="T561" s="84"/>
      <c r="U561" s="84"/>
      <c r="V561" s="84"/>
      <c r="W561" s="84"/>
      <c r="X561" s="84"/>
      <c r="Y561" s="84"/>
      <c r="Z561" s="84"/>
      <c r="AA561" s="84"/>
      <c r="AB561" s="84"/>
      <c r="AC561" s="84"/>
      <c r="AD561" s="84"/>
      <c r="AE561" s="84"/>
      <c r="AF561" s="84"/>
      <c r="AG561" s="84"/>
      <c r="AH561" s="29"/>
    </row>
    <row r="562" spans="1:34" ht="12.75" customHeight="1">
      <c r="A562" s="84"/>
      <c r="B562" s="84"/>
      <c r="C562" s="85"/>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c r="AD562" s="84"/>
      <c r="AE562" s="84"/>
      <c r="AF562" s="84"/>
      <c r="AG562" s="84"/>
      <c r="AH562" s="29"/>
    </row>
    <row r="563" spans="1:34" ht="12.75" customHeight="1">
      <c r="A563" s="84"/>
      <c r="B563" s="84"/>
      <c r="C563" s="85"/>
      <c r="D563" s="84"/>
      <c r="E563" s="84"/>
      <c r="F563" s="84"/>
      <c r="G563" s="84"/>
      <c r="H563" s="84"/>
      <c r="I563" s="84"/>
      <c r="J563" s="84"/>
      <c r="K563" s="84"/>
      <c r="L563" s="84"/>
      <c r="M563" s="84"/>
      <c r="N563" s="84"/>
      <c r="O563" s="84"/>
      <c r="P563" s="84"/>
      <c r="Q563" s="84"/>
      <c r="R563" s="84"/>
      <c r="S563" s="84"/>
      <c r="T563" s="84"/>
      <c r="U563" s="84"/>
      <c r="V563" s="84"/>
      <c r="W563" s="84"/>
      <c r="X563" s="84"/>
      <c r="Y563" s="84"/>
      <c r="Z563" s="84"/>
      <c r="AA563" s="84"/>
      <c r="AB563" s="84"/>
      <c r="AC563" s="84"/>
      <c r="AD563" s="84"/>
      <c r="AE563" s="84"/>
      <c r="AF563" s="84"/>
      <c r="AG563" s="84"/>
      <c r="AH563" s="29"/>
    </row>
    <row r="564" spans="1:34" ht="12.75" customHeight="1">
      <c r="A564" s="84"/>
      <c r="B564" s="84"/>
      <c r="C564" s="85"/>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c r="AD564" s="84"/>
      <c r="AE564" s="84"/>
      <c r="AF564" s="84"/>
      <c r="AG564" s="84"/>
      <c r="AH564" s="29"/>
    </row>
    <row r="565" spans="1:34" ht="12.75" customHeight="1">
      <c r="A565" s="84"/>
      <c r="B565" s="84"/>
      <c r="C565" s="85"/>
      <c r="D565" s="84"/>
      <c r="E565" s="84"/>
      <c r="F565" s="84"/>
      <c r="G565" s="84"/>
      <c r="H565" s="84"/>
      <c r="I565" s="84"/>
      <c r="J565" s="84"/>
      <c r="K565" s="84"/>
      <c r="L565" s="84"/>
      <c r="M565" s="84"/>
      <c r="N565" s="84"/>
      <c r="O565" s="84"/>
      <c r="P565" s="84"/>
      <c r="Q565" s="84"/>
      <c r="R565" s="84"/>
      <c r="S565" s="84"/>
      <c r="T565" s="84"/>
      <c r="U565" s="84"/>
      <c r="V565" s="84"/>
      <c r="W565" s="84"/>
      <c r="X565" s="84"/>
      <c r="Y565" s="84"/>
      <c r="Z565" s="84"/>
      <c r="AA565" s="84"/>
      <c r="AB565" s="84"/>
      <c r="AC565" s="84"/>
      <c r="AD565" s="84"/>
      <c r="AE565" s="84"/>
      <c r="AF565" s="84"/>
      <c r="AG565" s="84"/>
      <c r="AH565" s="29"/>
    </row>
    <row r="566" spans="1:34" ht="12.75" customHeight="1">
      <c r="A566" s="84"/>
      <c r="B566" s="84"/>
      <c r="C566" s="85"/>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4"/>
      <c r="AE566" s="84"/>
      <c r="AF566" s="84"/>
      <c r="AG566" s="84"/>
      <c r="AH566" s="29"/>
    </row>
    <row r="567" spans="1:34" ht="12.75" customHeight="1">
      <c r="A567" s="84"/>
      <c r="B567" s="84"/>
      <c r="C567" s="85"/>
      <c r="D567" s="84"/>
      <c r="E567" s="84"/>
      <c r="F567" s="84"/>
      <c r="G567" s="84"/>
      <c r="H567" s="84"/>
      <c r="I567" s="84"/>
      <c r="J567" s="84"/>
      <c r="K567" s="84"/>
      <c r="L567" s="84"/>
      <c r="M567" s="84"/>
      <c r="N567" s="84"/>
      <c r="O567" s="84"/>
      <c r="P567" s="84"/>
      <c r="Q567" s="84"/>
      <c r="R567" s="84"/>
      <c r="S567" s="84"/>
      <c r="T567" s="84"/>
      <c r="U567" s="84"/>
      <c r="V567" s="84"/>
      <c r="W567" s="84"/>
      <c r="X567" s="84"/>
      <c r="Y567" s="84"/>
      <c r="Z567" s="84"/>
      <c r="AA567" s="84"/>
      <c r="AB567" s="84"/>
      <c r="AC567" s="84"/>
      <c r="AD567" s="84"/>
      <c r="AE567" s="84"/>
      <c r="AF567" s="84"/>
      <c r="AG567" s="84"/>
      <c r="AH567" s="29"/>
    </row>
    <row r="568" spans="1:34" ht="12.75" customHeight="1">
      <c r="A568" s="84"/>
      <c r="B568" s="84"/>
      <c r="C568" s="85"/>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c r="AD568" s="84"/>
      <c r="AE568" s="84"/>
      <c r="AF568" s="84"/>
      <c r="AG568" s="84"/>
      <c r="AH568" s="29"/>
    </row>
    <row r="569" spans="1:34" ht="12.75" customHeight="1">
      <c r="A569" s="84"/>
      <c r="B569" s="84"/>
      <c r="C569" s="85"/>
      <c r="D569" s="84"/>
      <c r="E569" s="84"/>
      <c r="F569" s="84"/>
      <c r="G569" s="84"/>
      <c r="H569" s="84"/>
      <c r="I569" s="84"/>
      <c r="J569" s="84"/>
      <c r="K569" s="84"/>
      <c r="L569" s="84"/>
      <c r="M569" s="84"/>
      <c r="N569" s="84"/>
      <c r="O569" s="84"/>
      <c r="P569" s="84"/>
      <c r="Q569" s="84"/>
      <c r="R569" s="84"/>
      <c r="S569" s="84"/>
      <c r="T569" s="84"/>
      <c r="U569" s="84"/>
      <c r="V569" s="84"/>
      <c r="W569" s="84"/>
      <c r="X569" s="84"/>
      <c r="Y569" s="84"/>
      <c r="Z569" s="84"/>
      <c r="AA569" s="84"/>
      <c r="AB569" s="84"/>
      <c r="AC569" s="84"/>
      <c r="AD569" s="84"/>
      <c r="AE569" s="84"/>
      <c r="AF569" s="84"/>
      <c r="AG569" s="84"/>
      <c r="AH569" s="29"/>
    </row>
    <row r="570" spans="1:34" ht="12.75" customHeight="1">
      <c r="A570" s="84"/>
      <c r="B570" s="84"/>
      <c r="C570" s="85"/>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c r="AD570" s="84"/>
      <c r="AE570" s="84"/>
      <c r="AF570" s="84"/>
      <c r="AG570" s="84"/>
      <c r="AH570" s="29"/>
    </row>
    <row r="571" spans="1:34" ht="12.75" customHeight="1">
      <c r="A571" s="84"/>
      <c r="B571" s="84"/>
      <c r="C571" s="85"/>
      <c r="D571" s="84"/>
      <c r="E571" s="84"/>
      <c r="F571" s="84"/>
      <c r="G571" s="84"/>
      <c r="H571" s="84"/>
      <c r="I571" s="84"/>
      <c r="J571" s="84"/>
      <c r="K571" s="84"/>
      <c r="L571" s="84"/>
      <c r="M571" s="84"/>
      <c r="N571" s="84"/>
      <c r="O571" s="84"/>
      <c r="P571" s="84"/>
      <c r="Q571" s="84"/>
      <c r="R571" s="84"/>
      <c r="S571" s="84"/>
      <c r="T571" s="84"/>
      <c r="U571" s="84"/>
      <c r="V571" s="84"/>
      <c r="W571" s="84"/>
      <c r="X571" s="84"/>
      <c r="Y571" s="84"/>
      <c r="Z571" s="84"/>
      <c r="AA571" s="84"/>
      <c r="AB571" s="84"/>
      <c r="AC571" s="84"/>
      <c r="AD571" s="84"/>
      <c r="AE571" s="84"/>
      <c r="AF571" s="84"/>
      <c r="AG571" s="84"/>
      <c r="AH571" s="29"/>
    </row>
    <row r="572" spans="1:34" ht="12.75" customHeight="1">
      <c r="A572" s="84"/>
      <c r="B572" s="84"/>
      <c r="C572" s="85"/>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c r="AD572" s="84"/>
      <c r="AE572" s="84"/>
      <c r="AF572" s="84"/>
      <c r="AG572" s="84"/>
      <c r="AH572" s="29"/>
    </row>
    <row r="573" spans="1:34" ht="12.75" customHeight="1">
      <c r="A573" s="84"/>
      <c r="B573" s="84"/>
      <c r="C573" s="85"/>
      <c r="D573" s="84"/>
      <c r="E573" s="84"/>
      <c r="F573" s="84"/>
      <c r="G573" s="84"/>
      <c r="H573" s="84"/>
      <c r="I573" s="84"/>
      <c r="J573" s="84"/>
      <c r="K573" s="84"/>
      <c r="L573" s="84"/>
      <c r="M573" s="84"/>
      <c r="N573" s="84"/>
      <c r="O573" s="84"/>
      <c r="P573" s="84"/>
      <c r="Q573" s="84"/>
      <c r="R573" s="84"/>
      <c r="S573" s="84"/>
      <c r="T573" s="84"/>
      <c r="U573" s="84"/>
      <c r="V573" s="84"/>
      <c r="W573" s="84"/>
      <c r="X573" s="84"/>
      <c r="Y573" s="84"/>
      <c r="Z573" s="84"/>
      <c r="AA573" s="84"/>
      <c r="AB573" s="84"/>
      <c r="AC573" s="84"/>
      <c r="AD573" s="84"/>
      <c r="AE573" s="84"/>
      <c r="AF573" s="84"/>
      <c r="AG573" s="84"/>
      <c r="AH573" s="29"/>
    </row>
    <row r="574" spans="1:34" ht="12.75" customHeight="1">
      <c r="A574" s="84"/>
      <c r="B574" s="84"/>
      <c r="C574" s="85"/>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c r="AD574" s="84"/>
      <c r="AE574" s="84"/>
      <c r="AF574" s="84"/>
      <c r="AG574" s="84"/>
      <c r="AH574" s="29"/>
    </row>
    <row r="575" spans="1:34" ht="12.75" customHeight="1">
      <c r="A575" s="84"/>
      <c r="B575" s="84"/>
      <c r="C575" s="85"/>
      <c r="D575" s="84"/>
      <c r="E575" s="84"/>
      <c r="F575" s="84"/>
      <c r="G575" s="84"/>
      <c r="H575" s="84"/>
      <c r="I575" s="84"/>
      <c r="J575" s="84"/>
      <c r="K575" s="84"/>
      <c r="L575" s="84"/>
      <c r="M575" s="84"/>
      <c r="N575" s="84"/>
      <c r="O575" s="84"/>
      <c r="P575" s="84"/>
      <c r="Q575" s="84"/>
      <c r="R575" s="84"/>
      <c r="S575" s="84"/>
      <c r="T575" s="84"/>
      <c r="U575" s="84"/>
      <c r="V575" s="84"/>
      <c r="W575" s="84"/>
      <c r="X575" s="84"/>
      <c r="Y575" s="84"/>
      <c r="Z575" s="84"/>
      <c r="AA575" s="84"/>
      <c r="AB575" s="84"/>
      <c r="AC575" s="84"/>
      <c r="AD575" s="84"/>
      <c r="AE575" s="84"/>
      <c r="AF575" s="84"/>
      <c r="AG575" s="84"/>
      <c r="AH575" s="29"/>
    </row>
    <row r="576" spans="1:34" ht="12.75" customHeight="1">
      <c r="A576" s="84"/>
      <c r="B576" s="84"/>
      <c r="C576" s="85"/>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c r="AD576" s="84"/>
      <c r="AE576" s="84"/>
      <c r="AF576" s="84"/>
      <c r="AG576" s="84"/>
      <c r="AH576" s="29"/>
    </row>
    <row r="577" spans="1:34" ht="12.75" customHeight="1">
      <c r="A577" s="84"/>
      <c r="B577" s="84"/>
      <c r="C577" s="85"/>
      <c r="D577" s="84"/>
      <c r="E577" s="84"/>
      <c r="F577" s="84"/>
      <c r="G577" s="84"/>
      <c r="H577" s="84"/>
      <c r="I577" s="84"/>
      <c r="J577" s="84"/>
      <c r="K577" s="84"/>
      <c r="L577" s="84"/>
      <c r="M577" s="84"/>
      <c r="N577" s="84"/>
      <c r="O577" s="84"/>
      <c r="P577" s="84"/>
      <c r="Q577" s="84"/>
      <c r="R577" s="84"/>
      <c r="S577" s="84"/>
      <c r="T577" s="84"/>
      <c r="U577" s="84"/>
      <c r="V577" s="84"/>
      <c r="W577" s="84"/>
      <c r="X577" s="84"/>
      <c r="Y577" s="84"/>
      <c r="Z577" s="84"/>
      <c r="AA577" s="84"/>
      <c r="AB577" s="84"/>
      <c r="AC577" s="84"/>
      <c r="AD577" s="84"/>
      <c r="AE577" s="84"/>
      <c r="AF577" s="84"/>
      <c r="AG577" s="84"/>
      <c r="AH577" s="29"/>
    </row>
    <row r="578" spans="1:34" ht="12.75" customHeight="1">
      <c r="A578" s="84"/>
      <c r="B578" s="84"/>
      <c r="C578" s="85"/>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c r="AD578" s="84"/>
      <c r="AE578" s="84"/>
      <c r="AF578" s="84"/>
      <c r="AG578" s="84"/>
      <c r="AH578" s="29"/>
    </row>
    <row r="579" spans="1:34" ht="12.75" customHeight="1">
      <c r="A579" s="84"/>
      <c r="B579" s="84"/>
      <c r="C579" s="85"/>
      <c r="D579" s="84"/>
      <c r="E579" s="84"/>
      <c r="F579" s="84"/>
      <c r="G579" s="84"/>
      <c r="H579" s="84"/>
      <c r="I579" s="84"/>
      <c r="J579" s="84"/>
      <c r="K579" s="84"/>
      <c r="L579" s="84"/>
      <c r="M579" s="84"/>
      <c r="N579" s="84"/>
      <c r="O579" s="84"/>
      <c r="P579" s="84"/>
      <c r="Q579" s="84"/>
      <c r="R579" s="84"/>
      <c r="S579" s="84"/>
      <c r="T579" s="84"/>
      <c r="U579" s="84"/>
      <c r="V579" s="84"/>
      <c r="W579" s="84"/>
      <c r="X579" s="84"/>
      <c r="Y579" s="84"/>
      <c r="Z579" s="84"/>
      <c r="AA579" s="84"/>
      <c r="AB579" s="84"/>
      <c r="AC579" s="84"/>
      <c r="AD579" s="84"/>
      <c r="AE579" s="84"/>
      <c r="AF579" s="84"/>
      <c r="AG579" s="84"/>
      <c r="AH579" s="29"/>
    </row>
    <row r="580" spans="1:34" ht="12.75" customHeight="1">
      <c r="A580" s="84"/>
      <c r="B580" s="84"/>
      <c r="C580" s="85"/>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c r="AD580" s="84"/>
      <c r="AE580" s="84"/>
      <c r="AF580" s="84"/>
      <c r="AG580" s="84"/>
      <c r="AH580" s="29"/>
    </row>
    <row r="581" spans="1:34" ht="12.75" customHeight="1">
      <c r="A581" s="84"/>
      <c r="B581" s="84"/>
      <c r="C581" s="85"/>
      <c r="D581" s="84"/>
      <c r="E581" s="84"/>
      <c r="F581" s="84"/>
      <c r="G581" s="84"/>
      <c r="H581" s="84"/>
      <c r="I581" s="84"/>
      <c r="J581" s="84"/>
      <c r="K581" s="84"/>
      <c r="L581" s="84"/>
      <c r="M581" s="84"/>
      <c r="N581" s="84"/>
      <c r="O581" s="84"/>
      <c r="P581" s="84"/>
      <c r="Q581" s="84"/>
      <c r="R581" s="84"/>
      <c r="S581" s="84"/>
      <c r="T581" s="84"/>
      <c r="U581" s="84"/>
      <c r="V581" s="84"/>
      <c r="W581" s="84"/>
      <c r="X581" s="84"/>
      <c r="Y581" s="84"/>
      <c r="Z581" s="84"/>
      <c r="AA581" s="84"/>
      <c r="AB581" s="84"/>
      <c r="AC581" s="84"/>
      <c r="AD581" s="84"/>
      <c r="AE581" s="84"/>
      <c r="AF581" s="84"/>
      <c r="AG581" s="84"/>
      <c r="AH581" s="29"/>
    </row>
    <row r="582" spans="1:34" ht="12.75" customHeight="1">
      <c r="A582" s="84"/>
      <c r="B582" s="84"/>
      <c r="C582" s="85"/>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c r="AD582" s="84"/>
      <c r="AE582" s="84"/>
      <c r="AF582" s="84"/>
      <c r="AG582" s="84"/>
      <c r="AH582" s="29"/>
    </row>
    <row r="583" spans="1:34" ht="12.75" customHeight="1">
      <c r="A583" s="84"/>
      <c r="B583" s="84"/>
      <c r="C583" s="85"/>
      <c r="D583" s="84"/>
      <c r="E583" s="84"/>
      <c r="F583" s="84"/>
      <c r="G583" s="84"/>
      <c r="H583" s="84"/>
      <c r="I583" s="84"/>
      <c r="J583" s="84"/>
      <c r="K583" s="84"/>
      <c r="L583" s="84"/>
      <c r="M583" s="84"/>
      <c r="N583" s="84"/>
      <c r="O583" s="84"/>
      <c r="P583" s="84"/>
      <c r="Q583" s="84"/>
      <c r="R583" s="84"/>
      <c r="S583" s="84"/>
      <c r="T583" s="84"/>
      <c r="U583" s="84"/>
      <c r="V583" s="84"/>
      <c r="W583" s="84"/>
      <c r="X583" s="84"/>
      <c r="Y583" s="84"/>
      <c r="Z583" s="84"/>
      <c r="AA583" s="84"/>
      <c r="AB583" s="84"/>
      <c r="AC583" s="84"/>
      <c r="AD583" s="84"/>
      <c r="AE583" s="84"/>
      <c r="AF583" s="84"/>
      <c r="AG583" s="84"/>
      <c r="AH583" s="29"/>
    </row>
    <row r="584" spans="1:34" ht="12.75" customHeight="1">
      <c r="A584" s="84"/>
      <c r="B584" s="84"/>
      <c r="C584" s="85"/>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c r="AD584" s="84"/>
      <c r="AE584" s="84"/>
      <c r="AF584" s="84"/>
      <c r="AG584" s="84"/>
      <c r="AH584" s="29"/>
    </row>
    <row r="585" spans="1:34" ht="12.75" customHeight="1">
      <c r="A585" s="84"/>
      <c r="B585" s="84"/>
      <c r="C585" s="85"/>
      <c r="D585" s="84"/>
      <c r="E585" s="84"/>
      <c r="F585" s="84"/>
      <c r="G585" s="84"/>
      <c r="H585" s="84"/>
      <c r="I585" s="84"/>
      <c r="J585" s="84"/>
      <c r="K585" s="84"/>
      <c r="L585" s="84"/>
      <c r="M585" s="84"/>
      <c r="N585" s="84"/>
      <c r="O585" s="84"/>
      <c r="P585" s="84"/>
      <c r="Q585" s="84"/>
      <c r="R585" s="84"/>
      <c r="S585" s="84"/>
      <c r="T585" s="84"/>
      <c r="U585" s="84"/>
      <c r="V585" s="84"/>
      <c r="W585" s="84"/>
      <c r="X585" s="84"/>
      <c r="Y585" s="84"/>
      <c r="Z585" s="84"/>
      <c r="AA585" s="84"/>
      <c r="AB585" s="84"/>
      <c r="AC585" s="84"/>
      <c r="AD585" s="84"/>
      <c r="AE585" s="84"/>
      <c r="AF585" s="84"/>
      <c r="AG585" s="84"/>
      <c r="AH585" s="29"/>
    </row>
    <row r="586" spans="1:34" ht="12.75" customHeight="1">
      <c r="A586" s="84"/>
      <c r="B586" s="84"/>
      <c r="C586" s="85"/>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c r="AD586" s="84"/>
      <c r="AE586" s="84"/>
      <c r="AF586" s="84"/>
      <c r="AG586" s="84"/>
      <c r="AH586" s="29"/>
    </row>
    <row r="587" spans="1:34" ht="12.75" customHeight="1">
      <c r="A587" s="84"/>
      <c r="B587" s="84"/>
      <c r="C587" s="85"/>
      <c r="D587" s="84"/>
      <c r="E587" s="84"/>
      <c r="F587" s="84"/>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c r="AD587" s="84"/>
      <c r="AE587" s="84"/>
      <c r="AF587" s="84"/>
      <c r="AG587" s="84"/>
      <c r="AH587" s="29"/>
    </row>
    <row r="588" spans="1:34" ht="12.75" customHeight="1">
      <c r="A588" s="84"/>
      <c r="B588" s="84"/>
      <c r="C588" s="85"/>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c r="AD588" s="84"/>
      <c r="AE588" s="84"/>
      <c r="AF588" s="84"/>
      <c r="AG588" s="84"/>
      <c r="AH588" s="29"/>
    </row>
    <row r="589" spans="1:34" ht="12.75" customHeight="1">
      <c r="A589" s="84"/>
      <c r="B589" s="84"/>
      <c r="C589" s="85"/>
      <c r="D589" s="84"/>
      <c r="E589" s="84"/>
      <c r="F589" s="84"/>
      <c r="G589" s="84"/>
      <c r="H589" s="84"/>
      <c r="I589" s="84"/>
      <c r="J589" s="84"/>
      <c r="K589" s="84"/>
      <c r="L589" s="84"/>
      <c r="M589" s="84"/>
      <c r="N589" s="84"/>
      <c r="O589" s="84"/>
      <c r="P589" s="84"/>
      <c r="Q589" s="84"/>
      <c r="R589" s="84"/>
      <c r="S589" s="84"/>
      <c r="T589" s="84"/>
      <c r="U589" s="84"/>
      <c r="V589" s="84"/>
      <c r="W589" s="84"/>
      <c r="X589" s="84"/>
      <c r="Y589" s="84"/>
      <c r="Z589" s="84"/>
      <c r="AA589" s="84"/>
      <c r="AB589" s="84"/>
      <c r="AC589" s="84"/>
      <c r="AD589" s="84"/>
      <c r="AE589" s="84"/>
      <c r="AF589" s="84"/>
      <c r="AG589" s="84"/>
      <c r="AH589" s="29"/>
    </row>
    <row r="590" spans="1:34" ht="12.75" customHeight="1">
      <c r="A590" s="84"/>
      <c r="B590" s="84"/>
      <c r="C590" s="85"/>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c r="AD590" s="84"/>
      <c r="AE590" s="84"/>
      <c r="AF590" s="84"/>
      <c r="AG590" s="84"/>
      <c r="AH590" s="29"/>
    </row>
    <row r="591" spans="1:34" ht="12.75" customHeight="1">
      <c r="A591" s="84"/>
      <c r="B591" s="84"/>
      <c r="C591" s="85"/>
      <c r="D591" s="84"/>
      <c r="E591" s="84"/>
      <c r="F591" s="84"/>
      <c r="G591" s="84"/>
      <c r="H591" s="84"/>
      <c r="I591" s="84"/>
      <c r="J591" s="84"/>
      <c r="K591" s="84"/>
      <c r="L591" s="84"/>
      <c r="M591" s="84"/>
      <c r="N591" s="84"/>
      <c r="O591" s="84"/>
      <c r="P591" s="84"/>
      <c r="Q591" s="84"/>
      <c r="R591" s="84"/>
      <c r="S591" s="84"/>
      <c r="T591" s="84"/>
      <c r="U591" s="84"/>
      <c r="V591" s="84"/>
      <c r="W591" s="84"/>
      <c r="X591" s="84"/>
      <c r="Y591" s="84"/>
      <c r="Z591" s="84"/>
      <c r="AA591" s="84"/>
      <c r="AB591" s="84"/>
      <c r="AC591" s="84"/>
      <c r="AD591" s="84"/>
      <c r="AE591" s="84"/>
      <c r="AF591" s="84"/>
      <c r="AG591" s="84"/>
      <c r="AH591" s="29"/>
    </row>
    <row r="592" spans="1:34" ht="12.75" customHeight="1">
      <c r="A592" s="84"/>
      <c r="B592" s="84"/>
      <c r="C592" s="85"/>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c r="AD592" s="84"/>
      <c r="AE592" s="84"/>
      <c r="AF592" s="84"/>
      <c r="AG592" s="84"/>
      <c r="AH592" s="29"/>
    </row>
    <row r="593" spans="1:34" ht="12.75" customHeight="1">
      <c r="A593" s="84"/>
      <c r="B593" s="84"/>
      <c r="C593" s="85"/>
      <c r="D593" s="84"/>
      <c r="E593" s="84"/>
      <c r="F593" s="84"/>
      <c r="G593" s="84"/>
      <c r="H593" s="84"/>
      <c r="I593" s="84"/>
      <c r="J593" s="84"/>
      <c r="K593" s="84"/>
      <c r="L593" s="84"/>
      <c r="M593" s="84"/>
      <c r="N593" s="84"/>
      <c r="O593" s="84"/>
      <c r="P593" s="84"/>
      <c r="Q593" s="84"/>
      <c r="R593" s="84"/>
      <c r="S593" s="84"/>
      <c r="T593" s="84"/>
      <c r="U593" s="84"/>
      <c r="V593" s="84"/>
      <c r="W593" s="84"/>
      <c r="X593" s="84"/>
      <c r="Y593" s="84"/>
      <c r="Z593" s="84"/>
      <c r="AA593" s="84"/>
      <c r="AB593" s="84"/>
      <c r="AC593" s="84"/>
      <c r="AD593" s="84"/>
      <c r="AE593" s="84"/>
      <c r="AF593" s="84"/>
      <c r="AG593" s="84"/>
      <c r="AH593" s="29"/>
    </row>
    <row r="594" spans="1:34" ht="12.75" customHeight="1">
      <c r="A594" s="84"/>
      <c r="B594" s="84"/>
      <c r="C594" s="85"/>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c r="AD594" s="84"/>
      <c r="AE594" s="84"/>
      <c r="AF594" s="84"/>
      <c r="AG594" s="84"/>
      <c r="AH594" s="29"/>
    </row>
    <row r="595" spans="1:34" ht="12.75" customHeight="1">
      <c r="A595" s="84"/>
      <c r="B595" s="84"/>
      <c r="C595" s="85"/>
      <c r="D595" s="84"/>
      <c r="E595" s="84"/>
      <c r="F595" s="84"/>
      <c r="G595" s="84"/>
      <c r="H595" s="84"/>
      <c r="I595" s="84"/>
      <c r="J595" s="84"/>
      <c r="K595" s="84"/>
      <c r="L595" s="84"/>
      <c r="M595" s="84"/>
      <c r="N595" s="84"/>
      <c r="O595" s="84"/>
      <c r="P595" s="84"/>
      <c r="Q595" s="84"/>
      <c r="R595" s="84"/>
      <c r="S595" s="84"/>
      <c r="T595" s="84"/>
      <c r="U595" s="84"/>
      <c r="V595" s="84"/>
      <c r="W595" s="84"/>
      <c r="X595" s="84"/>
      <c r="Y595" s="84"/>
      <c r="Z595" s="84"/>
      <c r="AA595" s="84"/>
      <c r="AB595" s="84"/>
      <c r="AC595" s="84"/>
      <c r="AD595" s="84"/>
      <c r="AE595" s="84"/>
      <c r="AF595" s="84"/>
      <c r="AG595" s="84"/>
      <c r="AH595" s="29"/>
    </row>
    <row r="596" spans="1:34" ht="12.75" customHeight="1">
      <c r="A596" s="84"/>
      <c r="B596" s="84"/>
      <c r="C596" s="85"/>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c r="AD596" s="84"/>
      <c r="AE596" s="84"/>
      <c r="AF596" s="84"/>
      <c r="AG596" s="84"/>
      <c r="AH596" s="29"/>
    </row>
    <row r="597" spans="1:34" ht="12.75" customHeight="1">
      <c r="A597" s="84"/>
      <c r="B597" s="84"/>
      <c r="C597" s="85"/>
      <c r="D597" s="84"/>
      <c r="E597" s="84"/>
      <c r="F597" s="84"/>
      <c r="G597" s="84"/>
      <c r="H597" s="84"/>
      <c r="I597" s="84"/>
      <c r="J597" s="84"/>
      <c r="K597" s="84"/>
      <c r="L597" s="84"/>
      <c r="M597" s="84"/>
      <c r="N597" s="84"/>
      <c r="O597" s="84"/>
      <c r="P597" s="84"/>
      <c r="Q597" s="84"/>
      <c r="R597" s="84"/>
      <c r="S597" s="84"/>
      <c r="T597" s="84"/>
      <c r="U597" s="84"/>
      <c r="V597" s="84"/>
      <c r="W597" s="84"/>
      <c r="X597" s="84"/>
      <c r="Y597" s="84"/>
      <c r="Z597" s="84"/>
      <c r="AA597" s="84"/>
      <c r="AB597" s="84"/>
      <c r="AC597" s="84"/>
      <c r="AD597" s="84"/>
      <c r="AE597" s="84"/>
      <c r="AF597" s="84"/>
      <c r="AG597" s="84"/>
      <c r="AH597" s="29"/>
    </row>
    <row r="598" spans="1:34" ht="12.75" customHeight="1">
      <c r="A598" s="84"/>
      <c r="B598" s="84"/>
      <c r="C598" s="85"/>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c r="AD598" s="84"/>
      <c r="AE598" s="84"/>
      <c r="AF598" s="84"/>
      <c r="AG598" s="84"/>
      <c r="AH598" s="29"/>
    </row>
    <row r="599" spans="1:34" ht="12.75" customHeight="1">
      <c r="A599" s="84"/>
      <c r="B599" s="84"/>
      <c r="C599" s="85"/>
      <c r="D599" s="84"/>
      <c r="E599" s="84"/>
      <c r="F599" s="84"/>
      <c r="G599" s="84"/>
      <c r="H599" s="84"/>
      <c r="I599" s="84"/>
      <c r="J599" s="84"/>
      <c r="K599" s="84"/>
      <c r="L599" s="84"/>
      <c r="M599" s="84"/>
      <c r="N599" s="84"/>
      <c r="O599" s="84"/>
      <c r="P599" s="84"/>
      <c r="Q599" s="84"/>
      <c r="R599" s="84"/>
      <c r="S599" s="84"/>
      <c r="T599" s="84"/>
      <c r="U599" s="84"/>
      <c r="V599" s="84"/>
      <c r="W599" s="84"/>
      <c r="X599" s="84"/>
      <c r="Y599" s="84"/>
      <c r="Z599" s="84"/>
      <c r="AA599" s="84"/>
      <c r="AB599" s="84"/>
      <c r="AC599" s="84"/>
      <c r="AD599" s="84"/>
      <c r="AE599" s="84"/>
      <c r="AF599" s="84"/>
      <c r="AG599" s="84"/>
      <c r="AH599" s="29"/>
    </row>
    <row r="600" spans="1:34" ht="12.75" customHeight="1">
      <c r="A600" s="84"/>
      <c r="B600" s="84"/>
      <c r="C600" s="85"/>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c r="AD600" s="84"/>
      <c r="AE600" s="84"/>
      <c r="AF600" s="84"/>
      <c r="AG600" s="84"/>
      <c r="AH600" s="29"/>
    </row>
    <row r="601" spans="1:34" ht="12.75" customHeight="1">
      <c r="A601" s="84"/>
      <c r="B601" s="84"/>
      <c r="C601" s="85"/>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c r="AD601" s="84"/>
      <c r="AE601" s="84"/>
      <c r="AF601" s="84"/>
      <c r="AG601" s="84"/>
      <c r="AH601" s="29"/>
    </row>
    <row r="602" spans="1:34" ht="12.75" customHeight="1">
      <c r="A602" s="84"/>
      <c r="B602" s="84"/>
      <c r="C602" s="85"/>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4"/>
      <c r="AE602" s="84"/>
      <c r="AF602" s="84"/>
      <c r="AG602" s="84"/>
      <c r="AH602" s="29"/>
    </row>
    <row r="603" spans="1:34" ht="12.75" customHeight="1">
      <c r="A603" s="84"/>
      <c r="B603" s="84"/>
      <c r="C603" s="85"/>
      <c r="D603" s="84"/>
      <c r="E603" s="84"/>
      <c r="F603" s="84"/>
      <c r="G603" s="84"/>
      <c r="H603" s="84"/>
      <c r="I603" s="84"/>
      <c r="J603" s="84"/>
      <c r="K603" s="84"/>
      <c r="L603" s="84"/>
      <c r="M603" s="84"/>
      <c r="N603" s="84"/>
      <c r="O603" s="84"/>
      <c r="P603" s="84"/>
      <c r="Q603" s="84"/>
      <c r="R603" s="84"/>
      <c r="S603" s="84"/>
      <c r="T603" s="84"/>
      <c r="U603" s="84"/>
      <c r="V603" s="84"/>
      <c r="W603" s="84"/>
      <c r="X603" s="84"/>
      <c r="Y603" s="84"/>
      <c r="Z603" s="84"/>
      <c r="AA603" s="84"/>
      <c r="AB603" s="84"/>
      <c r="AC603" s="84"/>
      <c r="AD603" s="84"/>
      <c r="AE603" s="84"/>
      <c r="AF603" s="84"/>
      <c r="AG603" s="84"/>
      <c r="AH603" s="29"/>
    </row>
    <row r="604" spans="1:34" ht="12.75" customHeight="1">
      <c r="A604" s="84"/>
      <c r="B604" s="84"/>
      <c r="C604" s="85"/>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c r="AD604" s="84"/>
      <c r="AE604" s="84"/>
      <c r="AF604" s="84"/>
      <c r="AG604" s="84"/>
      <c r="AH604" s="29"/>
    </row>
    <row r="605" spans="1:34" ht="12.75" customHeight="1">
      <c r="A605" s="84"/>
      <c r="B605" s="84"/>
      <c r="C605" s="85"/>
      <c r="D605" s="84"/>
      <c r="E605" s="84"/>
      <c r="F605" s="84"/>
      <c r="G605" s="84"/>
      <c r="H605" s="84"/>
      <c r="I605" s="84"/>
      <c r="J605" s="84"/>
      <c r="K605" s="84"/>
      <c r="L605" s="84"/>
      <c r="M605" s="84"/>
      <c r="N605" s="84"/>
      <c r="O605" s="84"/>
      <c r="P605" s="84"/>
      <c r="Q605" s="84"/>
      <c r="R605" s="84"/>
      <c r="S605" s="84"/>
      <c r="T605" s="84"/>
      <c r="U605" s="84"/>
      <c r="V605" s="84"/>
      <c r="W605" s="84"/>
      <c r="X605" s="84"/>
      <c r="Y605" s="84"/>
      <c r="Z605" s="84"/>
      <c r="AA605" s="84"/>
      <c r="AB605" s="84"/>
      <c r="AC605" s="84"/>
      <c r="AD605" s="84"/>
      <c r="AE605" s="84"/>
      <c r="AF605" s="84"/>
      <c r="AG605" s="84"/>
      <c r="AH605" s="29"/>
    </row>
    <row r="606" spans="1:34" ht="12.75" customHeight="1">
      <c r="A606" s="84"/>
      <c r="B606" s="84"/>
      <c r="C606" s="85"/>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c r="AD606" s="84"/>
      <c r="AE606" s="84"/>
      <c r="AF606" s="84"/>
      <c r="AG606" s="84"/>
      <c r="AH606" s="29"/>
    </row>
    <row r="607" spans="1:34" ht="12.75" customHeight="1">
      <c r="A607" s="84"/>
      <c r="B607" s="84"/>
      <c r="C607" s="85"/>
      <c r="D607" s="84"/>
      <c r="E607" s="84"/>
      <c r="F607" s="84"/>
      <c r="G607" s="84"/>
      <c r="H607" s="84"/>
      <c r="I607" s="84"/>
      <c r="J607" s="84"/>
      <c r="K607" s="84"/>
      <c r="L607" s="84"/>
      <c r="M607" s="84"/>
      <c r="N607" s="84"/>
      <c r="O607" s="84"/>
      <c r="P607" s="84"/>
      <c r="Q607" s="84"/>
      <c r="R607" s="84"/>
      <c r="S607" s="84"/>
      <c r="T607" s="84"/>
      <c r="U607" s="84"/>
      <c r="V607" s="84"/>
      <c r="W607" s="84"/>
      <c r="X607" s="84"/>
      <c r="Y607" s="84"/>
      <c r="Z607" s="84"/>
      <c r="AA607" s="84"/>
      <c r="AB607" s="84"/>
      <c r="AC607" s="84"/>
      <c r="AD607" s="84"/>
      <c r="AE607" s="84"/>
      <c r="AF607" s="84"/>
      <c r="AG607" s="84"/>
      <c r="AH607" s="29"/>
    </row>
    <row r="608" spans="1:34" ht="12.75" customHeight="1">
      <c r="A608" s="84"/>
      <c r="B608" s="84"/>
      <c r="C608" s="85"/>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c r="AD608" s="84"/>
      <c r="AE608" s="84"/>
      <c r="AF608" s="84"/>
      <c r="AG608" s="84"/>
      <c r="AH608" s="29"/>
    </row>
    <row r="609" spans="1:34" ht="12.75" customHeight="1">
      <c r="A609" s="84"/>
      <c r="B609" s="84"/>
      <c r="C609" s="85"/>
      <c r="D609" s="84"/>
      <c r="E609" s="84"/>
      <c r="F609" s="84"/>
      <c r="G609" s="84"/>
      <c r="H609" s="84"/>
      <c r="I609" s="84"/>
      <c r="J609" s="84"/>
      <c r="K609" s="84"/>
      <c r="L609" s="84"/>
      <c r="M609" s="84"/>
      <c r="N609" s="84"/>
      <c r="O609" s="84"/>
      <c r="P609" s="84"/>
      <c r="Q609" s="84"/>
      <c r="R609" s="84"/>
      <c r="S609" s="84"/>
      <c r="T609" s="84"/>
      <c r="U609" s="84"/>
      <c r="V609" s="84"/>
      <c r="W609" s="84"/>
      <c r="X609" s="84"/>
      <c r="Y609" s="84"/>
      <c r="Z609" s="84"/>
      <c r="AA609" s="84"/>
      <c r="AB609" s="84"/>
      <c r="AC609" s="84"/>
      <c r="AD609" s="84"/>
      <c r="AE609" s="84"/>
      <c r="AF609" s="84"/>
      <c r="AG609" s="84"/>
      <c r="AH609" s="29"/>
    </row>
    <row r="610" spans="1:34" ht="12.75" customHeight="1">
      <c r="A610" s="84"/>
      <c r="B610" s="84"/>
      <c r="C610" s="85"/>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c r="AD610" s="84"/>
      <c r="AE610" s="84"/>
      <c r="AF610" s="84"/>
      <c r="AG610" s="84"/>
      <c r="AH610" s="29"/>
    </row>
    <row r="611" spans="1:34" ht="12.75" customHeight="1">
      <c r="A611" s="84"/>
      <c r="B611" s="84"/>
      <c r="C611" s="85"/>
      <c r="D611" s="84"/>
      <c r="E611" s="84"/>
      <c r="F611" s="84"/>
      <c r="G611" s="84"/>
      <c r="H611" s="84"/>
      <c r="I611" s="84"/>
      <c r="J611" s="84"/>
      <c r="K611" s="84"/>
      <c r="L611" s="84"/>
      <c r="M611" s="84"/>
      <c r="N611" s="84"/>
      <c r="O611" s="84"/>
      <c r="P611" s="84"/>
      <c r="Q611" s="84"/>
      <c r="R611" s="84"/>
      <c r="S611" s="84"/>
      <c r="T611" s="84"/>
      <c r="U611" s="84"/>
      <c r="V611" s="84"/>
      <c r="W611" s="84"/>
      <c r="X611" s="84"/>
      <c r="Y611" s="84"/>
      <c r="Z611" s="84"/>
      <c r="AA611" s="84"/>
      <c r="AB611" s="84"/>
      <c r="AC611" s="84"/>
      <c r="AD611" s="84"/>
      <c r="AE611" s="84"/>
      <c r="AF611" s="84"/>
      <c r="AG611" s="84"/>
      <c r="AH611" s="29"/>
    </row>
    <row r="612" spans="1:34" ht="12.75" customHeight="1">
      <c r="A612" s="84"/>
      <c r="B612" s="84"/>
      <c r="C612" s="85"/>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c r="AD612" s="84"/>
      <c r="AE612" s="84"/>
      <c r="AF612" s="84"/>
      <c r="AG612" s="84"/>
      <c r="AH612" s="29"/>
    </row>
    <row r="613" spans="1:34" ht="12.75" customHeight="1">
      <c r="A613" s="84"/>
      <c r="B613" s="84"/>
      <c r="C613" s="85"/>
      <c r="D613" s="84"/>
      <c r="E613" s="84"/>
      <c r="F613" s="84"/>
      <c r="G613" s="84"/>
      <c r="H613" s="84"/>
      <c r="I613" s="84"/>
      <c r="J613" s="84"/>
      <c r="K613" s="84"/>
      <c r="L613" s="84"/>
      <c r="M613" s="84"/>
      <c r="N613" s="84"/>
      <c r="O613" s="84"/>
      <c r="P613" s="84"/>
      <c r="Q613" s="84"/>
      <c r="R613" s="84"/>
      <c r="S613" s="84"/>
      <c r="T613" s="84"/>
      <c r="U613" s="84"/>
      <c r="V613" s="84"/>
      <c r="W613" s="84"/>
      <c r="X613" s="84"/>
      <c r="Y613" s="84"/>
      <c r="Z613" s="84"/>
      <c r="AA613" s="84"/>
      <c r="AB613" s="84"/>
      <c r="AC613" s="84"/>
      <c r="AD613" s="84"/>
      <c r="AE613" s="84"/>
      <c r="AF613" s="84"/>
      <c r="AG613" s="84"/>
      <c r="AH613" s="29"/>
    </row>
    <row r="614" spans="1:34" ht="12.75" customHeight="1">
      <c r="A614" s="84"/>
      <c r="B614" s="84"/>
      <c r="C614" s="85"/>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c r="AD614" s="84"/>
      <c r="AE614" s="84"/>
      <c r="AF614" s="84"/>
      <c r="AG614" s="84"/>
      <c r="AH614" s="29"/>
    </row>
    <row r="615" spans="1:34" ht="12.75" customHeight="1">
      <c r="A615" s="84"/>
      <c r="B615" s="84"/>
      <c r="C615" s="85"/>
      <c r="D615" s="84"/>
      <c r="E615" s="84"/>
      <c r="F615" s="84"/>
      <c r="G615" s="84"/>
      <c r="H615" s="84"/>
      <c r="I615" s="84"/>
      <c r="J615" s="84"/>
      <c r="K615" s="84"/>
      <c r="L615" s="84"/>
      <c r="M615" s="84"/>
      <c r="N615" s="84"/>
      <c r="O615" s="84"/>
      <c r="P615" s="84"/>
      <c r="Q615" s="84"/>
      <c r="R615" s="84"/>
      <c r="S615" s="84"/>
      <c r="T615" s="84"/>
      <c r="U615" s="84"/>
      <c r="V615" s="84"/>
      <c r="W615" s="84"/>
      <c r="X615" s="84"/>
      <c r="Y615" s="84"/>
      <c r="Z615" s="84"/>
      <c r="AA615" s="84"/>
      <c r="AB615" s="84"/>
      <c r="AC615" s="84"/>
      <c r="AD615" s="84"/>
      <c r="AE615" s="84"/>
      <c r="AF615" s="84"/>
      <c r="AG615" s="84"/>
      <c r="AH615" s="29"/>
    </row>
    <row r="616" spans="1:34" ht="12.75" customHeight="1">
      <c r="A616" s="84"/>
      <c r="B616" s="84"/>
      <c r="C616" s="85"/>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c r="AD616" s="84"/>
      <c r="AE616" s="84"/>
      <c r="AF616" s="84"/>
      <c r="AG616" s="84"/>
      <c r="AH616" s="29"/>
    </row>
    <row r="617" spans="1:34" ht="12.75" customHeight="1">
      <c r="A617" s="84"/>
      <c r="B617" s="84"/>
      <c r="C617" s="85"/>
      <c r="D617" s="84"/>
      <c r="E617" s="84"/>
      <c r="F617" s="84"/>
      <c r="G617" s="84"/>
      <c r="H617" s="84"/>
      <c r="I617" s="84"/>
      <c r="J617" s="84"/>
      <c r="K617" s="84"/>
      <c r="L617" s="84"/>
      <c r="M617" s="84"/>
      <c r="N617" s="84"/>
      <c r="O617" s="84"/>
      <c r="P617" s="84"/>
      <c r="Q617" s="84"/>
      <c r="R617" s="84"/>
      <c r="S617" s="84"/>
      <c r="T617" s="84"/>
      <c r="U617" s="84"/>
      <c r="V617" s="84"/>
      <c r="W617" s="84"/>
      <c r="X617" s="84"/>
      <c r="Y617" s="84"/>
      <c r="Z617" s="84"/>
      <c r="AA617" s="84"/>
      <c r="AB617" s="84"/>
      <c r="AC617" s="84"/>
      <c r="AD617" s="84"/>
      <c r="AE617" s="84"/>
      <c r="AF617" s="84"/>
      <c r="AG617" s="84"/>
      <c r="AH617" s="29"/>
    </row>
    <row r="618" spans="1:34" ht="12.75" customHeight="1">
      <c r="A618" s="84"/>
      <c r="B618" s="84"/>
      <c r="C618" s="85"/>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c r="AD618" s="84"/>
      <c r="AE618" s="84"/>
      <c r="AF618" s="84"/>
      <c r="AG618" s="84"/>
      <c r="AH618" s="29"/>
    </row>
    <row r="619" spans="1:34" ht="12.75" customHeight="1">
      <c r="A619" s="84"/>
      <c r="B619" s="84"/>
      <c r="C619" s="85"/>
      <c r="D619" s="84"/>
      <c r="E619" s="84"/>
      <c r="F619" s="84"/>
      <c r="G619" s="84"/>
      <c r="H619" s="84"/>
      <c r="I619" s="84"/>
      <c r="J619" s="84"/>
      <c r="K619" s="84"/>
      <c r="L619" s="84"/>
      <c r="M619" s="84"/>
      <c r="N619" s="84"/>
      <c r="O619" s="84"/>
      <c r="P619" s="84"/>
      <c r="Q619" s="84"/>
      <c r="R619" s="84"/>
      <c r="S619" s="84"/>
      <c r="T619" s="84"/>
      <c r="U619" s="84"/>
      <c r="V619" s="84"/>
      <c r="W619" s="84"/>
      <c r="X619" s="84"/>
      <c r="Y619" s="84"/>
      <c r="Z619" s="84"/>
      <c r="AA619" s="84"/>
      <c r="AB619" s="84"/>
      <c r="AC619" s="84"/>
      <c r="AD619" s="84"/>
      <c r="AE619" s="84"/>
      <c r="AF619" s="84"/>
      <c r="AG619" s="84"/>
      <c r="AH619" s="29"/>
    </row>
    <row r="620" spans="1:34" ht="12.75" customHeight="1">
      <c r="A620" s="84"/>
      <c r="B620" s="84"/>
      <c r="C620" s="85"/>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c r="AD620" s="84"/>
      <c r="AE620" s="84"/>
      <c r="AF620" s="84"/>
      <c r="AG620" s="84"/>
      <c r="AH620" s="29"/>
    </row>
    <row r="621" spans="1:34" ht="12.75" customHeight="1">
      <c r="A621" s="84"/>
      <c r="B621" s="84"/>
      <c r="C621" s="85"/>
      <c r="D621" s="84"/>
      <c r="E621" s="84"/>
      <c r="F621" s="84"/>
      <c r="G621" s="84"/>
      <c r="H621" s="84"/>
      <c r="I621" s="84"/>
      <c r="J621" s="84"/>
      <c r="K621" s="84"/>
      <c r="L621" s="84"/>
      <c r="M621" s="84"/>
      <c r="N621" s="84"/>
      <c r="O621" s="84"/>
      <c r="P621" s="84"/>
      <c r="Q621" s="84"/>
      <c r="R621" s="84"/>
      <c r="S621" s="84"/>
      <c r="T621" s="84"/>
      <c r="U621" s="84"/>
      <c r="V621" s="84"/>
      <c r="W621" s="84"/>
      <c r="X621" s="84"/>
      <c r="Y621" s="84"/>
      <c r="Z621" s="84"/>
      <c r="AA621" s="84"/>
      <c r="AB621" s="84"/>
      <c r="AC621" s="84"/>
      <c r="AD621" s="84"/>
      <c r="AE621" s="84"/>
      <c r="AF621" s="84"/>
      <c r="AG621" s="84"/>
      <c r="AH621" s="29"/>
    </row>
    <row r="622" spans="1:34" ht="12.75" customHeight="1">
      <c r="A622" s="84"/>
      <c r="B622" s="84"/>
      <c r="C622" s="85"/>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4"/>
      <c r="AE622" s="84"/>
      <c r="AF622" s="84"/>
      <c r="AG622" s="84"/>
      <c r="AH622" s="29"/>
    </row>
    <row r="623" spans="1:34" ht="12.75" customHeight="1">
      <c r="A623" s="84"/>
      <c r="B623" s="84"/>
      <c r="C623" s="85"/>
      <c r="D623" s="84"/>
      <c r="E623" s="84"/>
      <c r="F623" s="84"/>
      <c r="G623" s="84"/>
      <c r="H623" s="84"/>
      <c r="I623" s="84"/>
      <c r="J623" s="84"/>
      <c r="K623" s="84"/>
      <c r="L623" s="84"/>
      <c r="M623" s="84"/>
      <c r="N623" s="84"/>
      <c r="O623" s="84"/>
      <c r="P623" s="84"/>
      <c r="Q623" s="84"/>
      <c r="R623" s="84"/>
      <c r="S623" s="84"/>
      <c r="T623" s="84"/>
      <c r="U623" s="84"/>
      <c r="V623" s="84"/>
      <c r="W623" s="84"/>
      <c r="X623" s="84"/>
      <c r="Y623" s="84"/>
      <c r="Z623" s="84"/>
      <c r="AA623" s="84"/>
      <c r="AB623" s="84"/>
      <c r="AC623" s="84"/>
      <c r="AD623" s="84"/>
      <c r="AE623" s="84"/>
      <c r="AF623" s="84"/>
      <c r="AG623" s="84"/>
      <c r="AH623" s="29"/>
    </row>
    <row r="624" spans="1:34" ht="12.75" customHeight="1">
      <c r="A624" s="84"/>
      <c r="B624" s="84"/>
      <c r="C624" s="85"/>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c r="AD624" s="84"/>
      <c r="AE624" s="84"/>
      <c r="AF624" s="84"/>
      <c r="AG624" s="84"/>
      <c r="AH624" s="29"/>
    </row>
    <row r="625" spans="1:34" ht="12.75" customHeight="1">
      <c r="A625" s="84"/>
      <c r="B625" s="84"/>
      <c r="C625" s="85"/>
      <c r="D625" s="84"/>
      <c r="E625" s="84"/>
      <c r="F625" s="84"/>
      <c r="G625" s="84"/>
      <c r="H625" s="84"/>
      <c r="I625" s="84"/>
      <c r="J625" s="84"/>
      <c r="K625" s="84"/>
      <c r="L625" s="84"/>
      <c r="M625" s="84"/>
      <c r="N625" s="84"/>
      <c r="O625" s="84"/>
      <c r="P625" s="84"/>
      <c r="Q625" s="84"/>
      <c r="R625" s="84"/>
      <c r="S625" s="84"/>
      <c r="T625" s="84"/>
      <c r="U625" s="84"/>
      <c r="V625" s="84"/>
      <c r="W625" s="84"/>
      <c r="X625" s="84"/>
      <c r="Y625" s="84"/>
      <c r="Z625" s="84"/>
      <c r="AA625" s="84"/>
      <c r="AB625" s="84"/>
      <c r="AC625" s="84"/>
      <c r="AD625" s="84"/>
      <c r="AE625" s="84"/>
      <c r="AF625" s="84"/>
      <c r="AG625" s="84"/>
      <c r="AH625" s="29"/>
    </row>
    <row r="626" spans="1:34" ht="12.75" customHeight="1">
      <c r="A626" s="84"/>
      <c r="B626" s="84"/>
      <c r="C626" s="85"/>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c r="AD626" s="84"/>
      <c r="AE626" s="84"/>
      <c r="AF626" s="84"/>
      <c r="AG626" s="84"/>
      <c r="AH626" s="29"/>
    </row>
    <row r="627" spans="1:34" ht="12.75" customHeight="1">
      <c r="A627" s="84"/>
      <c r="B627" s="84"/>
      <c r="C627" s="85"/>
      <c r="D627" s="84"/>
      <c r="E627" s="84"/>
      <c r="F627" s="84"/>
      <c r="G627" s="84"/>
      <c r="H627" s="84"/>
      <c r="I627" s="84"/>
      <c r="J627" s="84"/>
      <c r="K627" s="84"/>
      <c r="L627" s="84"/>
      <c r="M627" s="84"/>
      <c r="N627" s="84"/>
      <c r="O627" s="84"/>
      <c r="P627" s="84"/>
      <c r="Q627" s="84"/>
      <c r="R627" s="84"/>
      <c r="S627" s="84"/>
      <c r="T627" s="84"/>
      <c r="U627" s="84"/>
      <c r="V627" s="84"/>
      <c r="W627" s="84"/>
      <c r="X627" s="84"/>
      <c r="Y627" s="84"/>
      <c r="Z627" s="84"/>
      <c r="AA627" s="84"/>
      <c r="AB627" s="84"/>
      <c r="AC627" s="84"/>
      <c r="AD627" s="84"/>
      <c r="AE627" s="84"/>
      <c r="AF627" s="84"/>
      <c r="AG627" s="84"/>
      <c r="AH627" s="29"/>
    </row>
    <row r="628" spans="1:34" ht="12.75" customHeight="1">
      <c r="A628" s="84"/>
      <c r="B628" s="84"/>
      <c r="C628" s="85"/>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c r="AD628" s="84"/>
      <c r="AE628" s="84"/>
      <c r="AF628" s="84"/>
      <c r="AG628" s="84"/>
      <c r="AH628" s="29"/>
    </row>
    <row r="629" spans="1:34" ht="12.75" customHeight="1">
      <c r="A629" s="84"/>
      <c r="B629" s="84"/>
      <c r="C629" s="85"/>
      <c r="D629" s="84"/>
      <c r="E629" s="84"/>
      <c r="F629" s="84"/>
      <c r="G629" s="84"/>
      <c r="H629" s="84"/>
      <c r="I629" s="84"/>
      <c r="J629" s="84"/>
      <c r="K629" s="84"/>
      <c r="L629" s="84"/>
      <c r="M629" s="84"/>
      <c r="N629" s="84"/>
      <c r="O629" s="84"/>
      <c r="P629" s="84"/>
      <c r="Q629" s="84"/>
      <c r="R629" s="84"/>
      <c r="S629" s="84"/>
      <c r="T629" s="84"/>
      <c r="U629" s="84"/>
      <c r="V629" s="84"/>
      <c r="W629" s="84"/>
      <c r="X629" s="84"/>
      <c r="Y629" s="84"/>
      <c r="Z629" s="84"/>
      <c r="AA629" s="84"/>
      <c r="AB629" s="84"/>
      <c r="AC629" s="84"/>
      <c r="AD629" s="84"/>
      <c r="AE629" s="84"/>
      <c r="AF629" s="84"/>
      <c r="AG629" s="84"/>
      <c r="AH629" s="29"/>
    </row>
    <row r="630" spans="1:34" ht="12.75" customHeight="1">
      <c r="A630" s="84"/>
      <c r="B630" s="84"/>
      <c r="C630" s="85"/>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c r="AD630" s="84"/>
      <c r="AE630" s="84"/>
      <c r="AF630" s="84"/>
      <c r="AG630" s="84"/>
      <c r="AH630" s="29"/>
    </row>
    <row r="631" spans="1:34" ht="12.75" customHeight="1">
      <c r="A631" s="84"/>
      <c r="B631" s="84"/>
      <c r="C631" s="85"/>
      <c r="D631" s="84"/>
      <c r="E631" s="84"/>
      <c r="F631" s="84"/>
      <c r="G631" s="84"/>
      <c r="H631" s="84"/>
      <c r="I631" s="84"/>
      <c r="J631" s="84"/>
      <c r="K631" s="84"/>
      <c r="L631" s="84"/>
      <c r="M631" s="84"/>
      <c r="N631" s="84"/>
      <c r="O631" s="84"/>
      <c r="P631" s="84"/>
      <c r="Q631" s="84"/>
      <c r="R631" s="84"/>
      <c r="S631" s="84"/>
      <c r="T631" s="84"/>
      <c r="U631" s="84"/>
      <c r="V631" s="84"/>
      <c r="W631" s="84"/>
      <c r="X631" s="84"/>
      <c r="Y631" s="84"/>
      <c r="Z631" s="84"/>
      <c r="AA631" s="84"/>
      <c r="AB631" s="84"/>
      <c r="AC631" s="84"/>
      <c r="AD631" s="84"/>
      <c r="AE631" s="84"/>
      <c r="AF631" s="84"/>
      <c r="AG631" s="84"/>
      <c r="AH631" s="29"/>
    </row>
    <row r="632" spans="1:34" ht="12.75" customHeight="1">
      <c r="A632" s="84"/>
      <c r="B632" s="84"/>
      <c r="C632" s="85"/>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c r="AD632" s="84"/>
      <c r="AE632" s="84"/>
      <c r="AF632" s="84"/>
      <c r="AG632" s="84"/>
      <c r="AH632" s="29"/>
    </row>
    <row r="633" spans="1:34" ht="12.75" customHeight="1">
      <c r="A633" s="84"/>
      <c r="B633" s="84"/>
      <c r="C633" s="85"/>
      <c r="D633" s="84"/>
      <c r="E633" s="84"/>
      <c r="F633" s="84"/>
      <c r="G633" s="84"/>
      <c r="H633" s="84"/>
      <c r="I633" s="84"/>
      <c r="J633" s="84"/>
      <c r="K633" s="84"/>
      <c r="L633" s="84"/>
      <c r="M633" s="84"/>
      <c r="N633" s="84"/>
      <c r="O633" s="84"/>
      <c r="P633" s="84"/>
      <c r="Q633" s="84"/>
      <c r="R633" s="84"/>
      <c r="S633" s="84"/>
      <c r="T633" s="84"/>
      <c r="U633" s="84"/>
      <c r="V633" s="84"/>
      <c r="W633" s="84"/>
      <c r="X633" s="84"/>
      <c r="Y633" s="84"/>
      <c r="Z633" s="84"/>
      <c r="AA633" s="84"/>
      <c r="AB633" s="84"/>
      <c r="AC633" s="84"/>
      <c r="AD633" s="84"/>
      <c r="AE633" s="84"/>
      <c r="AF633" s="84"/>
      <c r="AG633" s="84"/>
      <c r="AH633" s="29"/>
    </row>
    <row r="634" spans="1:34" ht="12.75" customHeight="1">
      <c r="A634" s="84"/>
      <c r="B634" s="84"/>
      <c r="C634" s="85"/>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c r="AD634" s="84"/>
      <c r="AE634" s="84"/>
      <c r="AF634" s="84"/>
      <c r="AG634" s="84"/>
      <c r="AH634" s="29"/>
    </row>
    <row r="635" spans="1:34" ht="12.75" customHeight="1">
      <c r="A635" s="84"/>
      <c r="B635" s="84"/>
      <c r="C635" s="85"/>
      <c r="D635" s="84"/>
      <c r="E635" s="84"/>
      <c r="F635" s="84"/>
      <c r="G635" s="84"/>
      <c r="H635" s="84"/>
      <c r="I635" s="84"/>
      <c r="J635" s="84"/>
      <c r="K635" s="84"/>
      <c r="L635" s="84"/>
      <c r="M635" s="84"/>
      <c r="N635" s="84"/>
      <c r="O635" s="84"/>
      <c r="P635" s="84"/>
      <c r="Q635" s="84"/>
      <c r="R635" s="84"/>
      <c r="S635" s="84"/>
      <c r="T635" s="84"/>
      <c r="U635" s="84"/>
      <c r="V635" s="84"/>
      <c r="W635" s="84"/>
      <c r="X635" s="84"/>
      <c r="Y635" s="84"/>
      <c r="Z635" s="84"/>
      <c r="AA635" s="84"/>
      <c r="AB635" s="84"/>
      <c r="AC635" s="84"/>
      <c r="AD635" s="84"/>
      <c r="AE635" s="84"/>
      <c r="AF635" s="84"/>
      <c r="AG635" s="84"/>
      <c r="AH635" s="29"/>
    </row>
    <row r="636" spans="1:34" ht="12.75" customHeight="1">
      <c r="A636" s="84"/>
      <c r="B636" s="84"/>
      <c r="C636" s="85"/>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c r="AD636" s="84"/>
      <c r="AE636" s="84"/>
      <c r="AF636" s="84"/>
      <c r="AG636" s="84"/>
      <c r="AH636" s="29"/>
    </row>
    <row r="637" spans="1:34" ht="12.75" customHeight="1">
      <c r="A637" s="84"/>
      <c r="B637" s="84"/>
      <c r="C637" s="85"/>
      <c r="D637" s="84"/>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4"/>
      <c r="AF637" s="84"/>
      <c r="AG637" s="84"/>
      <c r="AH637" s="29"/>
    </row>
    <row r="638" spans="1:34" ht="12.75" customHeight="1">
      <c r="A638" s="84"/>
      <c r="B638" s="84"/>
      <c r="C638" s="85"/>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c r="AH638" s="29"/>
    </row>
    <row r="639" spans="1:34" ht="12.75" customHeight="1">
      <c r="A639" s="84"/>
      <c r="B639" s="84"/>
      <c r="C639" s="85"/>
      <c r="D639" s="84"/>
      <c r="E639" s="84"/>
      <c r="F639" s="84"/>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c r="AD639" s="84"/>
      <c r="AE639" s="84"/>
      <c r="AF639" s="84"/>
      <c r="AG639" s="84"/>
      <c r="AH639" s="29"/>
    </row>
    <row r="640" spans="1:34" ht="12.75" customHeight="1">
      <c r="A640" s="84"/>
      <c r="B640" s="84"/>
      <c r="C640" s="85"/>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c r="AD640" s="84"/>
      <c r="AE640" s="84"/>
      <c r="AF640" s="84"/>
      <c r="AG640" s="84"/>
      <c r="AH640" s="29"/>
    </row>
    <row r="641" spans="1:34" ht="12.75" customHeight="1">
      <c r="A641" s="84"/>
      <c r="B641" s="84"/>
      <c r="C641" s="85"/>
      <c r="D641" s="84"/>
      <c r="E641" s="84"/>
      <c r="F641" s="84"/>
      <c r="G641" s="84"/>
      <c r="H641" s="84"/>
      <c r="I641" s="84"/>
      <c r="J641" s="84"/>
      <c r="K641" s="84"/>
      <c r="L641" s="84"/>
      <c r="M641" s="84"/>
      <c r="N641" s="84"/>
      <c r="O641" s="84"/>
      <c r="P641" s="84"/>
      <c r="Q641" s="84"/>
      <c r="R641" s="84"/>
      <c r="S641" s="84"/>
      <c r="T641" s="84"/>
      <c r="U641" s="84"/>
      <c r="V641" s="84"/>
      <c r="W641" s="84"/>
      <c r="X641" s="84"/>
      <c r="Y641" s="84"/>
      <c r="Z641" s="84"/>
      <c r="AA641" s="84"/>
      <c r="AB641" s="84"/>
      <c r="AC641" s="84"/>
      <c r="AD641" s="84"/>
      <c r="AE641" s="84"/>
      <c r="AF641" s="84"/>
      <c r="AG641" s="84"/>
      <c r="AH641" s="29"/>
    </row>
    <row r="642" spans="1:34" ht="12.75" customHeight="1">
      <c r="A642" s="84"/>
      <c r="B642" s="84"/>
      <c r="C642" s="85"/>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c r="AD642" s="84"/>
      <c r="AE642" s="84"/>
      <c r="AF642" s="84"/>
      <c r="AG642" s="84"/>
      <c r="AH642" s="29"/>
    </row>
    <row r="643" spans="1:34" ht="12.75" customHeight="1">
      <c r="A643" s="84"/>
      <c r="B643" s="84"/>
      <c r="C643" s="85"/>
      <c r="D643" s="84"/>
      <c r="E643" s="84"/>
      <c r="F643" s="84"/>
      <c r="G643" s="84"/>
      <c r="H643" s="84"/>
      <c r="I643" s="84"/>
      <c r="J643" s="84"/>
      <c r="K643" s="84"/>
      <c r="L643" s="84"/>
      <c r="M643" s="84"/>
      <c r="N643" s="84"/>
      <c r="O643" s="84"/>
      <c r="P643" s="84"/>
      <c r="Q643" s="84"/>
      <c r="R643" s="84"/>
      <c r="S643" s="84"/>
      <c r="T643" s="84"/>
      <c r="U643" s="84"/>
      <c r="V643" s="84"/>
      <c r="W643" s="84"/>
      <c r="X643" s="84"/>
      <c r="Y643" s="84"/>
      <c r="Z643" s="84"/>
      <c r="AA643" s="84"/>
      <c r="AB643" s="84"/>
      <c r="AC643" s="84"/>
      <c r="AD643" s="84"/>
      <c r="AE643" s="84"/>
      <c r="AF643" s="84"/>
      <c r="AG643" s="84"/>
      <c r="AH643" s="29"/>
    </row>
    <row r="644" spans="1:34" ht="12.75" customHeight="1">
      <c r="A644" s="84"/>
      <c r="B644" s="84"/>
      <c r="C644" s="85"/>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c r="AD644" s="84"/>
      <c r="AE644" s="84"/>
      <c r="AF644" s="84"/>
      <c r="AG644" s="84"/>
      <c r="AH644" s="29"/>
    </row>
    <row r="645" spans="1:34" ht="12.75" customHeight="1">
      <c r="A645" s="84"/>
      <c r="B645" s="84"/>
      <c r="C645" s="85"/>
      <c r="D645" s="84"/>
      <c r="E645" s="84"/>
      <c r="F645" s="84"/>
      <c r="G645" s="84"/>
      <c r="H645" s="84"/>
      <c r="I645" s="84"/>
      <c r="J645" s="84"/>
      <c r="K645" s="84"/>
      <c r="L645" s="84"/>
      <c r="M645" s="84"/>
      <c r="N645" s="84"/>
      <c r="O645" s="84"/>
      <c r="P645" s="84"/>
      <c r="Q645" s="84"/>
      <c r="R645" s="84"/>
      <c r="S645" s="84"/>
      <c r="T645" s="84"/>
      <c r="U645" s="84"/>
      <c r="V645" s="84"/>
      <c r="W645" s="84"/>
      <c r="X645" s="84"/>
      <c r="Y645" s="84"/>
      <c r="Z645" s="84"/>
      <c r="AA645" s="84"/>
      <c r="AB645" s="84"/>
      <c r="AC645" s="84"/>
      <c r="AD645" s="84"/>
      <c r="AE645" s="84"/>
      <c r="AF645" s="84"/>
      <c r="AG645" s="84"/>
      <c r="AH645" s="29"/>
    </row>
    <row r="646" spans="1:34" ht="12.75" customHeight="1">
      <c r="A646" s="84"/>
      <c r="B646" s="84"/>
      <c r="C646" s="85"/>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c r="AD646" s="84"/>
      <c r="AE646" s="84"/>
      <c r="AF646" s="84"/>
      <c r="AG646" s="84"/>
      <c r="AH646" s="29"/>
    </row>
    <row r="647" spans="1:34" ht="12.75" customHeight="1">
      <c r="A647" s="84"/>
      <c r="B647" s="84"/>
      <c r="C647" s="85"/>
      <c r="D647" s="84"/>
      <c r="E647" s="84"/>
      <c r="F647" s="84"/>
      <c r="G647" s="84"/>
      <c r="H647" s="84"/>
      <c r="I647" s="84"/>
      <c r="J647" s="84"/>
      <c r="K647" s="84"/>
      <c r="L647" s="84"/>
      <c r="M647" s="84"/>
      <c r="N647" s="84"/>
      <c r="O647" s="84"/>
      <c r="P647" s="84"/>
      <c r="Q647" s="84"/>
      <c r="R647" s="84"/>
      <c r="S647" s="84"/>
      <c r="T647" s="84"/>
      <c r="U647" s="84"/>
      <c r="V647" s="84"/>
      <c r="W647" s="84"/>
      <c r="X647" s="84"/>
      <c r="Y647" s="84"/>
      <c r="Z647" s="84"/>
      <c r="AA647" s="84"/>
      <c r="AB647" s="84"/>
      <c r="AC647" s="84"/>
      <c r="AD647" s="84"/>
      <c r="AE647" s="84"/>
      <c r="AF647" s="84"/>
      <c r="AG647" s="84"/>
      <c r="AH647" s="29"/>
    </row>
    <row r="648" spans="1:34" ht="12.75" customHeight="1">
      <c r="A648" s="84"/>
      <c r="B648" s="84"/>
      <c r="C648" s="85"/>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c r="AD648" s="84"/>
      <c r="AE648" s="84"/>
      <c r="AF648" s="84"/>
      <c r="AG648" s="84"/>
      <c r="AH648" s="29"/>
    </row>
    <row r="649" spans="1:34" ht="12.75" customHeight="1">
      <c r="A649" s="84"/>
      <c r="B649" s="84"/>
      <c r="C649" s="85"/>
      <c r="D649" s="84"/>
      <c r="E649" s="84"/>
      <c r="F649" s="84"/>
      <c r="G649" s="84"/>
      <c r="H649" s="84"/>
      <c r="I649" s="84"/>
      <c r="J649" s="84"/>
      <c r="K649" s="84"/>
      <c r="L649" s="84"/>
      <c r="M649" s="84"/>
      <c r="N649" s="84"/>
      <c r="O649" s="84"/>
      <c r="P649" s="84"/>
      <c r="Q649" s="84"/>
      <c r="R649" s="84"/>
      <c r="S649" s="84"/>
      <c r="T649" s="84"/>
      <c r="U649" s="84"/>
      <c r="V649" s="84"/>
      <c r="W649" s="84"/>
      <c r="X649" s="84"/>
      <c r="Y649" s="84"/>
      <c r="Z649" s="84"/>
      <c r="AA649" s="84"/>
      <c r="AB649" s="84"/>
      <c r="AC649" s="84"/>
      <c r="AD649" s="84"/>
      <c r="AE649" s="84"/>
      <c r="AF649" s="84"/>
      <c r="AG649" s="84"/>
      <c r="AH649" s="29"/>
    </row>
    <row r="650" spans="1:34" ht="12.75" customHeight="1">
      <c r="A650" s="84"/>
      <c r="B650" s="84"/>
      <c r="C650" s="85"/>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c r="AD650" s="84"/>
      <c r="AE650" s="84"/>
      <c r="AF650" s="84"/>
      <c r="AG650" s="84"/>
      <c r="AH650" s="29"/>
    </row>
    <row r="651" spans="1:34" ht="12.75" customHeight="1">
      <c r="A651" s="84"/>
      <c r="B651" s="84"/>
      <c r="C651" s="85"/>
      <c r="D651" s="84"/>
      <c r="E651" s="84"/>
      <c r="F651" s="84"/>
      <c r="G651" s="84"/>
      <c r="H651" s="84"/>
      <c r="I651" s="84"/>
      <c r="J651" s="84"/>
      <c r="K651" s="84"/>
      <c r="L651" s="84"/>
      <c r="M651" s="84"/>
      <c r="N651" s="84"/>
      <c r="O651" s="84"/>
      <c r="P651" s="84"/>
      <c r="Q651" s="84"/>
      <c r="R651" s="84"/>
      <c r="S651" s="84"/>
      <c r="T651" s="84"/>
      <c r="U651" s="84"/>
      <c r="V651" s="84"/>
      <c r="W651" s="84"/>
      <c r="X651" s="84"/>
      <c r="Y651" s="84"/>
      <c r="Z651" s="84"/>
      <c r="AA651" s="84"/>
      <c r="AB651" s="84"/>
      <c r="AC651" s="84"/>
      <c r="AD651" s="84"/>
      <c r="AE651" s="84"/>
      <c r="AF651" s="84"/>
      <c r="AG651" s="84"/>
      <c r="AH651" s="29"/>
    </row>
    <row r="652" spans="1:34" ht="12.75" customHeight="1">
      <c r="A652" s="84"/>
      <c r="B652" s="84"/>
      <c r="C652" s="85"/>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c r="AD652" s="84"/>
      <c r="AE652" s="84"/>
      <c r="AF652" s="84"/>
      <c r="AG652" s="84"/>
      <c r="AH652" s="29"/>
    </row>
    <row r="653" spans="1:34" ht="12.75" customHeight="1">
      <c r="A653" s="84"/>
      <c r="B653" s="84"/>
      <c r="C653" s="85"/>
      <c r="D653" s="84"/>
      <c r="E653" s="84"/>
      <c r="F653" s="84"/>
      <c r="G653" s="84"/>
      <c r="H653" s="84"/>
      <c r="I653" s="84"/>
      <c r="J653" s="84"/>
      <c r="K653" s="84"/>
      <c r="L653" s="84"/>
      <c r="M653" s="84"/>
      <c r="N653" s="84"/>
      <c r="O653" s="84"/>
      <c r="P653" s="84"/>
      <c r="Q653" s="84"/>
      <c r="R653" s="84"/>
      <c r="S653" s="84"/>
      <c r="T653" s="84"/>
      <c r="U653" s="84"/>
      <c r="V653" s="84"/>
      <c r="W653" s="84"/>
      <c r="X653" s="84"/>
      <c r="Y653" s="84"/>
      <c r="Z653" s="84"/>
      <c r="AA653" s="84"/>
      <c r="AB653" s="84"/>
      <c r="AC653" s="84"/>
      <c r="AD653" s="84"/>
      <c r="AE653" s="84"/>
      <c r="AF653" s="84"/>
      <c r="AG653" s="84"/>
      <c r="AH653" s="29"/>
    </row>
    <row r="654" spans="1:34" ht="12.75" customHeight="1">
      <c r="A654" s="84"/>
      <c r="B654" s="84"/>
      <c r="C654" s="85"/>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c r="AD654" s="84"/>
      <c r="AE654" s="84"/>
      <c r="AF654" s="84"/>
      <c r="AG654" s="84"/>
      <c r="AH654" s="29"/>
    </row>
    <row r="655" spans="1:34" ht="12.75" customHeight="1">
      <c r="A655" s="84"/>
      <c r="B655" s="84"/>
      <c r="C655" s="85"/>
      <c r="D655" s="84"/>
      <c r="E655" s="84"/>
      <c r="F655" s="84"/>
      <c r="G655" s="84"/>
      <c r="H655" s="84"/>
      <c r="I655" s="84"/>
      <c r="J655" s="84"/>
      <c r="K655" s="84"/>
      <c r="L655" s="84"/>
      <c r="M655" s="84"/>
      <c r="N655" s="84"/>
      <c r="O655" s="84"/>
      <c r="P655" s="84"/>
      <c r="Q655" s="84"/>
      <c r="R655" s="84"/>
      <c r="S655" s="84"/>
      <c r="T655" s="84"/>
      <c r="U655" s="84"/>
      <c r="V655" s="84"/>
      <c r="W655" s="84"/>
      <c r="X655" s="84"/>
      <c r="Y655" s="84"/>
      <c r="Z655" s="84"/>
      <c r="AA655" s="84"/>
      <c r="AB655" s="84"/>
      <c r="AC655" s="84"/>
      <c r="AD655" s="84"/>
      <c r="AE655" s="84"/>
      <c r="AF655" s="84"/>
      <c r="AG655" s="84"/>
      <c r="AH655" s="29"/>
    </row>
    <row r="656" spans="1:34" ht="12.75" customHeight="1">
      <c r="A656" s="84"/>
      <c r="B656" s="84"/>
      <c r="C656" s="85"/>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c r="AD656" s="84"/>
      <c r="AE656" s="84"/>
      <c r="AF656" s="84"/>
      <c r="AG656" s="84"/>
      <c r="AH656" s="29"/>
    </row>
    <row r="657" spans="1:34" ht="12.75" customHeight="1">
      <c r="A657" s="84"/>
      <c r="B657" s="84"/>
      <c r="C657" s="85"/>
      <c r="D657" s="84"/>
      <c r="E657" s="84"/>
      <c r="F657" s="84"/>
      <c r="G657" s="84"/>
      <c r="H657" s="84"/>
      <c r="I657" s="84"/>
      <c r="J657" s="84"/>
      <c r="K657" s="84"/>
      <c r="L657" s="84"/>
      <c r="M657" s="84"/>
      <c r="N657" s="84"/>
      <c r="O657" s="84"/>
      <c r="P657" s="84"/>
      <c r="Q657" s="84"/>
      <c r="R657" s="84"/>
      <c r="S657" s="84"/>
      <c r="T657" s="84"/>
      <c r="U657" s="84"/>
      <c r="V657" s="84"/>
      <c r="W657" s="84"/>
      <c r="X657" s="84"/>
      <c r="Y657" s="84"/>
      <c r="Z657" s="84"/>
      <c r="AA657" s="84"/>
      <c r="AB657" s="84"/>
      <c r="AC657" s="84"/>
      <c r="AD657" s="84"/>
      <c r="AE657" s="84"/>
      <c r="AF657" s="84"/>
      <c r="AG657" s="84"/>
      <c r="AH657" s="29"/>
    </row>
    <row r="658" spans="1:34" ht="12.75" customHeight="1">
      <c r="A658" s="84"/>
      <c r="B658" s="84"/>
      <c r="C658" s="85"/>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c r="AD658" s="84"/>
      <c r="AE658" s="84"/>
      <c r="AF658" s="84"/>
      <c r="AG658" s="84"/>
      <c r="AH658" s="29"/>
    </row>
    <row r="659" spans="1:34" ht="12.75" customHeight="1">
      <c r="A659" s="84"/>
      <c r="B659" s="84"/>
      <c r="C659" s="85"/>
      <c r="D659" s="84"/>
      <c r="E659" s="84"/>
      <c r="F659" s="84"/>
      <c r="G659" s="84"/>
      <c r="H659" s="84"/>
      <c r="I659" s="84"/>
      <c r="J659" s="84"/>
      <c r="K659" s="84"/>
      <c r="L659" s="84"/>
      <c r="M659" s="84"/>
      <c r="N659" s="84"/>
      <c r="O659" s="84"/>
      <c r="P659" s="84"/>
      <c r="Q659" s="84"/>
      <c r="R659" s="84"/>
      <c r="S659" s="84"/>
      <c r="T659" s="84"/>
      <c r="U659" s="84"/>
      <c r="V659" s="84"/>
      <c r="W659" s="84"/>
      <c r="X659" s="84"/>
      <c r="Y659" s="84"/>
      <c r="Z659" s="84"/>
      <c r="AA659" s="84"/>
      <c r="AB659" s="84"/>
      <c r="AC659" s="84"/>
      <c r="AD659" s="84"/>
      <c r="AE659" s="84"/>
      <c r="AF659" s="84"/>
      <c r="AG659" s="84"/>
      <c r="AH659" s="29"/>
    </row>
    <row r="660" spans="1:34" ht="12.75" customHeight="1">
      <c r="A660" s="84"/>
      <c r="B660" s="84"/>
      <c r="C660" s="85"/>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c r="AD660" s="84"/>
      <c r="AE660" s="84"/>
      <c r="AF660" s="84"/>
      <c r="AG660" s="84"/>
      <c r="AH660" s="29"/>
    </row>
    <row r="661" spans="1:34" ht="12.75" customHeight="1">
      <c r="A661" s="84"/>
      <c r="B661" s="84"/>
      <c r="C661" s="85"/>
      <c r="D661" s="84"/>
      <c r="E661" s="84"/>
      <c r="F661" s="84"/>
      <c r="G661" s="84"/>
      <c r="H661" s="84"/>
      <c r="I661" s="84"/>
      <c r="J661" s="84"/>
      <c r="K661" s="84"/>
      <c r="L661" s="84"/>
      <c r="M661" s="84"/>
      <c r="N661" s="84"/>
      <c r="O661" s="84"/>
      <c r="P661" s="84"/>
      <c r="Q661" s="84"/>
      <c r="R661" s="84"/>
      <c r="S661" s="84"/>
      <c r="T661" s="84"/>
      <c r="U661" s="84"/>
      <c r="V661" s="84"/>
      <c r="W661" s="84"/>
      <c r="X661" s="84"/>
      <c r="Y661" s="84"/>
      <c r="Z661" s="84"/>
      <c r="AA661" s="84"/>
      <c r="AB661" s="84"/>
      <c r="AC661" s="84"/>
      <c r="AD661" s="84"/>
      <c r="AE661" s="84"/>
      <c r="AF661" s="84"/>
      <c r="AG661" s="84"/>
      <c r="AH661" s="29"/>
    </row>
    <row r="662" spans="1:34" ht="12.75" customHeight="1">
      <c r="A662" s="84"/>
      <c r="B662" s="84"/>
      <c r="C662" s="85"/>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c r="AD662" s="84"/>
      <c r="AE662" s="84"/>
      <c r="AF662" s="84"/>
      <c r="AG662" s="84"/>
      <c r="AH662" s="29"/>
    </row>
    <row r="663" spans="1:34" ht="12.75" customHeight="1">
      <c r="A663" s="84"/>
      <c r="B663" s="84"/>
      <c r="C663" s="85"/>
      <c r="D663" s="84"/>
      <c r="E663" s="84"/>
      <c r="F663" s="84"/>
      <c r="G663" s="84"/>
      <c r="H663" s="84"/>
      <c r="I663" s="84"/>
      <c r="J663" s="84"/>
      <c r="K663" s="84"/>
      <c r="L663" s="84"/>
      <c r="M663" s="84"/>
      <c r="N663" s="84"/>
      <c r="O663" s="84"/>
      <c r="P663" s="84"/>
      <c r="Q663" s="84"/>
      <c r="R663" s="84"/>
      <c r="S663" s="84"/>
      <c r="T663" s="84"/>
      <c r="U663" s="84"/>
      <c r="V663" s="84"/>
      <c r="W663" s="84"/>
      <c r="X663" s="84"/>
      <c r="Y663" s="84"/>
      <c r="Z663" s="84"/>
      <c r="AA663" s="84"/>
      <c r="AB663" s="84"/>
      <c r="AC663" s="84"/>
      <c r="AD663" s="84"/>
      <c r="AE663" s="84"/>
      <c r="AF663" s="84"/>
      <c r="AG663" s="84"/>
      <c r="AH663" s="29"/>
    </row>
    <row r="664" spans="1:34" ht="12.75" customHeight="1">
      <c r="A664" s="84"/>
      <c r="B664" s="84"/>
      <c r="C664" s="85"/>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c r="AD664" s="84"/>
      <c r="AE664" s="84"/>
      <c r="AF664" s="84"/>
      <c r="AG664" s="84"/>
      <c r="AH664" s="29"/>
    </row>
    <row r="665" spans="1:34" ht="12.75" customHeight="1">
      <c r="A665" s="84"/>
      <c r="B665" s="84"/>
      <c r="C665" s="85"/>
      <c r="D665" s="84"/>
      <c r="E665" s="84"/>
      <c r="F665" s="84"/>
      <c r="G665" s="84"/>
      <c r="H665" s="84"/>
      <c r="I665" s="84"/>
      <c r="J665" s="84"/>
      <c r="K665" s="84"/>
      <c r="L665" s="84"/>
      <c r="M665" s="84"/>
      <c r="N665" s="84"/>
      <c r="O665" s="84"/>
      <c r="P665" s="84"/>
      <c r="Q665" s="84"/>
      <c r="R665" s="84"/>
      <c r="S665" s="84"/>
      <c r="T665" s="84"/>
      <c r="U665" s="84"/>
      <c r="V665" s="84"/>
      <c r="W665" s="84"/>
      <c r="X665" s="84"/>
      <c r="Y665" s="84"/>
      <c r="Z665" s="84"/>
      <c r="AA665" s="84"/>
      <c r="AB665" s="84"/>
      <c r="AC665" s="84"/>
      <c r="AD665" s="84"/>
      <c r="AE665" s="84"/>
      <c r="AF665" s="84"/>
      <c r="AG665" s="84"/>
      <c r="AH665" s="29"/>
    </row>
    <row r="666" spans="1:34" ht="12.75" customHeight="1">
      <c r="A666" s="84"/>
      <c r="B666" s="84"/>
      <c r="C666" s="85"/>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c r="AD666" s="84"/>
      <c r="AE666" s="84"/>
      <c r="AF666" s="84"/>
      <c r="AG666" s="84"/>
      <c r="AH666" s="29"/>
    </row>
    <row r="667" spans="1:34" ht="12.75" customHeight="1">
      <c r="A667" s="84"/>
      <c r="B667" s="84"/>
      <c r="C667" s="85"/>
      <c r="D667" s="84"/>
      <c r="E667" s="84"/>
      <c r="F667" s="84"/>
      <c r="G667" s="84"/>
      <c r="H667" s="84"/>
      <c r="I667" s="84"/>
      <c r="J667" s="84"/>
      <c r="K667" s="84"/>
      <c r="L667" s="84"/>
      <c r="M667" s="84"/>
      <c r="N667" s="84"/>
      <c r="O667" s="84"/>
      <c r="P667" s="84"/>
      <c r="Q667" s="84"/>
      <c r="R667" s="84"/>
      <c r="S667" s="84"/>
      <c r="T667" s="84"/>
      <c r="U667" s="84"/>
      <c r="V667" s="84"/>
      <c r="W667" s="84"/>
      <c r="X667" s="84"/>
      <c r="Y667" s="84"/>
      <c r="Z667" s="84"/>
      <c r="AA667" s="84"/>
      <c r="AB667" s="84"/>
      <c r="AC667" s="84"/>
      <c r="AD667" s="84"/>
      <c r="AE667" s="84"/>
      <c r="AF667" s="84"/>
      <c r="AG667" s="84"/>
      <c r="AH667" s="29"/>
    </row>
    <row r="668" spans="1:34" ht="12.75" customHeight="1">
      <c r="A668" s="84"/>
      <c r="B668" s="84"/>
      <c r="C668" s="85"/>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c r="AD668" s="84"/>
      <c r="AE668" s="84"/>
      <c r="AF668" s="84"/>
      <c r="AG668" s="84"/>
      <c r="AH668" s="29"/>
    </row>
    <row r="669" spans="1:34" ht="12.75" customHeight="1">
      <c r="A669" s="84"/>
      <c r="B669" s="84"/>
      <c r="C669" s="85"/>
      <c r="D669" s="84"/>
      <c r="E669" s="84"/>
      <c r="F669" s="84"/>
      <c r="G669" s="84"/>
      <c r="H669" s="84"/>
      <c r="I669" s="84"/>
      <c r="J669" s="84"/>
      <c r="K669" s="84"/>
      <c r="L669" s="84"/>
      <c r="M669" s="84"/>
      <c r="N669" s="84"/>
      <c r="O669" s="84"/>
      <c r="P669" s="84"/>
      <c r="Q669" s="84"/>
      <c r="R669" s="84"/>
      <c r="S669" s="84"/>
      <c r="T669" s="84"/>
      <c r="U669" s="84"/>
      <c r="V669" s="84"/>
      <c r="W669" s="84"/>
      <c r="X669" s="84"/>
      <c r="Y669" s="84"/>
      <c r="Z669" s="84"/>
      <c r="AA669" s="84"/>
      <c r="AB669" s="84"/>
      <c r="AC669" s="84"/>
      <c r="AD669" s="84"/>
      <c r="AE669" s="84"/>
      <c r="AF669" s="84"/>
      <c r="AG669" s="84"/>
      <c r="AH669" s="29"/>
    </row>
    <row r="670" spans="1:34" ht="12.75" customHeight="1">
      <c r="A670" s="84"/>
      <c r="B670" s="84"/>
      <c r="C670" s="85"/>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c r="AD670" s="84"/>
      <c r="AE670" s="84"/>
      <c r="AF670" s="84"/>
      <c r="AG670" s="84"/>
      <c r="AH670" s="29"/>
    </row>
    <row r="671" spans="1:34" ht="12.75" customHeight="1">
      <c r="A671" s="84"/>
      <c r="B671" s="84"/>
      <c r="C671" s="85"/>
      <c r="D671" s="84"/>
      <c r="E671" s="84"/>
      <c r="F671" s="84"/>
      <c r="G671" s="84"/>
      <c r="H671" s="84"/>
      <c r="I671" s="84"/>
      <c r="J671" s="84"/>
      <c r="K671" s="84"/>
      <c r="L671" s="84"/>
      <c r="M671" s="84"/>
      <c r="N671" s="84"/>
      <c r="O671" s="84"/>
      <c r="P671" s="84"/>
      <c r="Q671" s="84"/>
      <c r="R671" s="84"/>
      <c r="S671" s="84"/>
      <c r="T671" s="84"/>
      <c r="U671" s="84"/>
      <c r="V671" s="84"/>
      <c r="W671" s="84"/>
      <c r="X671" s="84"/>
      <c r="Y671" s="84"/>
      <c r="Z671" s="84"/>
      <c r="AA671" s="84"/>
      <c r="AB671" s="84"/>
      <c r="AC671" s="84"/>
      <c r="AD671" s="84"/>
      <c r="AE671" s="84"/>
      <c r="AF671" s="84"/>
      <c r="AG671" s="84"/>
      <c r="AH671" s="29"/>
    </row>
    <row r="672" spans="1:34" ht="12.75" customHeight="1">
      <c r="A672" s="84"/>
      <c r="B672" s="84"/>
      <c r="C672" s="85"/>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c r="AD672" s="84"/>
      <c r="AE672" s="84"/>
      <c r="AF672" s="84"/>
      <c r="AG672" s="84"/>
      <c r="AH672" s="29"/>
    </row>
    <row r="673" spans="1:34" ht="12.75" customHeight="1">
      <c r="A673" s="84"/>
      <c r="B673" s="84"/>
      <c r="C673" s="85"/>
      <c r="D673" s="84"/>
      <c r="E673" s="84"/>
      <c r="F673" s="84"/>
      <c r="G673" s="84"/>
      <c r="H673" s="84"/>
      <c r="I673" s="84"/>
      <c r="J673" s="84"/>
      <c r="K673" s="84"/>
      <c r="L673" s="84"/>
      <c r="M673" s="84"/>
      <c r="N673" s="84"/>
      <c r="O673" s="84"/>
      <c r="P673" s="84"/>
      <c r="Q673" s="84"/>
      <c r="R673" s="84"/>
      <c r="S673" s="84"/>
      <c r="T673" s="84"/>
      <c r="U673" s="84"/>
      <c r="V673" s="84"/>
      <c r="W673" s="84"/>
      <c r="X673" s="84"/>
      <c r="Y673" s="84"/>
      <c r="Z673" s="84"/>
      <c r="AA673" s="84"/>
      <c r="AB673" s="84"/>
      <c r="AC673" s="84"/>
      <c r="AD673" s="84"/>
      <c r="AE673" s="84"/>
      <c r="AF673" s="84"/>
      <c r="AG673" s="84"/>
      <c r="AH673" s="29"/>
    </row>
    <row r="674" spans="1:34" ht="12.75" customHeight="1">
      <c r="A674" s="84"/>
      <c r="B674" s="84"/>
      <c r="C674" s="85"/>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c r="AD674" s="84"/>
      <c r="AE674" s="84"/>
      <c r="AF674" s="84"/>
      <c r="AG674" s="84"/>
      <c r="AH674" s="29"/>
    </row>
    <row r="675" spans="1:34" ht="12.75" customHeight="1">
      <c r="A675" s="84"/>
      <c r="B675" s="84"/>
      <c r="C675" s="85"/>
      <c r="D675" s="84"/>
      <c r="E675" s="84"/>
      <c r="F675" s="84"/>
      <c r="G675" s="84"/>
      <c r="H675" s="84"/>
      <c r="I675" s="84"/>
      <c r="J675" s="84"/>
      <c r="K675" s="84"/>
      <c r="L675" s="84"/>
      <c r="M675" s="84"/>
      <c r="N675" s="84"/>
      <c r="O675" s="84"/>
      <c r="P675" s="84"/>
      <c r="Q675" s="84"/>
      <c r="R675" s="84"/>
      <c r="S675" s="84"/>
      <c r="T675" s="84"/>
      <c r="U675" s="84"/>
      <c r="V675" s="84"/>
      <c r="W675" s="84"/>
      <c r="X675" s="84"/>
      <c r="Y675" s="84"/>
      <c r="Z675" s="84"/>
      <c r="AA675" s="84"/>
      <c r="AB675" s="84"/>
      <c r="AC675" s="84"/>
      <c r="AD675" s="84"/>
      <c r="AE675" s="84"/>
      <c r="AF675" s="84"/>
      <c r="AG675" s="84"/>
      <c r="AH675" s="29"/>
    </row>
    <row r="676" spans="1:34" ht="12.75" customHeight="1">
      <c r="A676" s="84"/>
      <c r="B676" s="84"/>
      <c r="C676" s="85"/>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c r="AD676" s="84"/>
      <c r="AE676" s="84"/>
      <c r="AF676" s="84"/>
      <c r="AG676" s="84"/>
      <c r="AH676" s="29"/>
    </row>
    <row r="677" spans="1:34" ht="12.75" customHeight="1">
      <c r="A677" s="84"/>
      <c r="B677" s="84"/>
      <c r="C677" s="85"/>
      <c r="D677" s="84"/>
      <c r="E677" s="84"/>
      <c r="F677" s="84"/>
      <c r="G677" s="84"/>
      <c r="H677" s="84"/>
      <c r="I677" s="84"/>
      <c r="J677" s="84"/>
      <c r="K677" s="84"/>
      <c r="L677" s="84"/>
      <c r="M677" s="84"/>
      <c r="N677" s="84"/>
      <c r="O677" s="84"/>
      <c r="P677" s="84"/>
      <c r="Q677" s="84"/>
      <c r="R677" s="84"/>
      <c r="S677" s="84"/>
      <c r="T677" s="84"/>
      <c r="U677" s="84"/>
      <c r="V677" s="84"/>
      <c r="W677" s="84"/>
      <c r="X677" s="84"/>
      <c r="Y677" s="84"/>
      <c r="Z677" s="84"/>
      <c r="AA677" s="84"/>
      <c r="AB677" s="84"/>
      <c r="AC677" s="84"/>
      <c r="AD677" s="84"/>
      <c r="AE677" s="84"/>
      <c r="AF677" s="84"/>
      <c r="AG677" s="84"/>
      <c r="AH677" s="29"/>
    </row>
    <row r="678" spans="1:34" ht="12.75" customHeight="1">
      <c r="A678" s="84"/>
      <c r="B678" s="84"/>
      <c r="C678" s="85"/>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4"/>
      <c r="AE678" s="84"/>
      <c r="AF678" s="84"/>
      <c r="AG678" s="84"/>
      <c r="AH678" s="29"/>
    </row>
    <row r="679" spans="1:34" ht="12.75" customHeight="1">
      <c r="A679" s="84"/>
      <c r="B679" s="84"/>
      <c r="C679" s="85"/>
      <c r="D679" s="84"/>
      <c r="E679" s="84"/>
      <c r="F679" s="84"/>
      <c r="G679" s="84"/>
      <c r="H679" s="84"/>
      <c r="I679" s="84"/>
      <c r="J679" s="84"/>
      <c r="K679" s="84"/>
      <c r="L679" s="84"/>
      <c r="M679" s="84"/>
      <c r="N679" s="84"/>
      <c r="O679" s="84"/>
      <c r="P679" s="84"/>
      <c r="Q679" s="84"/>
      <c r="R679" s="84"/>
      <c r="S679" s="84"/>
      <c r="T679" s="84"/>
      <c r="U679" s="84"/>
      <c r="V679" s="84"/>
      <c r="W679" s="84"/>
      <c r="X679" s="84"/>
      <c r="Y679" s="84"/>
      <c r="Z679" s="84"/>
      <c r="AA679" s="84"/>
      <c r="AB679" s="84"/>
      <c r="AC679" s="84"/>
      <c r="AD679" s="84"/>
      <c r="AE679" s="84"/>
      <c r="AF679" s="84"/>
      <c r="AG679" s="84"/>
      <c r="AH679" s="29"/>
    </row>
    <row r="680" spans="1:34" ht="12.75" customHeight="1">
      <c r="A680" s="84"/>
      <c r="B680" s="84"/>
      <c r="C680" s="85"/>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c r="AD680" s="84"/>
      <c r="AE680" s="84"/>
      <c r="AF680" s="84"/>
      <c r="AG680" s="84"/>
      <c r="AH680" s="29"/>
    </row>
    <row r="681" spans="1:34" ht="12.75" customHeight="1">
      <c r="A681" s="84"/>
      <c r="B681" s="84"/>
      <c r="C681" s="85"/>
      <c r="D681" s="84"/>
      <c r="E681" s="84"/>
      <c r="F681" s="84"/>
      <c r="G681" s="84"/>
      <c r="H681" s="84"/>
      <c r="I681" s="84"/>
      <c r="J681" s="84"/>
      <c r="K681" s="84"/>
      <c r="L681" s="84"/>
      <c r="M681" s="84"/>
      <c r="N681" s="84"/>
      <c r="O681" s="84"/>
      <c r="P681" s="84"/>
      <c r="Q681" s="84"/>
      <c r="R681" s="84"/>
      <c r="S681" s="84"/>
      <c r="T681" s="84"/>
      <c r="U681" s="84"/>
      <c r="V681" s="84"/>
      <c r="W681" s="84"/>
      <c r="X681" s="84"/>
      <c r="Y681" s="84"/>
      <c r="Z681" s="84"/>
      <c r="AA681" s="84"/>
      <c r="AB681" s="84"/>
      <c r="AC681" s="84"/>
      <c r="AD681" s="84"/>
      <c r="AE681" s="84"/>
      <c r="AF681" s="84"/>
      <c r="AG681" s="84"/>
      <c r="AH681" s="29"/>
    </row>
    <row r="682" spans="1:34" ht="12.75" customHeight="1">
      <c r="A682" s="84"/>
      <c r="B682" s="84"/>
      <c r="C682" s="85"/>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c r="AD682" s="84"/>
      <c r="AE682" s="84"/>
      <c r="AF682" s="84"/>
      <c r="AG682" s="84"/>
      <c r="AH682" s="29"/>
    </row>
    <row r="683" spans="1:34" ht="12.75" customHeight="1">
      <c r="A683" s="84"/>
      <c r="B683" s="84"/>
      <c r="C683" s="85"/>
      <c r="D683" s="84"/>
      <c r="E683" s="84"/>
      <c r="F683" s="84"/>
      <c r="G683" s="84"/>
      <c r="H683" s="84"/>
      <c r="I683" s="84"/>
      <c r="J683" s="84"/>
      <c r="K683" s="84"/>
      <c r="L683" s="84"/>
      <c r="M683" s="84"/>
      <c r="N683" s="84"/>
      <c r="O683" s="84"/>
      <c r="P683" s="84"/>
      <c r="Q683" s="84"/>
      <c r="R683" s="84"/>
      <c r="S683" s="84"/>
      <c r="T683" s="84"/>
      <c r="U683" s="84"/>
      <c r="V683" s="84"/>
      <c r="W683" s="84"/>
      <c r="X683" s="84"/>
      <c r="Y683" s="84"/>
      <c r="Z683" s="84"/>
      <c r="AA683" s="84"/>
      <c r="AB683" s="84"/>
      <c r="AC683" s="84"/>
      <c r="AD683" s="84"/>
      <c r="AE683" s="84"/>
      <c r="AF683" s="84"/>
      <c r="AG683" s="84"/>
      <c r="AH683" s="29"/>
    </row>
    <row r="684" spans="1:34" ht="12.75" customHeight="1">
      <c r="A684" s="84"/>
      <c r="B684" s="84"/>
      <c r="C684" s="85"/>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c r="AD684" s="84"/>
      <c r="AE684" s="84"/>
      <c r="AF684" s="84"/>
      <c r="AG684" s="84"/>
      <c r="AH684" s="29"/>
    </row>
    <row r="685" spans="1:34" ht="12.75" customHeight="1">
      <c r="A685" s="84"/>
      <c r="B685" s="84"/>
      <c r="C685" s="85"/>
      <c r="D685" s="84"/>
      <c r="E685" s="84"/>
      <c r="F685" s="84"/>
      <c r="G685" s="84"/>
      <c r="H685" s="84"/>
      <c r="I685" s="84"/>
      <c r="J685" s="84"/>
      <c r="K685" s="84"/>
      <c r="L685" s="84"/>
      <c r="M685" s="84"/>
      <c r="N685" s="84"/>
      <c r="O685" s="84"/>
      <c r="P685" s="84"/>
      <c r="Q685" s="84"/>
      <c r="R685" s="84"/>
      <c r="S685" s="84"/>
      <c r="T685" s="84"/>
      <c r="U685" s="84"/>
      <c r="V685" s="84"/>
      <c r="W685" s="84"/>
      <c r="X685" s="84"/>
      <c r="Y685" s="84"/>
      <c r="Z685" s="84"/>
      <c r="AA685" s="84"/>
      <c r="AB685" s="84"/>
      <c r="AC685" s="84"/>
      <c r="AD685" s="84"/>
      <c r="AE685" s="84"/>
      <c r="AF685" s="84"/>
      <c r="AG685" s="84"/>
      <c r="AH685" s="29"/>
    </row>
    <row r="686" spans="1:34" ht="12.75" customHeight="1">
      <c r="A686" s="84"/>
      <c r="B686" s="84"/>
      <c r="C686" s="85"/>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c r="AD686" s="84"/>
      <c r="AE686" s="84"/>
      <c r="AF686" s="84"/>
      <c r="AG686" s="84"/>
      <c r="AH686" s="29"/>
    </row>
    <row r="687" spans="1:34" ht="12.75" customHeight="1">
      <c r="A687" s="84"/>
      <c r="B687" s="84"/>
      <c r="C687" s="85"/>
      <c r="D687" s="84"/>
      <c r="E687" s="84"/>
      <c r="F687" s="84"/>
      <c r="G687" s="84"/>
      <c r="H687" s="84"/>
      <c r="I687" s="84"/>
      <c r="J687" s="84"/>
      <c r="K687" s="84"/>
      <c r="L687" s="84"/>
      <c r="M687" s="84"/>
      <c r="N687" s="84"/>
      <c r="O687" s="84"/>
      <c r="P687" s="84"/>
      <c r="Q687" s="84"/>
      <c r="R687" s="84"/>
      <c r="S687" s="84"/>
      <c r="T687" s="84"/>
      <c r="U687" s="84"/>
      <c r="V687" s="84"/>
      <c r="W687" s="84"/>
      <c r="X687" s="84"/>
      <c r="Y687" s="84"/>
      <c r="Z687" s="84"/>
      <c r="AA687" s="84"/>
      <c r="AB687" s="84"/>
      <c r="AC687" s="84"/>
      <c r="AD687" s="84"/>
      <c r="AE687" s="84"/>
      <c r="AF687" s="84"/>
      <c r="AG687" s="84"/>
      <c r="AH687" s="29"/>
    </row>
    <row r="688" spans="1:34" ht="12.75" customHeight="1">
      <c r="A688" s="84"/>
      <c r="B688" s="84"/>
      <c r="C688" s="85"/>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c r="AD688" s="84"/>
      <c r="AE688" s="84"/>
      <c r="AF688" s="84"/>
      <c r="AG688" s="84"/>
      <c r="AH688" s="29"/>
    </row>
    <row r="689" spans="1:34" ht="12.75" customHeight="1">
      <c r="A689" s="84"/>
      <c r="B689" s="84"/>
      <c r="C689" s="85"/>
      <c r="D689" s="84"/>
      <c r="E689" s="84"/>
      <c r="F689" s="84"/>
      <c r="G689" s="84"/>
      <c r="H689" s="84"/>
      <c r="I689" s="84"/>
      <c r="J689" s="84"/>
      <c r="K689" s="84"/>
      <c r="L689" s="84"/>
      <c r="M689" s="84"/>
      <c r="N689" s="84"/>
      <c r="O689" s="84"/>
      <c r="P689" s="84"/>
      <c r="Q689" s="84"/>
      <c r="R689" s="84"/>
      <c r="S689" s="84"/>
      <c r="T689" s="84"/>
      <c r="U689" s="84"/>
      <c r="V689" s="84"/>
      <c r="W689" s="84"/>
      <c r="X689" s="84"/>
      <c r="Y689" s="84"/>
      <c r="Z689" s="84"/>
      <c r="AA689" s="84"/>
      <c r="AB689" s="84"/>
      <c r="AC689" s="84"/>
      <c r="AD689" s="84"/>
      <c r="AE689" s="84"/>
      <c r="AF689" s="84"/>
      <c r="AG689" s="84"/>
      <c r="AH689" s="29"/>
    </row>
    <row r="690" spans="1:34" ht="12.75" customHeight="1">
      <c r="A690" s="84"/>
      <c r="B690" s="84"/>
      <c r="C690" s="85"/>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c r="AD690" s="84"/>
      <c r="AE690" s="84"/>
      <c r="AF690" s="84"/>
      <c r="AG690" s="84"/>
      <c r="AH690" s="29"/>
    </row>
    <row r="691" spans="1:34" ht="12.75" customHeight="1">
      <c r="A691" s="84"/>
      <c r="B691" s="84"/>
      <c r="C691" s="85"/>
      <c r="D691" s="84"/>
      <c r="E691" s="84"/>
      <c r="F691" s="84"/>
      <c r="G691" s="84"/>
      <c r="H691" s="84"/>
      <c r="I691" s="84"/>
      <c r="J691" s="84"/>
      <c r="K691" s="84"/>
      <c r="L691" s="84"/>
      <c r="M691" s="84"/>
      <c r="N691" s="84"/>
      <c r="O691" s="84"/>
      <c r="P691" s="84"/>
      <c r="Q691" s="84"/>
      <c r="R691" s="84"/>
      <c r="S691" s="84"/>
      <c r="T691" s="84"/>
      <c r="U691" s="84"/>
      <c r="V691" s="84"/>
      <c r="W691" s="84"/>
      <c r="X691" s="84"/>
      <c r="Y691" s="84"/>
      <c r="Z691" s="84"/>
      <c r="AA691" s="84"/>
      <c r="AB691" s="84"/>
      <c r="AC691" s="84"/>
      <c r="AD691" s="84"/>
      <c r="AE691" s="84"/>
      <c r="AF691" s="84"/>
      <c r="AG691" s="84"/>
      <c r="AH691" s="29"/>
    </row>
    <row r="692" spans="1:34" ht="12.75" customHeight="1">
      <c r="A692" s="84"/>
      <c r="B692" s="84"/>
      <c r="C692" s="85"/>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c r="AD692" s="84"/>
      <c r="AE692" s="84"/>
      <c r="AF692" s="84"/>
      <c r="AG692" s="84"/>
      <c r="AH692" s="29"/>
    </row>
    <row r="693" spans="1:34" ht="12.75" customHeight="1">
      <c r="A693" s="84"/>
      <c r="B693" s="84"/>
      <c r="C693" s="85"/>
      <c r="D693" s="84"/>
      <c r="E693" s="84"/>
      <c r="F693" s="84"/>
      <c r="G693" s="84"/>
      <c r="H693" s="84"/>
      <c r="I693" s="84"/>
      <c r="J693" s="84"/>
      <c r="K693" s="84"/>
      <c r="L693" s="84"/>
      <c r="M693" s="84"/>
      <c r="N693" s="84"/>
      <c r="O693" s="84"/>
      <c r="P693" s="84"/>
      <c r="Q693" s="84"/>
      <c r="R693" s="84"/>
      <c r="S693" s="84"/>
      <c r="T693" s="84"/>
      <c r="U693" s="84"/>
      <c r="V693" s="84"/>
      <c r="W693" s="84"/>
      <c r="X693" s="84"/>
      <c r="Y693" s="84"/>
      <c r="Z693" s="84"/>
      <c r="AA693" s="84"/>
      <c r="AB693" s="84"/>
      <c r="AC693" s="84"/>
      <c r="AD693" s="84"/>
      <c r="AE693" s="84"/>
      <c r="AF693" s="84"/>
      <c r="AG693" s="84"/>
      <c r="AH693" s="29"/>
    </row>
    <row r="694" spans="1:34" ht="12.75" customHeight="1">
      <c r="A694" s="84"/>
      <c r="B694" s="84"/>
      <c r="C694" s="85"/>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c r="AD694" s="84"/>
      <c r="AE694" s="84"/>
      <c r="AF694" s="84"/>
      <c r="AG694" s="84"/>
      <c r="AH694" s="29"/>
    </row>
    <row r="695" spans="1:34" ht="12.75" customHeight="1">
      <c r="A695" s="84"/>
      <c r="B695" s="84"/>
      <c r="C695" s="85"/>
      <c r="D695" s="84"/>
      <c r="E695" s="84"/>
      <c r="F695" s="84"/>
      <c r="G695" s="84"/>
      <c r="H695" s="84"/>
      <c r="I695" s="84"/>
      <c r="J695" s="84"/>
      <c r="K695" s="84"/>
      <c r="L695" s="84"/>
      <c r="M695" s="84"/>
      <c r="N695" s="84"/>
      <c r="O695" s="84"/>
      <c r="P695" s="84"/>
      <c r="Q695" s="84"/>
      <c r="R695" s="84"/>
      <c r="S695" s="84"/>
      <c r="T695" s="84"/>
      <c r="U695" s="84"/>
      <c r="V695" s="84"/>
      <c r="W695" s="84"/>
      <c r="X695" s="84"/>
      <c r="Y695" s="84"/>
      <c r="Z695" s="84"/>
      <c r="AA695" s="84"/>
      <c r="AB695" s="84"/>
      <c r="AC695" s="84"/>
      <c r="AD695" s="84"/>
      <c r="AE695" s="84"/>
      <c r="AF695" s="84"/>
      <c r="AG695" s="84"/>
      <c r="AH695" s="29"/>
    </row>
    <row r="696" spans="1:34" ht="12.75" customHeight="1">
      <c r="A696" s="84"/>
      <c r="B696" s="84"/>
      <c r="C696" s="85"/>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c r="AD696" s="84"/>
      <c r="AE696" s="84"/>
      <c r="AF696" s="84"/>
      <c r="AG696" s="84"/>
      <c r="AH696" s="29"/>
    </row>
    <row r="697" spans="1:34" ht="12.75" customHeight="1">
      <c r="A697" s="84"/>
      <c r="B697" s="84"/>
      <c r="C697" s="85"/>
      <c r="D697" s="84"/>
      <c r="E697" s="84"/>
      <c r="F697" s="84"/>
      <c r="G697" s="84"/>
      <c r="H697" s="84"/>
      <c r="I697" s="84"/>
      <c r="J697" s="84"/>
      <c r="K697" s="84"/>
      <c r="L697" s="84"/>
      <c r="M697" s="84"/>
      <c r="N697" s="84"/>
      <c r="O697" s="84"/>
      <c r="P697" s="84"/>
      <c r="Q697" s="84"/>
      <c r="R697" s="84"/>
      <c r="S697" s="84"/>
      <c r="T697" s="84"/>
      <c r="U697" s="84"/>
      <c r="V697" s="84"/>
      <c r="W697" s="84"/>
      <c r="X697" s="84"/>
      <c r="Y697" s="84"/>
      <c r="Z697" s="84"/>
      <c r="AA697" s="84"/>
      <c r="AB697" s="84"/>
      <c r="AC697" s="84"/>
      <c r="AD697" s="84"/>
      <c r="AE697" s="84"/>
      <c r="AF697" s="84"/>
      <c r="AG697" s="84"/>
      <c r="AH697" s="29"/>
    </row>
    <row r="698" spans="1:34" ht="12.75" customHeight="1">
      <c r="A698" s="84"/>
      <c r="B698" s="84"/>
      <c r="C698" s="85"/>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c r="AD698" s="84"/>
      <c r="AE698" s="84"/>
      <c r="AF698" s="84"/>
      <c r="AG698" s="84"/>
      <c r="AH698" s="29"/>
    </row>
    <row r="699" spans="1:34" ht="12.75" customHeight="1">
      <c r="A699" s="84"/>
      <c r="B699" s="84"/>
      <c r="C699" s="85"/>
      <c r="D699" s="84"/>
      <c r="E699" s="84"/>
      <c r="F699" s="84"/>
      <c r="G699" s="84"/>
      <c r="H699" s="84"/>
      <c r="I699" s="84"/>
      <c r="J699" s="84"/>
      <c r="K699" s="84"/>
      <c r="L699" s="84"/>
      <c r="M699" s="84"/>
      <c r="N699" s="84"/>
      <c r="O699" s="84"/>
      <c r="P699" s="84"/>
      <c r="Q699" s="84"/>
      <c r="R699" s="84"/>
      <c r="S699" s="84"/>
      <c r="T699" s="84"/>
      <c r="U699" s="84"/>
      <c r="V699" s="84"/>
      <c r="W699" s="84"/>
      <c r="X699" s="84"/>
      <c r="Y699" s="84"/>
      <c r="Z699" s="84"/>
      <c r="AA699" s="84"/>
      <c r="AB699" s="84"/>
      <c r="AC699" s="84"/>
      <c r="AD699" s="84"/>
      <c r="AE699" s="84"/>
      <c r="AF699" s="84"/>
      <c r="AG699" s="84"/>
      <c r="AH699" s="29"/>
    </row>
    <row r="700" spans="1:34" ht="12.75" customHeight="1">
      <c r="A700" s="84"/>
      <c r="B700" s="84"/>
      <c r="C700" s="85"/>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c r="AD700" s="84"/>
      <c r="AE700" s="84"/>
      <c r="AF700" s="84"/>
      <c r="AG700" s="84"/>
      <c r="AH700" s="29"/>
    </row>
    <row r="701" spans="1:34" ht="12.75" customHeight="1">
      <c r="A701" s="84"/>
      <c r="B701" s="84"/>
      <c r="C701" s="85"/>
      <c r="D701" s="84"/>
      <c r="E701" s="84"/>
      <c r="F701" s="84"/>
      <c r="G701" s="84"/>
      <c r="H701" s="84"/>
      <c r="I701" s="84"/>
      <c r="J701" s="84"/>
      <c r="K701" s="84"/>
      <c r="L701" s="84"/>
      <c r="M701" s="84"/>
      <c r="N701" s="84"/>
      <c r="O701" s="84"/>
      <c r="P701" s="84"/>
      <c r="Q701" s="84"/>
      <c r="R701" s="84"/>
      <c r="S701" s="84"/>
      <c r="T701" s="84"/>
      <c r="U701" s="84"/>
      <c r="V701" s="84"/>
      <c r="W701" s="84"/>
      <c r="X701" s="84"/>
      <c r="Y701" s="84"/>
      <c r="Z701" s="84"/>
      <c r="AA701" s="84"/>
      <c r="AB701" s="84"/>
      <c r="AC701" s="84"/>
      <c r="AD701" s="84"/>
      <c r="AE701" s="84"/>
      <c r="AF701" s="84"/>
      <c r="AG701" s="84"/>
      <c r="AH701" s="29"/>
    </row>
    <row r="702" spans="1:34" ht="12.75" customHeight="1">
      <c r="A702" s="84"/>
      <c r="B702" s="84"/>
      <c r="C702" s="85"/>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c r="AD702" s="84"/>
      <c r="AE702" s="84"/>
      <c r="AF702" s="84"/>
      <c r="AG702" s="84"/>
      <c r="AH702" s="29"/>
    </row>
    <row r="703" spans="1:34" ht="12.75" customHeight="1">
      <c r="A703" s="84"/>
      <c r="B703" s="84"/>
      <c r="C703" s="85"/>
      <c r="D703" s="84"/>
      <c r="E703" s="84"/>
      <c r="F703" s="84"/>
      <c r="G703" s="84"/>
      <c r="H703" s="84"/>
      <c r="I703" s="84"/>
      <c r="J703" s="84"/>
      <c r="K703" s="84"/>
      <c r="L703" s="84"/>
      <c r="M703" s="84"/>
      <c r="N703" s="84"/>
      <c r="O703" s="84"/>
      <c r="P703" s="84"/>
      <c r="Q703" s="84"/>
      <c r="R703" s="84"/>
      <c r="S703" s="84"/>
      <c r="T703" s="84"/>
      <c r="U703" s="84"/>
      <c r="V703" s="84"/>
      <c r="W703" s="84"/>
      <c r="X703" s="84"/>
      <c r="Y703" s="84"/>
      <c r="Z703" s="84"/>
      <c r="AA703" s="84"/>
      <c r="AB703" s="84"/>
      <c r="AC703" s="84"/>
      <c r="AD703" s="84"/>
      <c r="AE703" s="84"/>
      <c r="AF703" s="84"/>
      <c r="AG703" s="84"/>
      <c r="AH703" s="29"/>
    </row>
    <row r="704" spans="1:34" ht="12.75" customHeight="1">
      <c r="A704" s="84"/>
      <c r="B704" s="84"/>
      <c r="C704" s="85"/>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c r="AD704" s="84"/>
      <c r="AE704" s="84"/>
      <c r="AF704" s="84"/>
      <c r="AG704" s="84"/>
      <c r="AH704" s="29"/>
    </row>
    <row r="705" spans="1:34" ht="12.75" customHeight="1">
      <c r="A705" s="84"/>
      <c r="B705" s="84"/>
      <c r="C705" s="85"/>
      <c r="D705" s="84"/>
      <c r="E705" s="84"/>
      <c r="F705" s="84"/>
      <c r="G705" s="84"/>
      <c r="H705" s="84"/>
      <c r="I705" s="84"/>
      <c r="J705" s="84"/>
      <c r="K705" s="84"/>
      <c r="L705" s="84"/>
      <c r="M705" s="84"/>
      <c r="N705" s="84"/>
      <c r="O705" s="84"/>
      <c r="P705" s="84"/>
      <c r="Q705" s="84"/>
      <c r="R705" s="84"/>
      <c r="S705" s="84"/>
      <c r="T705" s="84"/>
      <c r="U705" s="84"/>
      <c r="V705" s="84"/>
      <c r="W705" s="84"/>
      <c r="X705" s="84"/>
      <c r="Y705" s="84"/>
      <c r="Z705" s="84"/>
      <c r="AA705" s="84"/>
      <c r="AB705" s="84"/>
      <c r="AC705" s="84"/>
      <c r="AD705" s="84"/>
      <c r="AE705" s="84"/>
      <c r="AF705" s="84"/>
      <c r="AG705" s="84"/>
      <c r="AH705" s="29"/>
    </row>
    <row r="706" spans="1:34" ht="12.75" customHeight="1">
      <c r="A706" s="84"/>
      <c r="B706" s="84"/>
      <c r="C706" s="85"/>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c r="AD706" s="84"/>
      <c r="AE706" s="84"/>
      <c r="AF706" s="84"/>
      <c r="AG706" s="84"/>
      <c r="AH706" s="29"/>
    </row>
    <row r="707" spans="1:34" ht="12.75" customHeight="1">
      <c r="A707" s="84"/>
      <c r="B707" s="84"/>
      <c r="C707" s="85"/>
      <c r="D707" s="84"/>
      <c r="E707" s="84"/>
      <c r="F707" s="84"/>
      <c r="G707" s="84"/>
      <c r="H707" s="84"/>
      <c r="I707" s="84"/>
      <c r="J707" s="84"/>
      <c r="K707" s="84"/>
      <c r="L707" s="84"/>
      <c r="M707" s="84"/>
      <c r="N707" s="84"/>
      <c r="O707" s="84"/>
      <c r="P707" s="84"/>
      <c r="Q707" s="84"/>
      <c r="R707" s="84"/>
      <c r="S707" s="84"/>
      <c r="T707" s="84"/>
      <c r="U707" s="84"/>
      <c r="V707" s="84"/>
      <c r="W707" s="84"/>
      <c r="X707" s="84"/>
      <c r="Y707" s="84"/>
      <c r="Z707" s="84"/>
      <c r="AA707" s="84"/>
      <c r="AB707" s="84"/>
      <c r="AC707" s="84"/>
      <c r="AD707" s="84"/>
      <c r="AE707" s="84"/>
      <c r="AF707" s="84"/>
      <c r="AG707" s="84"/>
      <c r="AH707" s="29"/>
    </row>
    <row r="708" spans="1:34" ht="12.75" customHeight="1">
      <c r="A708" s="84"/>
      <c r="B708" s="84"/>
      <c r="C708" s="85"/>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c r="AD708" s="84"/>
      <c r="AE708" s="84"/>
      <c r="AF708" s="84"/>
      <c r="AG708" s="84"/>
      <c r="AH708" s="29"/>
    </row>
    <row r="709" spans="1:34" ht="12.75" customHeight="1">
      <c r="A709" s="84"/>
      <c r="B709" s="84"/>
      <c r="C709" s="85"/>
      <c r="D709" s="84"/>
      <c r="E709" s="84"/>
      <c r="F709" s="84"/>
      <c r="G709" s="84"/>
      <c r="H709" s="84"/>
      <c r="I709" s="84"/>
      <c r="J709" s="84"/>
      <c r="K709" s="84"/>
      <c r="L709" s="84"/>
      <c r="M709" s="84"/>
      <c r="N709" s="84"/>
      <c r="O709" s="84"/>
      <c r="P709" s="84"/>
      <c r="Q709" s="84"/>
      <c r="R709" s="84"/>
      <c r="S709" s="84"/>
      <c r="T709" s="84"/>
      <c r="U709" s="84"/>
      <c r="V709" s="84"/>
      <c r="W709" s="84"/>
      <c r="X709" s="84"/>
      <c r="Y709" s="84"/>
      <c r="Z709" s="84"/>
      <c r="AA709" s="84"/>
      <c r="AB709" s="84"/>
      <c r="AC709" s="84"/>
      <c r="AD709" s="84"/>
      <c r="AE709" s="84"/>
      <c r="AF709" s="84"/>
      <c r="AG709" s="84"/>
      <c r="AH709" s="29"/>
    </row>
    <row r="710" spans="1:34" ht="12.75" customHeight="1">
      <c r="A710" s="84"/>
      <c r="B710" s="84"/>
      <c r="C710" s="85"/>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c r="AH710" s="29"/>
    </row>
    <row r="711" spans="1:34" ht="12.75" customHeight="1">
      <c r="A711" s="84"/>
      <c r="B711" s="84"/>
      <c r="C711" s="85"/>
      <c r="D711" s="84"/>
      <c r="E711" s="84"/>
      <c r="F711" s="84"/>
      <c r="G711" s="84"/>
      <c r="H711" s="84"/>
      <c r="I711" s="84"/>
      <c r="J711" s="84"/>
      <c r="K711" s="84"/>
      <c r="L711" s="84"/>
      <c r="M711" s="84"/>
      <c r="N711" s="84"/>
      <c r="O711" s="84"/>
      <c r="P711" s="84"/>
      <c r="Q711" s="84"/>
      <c r="R711" s="84"/>
      <c r="S711" s="84"/>
      <c r="T711" s="84"/>
      <c r="U711" s="84"/>
      <c r="V711" s="84"/>
      <c r="W711" s="84"/>
      <c r="X711" s="84"/>
      <c r="Y711" s="84"/>
      <c r="Z711" s="84"/>
      <c r="AA711" s="84"/>
      <c r="AB711" s="84"/>
      <c r="AC711" s="84"/>
      <c r="AD711" s="84"/>
      <c r="AE711" s="84"/>
      <c r="AF711" s="84"/>
      <c r="AG711" s="84"/>
      <c r="AH711" s="29"/>
    </row>
    <row r="712" spans="1:34" ht="12.75" customHeight="1">
      <c r="A712" s="84"/>
      <c r="B712" s="84"/>
      <c r="C712" s="85"/>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c r="AH712" s="29"/>
    </row>
    <row r="713" spans="1:34" ht="12.75" customHeight="1">
      <c r="A713" s="84"/>
      <c r="B713" s="84"/>
      <c r="C713" s="85"/>
      <c r="D713" s="84"/>
      <c r="E713" s="84"/>
      <c r="F713" s="84"/>
      <c r="G713" s="84"/>
      <c r="H713" s="84"/>
      <c r="I713" s="84"/>
      <c r="J713" s="84"/>
      <c r="K713" s="84"/>
      <c r="L713" s="84"/>
      <c r="M713" s="84"/>
      <c r="N713" s="84"/>
      <c r="O713" s="84"/>
      <c r="P713" s="84"/>
      <c r="Q713" s="84"/>
      <c r="R713" s="84"/>
      <c r="S713" s="84"/>
      <c r="T713" s="84"/>
      <c r="U713" s="84"/>
      <c r="V713" s="84"/>
      <c r="W713" s="84"/>
      <c r="X713" s="84"/>
      <c r="Y713" s="84"/>
      <c r="Z713" s="84"/>
      <c r="AA713" s="84"/>
      <c r="AB713" s="84"/>
      <c r="AC713" s="84"/>
      <c r="AD713" s="84"/>
      <c r="AE713" s="84"/>
      <c r="AF713" s="84"/>
      <c r="AG713" s="84"/>
      <c r="AH713" s="29"/>
    </row>
    <row r="714" spans="1:34" ht="12.75" customHeight="1">
      <c r="A714" s="84"/>
      <c r="B714" s="84"/>
      <c r="C714" s="85"/>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c r="AD714" s="84"/>
      <c r="AE714" s="84"/>
      <c r="AF714" s="84"/>
      <c r="AG714" s="84"/>
      <c r="AH714" s="29"/>
    </row>
    <row r="715" spans="1:34" ht="12.75" customHeight="1">
      <c r="A715" s="84"/>
      <c r="B715" s="84"/>
      <c r="C715" s="85"/>
      <c r="D715" s="84"/>
      <c r="E715" s="84"/>
      <c r="F715" s="84"/>
      <c r="G715" s="84"/>
      <c r="H715" s="84"/>
      <c r="I715" s="84"/>
      <c r="J715" s="84"/>
      <c r="K715" s="84"/>
      <c r="L715" s="84"/>
      <c r="M715" s="84"/>
      <c r="N715" s="84"/>
      <c r="O715" s="84"/>
      <c r="P715" s="84"/>
      <c r="Q715" s="84"/>
      <c r="R715" s="84"/>
      <c r="S715" s="84"/>
      <c r="T715" s="84"/>
      <c r="U715" s="84"/>
      <c r="V715" s="84"/>
      <c r="W715" s="84"/>
      <c r="X715" s="84"/>
      <c r="Y715" s="84"/>
      <c r="Z715" s="84"/>
      <c r="AA715" s="84"/>
      <c r="AB715" s="84"/>
      <c r="AC715" s="84"/>
      <c r="AD715" s="84"/>
      <c r="AE715" s="84"/>
      <c r="AF715" s="84"/>
      <c r="AG715" s="84"/>
      <c r="AH715" s="29"/>
    </row>
    <row r="716" spans="1:34" ht="12.75" customHeight="1">
      <c r="A716" s="84"/>
      <c r="B716" s="84"/>
      <c r="C716" s="85"/>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c r="AD716" s="84"/>
      <c r="AE716" s="84"/>
      <c r="AF716" s="84"/>
      <c r="AG716" s="84"/>
      <c r="AH716" s="29"/>
    </row>
    <row r="717" spans="1:34" ht="12.75" customHeight="1">
      <c r="A717" s="84"/>
      <c r="B717" s="84"/>
      <c r="C717" s="85"/>
      <c r="D717" s="84"/>
      <c r="E717" s="84"/>
      <c r="F717" s="84"/>
      <c r="G717" s="84"/>
      <c r="H717" s="84"/>
      <c r="I717" s="84"/>
      <c r="J717" s="84"/>
      <c r="K717" s="84"/>
      <c r="L717" s="84"/>
      <c r="M717" s="84"/>
      <c r="N717" s="84"/>
      <c r="O717" s="84"/>
      <c r="P717" s="84"/>
      <c r="Q717" s="84"/>
      <c r="R717" s="84"/>
      <c r="S717" s="84"/>
      <c r="T717" s="84"/>
      <c r="U717" s="84"/>
      <c r="V717" s="84"/>
      <c r="W717" s="84"/>
      <c r="X717" s="84"/>
      <c r="Y717" s="84"/>
      <c r="Z717" s="84"/>
      <c r="AA717" s="84"/>
      <c r="AB717" s="84"/>
      <c r="AC717" s="84"/>
      <c r="AD717" s="84"/>
      <c r="AE717" s="84"/>
      <c r="AF717" s="84"/>
      <c r="AG717" s="84"/>
      <c r="AH717" s="29"/>
    </row>
    <row r="718" spans="1:34" ht="12.75" customHeight="1">
      <c r="A718" s="84"/>
      <c r="B718" s="84"/>
      <c r="C718" s="85"/>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c r="AD718" s="84"/>
      <c r="AE718" s="84"/>
      <c r="AF718" s="84"/>
      <c r="AG718" s="84"/>
      <c r="AH718" s="29"/>
    </row>
    <row r="719" spans="1:34" ht="12.75" customHeight="1">
      <c r="A719" s="84"/>
      <c r="B719" s="84"/>
      <c r="C719" s="85"/>
      <c r="D719" s="84"/>
      <c r="E719" s="84"/>
      <c r="F719" s="84"/>
      <c r="G719" s="84"/>
      <c r="H719" s="84"/>
      <c r="I719" s="84"/>
      <c r="J719" s="84"/>
      <c r="K719" s="84"/>
      <c r="L719" s="84"/>
      <c r="M719" s="84"/>
      <c r="N719" s="84"/>
      <c r="O719" s="84"/>
      <c r="P719" s="84"/>
      <c r="Q719" s="84"/>
      <c r="R719" s="84"/>
      <c r="S719" s="84"/>
      <c r="T719" s="84"/>
      <c r="U719" s="84"/>
      <c r="V719" s="84"/>
      <c r="W719" s="84"/>
      <c r="X719" s="84"/>
      <c r="Y719" s="84"/>
      <c r="Z719" s="84"/>
      <c r="AA719" s="84"/>
      <c r="AB719" s="84"/>
      <c r="AC719" s="84"/>
      <c r="AD719" s="84"/>
      <c r="AE719" s="84"/>
      <c r="AF719" s="84"/>
      <c r="AG719" s="84"/>
      <c r="AH719" s="29"/>
    </row>
    <row r="720" spans="1:34" ht="12.75" customHeight="1">
      <c r="A720" s="84"/>
      <c r="B720" s="84"/>
      <c r="C720" s="85"/>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c r="AD720" s="84"/>
      <c r="AE720" s="84"/>
      <c r="AF720" s="84"/>
      <c r="AG720" s="84"/>
      <c r="AH720" s="29"/>
    </row>
    <row r="721" spans="1:34" ht="12.75" customHeight="1">
      <c r="A721" s="84"/>
      <c r="B721" s="84"/>
      <c r="C721" s="85"/>
      <c r="D721" s="84"/>
      <c r="E721" s="84"/>
      <c r="F721" s="84"/>
      <c r="G721" s="84"/>
      <c r="H721" s="84"/>
      <c r="I721" s="84"/>
      <c r="J721" s="84"/>
      <c r="K721" s="84"/>
      <c r="L721" s="84"/>
      <c r="M721" s="84"/>
      <c r="N721" s="84"/>
      <c r="O721" s="84"/>
      <c r="P721" s="84"/>
      <c r="Q721" s="84"/>
      <c r="R721" s="84"/>
      <c r="S721" s="84"/>
      <c r="T721" s="84"/>
      <c r="U721" s="84"/>
      <c r="V721" s="84"/>
      <c r="W721" s="84"/>
      <c r="X721" s="84"/>
      <c r="Y721" s="84"/>
      <c r="Z721" s="84"/>
      <c r="AA721" s="84"/>
      <c r="AB721" s="84"/>
      <c r="AC721" s="84"/>
      <c r="AD721" s="84"/>
      <c r="AE721" s="84"/>
      <c r="AF721" s="84"/>
      <c r="AG721" s="84"/>
      <c r="AH721" s="29"/>
    </row>
    <row r="722" spans="1:34" ht="12.75" customHeight="1">
      <c r="A722" s="84"/>
      <c r="B722" s="84"/>
      <c r="C722" s="85"/>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c r="AD722" s="84"/>
      <c r="AE722" s="84"/>
      <c r="AF722" s="84"/>
      <c r="AG722" s="84"/>
      <c r="AH722" s="29"/>
    </row>
    <row r="723" spans="1:34" ht="12.75" customHeight="1">
      <c r="A723" s="84"/>
      <c r="B723" s="84"/>
      <c r="C723" s="85"/>
      <c r="D723" s="84"/>
      <c r="E723" s="84"/>
      <c r="F723" s="84"/>
      <c r="G723" s="84"/>
      <c r="H723" s="84"/>
      <c r="I723" s="84"/>
      <c r="J723" s="84"/>
      <c r="K723" s="84"/>
      <c r="L723" s="84"/>
      <c r="M723" s="84"/>
      <c r="N723" s="84"/>
      <c r="O723" s="84"/>
      <c r="P723" s="84"/>
      <c r="Q723" s="84"/>
      <c r="R723" s="84"/>
      <c r="S723" s="84"/>
      <c r="T723" s="84"/>
      <c r="U723" s="84"/>
      <c r="V723" s="84"/>
      <c r="W723" s="84"/>
      <c r="X723" s="84"/>
      <c r="Y723" s="84"/>
      <c r="Z723" s="84"/>
      <c r="AA723" s="84"/>
      <c r="AB723" s="84"/>
      <c r="AC723" s="84"/>
      <c r="AD723" s="84"/>
      <c r="AE723" s="84"/>
      <c r="AF723" s="84"/>
      <c r="AG723" s="84"/>
      <c r="AH723" s="29"/>
    </row>
    <row r="724" spans="1:34" ht="12.75" customHeight="1">
      <c r="A724" s="84"/>
      <c r="B724" s="84"/>
      <c r="C724" s="85"/>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c r="AD724" s="84"/>
      <c r="AE724" s="84"/>
      <c r="AF724" s="84"/>
      <c r="AG724" s="84"/>
      <c r="AH724" s="29"/>
    </row>
    <row r="725" spans="1:34" ht="12.75" customHeight="1">
      <c r="A725" s="84"/>
      <c r="B725" s="84"/>
      <c r="C725" s="85"/>
      <c r="D725" s="84"/>
      <c r="E725" s="84"/>
      <c r="F725" s="84"/>
      <c r="G725" s="84"/>
      <c r="H725" s="84"/>
      <c r="I725" s="84"/>
      <c r="J725" s="84"/>
      <c r="K725" s="84"/>
      <c r="L725" s="84"/>
      <c r="M725" s="84"/>
      <c r="N725" s="84"/>
      <c r="O725" s="84"/>
      <c r="P725" s="84"/>
      <c r="Q725" s="84"/>
      <c r="R725" s="84"/>
      <c r="S725" s="84"/>
      <c r="T725" s="84"/>
      <c r="U725" s="84"/>
      <c r="V725" s="84"/>
      <c r="W725" s="84"/>
      <c r="X725" s="84"/>
      <c r="Y725" s="84"/>
      <c r="Z725" s="84"/>
      <c r="AA725" s="84"/>
      <c r="AB725" s="84"/>
      <c r="AC725" s="84"/>
      <c r="AD725" s="84"/>
      <c r="AE725" s="84"/>
      <c r="AF725" s="84"/>
      <c r="AG725" s="84"/>
      <c r="AH725" s="29"/>
    </row>
    <row r="726" spans="1:34" ht="12.75" customHeight="1">
      <c r="A726" s="84"/>
      <c r="B726" s="84"/>
      <c r="C726" s="85"/>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c r="AD726" s="84"/>
      <c r="AE726" s="84"/>
      <c r="AF726" s="84"/>
      <c r="AG726" s="84"/>
      <c r="AH726" s="29"/>
    </row>
    <row r="727" spans="1:34" ht="12.75" customHeight="1">
      <c r="A727" s="84"/>
      <c r="B727" s="84"/>
      <c r="C727" s="85"/>
      <c r="D727" s="84"/>
      <c r="E727" s="84"/>
      <c r="F727" s="84"/>
      <c r="G727" s="84"/>
      <c r="H727" s="84"/>
      <c r="I727" s="84"/>
      <c r="J727" s="84"/>
      <c r="K727" s="84"/>
      <c r="L727" s="84"/>
      <c r="M727" s="84"/>
      <c r="N727" s="84"/>
      <c r="O727" s="84"/>
      <c r="P727" s="84"/>
      <c r="Q727" s="84"/>
      <c r="R727" s="84"/>
      <c r="S727" s="84"/>
      <c r="T727" s="84"/>
      <c r="U727" s="84"/>
      <c r="V727" s="84"/>
      <c r="W727" s="84"/>
      <c r="X727" s="84"/>
      <c r="Y727" s="84"/>
      <c r="Z727" s="84"/>
      <c r="AA727" s="84"/>
      <c r="AB727" s="84"/>
      <c r="AC727" s="84"/>
      <c r="AD727" s="84"/>
      <c r="AE727" s="84"/>
      <c r="AF727" s="84"/>
      <c r="AG727" s="84"/>
      <c r="AH727" s="29"/>
    </row>
    <row r="728" spans="1:34" ht="12.75" customHeight="1">
      <c r="A728" s="84"/>
      <c r="B728" s="84"/>
      <c r="C728" s="85"/>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c r="AD728" s="84"/>
      <c r="AE728" s="84"/>
      <c r="AF728" s="84"/>
      <c r="AG728" s="84"/>
      <c r="AH728" s="29"/>
    </row>
    <row r="729" spans="1:34" ht="12.75" customHeight="1">
      <c r="A729" s="84"/>
      <c r="B729" s="84"/>
      <c r="C729" s="85"/>
      <c r="D729" s="84"/>
      <c r="E729" s="84"/>
      <c r="F729" s="84"/>
      <c r="G729" s="84"/>
      <c r="H729" s="84"/>
      <c r="I729" s="84"/>
      <c r="J729" s="84"/>
      <c r="K729" s="84"/>
      <c r="L729" s="84"/>
      <c r="M729" s="84"/>
      <c r="N729" s="84"/>
      <c r="O729" s="84"/>
      <c r="P729" s="84"/>
      <c r="Q729" s="84"/>
      <c r="R729" s="84"/>
      <c r="S729" s="84"/>
      <c r="T729" s="84"/>
      <c r="U729" s="84"/>
      <c r="V729" s="84"/>
      <c r="W729" s="84"/>
      <c r="X729" s="84"/>
      <c r="Y729" s="84"/>
      <c r="Z729" s="84"/>
      <c r="AA729" s="84"/>
      <c r="AB729" s="84"/>
      <c r="AC729" s="84"/>
      <c r="AD729" s="84"/>
      <c r="AE729" s="84"/>
      <c r="AF729" s="84"/>
      <c r="AG729" s="84"/>
      <c r="AH729" s="29"/>
    </row>
    <row r="730" spans="1:34" ht="12.75" customHeight="1">
      <c r="A730" s="84"/>
      <c r="B730" s="84"/>
      <c r="C730" s="85"/>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c r="AD730" s="84"/>
      <c r="AE730" s="84"/>
      <c r="AF730" s="84"/>
      <c r="AG730" s="84"/>
      <c r="AH730" s="29"/>
    </row>
    <row r="731" spans="1:34" ht="12.75" customHeight="1">
      <c r="A731" s="84"/>
      <c r="B731" s="84"/>
      <c r="C731" s="85"/>
      <c r="D731" s="84"/>
      <c r="E731" s="84"/>
      <c r="F731" s="84"/>
      <c r="G731" s="84"/>
      <c r="H731" s="84"/>
      <c r="I731" s="84"/>
      <c r="J731" s="84"/>
      <c r="K731" s="84"/>
      <c r="L731" s="84"/>
      <c r="M731" s="84"/>
      <c r="N731" s="84"/>
      <c r="O731" s="84"/>
      <c r="P731" s="84"/>
      <c r="Q731" s="84"/>
      <c r="R731" s="84"/>
      <c r="S731" s="84"/>
      <c r="T731" s="84"/>
      <c r="U731" s="84"/>
      <c r="V731" s="84"/>
      <c r="W731" s="84"/>
      <c r="X731" s="84"/>
      <c r="Y731" s="84"/>
      <c r="Z731" s="84"/>
      <c r="AA731" s="84"/>
      <c r="AB731" s="84"/>
      <c r="AC731" s="84"/>
      <c r="AD731" s="84"/>
      <c r="AE731" s="84"/>
      <c r="AF731" s="84"/>
      <c r="AG731" s="84"/>
      <c r="AH731" s="29"/>
    </row>
    <row r="732" spans="1:34" ht="12.75" customHeight="1">
      <c r="A732" s="84"/>
      <c r="B732" s="84"/>
      <c r="C732" s="85"/>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c r="AD732" s="84"/>
      <c r="AE732" s="84"/>
      <c r="AF732" s="84"/>
      <c r="AG732" s="84"/>
      <c r="AH732" s="29"/>
    </row>
    <row r="733" spans="1:34" ht="12.75" customHeight="1">
      <c r="A733" s="84"/>
      <c r="B733" s="84"/>
      <c r="C733" s="85"/>
      <c r="D733" s="84"/>
      <c r="E733" s="84"/>
      <c r="F733" s="84"/>
      <c r="G733" s="84"/>
      <c r="H733" s="84"/>
      <c r="I733" s="84"/>
      <c r="J733" s="84"/>
      <c r="K733" s="84"/>
      <c r="L733" s="84"/>
      <c r="M733" s="84"/>
      <c r="N733" s="84"/>
      <c r="O733" s="84"/>
      <c r="P733" s="84"/>
      <c r="Q733" s="84"/>
      <c r="R733" s="84"/>
      <c r="S733" s="84"/>
      <c r="T733" s="84"/>
      <c r="U733" s="84"/>
      <c r="V733" s="84"/>
      <c r="W733" s="84"/>
      <c r="X733" s="84"/>
      <c r="Y733" s="84"/>
      <c r="Z733" s="84"/>
      <c r="AA733" s="84"/>
      <c r="AB733" s="84"/>
      <c r="AC733" s="84"/>
      <c r="AD733" s="84"/>
      <c r="AE733" s="84"/>
      <c r="AF733" s="84"/>
      <c r="AG733" s="84"/>
      <c r="AH733" s="29"/>
    </row>
    <row r="734" spans="1:34" ht="12.75" customHeight="1">
      <c r="A734" s="84"/>
      <c r="B734" s="84"/>
      <c r="C734" s="85"/>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4"/>
      <c r="AE734" s="84"/>
      <c r="AF734" s="84"/>
      <c r="AG734" s="84"/>
      <c r="AH734" s="29"/>
    </row>
    <row r="735" spans="1:34" ht="12.75" customHeight="1">
      <c r="A735" s="84"/>
      <c r="B735" s="84"/>
      <c r="C735" s="85"/>
      <c r="D735" s="84"/>
      <c r="E735" s="84"/>
      <c r="F735" s="84"/>
      <c r="G735" s="84"/>
      <c r="H735" s="84"/>
      <c r="I735" s="84"/>
      <c r="J735" s="84"/>
      <c r="K735" s="84"/>
      <c r="L735" s="84"/>
      <c r="M735" s="84"/>
      <c r="N735" s="84"/>
      <c r="O735" s="84"/>
      <c r="P735" s="84"/>
      <c r="Q735" s="84"/>
      <c r="R735" s="84"/>
      <c r="S735" s="84"/>
      <c r="T735" s="84"/>
      <c r="U735" s="84"/>
      <c r="V735" s="84"/>
      <c r="W735" s="84"/>
      <c r="X735" s="84"/>
      <c r="Y735" s="84"/>
      <c r="Z735" s="84"/>
      <c r="AA735" s="84"/>
      <c r="AB735" s="84"/>
      <c r="AC735" s="84"/>
      <c r="AD735" s="84"/>
      <c r="AE735" s="84"/>
      <c r="AF735" s="84"/>
      <c r="AG735" s="84"/>
      <c r="AH735" s="29"/>
    </row>
    <row r="736" spans="1:34" ht="12.75" customHeight="1">
      <c r="A736" s="84"/>
      <c r="B736" s="84"/>
      <c r="C736" s="85"/>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c r="AD736" s="84"/>
      <c r="AE736" s="84"/>
      <c r="AF736" s="84"/>
      <c r="AG736" s="84"/>
      <c r="AH736" s="29"/>
    </row>
    <row r="737" spans="1:34" ht="12.75" customHeight="1">
      <c r="A737" s="84"/>
      <c r="B737" s="84"/>
      <c r="C737" s="85"/>
      <c r="D737" s="84"/>
      <c r="E737" s="84"/>
      <c r="F737" s="84"/>
      <c r="G737" s="84"/>
      <c r="H737" s="84"/>
      <c r="I737" s="84"/>
      <c r="J737" s="84"/>
      <c r="K737" s="84"/>
      <c r="L737" s="84"/>
      <c r="M737" s="84"/>
      <c r="N737" s="84"/>
      <c r="O737" s="84"/>
      <c r="P737" s="84"/>
      <c r="Q737" s="84"/>
      <c r="R737" s="84"/>
      <c r="S737" s="84"/>
      <c r="T737" s="84"/>
      <c r="U737" s="84"/>
      <c r="V737" s="84"/>
      <c r="W737" s="84"/>
      <c r="X737" s="84"/>
      <c r="Y737" s="84"/>
      <c r="Z737" s="84"/>
      <c r="AA737" s="84"/>
      <c r="AB737" s="84"/>
      <c r="AC737" s="84"/>
      <c r="AD737" s="84"/>
      <c r="AE737" s="84"/>
      <c r="AF737" s="84"/>
      <c r="AG737" s="84"/>
      <c r="AH737" s="29"/>
    </row>
    <row r="738" spans="1:34" ht="12.75" customHeight="1">
      <c r="A738" s="84"/>
      <c r="B738" s="84"/>
      <c r="C738" s="85"/>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c r="AD738" s="84"/>
      <c r="AE738" s="84"/>
      <c r="AF738" s="84"/>
      <c r="AG738" s="84"/>
      <c r="AH738" s="29"/>
    </row>
    <row r="739" spans="1:34" ht="12.75" customHeight="1">
      <c r="A739" s="84"/>
      <c r="B739" s="84"/>
      <c r="C739" s="85"/>
      <c r="D739" s="84"/>
      <c r="E739" s="84"/>
      <c r="F739" s="84"/>
      <c r="G739" s="84"/>
      <c r="H739" s="84"/>
      <c r="I739" s="84"/>
      <c r="J739" s="84"/>
      <c r="K739" s="84"/>
      <c r="L739" s="84"/>
      <c r="M739" s="84"/>
      <c r="N739" s="84"/>
      <c r="O739" s="84"/>
      <c r="P739" s="84"/>
      <c r="Q739" s="84"/>
      <c r="R739" s="84"/>
      <c r="S739" s="84"/>
      <c r="T739" s="84"/>
      <c r="U739" s="84"/>
      <c r="V739" s="84"/>
      <c r="W739" s="84"/>
      <c r="X739" s="84"/>
      <c r="Y739" s="84"/>
      <c r="Z739" s="84"/>
      <c r="AA739" s="84"/>
      <c r="AB739" s="84"/>
      <c r="AC739" s="84"/>
      <c r="AD739" s="84"/>
      <c r="AE739" s="84"/>
      <c r="AF739" s="84"/>
      <c r="AG739" s="84"/>
      <c r="AH739" s="29"/>
    </row>
    <row r="740" spans="1:34" ht="12.75" customHeight="1">
      <c r="A740" s="84"/>
      <c r="B740" s="84"/>
      <c r="C740" s="85"/>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c r="AD740" s="84"/>
      <c r="AE740" s="84"/>
      <c r="AF740" s="84"/>
      <c r="AG740" s="84"/>
      <c r="AH740" s="29"/>
    </row>
    <row r="741" spans="1:34" ht="12.75" customHeight="1">
      <c r="A741" s="84"/>
      <c r="B741" s="84"/>
      <c r="C741" s="85"/>
      <c r="D741" s="84"/>
      <c r="E741" s="84"/>
      <c r="F741" s="84"/>
      <c r="G741" s="84"/>
      <c r="H741" s="84"/>
      <c r="I741" s="84"/>
      <c r="J741" s="84"/>
      <c r="K741" s="84"/>
      <c r="L741" s="84"/>
      <c r="M741" s="84"/>
      <c r="N741" s="84"/>
      <c r="O741" s="84"/>
      <c r="P741" s="84"/>
      <c r="Q741" s="84"/>
      <c r="R741" s="84"/>
      <c r="S741" s="84"/>
      <c r="T741" s="84"/>
      <c r="U741" s="84"/>
      <c r="V741" s="84"/>
      <c r="W741" s="84"/>
      <c r="X741" s="84"/>
      <c r="Y741" s="84"/>
      <c r="Z741" s="84"/>
      <c r="AA741" s="84"/>
      <c r="AB741" s="84"/>
      <c r="AC741" s="84"/>
      <c r="AD741" s="84"/>
      <c r="AE741" s="84"/>
      <c r="AF741" s="84"/>
      <c r="AG741" s="84"/>
      <c r="AH741" s="29"/>
    </row>
    <row r="742" spans="1:34" ht="12.75" customHeight="1">
      <c r="A742" s="84"/>
      <c r="B742" s="84"/>
      <c r="C742" s="85"/>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c r="AD742" s="84"/>
      <c r="AE742" s="84"/>
      <c r="AF742" s="84"/>
      <c r="AG742" s="84"/>
      <c r="AH742" s="29"/>
    </row>
    <row r="743" spans="1:34" ht="12.75" customHeight="1">
      <c r="A743" s="84"/>
      <c r="B743" s="84"/>
      <c r="C743" s="85"/>
      <c r="D743" s="84"/>
      <c r="E743" s="84"/>
      <c r="F743" s="84"/>
      <c r="G743" s="84"/>
      <c r="H743" s="84"/>
      <c r="I743" s="84"/>
      <c r="J743" s="84"/>
      <c r="K743" s="84"/>
      <c r="L743" s="84"/>
      <c r="M743" s="84"/>
      <c r="N743" s="84"/>
      <c r="O743" s="84"/>
      <c r="P743" s="84"/>
      <c r="Q743" s="84"/>
      <c r="R743" s="84"/>
      <c r="S743" s="84"/>
      <c r="T743" s="84"/>
      <c r="U743" s="84"/>
      <c r="V743" s="84"/>
      <c r="W743" s="84"/>
      <c r="X743" s="84"/>
      <c r="Y743" s="84"/>
      <c r="Z743" s="84"/>
      <c r="AA743" s="84"/>
      <c r="AB743" s="84"/>
      <c r="AC743" s="84"/>
      <c r="AD743" s="84"/>
      <c r="AE743" s="84"/>
      <c r="AF743" s="84"/>
      <c r="AG743" s="84"/>
      <c r="AH743" s="29"/>
    </row>
    <row r="744" spans="1:34" ht="12.75" customHeight="1">
      <c r="A744" s="84"/>
      <c r="B744" s="84"/>
      <c r="C744" s="85"/>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c r="AD744" s="84"/>
      <c r="AE744" s="84"/>
      <c r="AF744" s="84"/>
      <c r="AG744" s="84"/>
      <c r="AH744" s="29"/>
    </row>
    <row r="745" spans="1:34" ht="12.75" customHeight="1">
      <c r="A745" s="84"/>
      <c r="B745" s="84"/>
      <c r="C745" s="85"/>
      <c r="D745" s="84"/>
      <c r="E745" s="84"/>
      <c r="F745" s="84"/>
      <c r="G745" s="84"/>
      <c r="H745" s="84"/>
      <c r="I745" s="84"/>
      <c r="J745" s="84"/>
      <c r="K745" s="84"/>
      <c r="L745" s="84"/>
      <c r="M745" s="84"/>
      <c r="N745" s="84"/>
      <c r="O745" s="84"/>
      <c r="P745" s="84"/>
      <c r="Q745" s="84"/>
      <c r="R745" s="84"/>
      <c r="S745" s="84"/>
      <c r="T745" s="84"/>
      <c r="U745" s="84"/>
      <c r="V745" s="84"/>
      <c r="W745" s="84"/>
      <c r="X745" s="84"/>
      <c r="Y745" s="84"/>
      <c r="Z745" s="84"/>
      <c r="AA745" s="84"/>
      <c r="AB745" s="84"/>
      <c r="AC745" s="84"/>
      <c r="AD745" s="84"/>
      <c r="AE745" s="84"/>
      <c r="AF745" s="84"/>
      <c r="AG745" s="84"/>
      <c r="AH745" s="29"/>
    </row>
    <row r="746" spans="1:34" ht="12.75" customHeight="1">
      <c r="A746" s="84"/>
      <c r="B746" s="84"/>
      <c r="C746" s="85"/>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c r="AD746" s="84"/>
      <c r="AE746" s="84"/>
      <c r="AF746" s="84"/>
      <c r="AG746" s="84"/>
      <c r="AH746" s="29"/>
    </row>
    <row r="747" spans="1:34" ht="12.75" customHeight="1">
      <c r="A747" s="84"/>
      <c r="B747" s="84"/>
      <c r="C747" s="85"/>
      <c r="D747" s="84"/>
      <c r="E747" s="84"/>
      <c r="F747" s="84"/>
      <c r="G747" s="84"/>
      <c r="H747" s="84"/>
      <c r="I747" s="84"/>
      <c r="J747" s="84"/>
      <c r="K747" s="84"/>
      <c r="L747" s="84"/>
      <c r="M747" s="84"/>
      <c r="N747" s="84"/>
      <c r="O747" s="84"/>
      <c r="P747" s="84"/>
      <c r="Q747" s="84"/>
      <c r="R747" s="84"/>
      <c r="S747" s="84"/>
      <c r="T747" s="84"/>
      <c r="U747" s="84"/>
      <c r="V747" s="84"/>
      <c r="W747" s="84"/>
      <c r="X747" s="84"/>
      <c r="Y747" s="84"/>
      <c r="Z747" s="84"/>
      <c r="AA747" s="84"/>
      <c r="AB747" s="84"/>
      <c r="AC747" s="84"/>
      <c r="AD747" s="84"/>
      <c r="AE747" s="84"/>
      <c r="AF747" s="84"/>
      <c r="AG747" s="84"/>
      <c r="AH747" s="29"/>
    </row>
    <row r="748" spans="1:34" ht="12.75" customHeight="1">
      <c r="A748" s="84"/>
      <c r="B748" s="84"/>
      <c r="C748" s="85"/>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c r="AD748" s="84"/>
      <c r="AE748" s="84"/>
      <c r="AF748" s="84"/>
      <c r="AG748" s="84"/>
      <c r="AH748" s="29"/>
    </row>
    <row r="749" spans="1:34" ht="12.75" customHeight="1">
      <c r="A749" s="84"/>
      <c r="B749" s="84"/>
      <c r="C749" s="85"/>
      <c r="D749" s="84"/>
      <c r="E749" s="84"/>
      <c r="F749" s="84"/>
      <c r="G749" s="84"/>
      <c r="H749" s="84"/>
      <c r="I749" s="84"/>
      <c r="J749" s="84"/>
      <c r="K749" s="84"/>
      <c r="L749" s="84"/>
      <c r="M749" s="84"/>
      <c r="N749" s="84"/>
      <c r="O749" s="84"/>
      <c r="P749" s="84"/>
      <c r="Q749" s="84"/>
      <c r="R749" s="84"/>
      <c r="S749" s="84"/>
      <c r="T749" s="84"/>
      <c r="U749" s="84"/>
      <c r="V749" s="84"/>
      <c r="W749" s="84"/>
      <c r="X749" s="84"/>
      <c r="Y749" s="84"/>
      <c r="Z749" s="84"/>
      <c r="AA749" s="84"/>
      <c r="AB749" s="84"/>
      <c r="AC749" s="84"/>
      <c r="AD749" s="84"/>
      <c r="AE749" s="84"/>
      <c r="AF749" s="84"/>
      <c r="AG749" s="84"/>
      <c r="AH749" s="29"/>
    </row>
    <row r="750" spans="1:34" ht="12.75" customHeight="1">
      <c r="A750" s="84"/>
      <c r="B750" s="84"/>
      <c r="C750" s="85"/>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c r="AD750" s="84"/>
      <c r="AE750" s="84"/>
      <c r="AF750" s="84"/>
      <c r="AG750" s="84"/>
      <c r="AH750" s="29"/>
    </row>
    <row r="751" spans="1:34" ht="12.75" customHeight="1">
      <c r="A751" s="84"/>
      <c r="B751" s="84"/>
      <c r="C751" s="85"/>
      <c r="D751" s="84"/>
      <c r="E751" s="84"/>
      <c r="F751" s="84"/>
      <c r="G751" s="84"/>
      <c r="H751" s="84"/>
      <c r="I751" s="84"/>
      <c r="J751" s="84"/>
      <c r="K751" s="84"/>
      <c r="L751" s="84"/>
      <c r="M751" s="84"/>
      <c r="N751" s="84"/>
      <c r="O751" s="84"/>
      <c r="P751" s="84"/>
      <c r="Q751" s="84"/>
      <c r="R751" s="84"/>
      <c r="S751" s="84"/>
      <c r="T751" s="84"/>
      <c r="U751" s="84"/>
      <c r="V751" s="84"/>
      <c r="W751" s="84"/>
      <c r="X751" s="84"/>
      <c r="Y751" s="84"/>
      <c r="Z751" s="84"/>
      <c r="AA751" s="84"/>
      <c r="AB751" s="84"/>
      <c r="AC751" s="84"/>
      <c r="AD751" s="84"/>
      <c r="AE751" s="84"/>
      <c r="AF751" s="84"/>
      <c r="AG751" s="84"/>
      <c r="AH751" s="29"/>
    </row>
    <row r="752" spans="1:34" ht="12.75" customHeight="1">
      <c r="A752" s="84"/>
      <c r="B752" s="84"/>
      <c r="C752" s="85"/>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c r="AD752" s="84"/>
      <c r="AE752" s="84"/>
      <c r="AF752" s="84"/>
      <c r="AG752" s="84"/>
      <c r="AH752" s="29"/>
    </row>
    <row r="753" spans="1:34" ht="12.75" customHeight="1">
      <c r="A753" s="84"/>
      <c r="B753" s="84"/>
      <c r="C753" s="85"/>
      <c r="D753" s="84"/>
      <c r="E753" s="84"/>
      <c r="F753" s="84"/>
      <c r="G753" s="84"/>
      <c r="H753" s="84"/>
      <c r="I753" s="84"/>
      <c r="J753" s="84"/>
      <c r="K753" s="84"/>
      <c r="L753" s="84"/>
      <c r="M753" s="84"/>
      <c r="N753" s="84"/>
      <c r="O753" s="84"/>
      <c r="P753" s="84"/>
      <c r="Q753" s="84"/>
      <c r="R753" s="84"/>
      <c r="S753" s="84"/>
      <c r="T753" s="84"/>
      <c r="U753" s="84"/>
      <c r="V753" s="84"/>
      <c r="W753" s="84"/>
      <c r="X753" s="84"/>
      <c r="Y753" s="84"/>
      <c r="Z753" s="84"/>
      <c r="AA753" s="84"/>
      <c r="AB753" s="84"/>
      <c r="AC753" s="84"/>
      <c r="AD753" s="84"/>
      <c r="AE753" s="84"/>
      <c r="AF753" s="84"/>
      <c r="AG753" s="84"/>
      <c r="AH753" s="29"/>
    </row>
    <row r="754" spans="1:34" ht="12.75" customHeight="1">
      <c r="A754" s="84"/>
      <c r="B754" s="84"/>
      <c r="C754" s="85"/>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c r="AD754" s="84"/>
      <c r="AE754" s="84"/>
      <c r="AF754" s="84"/>
      <c r="AG754" s="84"/>
      <c r="AH754" s="29"/>
    </row>
    <row r="755" spans="1:34" ht="12.75" customHeight="1">
      <c r="A755" s="84"/>
      <c r="B755" s="84"/>
      <c r="C755" s="85"/>
      <c r="D755" s="84"/>
      <c r="E755" s="84"/>
      <c r="F755" s="84"/>
      <c r="G755" s="84"/>
      <c r="H755" s="84"/>
      <c r="I755" s="84"/>
      <c r="J755" s="84"/>
      <c r="K755" s="84"/>
      <c r="L755" s="84"/>
      <c r="M755" s="84"/>
      <c r="N755" s="84"/>
      <c r="O755" s="84"/>
      <c r="P755" s="84"/>
      <c r="Q755" s="84"/>
      <c r="R755" s="84"/>
      <c r="S755" s="84"/>
      <c r="T755" s="84"/>
      <c r="U755" s="84"/>
      <c r="V755" s="84"/>
      <c r="W755" s="84"/>
      <c r="X755" s="84"/>
      <c r="Y755" s="84"/>
      <c r="Z755" s="84"/>
      <c r="AA755" s="84"/>
      <c r="AB755" s="84"/>
      <c r="AC755" s="84"/>
      <c r="AD755" s="84"/>
      <c r="AE755" s="84"/>
      <c r="AF755" s="84"/>
      <c r="AG755" s="84"/>
      <c r="AH755" s="29"/>
    </row>
    <row r="756" spans="1:34" ht="12.75" customHeight="1">
      <c r="A756" s="84"/>
      <c r="B756" s="84"/>
      <c r="C756" s="85"/>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c r="AD756" s="84"/>
      <c r="AE756" s="84"/>
      <c r="AF756" s="84"/>
      <c r="AG756" s="84"/>
      <c r="AH756" s="29"/>
    </row>
    <row r="757" spans="1:34" ht="12.75" customHeight="1">
      <c r="A757" s="84"/>
      <c r="B757" s="84"/>
      <c r="C757" s="85"/>
      <c r="D757" s="84"/>
      <c r="E757" s="84"/>
      <c r="F757" s="84"/>
      <c r="G757" s="84"/>
      <c r="H757" s="84"/>
      <c r="I757" s="84"/>
      <c r="J757" s="84"/>
      <c r="K757" s="84"/>
      <c r="L757" s="84"/>
      <c r="M757" s="84"/>
      <c r="N757" s="84"/>
      <c r="O757" s="84"/>
      <c r="P757" s="84"/>
      <c r="Q757" s="84"/>
      <c r="R757" s="84"/>
      <c r="S757" s="84"/>
      <c r="T757" s="84"/>
      <c r="U757" s="84"/>
      <c r="V757" s="84"/>
      <c r="W757" s="84"/>
      <c r="X757" s="84"/>
      <c r="Y757" s="84"/>
      <c r="Z757" s="84"/>
      <c r="AA757" s="84"/>
      <c r="AB757" s="84"/>
      <c r="AC757" s="84"/>
      <c r="AD757" s="84"/>
      <c r="AE757" s="84"/>
      <c r="AF757" s="84"/>
      <c r="AG757" s="84"/>
      <c r="AH757" s="29"/>
    </row>
    <row r="758" spans="1:34" ht="12.75" customHeight="1">
      <c r="A758" s="84"/>
      <c r="B758" s="84"/>
      <c r="C758" s="85"/>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c r="AD758" s="84"/>
      <c r="AE758" s="84"/>
      <c r="AF758" s="84"/>
      <c r="AG758" s="84"/>
      <c r="AH758" s="29"/>
    </row>
    <row r="759" spans="1:34" ht="12.75" customHeight="1">
      <c r="A759" s="84"/>
      <c r="B759" s="84"/>
      <c r="C759" s="85"/>
      <c r="D759" s="84"/>
      <c r="E759" s="84"/>
      <c r="F759" s="84"/>
      <c r="G759" s="84"/>
      <c r="H759" s="84"/>
      <c r="I759" s="84"/>
      <c r="J759" s="84"/>
      <c r="K759" s="84"/>
      <c r="L759" s="84"/>
      <c r="M759" s="84"/>
      <c r="N759" s="84"/>
      <c r="O759" s="84"/>
      <c r="P759" s="84"/>
      <c r="Q759" s="84"/>
      <c r="R759" s="84"/>
      <c r="S759" s="84"/>
      <c r="T759" s="84"/>
      <c r="U759" s="84"/>
      <c r="V759" s="84"/>
      <c r="W759" s="84"/>
      <c r="X759" s="84"/>
      <c r="Y759" s="84"/>
      <c r="Z759" s="84"/>
      <c r="AA759" s="84"/>
      <c r="AB759" s="84"/>
      <c r="AC759" s="84"/>
      <c r="AD759" s="84"/>
      <c r="AE759" s="84"/>
      <c r="AF759" s="84"/>
      <c r="AG759" s="84"/>
      <c r="AH759" s="29"/>
    </row>
    <row r="760" spans="1:34" ht="12.75" customHeight="1">
      <c r="A760" s="84"/>
      <c r="B760" s="84"/>
      <c r="C760" s="85"/>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c r="AD760" s="84"/>
      <c r="AE760" s="84"/>
      <c r="AF760" s="84"/>
      <c r="AG760" s="84"/>
      <c r="AH760" s="29"/>
    </row>
    <row r="761" spans="1:34" ht="12.75" customHeight="1">
      <c r="A761" s="84"/>
      <c r="B761" s="84"/>
      <c r="C761" s="85"/>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c r="AD761" s="84"/>
      <c r="AE761" s="84"/>
      <c r="AF761" s="84"/>
      <c r="AG761" s="84"/>
      <c r="AH761" s="29"/>
    </row>
    <row r="762" spans="1:34" ht="12.75" customHeight="1">
      <c r="A762" s="84"/>
      <c r="B762" s="84"/>
      <c r="C762" s="85"/>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4"/>
      <c r="AE762" s="84"/>
      <c r="AF762" s="84"/>
      <c r="AG762" s="84"/>
      <c r="AH762" s="29"/>
    </row>
    <row r="763" spans="1:34" ht="12.75" customHeight="1">
      <c r="A763" s="84"/>
      <c r="B763" s="84"/>
      <c r="C763" s="85"/>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c r="AD763" s="84"/>
      <c r="AE763" s="84"/>
      <c r="AF763" s="84"/>
      <c r="AG763" s="84"/>
      <c r="AH763" s="29"/>
    </row>
    <row r="764" spans="1:34" ht="12.75" customHeight="1">
      <c r="A764" s="84"/>
      <c r="B764" s="84"/>
      <c r="C764" s="85"/>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c r="AD764" s="84"/>
      <c r="AE764" s="84"/>
      <c r="AF764" s="84"/>
      <c r="AG764" s="84"/>
      <c r="AH764" s="29"/>
    </row>
    <row r="765" spans="1:34" ht="12.75" customHeight="1">
      <c r="A765" s="84"/>
      <c r="B765" s="84"/>
      <c r="C765" s="85"/>
      <c r="D765" s="84"/>
      <c r="E765" s="84"/>
      <c r="F765" s="84"/>
      <c r="G765" s="84"/>
      <c r="H765" s="84"/>
      <c r="I765" s="84"/>
      <c r="J765" s="84"/>
      <c r="K765" s="84"/>
      <c r="L765" s="84"/>
      <c r="M765" s="84"/>
      <c r="N765" s="84"/>
      <c r="O765" s="84"/>
      <c r="P765" s="84"/>
      <c r="Q765" s="84"/>
      <c r="R765" s="84"/>
      <c r="S765" s="84"/>
      <c r="T765" s="84"/>
      <c r="U765" s="84"/>
      <c r="V765" s="84"/>
      <c r="W765" s="84"/>
      <c r="X765" s="84"/>
      <c r="Y765" s="84"/>
      <c r="Z765" s="84"/>
      <c r="AA765" s="84"/>
      <c r="AB765" s="84"/>
      <c r="AC765" s="84"/>
      <c r="AD765" s="84"/>
      <c r="AE765" s="84"/>
      <c r="AF765" s="84"/>
      <c r="AG765" s="84"/>
      <c r="AH765" s="29"/>
    </row>
    <row r="766" spans="1:34" ht="12.75" customHeight="1">
      <c r="A766" s="84"/>
      <c r="B766" s="84"/>
      <c r="C766" s="85"/>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c r="AD766" s="84"/>
      <c r="AE766" s="84"/>
      <c r="AF766" s="84"/>
      <c r="AG766" s="84"/>
      <c r="AH766" s="29"/>
    </row>
    <row r="767" spans="1:34" ht="12.75" customHeight="1">
      <c r="A767" s="84"/>
      <c r="B767" s="84"/>
      <c r="C767" s="85"/>
      <c r="D767" s="84"/>
      <c r="E767" s="84"/>
      <c r="F767" s="84"/>
      <c r="G767" s="84"/>
      <c r="H767" s="84"/>
      <c r="I767" s="84"/>
      <c r="J767" s="84"/>
      <c r="K767" s="84"/>
      <c r="L767" s="84"/>
      <c r="M767" s="84"/>
      <c r="N767" s="84"/>
      <c r="O767" s="84"/>
      <c r="P767" s="84"/>
      <c r="Q767" s="84"/>
      <c r="R767" s="84"/>
      <c r="S767" s="84"/>
      <c r="T767" s="84"/>
      <c r="U767" s="84"/>
      <c r="V767" s="84"/>
      <c r="W767" s="84"/>
      <c r="X767" s="84"/>
      <c r="Y767" s="84"/>
      <c r="Z767" s="84"/>
      <c r="AA767" s="84"/>
      <c r="AB767" s="84"/>
      <c r="AC767" s="84"/>
      <c r="AD767" s="84"/>
      <c r="AE767" s="84"/>
      <c r="AF767" s="84"/>
      <c r="AG767" s="84"/>
      <c r="AH767" s="29"/>
    </row>
    <row r="768" spans="1:34" ht="12.75" customHeight="1">
      <c r="A768" s="84"/>
      <c r="B768" s="84"/>
      <c r="C768" s="85"/>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c r="AD768" s="84"/>
      <c r="AE768" s="84"/>
      <c r="AF768" s="84"/>
      <c r="AG768" s="84"/>
      <c r="AH768" s="29"/>
    </row>
    <row r="769" spans="1:34" ht="12.75" customHeight="1">
      <c r="A769" s="84"/>
      <c r="B769" s="84"/>
      <c r="C769" s="85"/>
      <c r="D769" s="84"/>
      <c r="E769" s="84"/>
      <c r="F769" s="84"/>
      <c r="G769" s="84"/>
      <c r="H769" s="84"/>
      <c r="I769" s="84"/>
      <c r="J769" s="84"/>
      <c r="K769" s="84"/>
      <c r="L769" s="84"/>
      <c r="M769" s="84"/>
      <c r="N769" s="84"/>
      <c r="O769" s="84"/>
      <c r="P769" s="84"/>
      <c r="Q769" s="84"/>
      <c r="R769" s="84"/>
      <c r="S769" s="84"/>
      <c r="T769" s="84"/>
      <c r="U769" s="84"/>
      <c r="V769" s="84"/>
      <c r="W769" s="84"/>
      <c r="X769" s="84"/>
      <c r="Y769" s="84"/>
      <c r="Z769" s="84"/>
      <c r="AA769" s="84"/>
      <c r="AB769" s="84"/>
      <c r="AC769" s="84"/>
      <c r="AD769" s="84"/>
      <c r="AE769" s="84"/>
      <c r="AF769" s="84"/>
      <c r="AG769" s="84"/>
      <c r="AH769" s="29"/>
    </row>
    <row r="770" spans="1:34" ht="12.75" customHeight="1">
      <c r="A770" s="84"/>
      <c r="B770" s="84"/>
      <c r="C770" s="85"/>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c r="AD770" s="84"/>
      <c r="AE770" s="84"/>
      <c r="AF770" s="84"/>
      <c r="AG770" s="84"/>
      <c r="AH770" s="29"/>
    </row>
    <row r="771" spans="1:34" ht="12.75" customHeight="1">
      <c r="A771" s="84"/>
      <c r="B771" s="84"/>
      <c r="C771" s="85"/>
      <c r="D771" s="84"/>
      <c r="E771" s="84"/>
      <c r="F771" s="84"/>
      <c r="G771" s="84"/>
      <c r="H771" s="84"/>
      <c r="I771" s="84"/>
      <c r="J771" s="84"/>
      <c r="K771" s="84"/>
      <c r="L771" s="84"/>
      <c r="M771" s="84"/>
      <c r="N771" s="84"/>
      <c r="O771" s="84"/>
      <c r="P771" s="84"/>
      <c r="Q771" s="84"/>
      <c r="R771" s="84"/>
      <c r="S771" s="84"/>
      <c r="T771" s="84"/>
      <c r="U771" s="84"/>
      <c r="V771" s="84"/>
      <c r="W771" s="84"/>
      <c r="X771" s="84"/>
      <c r="Y771" s="84"/>
      <c r="Z771" s="84"/>
      <c r="AA771" s="84"/>
      <c r="AB771" s="84"/>
      <c r="AC771" s="84"/>
      <c r="AD771" s="84"/>
      <c r="AE771" s="84"/>
      <c r="AF771" s="84"/>
      <c r="AG771" s="84"/>
      <c r="AH771" s="29"/>
    </row>
    <row r="772" spans="1:34" ht="12.75" customHeight="1">
      <c r="A772" s="84"/>
      <c r="B772" s="84"/>
      <c r="C772" s="85"/>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c r="AD772" s="84"/>
      <c r="AE772" s="84"/>
      <c r="AF772" s="84"/>
      <c r="AG772" s="84"/>
      <c r="AH772" s="29"/>
    </row>
    <row r="773" spans="1:34" ht="12.75" customHeight="1">
      <c r="A773" s="84"/>
      <c r="B773" s="84"/>
      <c r="C773" s="85"/>
      <c r="D773" s="84"/>
      <c r="E773" s="84"/>
      <c r="F773" s="84"/>
      <c r="G773" s="84"/>
      <c r="H773" s="84"/>
      <c r="I773" s="84"/>
      <c r="J773" s="84"/>
      <c r="K773" s="84"/>
      <c r="L773" s="84"/>
      <c r="M773" s="84"/>
      <c r="N773" s="84"/>
      <c r="O773" s="84"/>
      <c r="P773" s="84"/>
      <c r="Q773" s="84"/>
      <c r="R773" s="84"/>
      <c r="S773" s="84"/>
      <c r="T773" s="84"/>
      <c r="U773" s="84"/>
      <c r="V773" s="84"/>
      <c r="W773" s="84"/>
      <c r="X773" s="84"/>
      <c r="Y773" s="84"/>
      <c r="Z773" s="84"/>
      <c r="AA773" s="84"/>
      <c r="AB773" s="84"/>
      <c r="AC773" s="84"/>
      <c r="AD773" s="84"/>
      <c r="AE773" s="84"/>
      <c r="AF773" s="84"/>
      <c r="AG773" s="84"/>
      <c r="AH773" s="29"/>
    </row>
    <row r="774" spans="1:34" ht="12.75" customHeight="1">
      <c r="A774" s="84"/>
      <c r="B774" s="84"/>
      <c r="C774" s="85"/>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c r="AD774" s="84"/>
      <c r="AE774" s="84"/>
      <c r="AF774" s="84"/>
      <c r="AG774" s="84"/>
      <c r="AH774" s="29"/>
    </row>
    <row r="775" spans="1:34" ht="12.75" customHeight="1">
      <c r="A775" s="84"/>
      <c r="B775" s="84"/>
      <c r="C775" s="85"/>
      <c r="D775" s="84"/>
      <c r="E775" s="84"/>
      <c r="F775" s="84"/>
      <c r="G775" s="84"/>
      <c r="H775" s="84"/>
      <c r="I775" s="84"/>
      <c r="J775" s="84"/>
      <c r="K775" s="84"/>
      <c r="L775" s="84"/>
      <c r="M775" s="84"/>
      <c r="N775" s="84"/>
      <c r="O775" s="84"/>
      <c r="P775" s="84"/>
      <c r="Q775" s="84"/>
      <c r="R775" s="84"/>
      <c r="S775" s="84"/>
      <c r="T775" s="84"/>
      <c r="U775" s="84"/>
      <c r="V775" s="84"/>
      <c r="W775" s="84"/>
      <c r="X775" s="84"/>
      <c r="Y775" s="84"/>
      <c r="Z775" s="84"/>
      <c r="AA775" s="84"/>
      <c r="AB775" s="84"/>
      <c r="AC775" s="84"/>
      <c r="AD775" s="84"/>
      <c r="AE775" s="84"/>
      <c r="AF775" s="84"/>
      <c r="AG775" s="84"/>
      <c r="AH775" s="29"/>
    </row>
    <row r="776" spans="1:34" ht="12.75" customHeight="1">
      <c r="A776" s="84"/>
      <c r="B776" s="84"/>
      <c r="C776" s="85"/>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c r="AD776" s="84"/>
      <c r="AE776" s="84"/>
      <c r="AF776" s="84"/>
      <c r="AG776" s="84"/>
      <c r="AH776" s="29"/>
    </row>
    <row r="777" spans="1:34" ht="12.75" customHeight="1">
      <c r="A777" s="84"/>
      <c r="B777" s="84"/>
      <c r="C777" s="85"/>
      <c r="D777" s="84"/>
      <c r="E777" s="84"/>
      <c r="F777" s="84"/>
      <c r="G777" s="84"/>
      <c r="H777" s="84"/>
      <c r="I777" s="84"/>
      <c r="J777" s="84"/>
      <c r="K777" s="84"/>
      <c r="L777" s="84"/>
      <c r="M777" s="84"/>
      <c r="N777" s="84"/>
      <c r="O777" s="84"/>
      <c r="P777" s="84"/>
      <c r="Q777" s="84"/>
      <c r="R777" s="84"/>
      <c r="S777" s="84"/>
      <c r="T777" s="84"/>
      <c r="U777" s="84"/>
      <c r="V777" s="84"/>
      <c r="W777" s="84"/>
      <c r="X777" s="84"/>
      <c r="Y777" s="84"/>
      <c r="Z777" s="84"/>
      <c r="AA777" s="84"/>
      <c r="AB777" s="84"/>
      <c r="AC777" s="84"/>
      <c r="AD777" s="84"/>
      <c r="AE777" s="84"/>
      <c r="AF777" s="84"/>
      <c r="AG777" s="84"/>
      <c r="AH777" s="29"/>
    </row>
    <row r="778" spans="1:34" ht="12.75" customHeight="1">
      <c r="A778" s="84"/>
      <c r="B778" s="84"/>
      <c r="C778" s="85"/>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c r="AD778" s="84"/>
      <c r="AE778" s="84"/>
      <c r="AF778" s="84"/>
      <c r="AG778" s="84"/>
      <c r="AH778" s="29"/>
    </row>
    <row r="779" spans="1:34" ht="12.75" customHeight="1">
      <c r="A779" s="84"/>
      <c r="B779" s="84"/>
      <c r="C779" s="85"/>
      <c r="D779" s="84"/>
      <c r="E779" s="84"/>
      <c r="F779" s="84"/>
      <c r="G779" s="84"/>
      <c r="H779" s="84"/>
      <c r="I779" s="84"/>
      <c r="J779" s="84"/>
      <c r="K779" s="84"/>
      <c r="L779" s="84"/>
      <c r="M779" s="84"/>
      <c r="N779" s="84"/>
      <c r="O779" s="84"/>
      <c r="P779" s="84"/>
      <c r="Q779" s="84"/>
      <c r="R779" s="84"/>
      <c r="S779" s="84"/>
      <c r="T779" s="84"/>
      <c r="U779" s="84"/>
      <c r="V779" s="84"/>
      <c r="W779" s="84"/>
      <c r="X779" s="84"/>
      <c r="Y779" s="84"/>
      <c r="Z779" s="84"/>
      <c r="AA779" s="84"/>
      <c r="AB779" s="84"/>
      <c r="AC779" s="84"/>
      <c r="AD779" s="84"/>
      <c r="AE779" s="84"/>
      <c r="AF779" s="84"/>
      <c r="AG779" s="84"/>
      <c r="AH779" s="29"/>
    </row>
    <row r="780" spans="1:34" ht="12.75" customHeight="1">
      <c r="A780" s="84"/>
      <c r="B780" s="84"/>
      <c r="C780" s="85"/>
      <c r="D780" s="84"/>
      <c r="E780" s="84"/>
      <c r="F780" s="84"/>
      <c r="G780" s="84"/>
      <c r="H780" s="84"/>
      <c r="I780" s="84"/>
      <c r="J780" s="84"/>
      <c r="K780" s="84"/>
      <c r="L780" s="84"/>
      <c r="M780" s="84"/>
      <c r="N780" s="84"/>
      <c r="O780" s="84"/>
      <c r="P780" s="84"/>
      <c r="Q780" s="84"/>
      <c r="R780" s="84"/>
      <c r="S780" s="84"/>
      <c r="T780" s="84"/>
      <c r="U780" s="84"/>
      <c r="V780" s="84"/>
      <c r="W780" s="84"/>
      <c r="X780" s="84"/>
      <c r="Y780" s="84"/>
      <c r="Z780" s="84"/>
      <c r="AA780" s="84"/>
      <c r="AB780" s="84"/>
      <c r="AC780" s="84"/>
      <c r="AD780" s="84"/>
      <c r="AE780" s="84"/>
      <c r="AF780" s="84"/>
      <c r="AG780" s="84"/>
      <c r="AH780" s="29"/>
    </row>
    <row r="781" spans="1:34" ht="12.75" customHeight="1">
      <c r="A781" s="84"/>
      <c r="B781" s="84"/>
      <c r="C781" s="85"/>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c r="AD781" s="84"/>
      <c r="AE781" s="84"/>
      <c r="AF781" s="84"/>
      <c r="AG781" s="84"/>
      <c r="AH781" s="29"/>
    </row>
    <row r="782" spans="1:34" ht="12.75" customHeight="1">
      <c r="A782" s="84"/>
      <c r="B782" s="84"/>
      <c r="C782" s="85"/>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84"/>
      <c r="AB782" s="84"/>
      <c r="AC782" s="84"/>
      <c r="AD782" s="84"/>
      <c r="AE782" s="84"/>
      <c r="AF782" s="84"/>
      <c r="AG782" s="84"/>
      <c r="AH782" s="29"/>
    </row>
    <row r="783" spans="1:34" ht="12.75" customHeight="1">
      <c r="A783" s="84"/>
      <c r="B783" s="84"/>
      <c r="C783" s="85"/>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c r="AD783" s="84"/>
      <c r="AE783" s="84"/>
      <c r="AF783" s="84"/>
      <c r="AG783" s="84"/>
      <c r="AH783" s="29"/>
    </row>
    <row r="784" spans="1:34" ht="12.75" customHeight="1">
      <c r="A784" s="84"/>
      <c r="B784" s="84"/>
      <c r="C784" s="85"/>
      <c r="D784" s="84"/>
      <c r="E784" s="84"/>
      <c r="F784" s="84"/>
      <c r="G784" s="84"/>
      <c r="H784" s="84"/>
      <c r="I784" s="84"/>
      <c r="J784" s="84"/>
      <c r="K784" s="84"/>
      <c r="L784" s="84"/>
      <c r="M784" s="84"/>
      <c r="N784" s="84"/>
      <c r="O784" s="84"/>
      <c r="P784" s="84"/>
      <c r="Q784" s="84"/>
      <c r="R784" s="84"/>
      <c r="S784" s="84"/>
      <c r="T784" s="84"/>
      <c r="U784" s="84"/>
      <c r="V784" s="84"/>
      <c r="W784" s="84"/>
      <c r="X784" s="84"/>
      <c r="Y784" s="84"/>
      <c r="Z784" s="84"/>
      <c r="AA784" s="84"/>
      <c r="AB784" s="84"/>
      <c r="AC784" s="84"/>
      <c r="AD784" s="84"/>
      <c r="AE784" s="84"/>
      <c r="AF784" s="84"/>
      <c r="AG784" s="84"/>
      <c r="AH784" s="29"/>
    </row>
    <row r="785" spans="1:34" ht="12.75" customHeight="1">
      <c r="A785" s="84"/>
      <c r="B785" s="84"/>
      <c r="C785" s="85"/>
      <c r="D785" s="84"/>
      <c r="E785" s="84"/>
      <c r="F785" s="84"/>
      <c r="G785" s="84"/>
      <c r="H785" s="84"/>
      <c r="I785" s="84"/>
      <c r="J785" s="84"/>
      <c r="K785" s="84"/>
      <c r="L785" s="84"/>
      <c r="M785" s="84"/>
      <c r="N785" s="84"/>
      <c r="O785" s="84"/>
      <c r="P785" s="84"/>
      <c r="Q785" s="84"/>
      <c r="R785" s="84"/>
      <c r="S785" s="84"/>
      <c r="T785" s="84"/>
      <c r="U785" s="84"/>
      <c r="V785" s="84"/>
      <c r="W785" s="84"/>
      <c r="X785" s="84"/>
      <c r="Y785" s="84"/>
      <c r="Z785" s="84"/>
      <c r="AA785" s="84"/>
      <c r="AB785" s="84"/>
      <c r="AC785" s="84"/>
      <c r="AD785" s="84"/>
      <c r="AE785" s="84"/>
      <c r="AF785" s="84"/>
      <c r="AG785" s="84"/>
      <c r="AH785" s="29"/>
    </row>
    <row r="786" spans="1:34" ht="12.75" customHeight="1">
      <c r="A786" s="84"/>
      <c r="B786" s="84"/>
      <c r="C786" s="85"/>
      <c r="D786" s="84"/>
      <c r="E786" s="84"/>
      <c r="F786" s="84"/>
      <c r="G786" s="84"/>
      <c r="H786" s="84"/>
      <c r="I786" s="84"/>
      <c r="J786" s="84"/>
      <c r="K786" s="84"/>
      <c r="L786" s="84"/>
      <c r="M786" s="84"/>
      <c r="N786" s="84"/>
      <c r="O786" s="84"/>
      <c r="P786" s="84"/>
      <c r="Q786" s="84"/>
      <c r="R786" s="84"/>
      <c r="S786" s="84"/>
      <c r="T786" s="84"/>
      <c r="U786" s="84"/>
      <c r="V786" s="84"/>
      <c r="W786" s="84"/>
      <c r="X786" s="84"/>
      <c r="Y786" s="84"/>
      <c r="Z786" s="84"/>
      <c r="AA786" s="84"/>
      <c r="AB786" s="84"/>
      <c r="AC786" s="84"/>
      <c r="AD786" s="84"/>
      <c r="AE786" s="84"/>
      <c r="AF786" s="84"/>
      <c r="AG786" s="84"/>
      <c r="AH786" s="29"/>
    </row>
    <row r="787" spans="1:34" ht="12.75" customHeight="1">
      <c r="A787" s="84"/>
      <c r="B787" s="84"/>
      <c r="C787" s="85"/>
      <c r="D787" s="84"/>
      <c r="E787" s="84"/>
      <c r="F787" s="84"/>
      <c r="G787" s="84"/>
      <c r="H787" s="84"/>
      <c r="I787" s="84"/>
      <c r="J787" s="84"/>
      <c r="K787" s="84"/>
      <c r="L787" s="84"/>
      <c r="M787" s="84"/>
      <c r="N787" s="84"/>
      <c r="O787" s="84"/>
      <c r="P787" s="84"/>
      <c r="Q787" s="84"/>
      <c r="R787" s="84"/>
      <c r="S787" s="84"/>
      <c r="T787" s="84"/>
      <c r="U787" s="84"/>
      <c r="V787" s="84"/>
      <c r="W787" s="84"/>
      <c r="X787" s="84"/>
      <c r="Y787" s="84"/>
      <c r="Z787" s="84"/>
      <c r="AA787" s="84"/>
      <c r="AB787" s="84"/>
      <c r="AC787" s="84"/>
      <c r="AD787" s="84"/>
      <c r="AE787" s="84"/>
      <c r="AF787" s="84"/>
      <c r="AG787" s="84"/>
      <c r="AH787" s="29"/>
    </row>
    <row r="788" spans="1:34" ht="12.75" customHeight="1">
      <c r="A788" s="84"/>
      <c r="B788" s="84"/>
      <c r="C788" s="85"/>
      <c r="D788" s="84"/>
      <c r="E788" s="84"/>
      <c r="F788" s="84"/>
      <c r="G788" s="84"/>
      <c r="H788" s="84"/>
      <c r="I788" s="84"/>
      <c r="J788" s="84"/>
      <c r="K788" s="84"/>
      <c r="L788" s="84"/>
      <c r="M788" s="84"/>
      <c r="N788" s="84"/>
      <c r="O788" s="84"/>
      <c r="P788" s="84"/>
      <c r="Q788" s="84"/>
      <c r="R788" s="84"/>
      <c r="S788" s="84"/>
      <c r="T788" s="84"/>
      <c r="U788" s="84"/>
      <c r="V788" s="84"/>
      <c r="W788" s="84"/>
      <c r="X788" s="84"/>
      <c r="Y788" s="84"/>
      <c r="Z788" s="84"/>
      <c r="AA788" s="84"/>
      <c r="AB788" s="84"/>
      <c r="AC788" s="84"/>
      <c r="AD788" s="84"/>
      <c r="AE788" s="84"/>
      <c r="AF788" s="84"/>
      <c r="AG788" s="84"/>
      <c r="AH788" s="29"/>
    </row>
    <row r="789" spans="1:34" ht="12.75" customHeight="1">
      <c r="A789" s="84"/>
      <c r="B789" s="84"/>
      <c r="C789" s="85"/>
      <c r="D789" s="84"/>
      <c r="E789" s="84"/>
      <c r="F789" s="84"/>
      <c r="G789" s="84"/>
      <c r="H789" s="84"/>
      <c r="I789" s="84"/>
      <c r="J789" s="84"/>
      <c r="K789" s="84"/>
      <c r="L789" s="84"/>
      <c r="M789" s="84"/>
      <c r="N789" s="84"/>
      <c r="O789" s="84"/>
      <c r="P789" s="84"/>
      <c r="Q789" s="84"/>
      <c r="R789" s="84"/>
      <c r="S789" s="84"/>
      <c r="T789" s="84"/>
      <c r="U789" s="84"/>
      <c r="V789" s="84"/>
      <c r="W789" s="84"/>
      <c r="X789" s="84"/>
      <c r="Y789" s="84"/>
      <c r="Z789" s="84"/>
      <c r="AA789" s="84"/>
      <c r="AB789" s="84"/>
      <c r="AC789" s="84"/>
      <c r="AD789" s="84"/>
      <c r="AE789" s="84"/>
      <c r="AF789" s="84"/>
      <c r="AG789" s="84"/>
      <c r="AH789" s="29"/>
    </row>
    <row r="790" spans="1:34" ht="12.75" customHeight="1">
      <c r="A790" s="84"/>
      <c r="B790" s="84"/>
      <c r="C790" s="85"/>
      <c r="D790" s="84"/>
      <c r="E790" s="84"/>
      <c r="F790" s="84"/>
      <c r="G790" s="84"/>
      <c r="H790" s="84"/>
      <c r="I790" s="84"/>
      <c r="J790" s="84"/>
      <c r="K790" s="84"/>
      <c r="L790" s="84"/>
      <c r="M790" s="84"/>
      <c r="N790" s="84"/>
      <c r="O790" s="84"/>
      <c r="P790" s="84"/>
      <c r="Q790" s="84"/>
      <c r="R790" s="84"/>
      <c r="S790" s="84"/>
      <c r="T790" s="84"/>
      <c r="U790" s="84"/>
      <c r="V790" s="84"/>
      <c r="W790" s="84"/>
      <c r="X790" s="84"/>
      <c r="Y790" s="84"/>
      <c r="Z790" s="84"/>
      <c r="AA790" s="84"/>
      <c r="AB790" s="84"/>
      <c r="AC790" s="84"/>
      <c r="AD790" s="84"/>
      <c r="AE790" s="84"/>
      <c r="AF790" s="84"/>
      <c r="AG790" s="84"/>
      <c r="AH790" s="29"/>
    </row>
    <row r="791" spans="1:34" ht="12.75" customHeight="1">
      <c r="A791" s="84"/>
      <c r="B791" s="84"/>
      <c r="C791" s="85"/>
      <c r="D791" s="84"/>
      <c r="E791" s="84"/>
      <c r="F791" s="84"/>
      <c r="G791" s="84"/>
      <c r="H791" s="84"/>
      <c r="I791" s="84"/>
      <c r="J791" s="84"/>
      <c r="K791" s="84"/>
      <c r="L791" s="84"/>
      <c r="M791" s="84"/>
      <c r="N791" s="84"/>
      <c r="O791" s="84"/>
      <c r="P791" s="84"/>
      <c r="Q791" s="84"/>
      <c r="R791" s="84"/>
      <c r="S791" s="84"/>
      <c r="T791" s="84"/>
      <c r="U791" s="84"/>
      <c r="V791" s="84"/>
      <c r="W791" s="84"/>
      <c r="X791" s="84"/>
      <c r="Y791" s="84"/>
      <c r="Z791" s="84"/>
      <c r="AA791" s="84"/>
      <c r="AB791" s="84"/>
      <c r="AC791" s="84"/>
      <c r="AD791" s="84"/>
      <c r="AE791" s="84"/>
      <c r="AF791" s="84"/>
      <c r="AG791" s="84"/>
      <c r="AH791" s="29"/>
    </row>
    <row r="792" spans="1:34" ht="12.75" customHeight="1">
      <c r="A792" s="84"/>
      <c r="B792" s="84"/>
      <c r="C792" s="85"/>
      <c r="D792" s="84"/>
      <c r="E792" s="84"/>
      <c r="F792" s="84"/>
      <c r="G792" s="84"/>
      <c r="H792" s="84"/>
      <c r="I792" s="84"/>
      <c r="J792" s="84"/>
      <c r="K792" s="84"/>
      <c r="L792" s="84"/>
      <c r="M792" s="84"/>
      <c r="N792" s="84"/>
      <c r="O792" s="84"/>
      <c r="P792" s="84"/>
      <c r="Q792" s="84"/>
      <c r="R792" s="84"/>
      <c r="S792" s="84"/>
      <c r="T792" s="84"/>
      <c r="U792" s="84"/>
      <c r="V792" s="84"/>
      <c r="W792" s="84"/>
      <c r="X792" s="84"/>
      <c r="Y792" s="84"/>
      <c r="Z792" s="84"/>
      <c r="AA792" s="84"/>
      <c r="AB792" s="84"/>
      <c r="AC792" s="84"/>
      <c r="AD792" s="84"/>
      <c r="AE792" s="84"/>
      <c r="AF792" s="84"/>
      <c r="AG792" s="84"/>
      <c r="AH792" s="29"/>
    </row>
    <row r="793" spans="1:34" ht="12.75" customHeight="1">
      <c r="A793" s="84"/>
      <c r="B793" s="84"/>
      <c r="C793" s="85"/>
      <c r="D793" s="84"/>
      <c r="E793" s="84"/>
      <c r="F793" s="84"/>
      <c r="G793" s="84"/>
      <c r="H793" s="84"/>
      <c r="I793" s="84"/>
      <c r="J793" s="84"/>
      <c r="K793" s="84"/>
      <c r="L793" s="84"/>
      <c r="M793" s="84"/>
      <c r="N793" s="84"/>
      <c r="O793" s="84"/>
      <c r="P793" s="84"/>
      <c r="Q793" s="84"/>
      <c r="R793" s="84"/>
      <c r="S793" s="84"/>
      <c r="T793" s="84"/>
      <c r="U793" s="84"/>
      <c r="V793" s="84"/>
      <c r="W793" s="84"/>
      <c r="X793" s="84"/>
      <c r="Y793" s="84"/>
      <c r="Z793" s="84"/>
      <c r="AA793" s="84"/>
      <c r="AB793" s="84"/>
      <c r="AC793" s="84"/>
      <c r="AD793" s="84"/>
      <c r="AE793" s="84"/>
      <c r="AF793" s="84"/>
      <c r="AG793" s="84"/>
      <c r="AH793" s="29"/>
    </row>
    <row r="794" spans="1:34" ht="12.75" customHeight="1">
      <c r="A794" s="84"/>
      <c r="B794" s="84"/>
      <c r="C794" s="85"/>
      <c r="D794" s="84"/>
      <c r="E794" s="84"/>
      <c r="F794" s="84"/>
      <c r="G794" s="84"/>
      <c r="H794" s="84"/>
      <c r="I794" s="84"/>
      <c r="J794" s="84"/>
      <c r="K794" s="84"/>
      <c r="L794" s="84"/>
      <c r="M794" s="84"/>
      <c r="N794" s="84"/>
      <c r="O794" s="84"/>
      <c r="P794" s="84"/>
      <c r="Q794" s="84"/>
      <c r="R794" s="84"/>
      <c r="S794" s="84"/>
      <c r="T794" s="84"/>
      <c r="U794" s="84"/>
      <c r="V794" s="84"/>
      <c r="W794" s="84"/>
      <c r="X794" s="84"/>
      <c r="Y794" s="84"/>
      <c r="Z794" s="84"/>
      <c r="AA794" s="84"/>
      <c r="AB794" s="84"/>
      <c r="AC794" s="84"/>
      <c r="AD794" s="84"/>
      <c r="AE794" s="84"/>
      <c r="AF794" s="84"/>
      <c r="AG794" s="84"/>
      <c r="AH794" s="29"/>
    </row>
    <row r="795" spans="1:34" ht="12.75" customHeight="1">
      <c r="A795" s="84"/>
      <c r="B795" s="84"/>
      <c r="C795" s="85"/>
      <c r="D795" s="84"/>
      <c r="E795" s="84"/>
      <c r="F795" s="84"/>
      <c r="G795" s="84"/>
      <c r="H795" s="84"/>
      <c r="I795" s="84"/>
      <c r="J795" s="84"/>
      <c r="K795" s="84"/>
      <c r="L795" s="84"/>
      <c r="M795" s="84"/>
      <c r="N795" s="84"/>
      <c r="O795" s="84"/>
      <c r="P795" s="84"/>
      <c r="Q795" s="84"/>
      <c r="R795" s="84"/>
      <c r="S795" s="84"/>
      <c r="T795" s="84"/>
      <c r="U795" s="84"/>
      <c r="V795" s="84"/>
      <c r="W795" s="84"/>
      <c r="X795" s="84"/>
      <c r="Y795" s="84"/>
      <c r="Z795" s="84"/>
      <c r="AA795" s="84"/>
      <c r="AB795" s="84"/>
      <c r="AC795" s="84"/>
      <c r="AD795" s="84"/>
      <c r="AE795" s="84"/>
      <c r="AF795" s="84"/>
      <c r="AG795" s="84"/>
      <c r="AH795" s="29"/>
    </row>
    <row r="796" spans="1:34" ht="12.75" customHeight="1">
      <c r="A796" s="84"/>
      <c r="B796" s="84"/>
      <c r="C796" s="85"/>
      <c r="D796" s="84"/>
      <c r="E796" s="84"/>
      <c r="F796" s="84"/>
      <c r="G796" s="84"/>
      <c r="H796" s="84"/>
      <c r="I796" s="84"/>
      <c r="J796" s="84"/>
      <c r="K796" s="84"/>
      <c r="L796" s="84"/>
      <c r="M796" s="84"/>
      <c r="N796" s="84"/>
      <c r="O796" s="84"/>
      <c r="P796" s="84"/>
      <c r="Q796" s="84"/>
      <c r="R796" s="84"/>
      <c r="S796" s="84"/>
      <c r="T796" s="84"/>
      <c r="U796" s="84"/>
      <c r="V796" s="84"/>
      <c r="W796" s="84"/>
      <c r="X796" s="84"/>
      <c r="Y796" s="84"/>
      <c r="Z796" s="84"/>
      <c r="AA796" s="84"/>
      <c r="AB796" s="84"/>
      <c r="AC796" s="84"/>
      <c r="AD796" s="84"/>
      <c r="AE796" s="84"/>
      <c r="AF796" s="84"/>
      <c r="AG796" s="84"/>
      <c r="AH796" s="29"/>
    </row>
    <row r="797" spans="1:34" ht="12.75" customHeight="1">
      <c r="A797" s="84"/>
      <c r="B797" s="84"/>
      <c r="C797" s="85"/>
      <c r="D797" s="84"/>
      <c r="E797" s="84"/>
      <c r="F797" s="84"/>
      <c r="G797" s="84"/>
      <c r="H797" s="84"/>
      <c r="I797" s="84"/>
      <c r="J797" s="84"/>
      <c r="K797" s="84"/>
      <c r="L797" s="84"/>
      <c r="M797" s="84"/>
      <c r="N797" s="84"/>
      <c r="O797" s="84"/>
      <c r="P797" s="84"/>
      <c r="Q797" s="84"/>
      <c r="R797" s="84"/>
      <c r="S797" s="84"/>
      <c r="T797" s="84"/>
      <c r="U797" s="84"/>
      <c r="V797" s="84"/>
      <c r="W797" s="84"/>
      <c r="X797" s="84"/>
      <c r="Y797" s="84"/>
      <c r="Z797" s="84"/>
      <c r="AA797" s="84"/>
      <c r="AB797" s="84"/>
      <c r="AC797" s="84"/>
      <c r="AD797" s="84"/>
      <c r="AE797" s="84"/>
      <c r="AF797" s="84"/>
      <c r="AG797" s="84"/>
      <c r="AH797" s="29"/>
    </row>
    <row r="798" spans="1:34" ht="12.75" customHeight="1">
      <c r="A798" s="84"/>
      <c r="B798" s="84"/>
      <c r="C798" s="85"/>
      <c r="D798" s="84"/>
      <c r="E798" s="84"/>
      <c r="F798" s="84"/>
      <c r="G798" s="84"/>
      <c r="H798" s="84"/>
      <c r="I798" s="84"/>
      <c r="J798" s="84"/>
      <c r="K798" s="84"/>
      <c r="L798" s="84"/>
      <c r="M798" s="84"/>
      <c r="N798" s="84"/>
      <c r="O798" s="84"/>
      <c r="P798" s="84"/>
      <c r="Q798" s="84"/>
      <c r="R798" s="84"/>
      <c r="S798" s="84"/>
      <c r="T798" s="84"/>
      <c r="U798" s="84"/>
      <c r="V798" s="84"/>
      <c r="W798" s="84"/>
      <c r="X798" s="84"/>
      <c r="Y798" s="84"/>
      <c r="Z798" s="84"/>
      <c r="AA798" s="84"/>
      <c r="AB798" s="84"/>
      <c r="AC798" s="84"/>
      <c r="AD798" s="84"/>
      <c r="AE798" s="84"/>
      <c r="AF798" s="84"/>
      <c r="AG798" s="84"/>
      <c r="AH798" s="29"/>
    </row>
    <row r="799" spans="1:34" ht="12.75" customHeight="1">
      <c r="A799" s="84"/>
      <c r="B799" s="84"/>
      <c r="C799" s="85"/>
      <c r="D799" s="84"/>
      <c r="E799" s="84"/>
      <c r="F799" s="84"/>
      <c r="G799" s="84"/>
      <c r="H799" s="84"/>
      <c r="I799" s="84"/>
      <c r="J799" s="84"/>
      <c r="K799" s="84"/>
      <c r="L799" s="84"/>
      <c r="M799" s="84"/>
      <c r="N799" s="84"/>
      <c r="O799" s="84"/>
      <c r="P799" s="84"/>
      <c r="Q799" s="84"/>
      <c r="R799" s="84"/>
      <c r="S799" s="84"/>
      <c r="T799" s="84"/>
      <c r="U799" s="84"/>
      <c r="V799" s="84"/>
      <c r="W799" s="84"/>
      <c r="X799" s="84"/>
      <c r="Y799" s="84"/>
      <c r="Z799" s="84"/>
      <c r="AA799" s="84"/>
      <c r="AB799" s="84"/>
      <c r="AC799" s="84"/>
      <c r="AD799" s="84"/>
      <c r="AE799" s="84"/>
      <c r="AF799" s="84"/>
      <c r="AG799" s="84"/>
      <c r="AH799" s="29"/>
    </row>
    <row r="800" spans="1:34" ht="12.75" customHeight="1">
      <c r="A800" s="84"/>
      <c r="B800" s="84"/>
      <c r="C800" s="85"/>
      <c r="D800" s="84"/>
      <c r="E800" s="84"/>
      <c r="F800" s="84"/>
      <c r="G800" s="84"/>
      <c r="H800" s="84"/>
      <c r="I800" s="84"/>
      <c r="J800" s="84"/>
      <c r="K800" s="84"/>
      <c r="L800" s="84"/>
      <c r="M800" s="84"/>
      <c r="N800" s="84"/>
      <c r="O800" s="84"/>
      <c r="P800" s="84"/>
      <c r="Q800" s="84"/>
      <c r="R800" s="84"/>
      <c r="S800" s="84"/>
      <c r="T800" s="84"/>
      <c r="U800" s="84"/>
      <c r="V800" s="84"/>
      <c r="W800" s="84"/>
      <c r="X800" s="84"/>
      <c r="Y800" s="84"/>
      <c r="Z800" s="84"/>
      <c r="AA800" s="84"/>
      <c r="AB800" s="84"/>
      <c r="AC800" s="84"/>
      <c r="AD800" s="84"/>
      <c r="AE800" s="84"/>
      <c r="AF800" s="84"/>
      <c r="AG800" s="84"/>
      <c r="AH800" s="29"/>
    </row>
    <row r="801" spans="1:34" ht="12.75" customHeight="1">
      <c r="A801" s="84"/>
      <c r="B801" s="84"/>
      <c r="C801" s="85"/>
      <c r="D801" s="84"/>
      <c r="E801" s="84"/>
      <c r="F801" s="84"/>
      <c r="G801" s="84"/>
      <c r="H801" s="84"/>
      <c r="I801" s="84"/>
      <c r="J801" s="84"/>
      <c r="K801" s="84"/>
      <c r="L801" s="84"/>
      <c r="M801" s="84"/>
      <c r="N801" s="84"/>
      <c r="O801" s="84"/>
      <c r="P801" s="84"/>
      <c r="Q801" s="84"/>
      <c r="R801" s="84"/>
      <c r="S801" s="84"/>
      <c r="T801" s="84"/>
      <c r="U801" s="84"/>
      <c r="V801" s="84"/>
      <c r="W801" s="84"/>
      <c r="X801" s="84"/>
      <c r="Y801" s="84"/>
      <c r="Z801" s="84"/>
      <c r="AA801" s="84"/>
      <c r="AB801" s="84"/>
      <c r="AC801" s="84"/>
      <c r="AD801" s="84"/>
      <c r="AE801" s="84"/>
      <c r="AF801" s="84"/>
      <c r="AG801" s="84"/>
      <c r="AH801" s="29"/>
    </row>
    <row r="802" spans="1:34" ht="12.75" customHeight="1">
      <c r="A802" s="84"/>
      <c r="B802" s="84"/>
      <c r="C802" s="85"/>
      <c r="D802" s="84"/>
      <c r="E802" s="84"/>
      <c r="F802" s="84"/>
      <c r="G802" s="84"/>
      <c r="H802" s="84"/>
      <c r="I802" s="84"/>
      <c r="J802" s="84"/>
      <c r="K802" s="84"/>
      <c r="L802" s="84"/>
      <c r="M802" s="84"/>
      <c r="N802" s="84"/>
      <c r="O802" s="84"/>
      <c r="P802" s="84"/>
      <c r="Q802" s="84"/>
      <c r="R802" s="84"/>
      <c r="S802" s="84"/>
      <c r="T802" s="84"/>
      <c r="U802" s="84"/>
      <c r="V802" s="84"/>
      <c r="W802" s="84"/>
      <c r="X802" s="84"/>
      <c r="Y802" s="84"/>
      <c r="Z802" s="84"/>
      <c r="AA802" s="84"/>
      <c r="AB802" s="84"/>
      <c r="AC802" s="84"/>
      <c r="AD802" s="84"/>
      <c r="AE802" s="84"/>
      <c r="AF802" s="84"/>
      <c r="AG802" s="84"/>
      <c r="AH802" s="29"/>
    </row>
    <row r="803" spans="1:34" ht="12.75" customHeight="1">
      <c r="A803" s="84"/>
      <c r="B803" s="84"/>
      <c r="C803" s="85"/>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c r="AD803" s="84"/>
      <c r="AE803" s="84"/>
      <c r="AF803" s="84"/>
      <c r="AG803" s="84"/>
      <c r="AH803" s="29"/>
    </row>
    <row r="804" spans="1:34" ht="12.75" customHeight="1">
      <c r="A804" s="84"/>
      <c r="B804" s="84"/>
      <c r="C804" s="85"/>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c r="AD804" s="84"/>
      <c r="AE804" s="84"/>
      <c r="AF804" s="84"/>
      <c r="AG804" s="84"/>
      <c r="AH804" s="29"/>
    </row>
    <row r="805" spans="1:34" ht="12.75" customHeight="1">
      <c r="A805" s="84"/>
      <c r="B805" s="84"/>
      <c r="C805" s="85"/>
      <c r="D805" s="84"/>
      <c r="E805" s="84"/>
      <c r="F805" s="84"/>
      <c r="G805" s="84"/>
      <c r="H805" s="84"/>
      <c r="I805" s="84"/>
      <c r="J805" s="84"/>
      <c r="K805" s="84"/>
      <c r="L805" s="84"/>
      <c r="M805" s="84"/>
      <c r="N805" s="84"/>
      <c r="O805" s="84"/>
      <c r="P805" s="84"/>
      <c r="Q805" s="84"/>
      <c r="R805" s="84"/>
      <c r="S805" s="84"/>
      <c r="T805" s="84"/>
      <c r="U805" s="84"/>
      <c r="V805" s="84"/>
      <c r="W805" s="84"/>
      <c r="X805" s="84"/>
      <c r="Y805" s="84"/>
      <c r="Z805" s="84"/>
      <c r="AA805" s="84"/>
      <c r="AB805" s="84"/>
      <c r="AC805" s="84"/>
      <c r="AD805" s="84"/>
      <c r="AE805" s="84"/>
      <c r="AF805" s="84"/>
      <c r="AG805" s="84"/>
      <c r="AH805" s="29"/>
    </row>
    <row r="806" spans="1:34" ht="12.75" customHeight="1">
      <c r="A806" s="84"/>
      <c r="B806" s="84"/>
      <c r="C806" s="85"/>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c r="AD806" s="84"/>
      <c r="AE806" s="84"/>
      <c r="AF806" s="84"/>
      <c r="AG806" s="84"/>
      <c r="AH806" s="29"/>
    </row>
    <row r="807" spans="1:34" ht="12.75" customHeight="1">
      <c r="A807" s="84"/>
      <c r="B807" s="84"/>
      <c r="C807" s="85"/>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c r="AD807" s="84"/>
      <c r="AE807" s="84"/>
      <c r="AF807" s="84"/>
      <c r="AG807" s="84"/>
      <c r="AH807" s="29"/>
    </row>
    <row r="808" spans="1:34" ht="12.75" customHeight="1">
      <c r="A808" s="84"/>
      <c r="B808" s="84"/>
      <c r="C808" s="85"/>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c r="AD808" s="84"/>
      <c r="AE808" s="84"/>
      <c r="AF808" s="84"/>
      <c r="AG808" s="84"/>
      <c r="AH808" s="29"/>
    </row>
    <row r="809" spans="1:34" ht="12.75" customHeight="1">
      <c r="A809" s="84"/>
      <c r="B809" s="84"/>
      <c r="C809" s="85"/>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c r="AD809" s="84"/>
      <c r="AE809" s="84"/>
      <c r="AF809" s="84"/>
      <c r="AG809" s="84"/>
      <c r="AH809" s="29"/>
    </row>
    <row r="810" spans="1:34" ht="12.75" customHeight="1">
      <c r="A810" s="84"/>
      <c r="B810" s="84"/>
      <c r="C810" s="85"/>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c r="AD810" s="84"/>
      <c r="AE810" s="84"/>
      <c r="AF810" s="84"/>
      <c r="AG810" s="84"/>
      <c r="AH810" s="29"/>
    </row>
    <row r="811" spans="1:34" ht="12.75" customHeight="1">
      <c r="A811" s="84"/>
      <c r="B811" s="84"/>
      <c r="C811" s="85"/>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AF811" s="84"/>
      <c r="AG811" s="84"/>
      <c r="AH811" s="29"/>
    </row>
    <row r="812" spans="1:34" ht="12.75" customHeight="1">
      <c r="A812" s="84"/>
      <c r="B812" s="84"/>
      <c r="C812" s="85"/>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AF812" s="84"/>
      <c r="AG812" s="84"/>
      <c r="AH812" s="29"/>
    </row>
    <row r="813" spans="1:34" ht="12.75" customHeight="1">
      <c r="A813" s="84"/>
      <c r="B813" s="84"/>
      <c r="C813" s="85"/>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AF813" s="84"/>
      <c r="AG813" s="84"/>
      <c r="AH813" s="29"/>
    </row>
    <row r="814" spans="1:34" ht="12.75" customHeight="1">
      <c r="A814" s="84"/>
      <c r="B814" s="84"/>
      <c r="C814" s="85"/>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c r="AD814" s="84"/>
      <c r="AE814" s="84"/>
      <c r="AF814" s="84"/>
      <c r="AG814" s="84"/>
      <c r="AH814" s="29"/>
    </row>
    <row r="815" spans="1:34" ht="12.75" customHeight="1">
      <c r="A815" s="84"/>
      <c r="B815" s="84"/>
      <c r="C815" s="85"/>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c r="AD815" s="84"/>
      <c r="AE815" s="84"/>
      <c r="AF815" s="84"/>
      <c r="AG815" s="84"/>
      <c r="AH815" s="29"/>
    </row>
    <row r="816" spans="1:34" ht="12.75" customHeight="1">
      <c r="A816" s="84"/>
      <c r="B816" s="84"/>
      <c r="C816" s="85"/>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c r="AD816" s="84"/>
      <c r="AE816" s="84"/>
      <c r="AF816" s="84"/>
      <c r="AG816" s="84"/>
      <c r="AH816" s="29"/>
    </row>
    <row r="817" spans="1:34" ht="12.75" customHeight="1">
      <c r="A817" s="84"/>
      <c r="B817" s="84"/>
      <c r="C817" s="85"/>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c r="AD817" s="84"/>
      <c r="AE817" s="84"/>
      <c r="AF817" s="84"/>
      <c r="AG817" s="84"/>
      <c r="AH817" s="29"/>
    </row>
    <row r="818" spans="1:34" ht="12.75" customHeight="1">
      <c r="A818" s="84"/>
      <c r="B818" s="84"/>
      <c r="C818" s="85"/>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c r="AD818" s="84"/>
      <c r="AE818" s="84"/>
      <c r="AF818" s="84"/>
      <c r="AG818" s="84"/>
      <c r="AH818" s="29"/>
    </row>
    <row r="819" spans="1:34" ht="12.75" customHeight="1">
      <c r="A819" s="84"/>
      <c r="B819" s="84"/>
      <c r="C819" s="85"/>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c r="AD819" s="84"/>
      <c r="AE819" s="84"/>
      <c r="AF819" s="84"/>
      <c r="AG819" s="84"/>
      <c r="AH819" s="29"/>
    </row>
    <row r="820" spans="1:34" ht="12.75" customHeight="1">
      <c r="A820" s="84"/>
      <c r="B820" s="84"/>
      <c r="C820" s="85"/>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c r="AD820" s="84"/>
      <c r="AE820" s="84"/>
      <c r="AF820" s="84"/>
      <c r="AG820" s="84"/>
      <c r="AH820" s="29"/>
    </row>
    <row r="821" spans="1:34" ht="12.75" customHeight="1">
      <c r="A821" s="84"/>
      <c r="B821" s="84"/>
      <c r="C821" s="85"/>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c r="AD821" s="84"/>
      <c r="AE821" s="84"/>
      <c r="AF821" s="84"/>
      <c r="AG821" s="84"/>
      <c r="AH821" s="29"/>
    </row>
    <row r="822" spans="1:34" ht="12.75" customHeight="1">
      <c r="A822" s="84"/>
      <c r="B822" s="84"/>
      <c r="C822" s="85"/>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c r="AD822" s="84"/>
      <c r="AE822" s="84"/>
      <c r="AF822" s="84"/>
      <c r="AG822" s="84"/>
      <c r="AH822" s="29"/>
    </row>
    <row r="823" spans="1:34" ht="12.75" customHeight="1">
      <c r="A823" s="84"/>
      <c r="B823" s="84"/>
      <c r="C823" s="85"/>
      <c r="D823" s="84"/>
      <c r="E823" s="84"/>
      <c r="F823" s="84"/>
      <c r="G823" s="84"/>
      <c r="H823" s="84"/>
      <c r="I823" s="84"/>
      <c r="J823" s="84"/>
      <c r="K823" s="84"/>
      <c r="L823" s="84"/>
      <c r="M823" s="84"/>
      <c r="N823" s="84"/>
      <c r="O823" s="84"/>
      <c r="P823" s="84"/>
      <c r="Q823" s="84"/>
      <c r="R823" s="84"/>
      <c r="S823" s="84"/>
      <c r="T823" s="84"/>
      <c r="U823" s="84"/>
      <c r="V823" s="84"/>
      <c r="W823" s="84"/>
      <c r="X823" s="84"/>
      <c r="Y823" s="84"/>
      <c r="Z823" s="84"/>
      <c r="AA823" s="84"/>
      <c r="AB823" s="84"/>
      <c r="AC823" s="84"/>
      <c r="AD823" s="84"/>
      <c r="AE823" s="84"/>
      <c r="AF823" s="84"/>
      <c r="AG823" s="84"/>
      <c r="AH823" s="29"/>
    </row>
    <row r="824" spans="1:34" ht="12.75" customHeight="1">
      <c r="A824" s="84"/>
      <c r="B824" s="84"/>
      <c r="C824" s="85"/>
      <c r="D824" s="84"/>
      <c r="E824" s="84"/>
      <c r="F824" s="84"/>
      <c r="G824" s="84"/>
      <c r="H824" s="84"/>
      <c r="I824" s="84"/>
      <c r="J824" s="84"/>
      <c r="K824" s="84"/>
      <c r="L824" s="84"/>
      <c r="M824" s="84"/>
      <c r="N824" s="84"/>
      <c r="O824" s="84"/>
      <c r="P824" s="84"/>
      <c r="Q824" s="84"/>
      <c r="R824" s="84"/>
      <c r="S824" s="84"/>
      <c r="T824" s="84"/>
      <c r="U824" s="84"/>
      <c r="V824" s="84"/>
      <c r="W824" s="84"/>
      <c r="X824" s="84"/>
      <c r="Y824" s="84"/>
      <c r="Z824" s="84"/>
      <c r="AA824" s="84"/>
      <c r="AB824" s="84"/>
      <c r="AC824" s="84"/>
      <c r="AD824" s="84"/>
      <c r="AE824" s="84"/>
      <c r="AF824" s="84"/>
      <c r="AG824" s="84"/>
      <c r="AH824" s="29"/>
    </row>
    <row r="825" spans="1:34" ht="12.75" customHeight="1">
      <c r="A825" s="84"/>
      <c r="B825" s="84"/>
      <c r="C825" s="85"/>
      <c r="D825" s="84"/>
      <c r="E825" s="84"/>
      <c r="F825" s="84"/>
      <c r="G825" s="84"/>
      <c r="H825" s="84"/>
      <c r="I825" s="84"/>
      <c r="J825" s="84"/>
      <c r="K825" s="84"/>
      <c r="L825" s="84"/>
      <c r="M825" s="84"/>
      <c r="N825" s="84"/>
      <c r="O825" s="84"/>
      <c r="P825" s="84"/>
      <c r="Q825" s="84"/>
      <c r="R825" s="84"/>
      <c r="S825" s="84"/>
      <c r="T825" s="84"/>
      <c r="U825" s="84"/>
      <c r="V825" s="84"/>
      <c r="W825" s="84"/>
      <c r="X825" s="84"/>
      <c r="Y825" s="84"/>
      <c r="Z825" s="84"/>
      <c r="AA825" s="84"/>
      <c r="AB825" s="84"/>
      <c r="AC825" s="84"/>
      <c r="AD825" s="84"/>
      <c r="AE825" s="84"/>
      <c r="AF825" s="84"/>
      <c r="AG825" s="84"/>
      <c r="AH825" s="29"/>
    </row>
    <row r="826" spans="1:34" ht="12.75" customHeight="1">
      <c r="A826" s="84"/>
      <c r="B826" s="84"/>
      <c r="C826" s="85"/>
      <c r="D826" s="84"/>
      <c r="E826" s="84"/>
      <c r="F826" s="84"/>
      <c r="G826" s="84"/>
      <c r="H826" s="84"/>
      <c r="I826" s="84"/>
      <c r="J826" s="84"/>
      <c r="K826" s="84"/>
      <c r="L826" s="84"/>
      <c r="M826" s="84"/>
      <c r="N826" s="84"/>
      <c r="O826" s="84"/>
      <c r="P826" s="84"/>
      <c r="Q826" s="84"/>
      <c r="R826" s="84"/>
      <c r="S826" s="84"/>
      <c r="T826" s="84"/>
      <c r="U826" s="84"/>
      <c r="V826" s="84"/>
      <c r="W826" s="84"/>
      <c r="X826" s="84"/>
      <c r="Y826" s="84"/>
      <c r="Z826" s="84"/>
      <c r="AA826" s="84"/>
      <c r="AB826" s="84"/>
      <c r="AC826" s="84"/>
      <c r="AD826" s="84"/>
      <c r="AE826" s="84"/>
      <c r="AF826" s="84"/>
      <c r="AG826" s="84"/>
      <c r="AH826" s="29"/>
    </row>
    <row r="827" spans="1:34" ht="12.75" customHeight="1">
      <c r="A827" s="84"/>
      <c r="B827" s="84"/>
      <c r="C827" s="85"/>
      <c r="D827" s="84"/>
      <c r="E827" s="84"/>
      <c r="F827" s="84"/>
      <c r="G827" s="84"/>
      <c r="H827" s="84"/>
      <c r="I827" s="84"/>
      <c r="J827" s="84"/>
      <c r="K827" s="84"/>
      <c r="L827" s="84"/>
      <c r="M827" s="84"/>
      <c r="N827" s="84"/>
      <c r="O827" s="84"/>
      <c r="P827" s="84"/>
      <c r="Q827" s="84"/>
      <c r="R827" s="84"/>
      <c r="S827" s="84"/>
      <c r="T827" s="84"/>
      <c r="U827" s="84"/>
      <c r="V827" s="84"/>
      <c r="W827" s="84"/>
      <c r="X827" s="84"/>
      <c r="Y827" s="84"/>
      <c r="Z827" s="84"/>
      <c r="AA827" s="84"/>
      <c r="AB827" s="84"/>
      <c r="AC827" s="84"/>
      <c r="AD827" s="84"/>
      <c r="AE827" s="84"/>
      <c r="AF827" s="84"/>
      <c r="AG827" s="84"/>
      <c r="AH827" s="29"/>
    </row>
    <row r="828" spans="1:34" ht="12.75" customHeight="1">
      <c r="A828" s="84"/>
      <c r="B828" s="84"/>
      <c r="C828" s="85"/>
      <c r="D828" s="84"/>
      <c r="E828" s="84"/>
      <c r="F828" s="84"/>
      <c r="G828" s="84"/>
      <c r="H828" s="84"/>
      <c r="I828" s="84"/>
      <c r="J828" s="84"/>
      <c r="K828" s="84"/>
      <c r="L828" s="84"/>
      <c r="M828" s="84"/>
      <c r="N828" s="84"/>
      <c r="O828" s="84"/>
      <c r="P828" s="84"/>
      <c r="Q828" s="84"/>
      <c r="R828" s="84"/>
      <c r="S828" s="84"/>
      <c r="T828" s="84"/>
      <c r="U828" s="84"/>
      <c r="V828" s="84"/>
      <c r="W828" s="84"/>
      <c r="X828" s="84"/>
      <c r="Y828" s="84"/>
      <c r="Z828" s="84"/>
      <c r="AA828" s="84"/>
      <c r="AB828" s="84"/>
      <c r="AC828" s="84"/>
      <c r="AD828" s="84"/>
      <c r="AE828" s="84"/>
      <c r="AF828" s="84"/>
      <c r="AG828" s="84"/>
      <c r="AH828" s="29"/>
    </row>
    <row r="829" spans="1:34" ht="12.75" customHeight="1">
      <c r="A829" s="84"/>
      <c r="B829" s="84"/>
      <c r="C829" s="85"/>
      <c r="D829" s="84"/>
      <c r="E829" s="84"/>
      <c r="F829" s="84"/>
      <c r="G829" s="84"/>
      <c r="H829" s="84"/>
      <c r="I829" s="84"/>
      <c r="J829" s="84"/>
      <c r="K829" s="84"/>
      <c r="L829" s="84"/>
      <c r="M829" s="84"/>
      <c r="N829" s="84"/>
      <c r="O829" s="84"/>
      <c r="P829" s="84"/>
      <c r="Q829" s="84"/>
      <c r="R829" s="84"/>
      <c r="S829" s="84"/>
      <c r="T829" s="84"/>
      <c r="U829" s="84"/>
      <c r="V829" s="84"/>
      <c r="W829" s="84"/>
      <c r="X829" s="84"/>
      <c r="Y829" s="84"/>
      <c r="Z829" s="84"/>
      <c r="AA829" s="84"/>
      <c r="AB829" s="84"/>
      <c r="AC829" s="84"/>
      <c r="AD829" s="84"/>
      <c r="AE829" s="84"/>
      <c r="AF829" s="84"/>
      <c r="AG829" s="84"/>
      <c r="AH829" s="29"/>
    </row>
    <row r="830" spans="1:34" ht="12.75" customHeight="1">
      <c r="A830" s="84"/>
      <c r="B830" s="84"/>
      <c r="C830" s="85"/>
      <c r="D830" s="84"/>
      <c r="E830" s="84"/>
      <c r="F830" s="84"/>
      <c r="G830" s="84"/>
      <c r="H830" s="84"/>
      <c r="I830" s="84"/>
      <c r="J830" s="84"/>
      <c r="K830" s="84"/>
      <c r="L830" s="84"/>
      <c r="M830" s="84"/>
      <c r="N830" s="84"/>
      <c r="O830" s="84"/>
      <c r="P830" s="84"/>
      <c r="Q830" s="84"/>
      <c r="R830" s="84"/>
      <c r="S830" s="84"/>
      <c r="T830" s="84"/>
      <c r="U830" s="84"/>
      <c r="V830" s="84"/>
      <c r="W830" s="84"/>
      <c r="X830" s="84"/>
      <c r="Y830" s="84"/>
      <c r="Z830" s="84"/>
      <c r="AA830" s="84"/>
      <c r="AB830" s="84"/>
      <c r="AC830" s="84"/>
      <c r="AD830" s="84"/>
      <c r="AE830" s="84"/>
      <c r="AF830" s="84"/>
      <c r="AG830" s="84"/>
      <c r="AH830" s="29"/>
    </row>
    <row r="831" spans="1:34" ht="12.75" customHeight="1">
      <c r="A831" s="84"/>
      <c r="B831" s="84"/>
      <c r="C831" s="85"/>
      <c r="D831" s="84"/>
      <c r="E831" s="84"/>
      <c r="F831" s="84"/>
      <c r="G831" s="84"/>
      <c r="H831" s="84"/>
      <c r="I831" s="84"/>
      <c r="J831" s="84"/>
      <c r="K831" s="84"/>
      <c r="L831" s="84"/>
      <c r="M831" s="84"/>
      <c r="N831" s="84"/>
      <c r="O831" s="84"/>
      <c r="P831" s="84"/>
      <c r="Q831" s="84"/>
      <c r="R831" s="84"/>
      <c r="S831" s="84"/>
      <c r="T831" s="84"/>
      <c r="U831" s="84"/>
      <c r="V831" s="84"/>
      <c r="W831" s="84"/>
      <c r="X831" s="84"/>
      <c r="Y831" s="84"/>
      <c r="Z831" s="84"/>
      <c r="AA831" s="84"/>
      <c r="AB831" s="84"/>
      <c r="AC831" s="84"/>
      <c r="AD831" s="84"/>
      <c r="AE831" s="84"/>
      <c r="AF831" s="84"/>
      <c r="AG831" s="84"/>
      <c r="AH831" s="29"/>
    </row>
    <row r="832" spans="1:34" ht="12.75" customHeight="1">
      <c r="A832" s="84"/>
      <c r="B832" s="84"/>
      <c r="C832" s="85"/>
      <c r="D832" s="84"/>
      <c r="E832" s="84"/>
      <c r="F832" s="84"/>
      <c r="G832" s="84"/>
      <c r="H832" s="84"/>
      <c r="I832" s="84"/>
      <c r="J832" s="84"/>
      <c r="K832" s="84"/>
      <c r="L832" s="84"/>
      <c r="M832" s="84"/>
      <c r="N832" s="84"/>
      <c r="O832" s="84"/>
      <c r="P832" s="84"/>
      <c r="Q832" s="84"/>
      <c r="R832" s="84"/>
      <c r="S832" s="84"/>
      <c r="T832" s="84"/>
      <c r="U832" s="84"/>
      <c r="V832" s="84"/>
      <c r="W832" s="84"/>
      <c r="X832" s="84"/>
      <c r="Y832" s="84"/>
      <c r="Z832" s="84"/>
      <c r="AA832" s="84"/>
      <c r="AB832" s="84"/>
      <c r="AC832" s="84"/>
      <c r="AD832" s="84"/>
      <c r="AE832" s="84"/>
      <c r="AF832" s="84"/>
      <c r="AG832" s="84"/>
      <c r="AH832" s="29"/>
    </row>
    <row r="833" spans="1:34" ht="12.75" customHeight="1">
      <c r="A833" s="84"/>
      <c r="B833" s="84"/>
      <c r="C833" s="85"/>
      <c r="D833" s="84"/>
      <c r="E833" s="84"/>
      <c r="F833" s="84"/>
      <c r="G833" s="84"/>
      <c r="H833" s="84"/>
      <c r="I833" s="84"/>
      <c r="J833" s="84"/>
      <c r="K833" s="84"/>
      <c r="L833" s="84"/>
      <c r="M833" s="84"/>
      <c r="N833" s="84"/>
      <c r="O833" s="84"/>
      <c r="P833" s="84"/>
      <c r="Q833" s="84"/>
      <c r="R833" s="84"/>
      <c r="S833" s="84"/>
      <c r="T833" s="84"/>
      <c r="U833" s="84"/>
      <c r="V833" s="84"/>
      <c r="W833" s="84"/>
      <c r="X833" s="84"/>
      <c r="Y833" s="84"/>
      <c r="Z833" s="84"/>
      <c r="AA833" s="84"/>
      <c r="AB833" s="84"/>
      <c r="AC833" s="84"/>
      <c r="AD833" s="84"/>
      <c r="AE833" s="84"/>
      <c r="AF833" s="84"/>
      <c r="AG833" s="84"/>
      <c r="AH833" s="29"/>
    </row>
    <row r="834" spans="1:34" ht="12.75" customHeight="1">
      <c r="A834" s="84"/>
      <c r="B834" s="84"/>
      <c r="C834" s="85"/>
      <c r="D834" s="84"/>
      <c r="E834" s="84"/>
      <c r="F834" s="84"/>
      <c r="G834" s="84"/>
      <c r="H834" s="84"/>
      <c r="I834" s="84"/>
      <c r="J834" s="84"/>
      <c r="K834" s="84"/>
      <c r="L834" s="84"/>
      <c r="M834" s="84"/>
      <c r="N834" s="84"/>
      <c r="O834" s="84"/>
      <c r="P834" s="84"/>
      <c r="Q834" s="84"/>
      <c r="R834" s="84"/>
      <c r="S834" s="84"/>
      <c r="T834" s="84"/>
      <c r="U834" s="84"/>
      <c r="V834" s="84"/>
      <c r="W834" s="84"/>
      <c r="X834" s="84"/>
      <c r="Y834" s="84"/>
      <c r="Z834" s="84"/>
      <c r="AA834" s="84"/>
      <c r="AB834" s="84"/>
      <c r="AC834" s="84"/>
      <c r="AD834" s="84"/>
      <c r="AE834" s="84"/>
      <c r="AF834" s="84"/>
      <c r="AG834" s="84"/>
      <c r="AH834" s="29"/>
    </row>
    <row r="835" spans="1:34" ht="12.75" customHeight="1">
      <c r="A835" s="84"/>
      <c r="B835" s="84"/>
      <c r="C835" s="85"/>
      <c r="D835" s="84"/>
      <c r="E835" s="84"/>
      <c r="F835" s="84"/>
      <c r="G835" s="84"/>
      <c r="H835" s="84"/>
      <c r="I835" s="84"/>
      <c r="J835" s="84"/>
      <c r="K835" s="84"/>
      <c r="L835" s="84"/>
      <c r="M835" s="84"/>
      <c r="N835" s="84"/>
      <c r="O835" s="84"/>
      <c r="P835" s="84"/>
      <c r="Q835" s="84"/>
      <c r="R835" s="84"/>
      <c r="S835" s="84"/>
      <c r="T835" s="84"/>
      <c r="U835" s="84"/>
      <c r="V835" s="84"/>
      <c r="W835" s="84"/>
      <c r="X835" s="84"/>
      <c r="Y835" s="84"/>
      <c r="Z835" s="84"/>
      <c r="AA835" s="84"/>
      <c r="AB835" s="84"/>
      <c r="AC835" s="84"/>
      <c r="AD835" s="84"/>
      <c r="AE835" s="84"/>
      <c r="AF835" s="84"/>
      <c r="AG835" s="84"/>
      <c r="AH835" s="29"/>
    </row>
    <row r="836" spans="1:34" ht="12.75" customHeight="1">
      <c r="A836" s="84"/>
      <c r="B836" s="84"/>
      <c r="C836" s="85"/>
      <c r="D836" s="84"/>
      <c r="E836" s="84"/>
      <c r="F836" s="84"/>
      <c r="G836" s="84"/>
      <c r="H836" s="84"/>
      <c r="I836" s="84"/>
      <c r="J836" s="84"/>
      <c r="K836" s="84"/>
      <c r="L836" s="84"/>
      <c r="M836" s="84"/>
      <c r="N836" s="84"/>
      <c r="O836" s="84"/>
      <c r="P836" s="84"/>
      <c r="Q836" s="84"/>
      <c r="R836" s="84"/>
      <c r="S836" s="84"/>
      <c r="T836" s="84"/>
      <c r="U836" s="84"/>
      <c r="V836" s="84"/>
      <c r="W836" s="84"/>
      <c r="X836" s="84"/>
      <c r="Y836" s="84"/>
      <c r="Z836" s="84"/>
      <c r="AA836" s="84"/>
      <c r="AB836" s="84"/>
      <c r="AC836" s="84"/>
      <c r="AD836" s="84"/>
      <c r="AE836" s="84"/>
      <c r="AF836" s="84"/>
      <c r="AG836" s="84"/>
      <c r="AH836" s="29"/>
    </row>
    <row r="837" spans="1:34" ht="12.75" customHeight="1">
      <c r="A837" s="84"/>
      <c r="B837" s="84"/>
      <c r="C837" s="85"/>
      <c r="D837" s="84"/>
      <c r="E837" s="84"/>
      <c r="F837" s="84"/>
      <c r="G837" s="84"/>
      <c r="H837" s="84"/>
      <c r="I837" s="84"/>
      <c r="J837" s="84"/>
      <c r="K837" s="84"/>
      <c r="L837" s="84"/>
      <c r="M837" s="84"/>
      <c r="N837" s="84"/>
      <c r="O837" s="84"/>
      <c r="P837" s="84"/>
      <c r="Q837" s="84"/>
      <c r="R837" s="84"/>
      <c r="S837" s="84"/>
      <c r="T837" s="84"/>
      <c r="U837" s="84"/>
      <c r="V837" s="84"/>
      <c r="W837" s="84"/>
      <c r="X837" s="84"/>
      <c r="Y837" s="84"/>
      <c r="Z837" s="84"/>
      <c r="AA837" s="84"/>
      <c r="AB837" s="84"/>
      <c r="AC837" s="84"/>
      <c r="AD837" s="84"/>
      <c r="AE837" s="84"/>
      <c r="AF837" s="84"/>
      <c r="AG837" s="84"/>
      <c r="AH837" s="29"/>
    </row>
    <row r="838" spans="1:34" ht="12.75" customHeight="1">
      <c r="A838" s="84"/>
      <c r="B838" s="84"/>
      <c r="C838" s="85"/>
      <c r="D838" s="84"/>
      <c r="E838" s="84"/>
      <c r="F838" s="84"/>
      <c r="G838" s="84"/>
      <c r="H838" s="84"/>
      <c r="I838" s="84"/>
      <c r="J838" s="84"/>
      <c r="K838" s="84"/>
      <c r="L838" s="84"/>
      <c r="M838" s="84"/>
      <c r="N838" s="84"/>
      <c r="O838" s="84"/>
      <c r="P838" s="84"/>
      <c r="Q838" s="84"/>
      <c r="R838" s="84"/>
      <c r="S838" s="84"/>
      <c r="T838" s="84"/>
      <c r="U838" s="84"/>
      <c r="V838" s="84"/>
      <c r="W838" s="84"/>
      <c r="X838" s="84"/>
      <c r="Y838" s="84"/>
      <c r="Z838" s="84"/>
      <c r="AA838" s="84"/>
      <c r="AB838" s="84"/>
      <c r="AC838" s="84"/>
      <c r="AD838" s="84"/>
      <c r="AE838" s="84"/>
      <c r="AF838" s="84"/>
      <c r="AG838" s="84"/>
      <c r="AH838" s="29"/>
    </row>
    <row r="839" spans="1:34" ht="12.75" customHeight="1">
      <c r="A839" s="84"/>
      <c r="B839" s="84"/>
      <c r="C839" s="85"/>
      <c r="D839" s="84"/>
      <c r="E839" s="84"/>
      <c r="F839" s="84"/>
      <c r="G839" s="84"/>
      <c r="H839" s="84"/>
      <c r="I839" s="84"/>
      <c r="J839" s="84"/>
      <c r="K839" s="84"/>
      <c r="L839" s="84"/>
      <c r="M839" s="84"/>
      <c r="N839" s="84"/>
      <c r="O839" s="84"/>
      <c r="P839" s="84"/>
      <c r="Q839" s="84"/>
      <c r="R839" s="84"/>
      <c r="S839" s="84"/>
      <c r="T839" s="84"/>
      <c r="U839" s="84"/>
      <c r="V839" s="84"/>
      <c r="W839" s="84"/>
      <c r="X839" s="84"/>
      <c r="Y839" s="84"/>
      <c r="Z839" s="84"/>
      <c r="AA839" s="84"/>
      <c r="AB839" s="84"/>
      <c r="AC839" s="84"/>
      <c r="AD839" s="84"/>
      <c r="AE839" s="84"/>
      <c r="AF839" s="84"/>
      <c r="AG839" s="84"/>
      <c r="AH839" s="29"/>
    </row>
    <row r="840" spans="1:34" ht="12.75" customHeight="1">
      <c r="A840" s="84"/>
      <c r="B840" s="84"/>
      <c r="C840" s="85"/>
      <c r="D840" s="84"/>
      <c r="E840" s="84"/>
      <c r="F840" s="84"/>
      <c r="G840" s="84"/>
      <c r="H840" s="84"/>
      <c r="I840" s="84"/>
      <c r="J840" s="84"/>
      <c r="K840" s="84"/>
      <c r="L840" s="84"/>
      <c r="M840" s="84"/>
      <c r="N840" s="84"/>
      <c r="O840" s="84"/>
      <c r="P840" s="84"/>
      <c r="Q840" s="84"/>
      <c r="R840" s="84"/>
      <c r="S840" s="84"/>
      <c r="T840" s="84"/>
      <c r="U840" s="84"/>
      <c r="V840" s="84"/>
      <c r="W840" s="84"/>
      <c r="X840" s="84"/>
      <c r="Y840" s="84"/>
      <c r="Z840" s="84"/>
      <c r="AA840" s="84"/>
      <c r="AB840" s="84"/>
      <c r="AC840" s="84"/>
      <c r="AD840" s="84"/>
      <c r="AE840" s="84"/>
      <c r="AF840" s="84"/>
      <c r="AG840" s="84"/>
      <c r="AH840" s="29"/>
    </row>
    <row r="841" spans="1:34" ht="12.75" customHeight="1">
      <c r="A841" s="84"/>
      <c r="B841" s="84"/>
      <c r="C841" s="85"/>
      <c r="D841" s="84"/>
      <c r="E841" s="84"/>
      <c r="F841" s="84"/>
      <c r="G841" s="84"/>
      <c r="H841" s="84"/>
      <c r="I841" s="84"/>
      <c r="J841" s="84"/>
      <c r="K841" s="84"/>
      <c r="L841" s="84"/>
      <c r="M841" s="84"/>
      <c r="N841" s="84"/>
      <c r="O841" s="84"/>
      <c r="P841" s="84"/>
      <c r="Q841" s="84"/>
      <c r="R841" s="84"/>
      <c r="S841" s="84"/>
      <c r="T841" s="84"/>
      <c r="U841" s="84"/>
      <c r="V841" s="84"/>
      <c r="W841" s="84"/>
      <c r="X841" s="84"/>
      <c r="Y841" s="84"/>
      <c r="Z841" s="84"/>
      <c r="AA841" s="84"/>
      <c r="AB841" s="84"/>
      <c r="AC841" s="84"/>
      <c r="AD841" s="84"/>
      <c r="AE841" s="84"/>
      <c r="AF841" s="84"/>
      <c r="AG841" s="84"/>
      <c r="AH841" s="29"/>
    </row>
    <row r="842" spans="1:34" ht="12.75" customHeight="1">
      <c r="A842" s="84"/>
      <c r="B842" s="84"/>
      <c r="C842" s="85"/>
      <c r="D842" s="84"/>
      <c r="E842" s="84"/>
      <c r="F842" s="84"/>
      <c r="G842" s="84"/>
      <c r="H842" s="84"/>
      <c r="I842" s="84"/>
      <c r="J842" s="84"/>
      <c r="K842" s="84"/>
      <c r="L842" s="84"/>
      <c r="M842" s="84"/>
      <c r="N842" s="84"/>
      <c r="O842" s="84"/>
      <c r="P842" s="84"/>
      <c r="Q842" s="84"/>
      <c r="R842" s="84"/>
      <c r="S842" s="84"/>
      <c r="T842" s="84"/>
      <c r="U842" s="84"/>
      <c r="V842" s="84"/>
      <c r="W842" s="84"/>
      <c r="X842" s="84"/>
      <c r="Y842" s="84"/>
      <c r="Z842" s="84"/>
      <c r="AA842" s="84"/>
      <c r="AB842" s="84"/>
      <c r="AC842" s="84"/>
      <c r="AD842" s="84"/>
      <c r="AE842" s="84"/>
      <c r="AF842" s="84"/>
      <c r="AG842" s="84"/>
      <c r="AH842" s="29"/>
    </row>
    <row r="843" spans="1:34" ht="12.75" customHeight="1">
      <c r="A843" s="84"/>
      <c r="B843" s="84"/>
      <c r="C843" s="85"/>
      <c r="D843" s="84"/>
      <c r="E843" s="84"/>
      <c r="F843" s="84"/>
      <c r="G843" s="84"/>
      <c r="H843" s="84"/>
      <c r="I843" s="84"/>
      <c r="J843" s="84"/>
      <c r="K843" s="84"/>
      <c r="L843" s="84"/>
      <c r="M843" s="84"/>
      <c r="N843" s="84"/>
      <c r="O843" s="84"/>
      <c r="P843" s="84"/>
      <c r="Q843" s="84"/>
      <c r="R843" s="84"/>
      <c r="S843" s="84"/>
      <c r="T843" s="84"/>
      <c r="U843" s="84"/>
      <c r="V843" s="84"/>
      <c r="W843" s="84"/>
      <c r="X843" s="84"/>
      <c r="Y843" s="84"/>
      <c r="Z843" s="84"/>
      <c r="AA843" s="84"/>
      <c r="AB843" s="84"/>
      <c r="AC843" s="84"/>
      <c r="AD843" s="84"/>
      <c r="AE843" s="84"/>
      <c r="AF843" s="84"/>
      <c r="AG843" s="84"/>
      <c r="AH843" s="29"/>
    </row>
    <row r="844" spans="1:34" ht="12.75" customHeight="1">
      <c r="A844" s="84"/>
      <c r="B844" s="84"/>
      <c r="C844" s="85"/>
      <c r="D844" s="84"/>
      <c r="E844" s="84"/>
      <c r="F844" s="84"/>
      <c r="G844" s="84"/>
      <c r="H844" s="84"/>
      <c r="I844" s="84"/>
      <c r="J844" s="84"/>
      <c r="K844" s="84"/>
      <c r="L844" s="84"/>
      <c r="M844" s="84"/>
      <c r="N844" s="84"/>
      <c r="O844" s="84"/>
      <c r="P844" s="84"/>
      <c r="Q844" s="84"/>
      <c r="R844" s="84"/>
      <c r="S844" s="84"/>
      <c r="T844" s="84"/>
      <c r="U844" s="84"/>
      <c r="V844" s="84"/>
      <c r="W844" s="84"/>
      <c r="X844" s="84"/>
      <c r="Y844" s="84"/>
      <c r="Z844" s="84"/>
      <c r="AA844" s="84"/>
      <c r="AB844" s="84"/>
      <c r="AC844" s="84"/>
      <c r="AD844" s="84"/>
      <c r="AE844" s="84"/>
      <c r="AF844" s="84"/>
      <c r="AG844" s="84"/>
      <c r="AH844" s="29"/>
    </row>
    <row r="845" spans="1:34" ht="12.75" customHeight="1">
      <c r="A845" s="84"/>
      <c r="B845" s="84"/>
      <c r="C845" s="85"/>
      <c r="D845" s="84"/>
      <c r="E845" s="84"/>
      <c r="F845" s="84"/>
      <c r="G845" s="84"/>
      <c r="H845" s="84"/>
      <c r="I845" s="84"/>
      <c r="J845" s="84"/>
      <c r="K845" s="84"/>
      <c r="L845" s="84"/>
      <c r="M845" s="84"/>
      <c r="N845" s="84"/>
      <c r="O845" s="84"/>
      <c r="P845" s="84"/>
      <c r="Q845" s="84"/>
      <c r="R845" s="84"/>
      <c r="S845" s="84"/>
      <c r="T845" s="84"/>
      <c r="U845" s="84"/>
      <c r="V845" s="84"/>
      <c r="W845" s="84"/>
      <c r="X845" s="84"/>
      <c r="Y845" s="84"/>
      <c r="Z845" s="84"/>
      <c r="AA845" s="84"/>
      <c r="AB845" s="84"/>
      <c r="AC845" s="84"/>
      <c r="AD845" s="84"/>
      <c r="AE845" s="84"/>
      <c r="AF845" s="84"/>
      <c r="AG845" s="84"/>
      <c r="AH845" s="29"/>
    </row>
    <row r="846" spans="1:34" ht="12.75" customHeight="1">
      <c r="A846" s="84"/>
      <c r="B846" s="84"/>
      <c r="C846" s="85"/>
      <c r="D846" s="84"/>
      <c r="E846" s="84"/>
      <c r="F846" s="84"/>
      <c r="G846" s="84"/>
      <c r="H846" s="84"/>
      <c r="I846" s="84"/>
      <c r="J846" s="84"/>
      <c r="K846" s="84"/>
      <c r="L846" s="84"/>
      <c r="M846" s="84"/>
      <c r="N846" s="84"/>
      <c r="O846" s="84"/>
      <c r="P846" s="84"/>
      <c r="Q846" s="84"/>
      <c r="R846" s="84"/>
      <c r="S846" s="84"/>
      <c r="T846" s="84"/>
      <c r="U846" s="84"/>
      <c r="V846" s="84"/>
      <c r="W846" s="84"/>
      <c r="X846" s="84"/>
      <c r="Y846" s="84"/>
      <c r="Z846" s="84"/>
      <c r="AA846" s="84"/>
      <c r="AB846" s="84"/>
      <c r="AC846" s="84"/>
      <c r="AD846" s="84"/>
      <c r="AE846" s="84"/>
      <c r="AF846" s="84"/>
      <c r="AG846" s="84"/>
      <c r="AH846" s="29"/>
    </row>
    <row r="847" spans="1:34" ht="12.75" customHeight="1">
      <c r="A847" s="84"/>
      <c r="B847" s="84"/>
      <c r="C847" s="85"/>
      <c r="D847" s="84"/>
      <c r="E847" s="84"/>
      <c r="F847" s="84"/>
      <c r="G847" s="84"/>
      <c r="H847" s="84"/>
      <c r="I847" s="84"/>
      <c r="J847" s="84"/>
      <c r="K847" s="84"/>
      <c r="L847" s="84"/>
      <c r="M847" s="84"/>
      <c r="N847" s="84"/>
      <c r="O847" s="84"/>
      <c r="P847" s="84"/>
      <c r="Q847" s="84"/>
      <c r="R847" s="84"/>
      <c r="S847" s="84"/>
      <c r="T847" s="84"/>
      <c r="U847" s="84"/>
      <c r="V847" s="84"/>
      <c r="W847" s="84"/>
      <c r="X847" s="84"/>
      <c r="Y847" s="84"/>
      <c r="Z847" s="84"/>
      <c r="AA847" s="84"/>
      <c r="AB847" s="84"/>
      <c r="AC847" s="84"/>
      <c r="AD847" s="84"/>
      <c r="AE847" s="84"/>
      <c r="AF847" s="84"/>
      <c r="AG847" s="84"/>
      <c r="AH847" s="29"/>
    </row>
    <row r="848" spans="1:34" ht="12.75" customHeight="1">
      <c r="A848" s="84"/>
      <c r="B848" s="84"/>
      <c r="C848" s="85"/>
      <c r="D848" s="84"/>
      <c r="E848" s="84"/>
      <c r="F848" s="84"/>
      <c r="G848" s="84"/>
      <c r="H848" s="84"/>
      <c r="I848" s="84"/>
      <c r="J848" s="84"/>
      <c r="K848" s="84"/>
      <c r="L848" s="84"/>
      <c r="M848" s="84"/>
      <c r="N848" s="84"/>
      <c r="O848" s="84"/>
      <c r="P848" s="84"/>
      <c r="Q848" s="84"/>
      <c r="R848" s="84"/>
      <c r="S848" s="84"/>
      <c r="T848" s="84"/>
      <c r="U848" s="84"/>
      <c r="V848" s="84"/>
      <c r="W848" s="84"/>
      <c r="X848" s="84"/>
      <c r="Y848" s="84"/>
      <c r="Z848" s="84"/>
      <c r="AA848" s="84"/>
      <c r="AB848" s="84"/>
      <c r="AC848" s="84"/>
      <c r="AD848" s="84"/>
      <c r="AE848" s="84"/>
      <c r="AF848" s="84"/>
      <c r="AG848" s="84"/>
      <c r="AH848" s="29"/>
    </row>
    <row r="849" spans="1:34" ht="12.75" customHeight="1">
      <c r="A849" s="84"/>
      <c r="B849" s="84"/>
      <c r="C849" s="85"/>
      <c r="D849" s="84"/>
      <c r="E849" s="84"/>
      <c r="F849" s="84"/>
      <c r="G849" s="84"/>
      <c r="H849" s="84"/>
      <c r="I849" s="84"/>
      <c r="J849" s="84"/>
      <c r="K849" s="84"/>
      <c r="L849" s="84"/>
      <c r="M849" s="84"/>
      <c r="N849" s="84"/>
      <c r="O849" s="84"/>
      <c r="P849" s="84"/>
      <c r="Q849" s="84"/>
      <c r="R849" s="84"/>
      <c r="S849" s="84"/>
      <c r="T849" s="84"/>
      <c r="U849" s="84"/>
      <c r="V849" s="84"/>
      <c r="W849" s="84"/>
      <c r="X849" s="84"/>
      <c r="Y849" s="84"/>
      <c r="Z849" s="84"/>
      <c r="AA849" s="84"/>
      <c r="AB849" s="84"/>
      <c r="AC849" s="84"/>
      <c r="AD849" s="84"/>
      <c r="AE849" s="84"/>
      <c r="AF849" s="84"/>
      <c r="AG849" s="84"/>
      <c r="AH849" s="29"/>
    </row>
    <row r="850" spans="1:34" ht="12.75" customHeight="1">
      <c r="A850" s="84"/>
      <c r="B850" s="84"/>
      <c r="C850" s="85"/>
      <c r="D850" s="84"/>
      <c r="E850" s="84"/>
      <c r="F850" s="84"/>
      <c r="G850" s="84"/>
      <c r="H850" s="84"/>
      <c r="I850" s="84"/>
      <c r="J850" s="84"/>
      <c r="K850" s="84"/>
      <c r="L850" s="84"/>
      <c r="M850" s="84"/>
      <c r="N850" s="84"/>
      <c r="O850" s="84"/>
      <c r="P850" s="84"/>
      <c r="Q850" s="84"/>
      <c r="R850" s="84"/>
      <c r="S850" s="84"/>
      <c r="T850" s="84"/>
      <c r="U850" s="84"/>
      <c r="V850" s="84"/>
      <c r="W850" s="84"/>
      <c r="X850" s="84"/>
      <c r="Y850" s="84"/>
      <c r="Z850" s="84"/>
      <c r="AA850" s="84"/>
      <c r="AB850" s="84"/>
      <c r="AC850" s="84"/>
      <c r="AD850" s="84"/>
      <c r="AE850" s="84"/>
      <c r="AF850" s="84"/>
      <c r="AG850" s="84"/>
      <c r="AH850" s="29"/>
    </row>
    <row r="851" spans="1:34" ht="12.75" customHeight="1">
      <c r="A851" s="84"/>
      <c r="B851" s="84"/>
      <c r="C851" s="85"/>
      <c r="D851" s="84"/>
      <c r="E851" s="84"/>
      <c r="F851" s="84"/>
      <c r="G851" s="84"/>
      <c r="H851" s="84"/>
      <c r="I851" s="84"/>
      <c r="J851" s="84"/>
      <c r="K851" s="84"/>
      <c r="L851" s="84"/>
      <c r="M851" s="84"/>
      <c r="N851" s="84"/>
      <c r="O851" s="84"/>
      <c r="P851" s="84"/>
      <c r="Q851" s="84"/>
      <c r="R851" s="84"/>
      <c r="S851" s="84"/>
      <c r="T851" s="84"/>
      <c r="U851" s="84"/>
      <c r="V851" s="84"/>
      <c r="W851" s="84"/>
      <c r="X851" s="84"/>
      <c r="Y851" s="84"/>
      <c r="Z851" s="84"/>
      <c r="AA851" s="84"/>
      <c r="AB851" s="84"/>
      <c r="AC851" s="84"/>
      <c r="AD851" s="84"/>
      <c r="AE851" s="84"/>
      <c r="AF851" s="84"/>
      <c r="AG851" s="84"/>
      <c r="AH851" s="29"/>
    </row>
    <row r="852" spans="1:34" ht="12.75" customHeight="1">
      <c r="A852" s="84"/>
      <c r="B852" s="84"/>
      <c r="C852" s="85"/>
      <c r="D852" s="84"/>
      <c r="E852" s="84"/>
      <c r="F852" s="84"/>
      <c r="G852" s="84"/>
      <c r="H852" s="84"/>
      <c r="I852" s="84"/>
      <c r="J852" s="84"/>
      <c r="K852" s="84"/>
      <c r="L852" s="84"/>
      <c r="M852" s="84"/>
      <c r="N852" s="84"/>
      <c r="O852" s="84"/>
      <c r="P852" s="84"/>
      <c r="Q852" s="84"/>
      <c r="R852" s="84"/>
      <c r="S852" s="84"/>
      <c r="T852" s="84"/>
      <c r="U852" s="84"/>
      <c r="V852" s="84"/>
      <c r="W852" s="84"/>
      <c r="X852" s="84"/>
      <c r="Y852" s="84"/>
      <c r="Z852" s="84"/>
      <c r="AA852" s="84"/>
      <c r="AB852" s="84"/>
      <c r="AC852" s="84"/>
      <c r="AD852" s="84"/>
      <c r="AE852" s="84"/>
      <c r="AF852" s="84"/>
      <c r="AG852" s="84"/>
      <c r="AH852" s="29"/>
    </row>
    <row r="853" spans="1:34" ht="12.75" customHeight="1">
      <c r="A853" s="84"/>
      <c r="B853" s="84"/>
      <c r="C853" s="85"/>
      <c r="D853" s="84"/>
      <c r="E853" s="84"/>
      <c r="F853" s="84"/>
      <c r="G853" s="84"/>
      <c r="H853" s="84"/>
      <c r="I853" s="84"/>
      <c r="J853" s="84"/>
      <c r="K853" s="84"/>
      <c r="L853" s="84"/>
      <c r="M853" s="84"/>
      <c r="N853" s="84"/>
      <c r="O853" s="84"/>
      <c r="P853" s="84"/>
      <c r="Q853" s="84"/>
      <c r="R853" s="84"/>
      <c r="S853" s="84"/>
      <c r="T853" s="84"/>
      <c r="U853" s="84"/>
      <c r="V853" s="84"/>
      <c r="W853" s="84"/>
      <c r="X853" s="84"/>
      <c r="Y853" s="84"/>
      <c r="Z853" s="84"/>
      <c r="AA853" s="84"/>
      <c r="AB853" s="84"/>
      <c r="AC853" s="84"/>
      <c r="AD853" s="84"/>
      <c r="AE853" s="84"/>
      <c r="AF853" s="84"/>
      <c r="AG853" s="84"/>
      <c r="AH853" s="29"/>
    </row>
    <row r="854" spans="1:34" ht="12.75" customHeight="1">
      <c r="A854" s="84"/>
      <c r="B854" s="84"/>
      <c r="C854" s="85"/>
      <c r="D854" s="84"/>
      <c r="E854" s="84"/>
      <c r="F854" s="84"/>
      <c r="G854" s="84"/>
      <c r="H854" s="84"/>
      <c r="I854" s="84"/>
      <c r="J854" s="84"/>
      <c r="K854" s="84"/>
      <c r="L854" s="84"/>
      <c r="M854" s="84"/>
      <c r="N854" s="84"/>
      <c r="O854" s="84"/>
      <c r="P854" s="84"/>
      <c r="Q854" s="84"/>
      <c r="R854" s="84"/>
      <c r="S854" s="84"/>
      <c r="T854" s="84"/>
      <c r="U854" s="84"/>
      <c r="V854" s="84"/>
      <c r="W854" s="84"/>
      <c r="X854" s="84"/>
      <c r="Y854" s="84"/>
      <c r="Z854" s="84"/>
      <c r="AA854" s="84"/>
      <c r="AB854" s="84"/>
      <c r="AC854" s="84"/>
      <c r="AD854" s="84"/>
      <c r="AE854" s="84"/>
      <c r="AF854" s="84"/>
      <c r="AG854" s="84"/>
      <c r="AH854" s="29"/>
    </row>
    <row r="855" spans="1:34" ht="12.75" customHeight="1">
      <c r="A855" s="84"/>
      <c r="B855" s="84"/>
      <c r="C855" s="85"/>
      <c r="D855" s="84"/>
      <c r="E855" s="84"/>
      <c r="F855" s="84"/>
      <c r="G855" s="84"/>
      <c r="H855" s="84"/>
      <c r="I855" s="84"/>
      <c r="J855" s="84"/>
      <c r="K855" s="84"/>
      <c r="L855" s="84"/>
      <c r="M855" s="84"/>
      <c r="N855" s="84"/>
      <c r="O855" s="84"/>
      <c r="P855" s="84"/>
      <c r="Q855" s="84"/>
      <c r="R855" s="84"/>
      <c r="S855" s="84"/>
      <c r="T855" s="84"/>
      <c r="U855" s="84"/>
      <c r="V855" s="84"/>
      <c r="W855" s="84"/>
      <c r="X855" s="84"/>
      <c r="Y855" s="84"/>
      <c r="Z855" s="84"/>
      <c r="AA855" s="84"/>
      <c r="AB855" s="84"/>
      <c r="AC855" s="84"/>
      <c r="AD855" s="84"/>
      <c r="AE855" s="84"/>
      <c r="AF855" s="84"/>
      <c r="AG855" s="84"/>
      <c r="AH855" s="29"/>
    </row>
    <row r="856" spans="1:34" ht="12.75" customHeight="1">
      <c r="A856" s="84"/>
      <c r="B856" s="84"/>
      <c r="C856" s="85"/>
      <c r="D856" s="84"/>
      <c r="E856" s="84"/>
      <c r="F856" s="84"/>
      <c r="G856" s="84"/>
      <c r="H856" s="84"/>
      <c r="I856" s="84"/>
      <c r="J856" s="84"/>
      <c r="K856" s="84"/>
      <c r="L856" s="84"/>
      <c r="M856" s="84"/>
      <c r="N856" s="84"/>
      <c r="O856" s="84"/>
      <c r="P856" s="84"/>
      <c r="Q856" s="84"/>
      <c r="R856" s="84"/>
      <c r="S856" s="84"/>
      <c r="T856" s="84"/>
      <c r="U856" s="84"/>
      <c r="V856" s="84"/>
      <c r="W856" s="84"/>
      <c r="X856" s="84"/>
      <c r="Y856" s="84"/>
      <c r="Z856" s="84"/>
      <c r="AA856" s="84"/>
      <c r="AB856" s="84"/>
      <c r="AC856" s="84"/>
      <c r="AD856" s="84"/>
      <c r="AE856" s="84"/>
      <c r="AF856" s="84"/>
      <c r="AG856" s="84"/>
      <c r="AH856" s="29"/>
    </row>
    <row r="857" spans="1:34" ht="12.75" customHeight="1">
      <c r="A857" s="84"/>
      <c r="B857" s="84"/>
      <c r="C857" s="85"/>
      <c r="D857" s="84"/>
      <c r="E857" s="84"/>
      <c r="F857" s="84"/>
      <c r="G857" s="84"/>
      <c r="H857" s="84"/>
      <c r="I857" s="84"/>
      <c r="J857" s="84"/>
      <c r="K857" s="84"/>
      <c r="L857" s="84"/>
      <c r="M857" s="84"/>
      <c r="N857" s="84"/>
      <c r="O857" s="84"/>
      <c r="P857" s="84"/>
      <c r="Q857" s="84"/>
      <c r="R857" s="84"/>
      <c r="S857" s="84"/>
      <c r="T857" s="84"/>
      <c r="U857" s="84"/>
      <c r="V857" s="84"/>
      <c r="W857" s="84"/>
      <c r="X857" s="84"/>
      <c r="Y857" s="84"/>
      <c r="Z857" s="84"/>
      <c r="AA857" s="84"/>
      <c r="AB857" s="84"/>
      <c r="AC857" s="84"/>
      <c r="AD857" s="84"/>
      <c r="AE857" s="84"/>
      <c r="AF857" s="84"/>
      <c r="AG857" s="84"/>
      <c r="AH857" s="29"/>
    </row>
    <row r="858" spans="1:34" ht="12.75" customHeight="1">
      <c r="A858" s="84"/>
      <c r="B858" s="84"/>
      <c r="C858" s="85"/>
      <c r="D858" s="84"/>
      <c r="E858" s="84"/>
      <c r="F858" s="84"/>
      <c r="G858" s="84"/>
      <c r="H858" s="84"/>
      <c r="I858" s="84"/>
      <c r="J858" s="84"/>
      <c r="K858" s="84"/>
      <c r="L858" s="84"/>
      <c r="M858" s="84"/>
      <c r="N858" s="84"/>
      <c r="O858" s="84"/>
      <c r="P858" s="84"/>
      <c r="Q858" s="84"/>
      <c r="R858" s="84"/>
      <c r="S858" s="84"/>
      <c r="T858" s="84"/>
      <c r="U858" s="84"/>
      <c r="V858" s="84"/>
      <c r="W858" s="84"/>
      <c r="X858" s="84"/>
      <c r="Y858" s="84"/>
      <c r="Z858" s="84"/>
      <c r="AA858" s="84"/>
      <c r="AB858" s="84"/>
      <c r="AC858" s="84"/>
      <c r="AD858" s="84"/>
      <c r="AE858" s="84"/>
      <c r="AF858" s="84"/>
      <c r="AG858" s="84"/>
      <c r="AH858" s="29"/>
    </row>
    <row r="859" spans="1:34" ht="12.75" customHeight="1">
      <c r="A859" s="84"/>
      <c r="B859" s="84"/>
      <c r="C859" s="85"/>
      <c r="D859" s="84"/>
      <c r="E859" s="84"/>
      <c r="F859" s="84"/>
      <c r="G859" s="84"/>
      <c r="H859" s="84"/>
      <c r="I859" s="84"/>
      <c r="J859" s="84"/>
      <c r="K859" s="84"/>
      <c r="L859" s="84"/>
      <c r="M859" s="84"/>
      <c r="N859" s="84"/>
      <c r="O859" s="84"/>
      <c r="P859" s="84"/>
      <c r="Q859" s="84"/>
      <c r="R859" s="84"/>
      <c r="S859" s="84"/>
      <c r="T859" s="84"/>
      <c r="U859" s="84"/>
      <c r="V859" s="84"/>
      <c r="W859" s="84"/>
      <c r="X859" s="84"/>
      <c r="Y859" s="84"/>
      <c r="Z859" s="84"/>
      <c r="AA859" s="84"/>
      <c r="AB859" s="84"/>
      <c r="AC859" s="84"/>
      <c r="AD859" s="84"/>
      <c r="AE859" s="84"/>
      <c r="AF859" s="84"/>
      <c r="AG859" s="84"/>
      <c r="AH859" s="29"/>
    </row>
    <row r="860" spans="1:34" ht="12.75" customHeight="1">
      <c r="A860" s="84"/>
      <c r="B860" s="84"/>
      <c r="C860" s="85"/>
      <c r="D860" s="84"/>
      <c r="E860" s="84"/>
      <c r="F860" s="84"/>
      <c r="G860" s="84"/>
      <c r="H860" s="84"/>
      <c r="I860" s="84"/>
      <c r="J860" s="84"/>
      <c r="K860" s="84"/>
      <c r="L860" s="84"/>
      <c r="M860" s="84"/>
      <c r="N860" s="84"/>
      <c r="O860" s="84"/>
      <c r="P860" s="84"/>
      <c r="Q860" s="84"/>
      <c r="R860" s="84"/>
      <c r="S860" s="84"/>
      <c r="T860" s="84"/>
      <c r="U860" s="84"/>
      <c r="V860" s="84"/>
      <c r="W860" s="84"/>
      <c r="X860" s="84"/>
      <c r="Y860" s="84"/>
      <c r="Z860" s="84"/>
      <c r="AA860" s="84"/>
      <c r="AB860" s="84"/>
      <c r="AC860" s="84"/>
      <c r="AD860" s="84"/>
      <c r="AE860" s="84"/>
      <c r="AF860" s="84"/>
      <c r="AG860" s="84"/>
      <c r="AH860" s="29"/>
    </row>
    <row r="861" spans="1:34" ht="12.75" customHeight="1">
      <c r="A861" s="84"/>
      <c r="B861" s="84"/>
      <c r="C861" s="85"/>
      <c r="D861" s="84"/>
      <c r="E861" s="84"/>
      <c r="F861" s="84"/>
      <c r="G861" s="84"/>
      <c r="H861" s="84"/>
      <c r="I861" s="84"/>
      <c r="J861" s="84"/>
      <c r="K861" s="84"/>
      <c r="L861" s="84"/>
      <c r="M861" s="84"/>
      <c r="N861" s="84"/>
      <c r="O861" s="84"/>
      <c r="P861" s="84"/>
      <c r="Q861" s="84"/>
      <c r="R861" s="84"/>
      <c r="S861" s="84"/>
      <c r="T861" s="84"/>
      <c r="U861" s="84"/>
      <c r="V861" s="84"/>
      <c r="W861" s="84"/>
      <c r="X861" s="84"/>
      <c r="Y861" s="84"/>
      <c r="Z861" s="84"/>
      <c r="AA861" s="84"/>
      <c r="AB861" s="84"/>
      <c r="AC861" s="84"/>
      <c r="AD861" s="84"/>
      <c r="AE861" s="84"/>
      <c r="AF861" s="84"/>
      <c r="AG861" s="84"/>
      <c r="AH861" s="29"/>
    </row>
    <row r="862" spans="1:34" ht="12.75" customHeight="1">
      <c r="A862" s="84"/>
      <c r="B862" s="84"/>
      <c r="C862" s="85"/>
      <c r="D862" s="84"/>
      <c r="E862" s="84"/>
      <c r="F862" s="84"/>
      <c r="G862" s="84"/>
      <c r="H862" s="84"/>
      <c r="I862" s="84"/>
      <c r="J862" s="84"/>
      <c r="K862" s="84"/>
      <c r="L862" s="84"/>
      <c r="M862" s="84"/>
      <c r="N862" s="84"/>
      <c r="O862" s="84"/>
      <c r="P862" s="84"/>
      <c r="Q862" s="84"/>
      <c r="R862" s="84"/>
      <c r="S862" s="84"/>
      <c r="T862" s="84"/>
      <c r="U862" s="84"/>
      <c r="V862" s="84"/>
      <c r="W862" s="84"/>
      <c r="X862" s="84"/>
      <c r="Y862" s="84"/>
      <c r="Z862" s="84"/>
      <c r="AA862" s="84"/>
      <c r="AB862" s="84"/>
      <c r="AC862" s="84"/>
      <c r="AD862" s="84"/>
      <c r="AE862" s="84"/>
      <c r="AF862" s="84"/>
      <c r="AG862" s="84"/>
      <c r="AH862" s="29"/>
    </row>
    <row r="863" spans="1:34" ht="12.75" customHeight="1">
      <c r="A863" s="84"/>
      <c r="B863" s="84"/>
      <c r="C863" s="85"/>
      <c r="D863" s="84"/>
      <c r="E863" s="84"/>
      <c r="F863" s="84"/>
      <c r="G863" s="84"/>
      <c r="H863" s="84"/>
      <c r="I863" s="84"/>
      <c r="J863" s="84"/>
      <c r="K863" s="84"/>
      <c r="L863" s="84"/>
      <c r="M863" s="84"/>
      <c r="N863" s="84"/>
      <c r="O863" s="84"/>
      <c r="P863" s="84"/>
      <c r="Q863" s="84"/>
      <c r="R863" s="84"/>
      <c r="S863" s="84"/>
      <c r="T863" s="84"/>
      <c r="U863" s="84"/>
      <c r="V863" s="84"/>
      <c r="W863" s="84"/>
      <c r="X863" s="84"/>
      <c r="Y863" s="84"/>
      <c r="Z863" s="84"/>
      <c r="AA863" s="84"/>
      <c r="AB863" s="84"/>
      <c r="AC863" s="84"/>
      <c r="AD863" s="84"/>
      <c r="AE863" s="84"/>
      <c r="AF863" s="84"/>
      <c r="AG863" s="84"/>
      <c r="AH863" s="29"/>
    </row>
    <row r="864" spans="1:34" ht="12.75" customHeight="1">
      <c r="A864" s="84"/>
      <c r="B864" s="84"/>
      <c r="C864" s="85"/>
      <c r="D864" s="84"/>
      <c r="E864" s="84"/>
      <c r="F864" s="84"/>
      <c r="G864" s="84"/>
      <c r="H864" s="84"/>
      <c r="I864" s="84"/>
      <c r="J864" s="84"/>
      <c r="K864" s="84"/>
      <c r="L864" s="84"/>
      <c r="M864" s="84"/>
      <c r="N864" s="84"/>
      <c r="O864" s="84"/>
      <c r="P864" s="84"/>
      <c r="Q864" s="84"/>
      <c r="R864" s="84"/>
      <c r="S864" s="84"/>
      <c r="T864" s="84"/>
      <c r="U864" s="84"/>
      <c r="V864" s="84"/>
      <c r="W864" s="84"/>
      <c r="X864" s="84"/>
      <c r="Y864" s="84"/>
      <c r="Z864" s="84"/>
      <c r="AA864" s="84"/>
      <c r="AB864" s="84"/>
      <c r="AC864" s="84"/>
      <c r="AD864" s="84"/>
      <c r="AE864" s="84"/>
      <c r="AF864" s="84"/>
      <c r="AG864" s="84"/>
      <c r="AH864" s="29"/>
    </row>
    <row r="865" spans="1:34" ht="12.75" customHeight="1">
      <c r="A865" s="84"/>
      <c r="B865" s="84"/>
      <c r="C865" s="85"/>
      <c r="D865" s="84"/>
      <c r="E865" s="84"/>
      <c r="F865" s="84"/>
      <c r="G865" s="84"/>
      <c r="H865" s="84"/>
      <c r="I865" s="84"/>
      <c r="J865" s="84"/>
      <c r="K865" s="84"/>
      <c r="L865" s="84"/>
      <c r="M865" s="84"/>
      <c r="N865" s="84"/>
      <c r="O865" s="84"/>
      <c r="P865" s="84"/>
      <c r="Q865" s="84"/>
      <c r="R865" s="84"/>
      <c r="S865" s="84"/>
      <c r="T865" s="84"/>
      <c r="U865" s="84"/>
      <c r="V865" s="84"/>
      <c r="W865" s="84"/>
      <c r="X865" s="84"/>
      <c r="Y865" s="84"/>
      <c r="Z865" s="84"/>
      <c r="AA865" s="84"/>
      <c r="AB865" s="84"/>
      <c r="AC865" s="84"/>
      <c r="AD865" s="84"/>
      <c r="AE865" s="84"/>
      <c r="AF865" s="84"/>
      <c r="AG865" s="84"/>
      <c r="AH865" s="29"/>
    </row>
    <row r="866" spans="1:34" ht="12.75" customHeight="1">
      <c r="A866" s="84"/>
      <c r="B866" s="84"/>
      <c r="C866" s="85"/>
      <c r="D866" s="84"/>
      <c r="E866" s="84"/>
      <c r="F866" s="84"/>
      <c r="G866" s="84"/>
      <c r="H866" s="84"/>
      <c r="I866" s="84"/>
      <c r="J866" s="84"/>
      <c r="K866" s="84"/>
      <c r="L866" s="84"/>
      <c r="M866" s="84"/>
      <c r="N866" s="84"/>
      <c r="O866" s="84"/>
      <c r="P866" s="84"/>
      <c r="Q866" s="84"/>
      <c r="R866" s="84"/>
      <c r="S866" s="84"/>
      <c r="T866" s="84"/>
      <c r="U866" s="84"/>
      <c r="V866" s="84"/>
      <c r="W866" s="84"/>
      <c r="X866" s="84"/>
      <c r="Y866" s="84"/>
      <c r="Z866" s="84"/>
      <c r="AA866" s="84"/>
      <c r="AB866" s="84"/>
      <c r="AC866" s="84"/>
      <c r="AD866" s="84"/>
      <c r="AE866" s="84"/>
      <c r="AF866" s="84"/>
      <c r="AG866" s="84"/>
      <c r="AH866" s="29"/>
    </row>
    <row r="867" spans="1:34" ht="12.75" customHeight="1">
      <c r="A867" s="84"/>
      <c r="B867" s="84"/>
      <c r="C867" s="85"/>
      <c r="D867" s="84"/>
      <c r="E867" s="84"/>
      <c r="F867" s="84"/>
      <c r="G867" s="84"/>
      <c r="H867" s="84"/>
      <c r="I867" s="84"/>
      <c r="J867" s="84"/>
      <c r="K867" s="84"/>
      <c r="L867" s="84"/>
      <c r="M867" s="84"/>
      <c r="N867" s="84"/>
      <c r="O867" s="84"/>
      <c r="P867" s="84"/>
      <c r="Q867" s="84"/>
      <c r="R867" s="84"/>
      <c r="S867" s="84"/>
      <c r="T867" s="84"/>
      <c r="U867" s="84"/>
      <c r="V867" s="84"/>
      <c r="W867" s="84"/>
      <c r="X867" s="84"/>
      <c r="Y867" s="84"/>
      <c r="Z867" s="84"/>
      <c r="AA867" s="84"/>
      <c r="AB867" s="84"/>
      <c r="AC867" s="84"/>
      <c r="AD867" s="84"/>
      <c r="AE867" s="84"/>
      <c r="AF867" s="84"/>
      <c r="AG867" s="84"/>
      <c r="AH867" s="29"/>
    </row>
    <row r="868" spans="1:34" ht="12.75" customHeight="1">
      <c r="A868" s="84"/>
      <c r="B868" s="84"/>
      <c r="C868" s="85"/>
      <c r="D868" s="84"/>
      <c r="E868" s="84"/>
      <c r="F868" s="84"/>
      <c r="G868" s="84"/>
      <c r="H868" s="84"/>
      <c r="I868" s="84"/>
      <c r="J868" s="84"/>
      <c r="K868" s="84"/>
      <c r="L868" s="84"/>
      <c r="M868" s="84"/>
      <c r="N868" s="84"/>
      <c r="O868" s="84"/>
      <c r="P868" s="84"/>
      <c r="Q868" s="84"/>
      <c r="R868" s="84"/>
      <c r="S868" s="84"/>
      <c r="T868" s="84"/>
      <c r="U868" s="84"/>
      <c r="V868" s="84"/>
      <c r="W868" s="84"/>
      <c r="X868" s="84"/>
      <c r="Y868" s="84"/>
      <c r="Z868" s="84"/>
      <c r="AA868" s="84"/>
      <c r="AB868" s="84"/>
      <c r="AC868" s="84"/>
      <c r="AD868" s="84"/>
      <c r="AE868" s="84"/>
      <c r="AF868" s="84"/>
      <c r="AG868" s="84"/>
      <c r="AH868" s="29"/>
    </row>
    <row r="869" spans="1:34" ht="12.75" customHeight="1">
      <c r="A869" s="84"/>
      <c r="B869" s="84"/>
      <c r="C869" s="85"/>
      <c r="D869" s="84"/>
      <c r="E869" s="84"/>
      <c r="F869" s="84"/>
      <c r="G869" s="84"/>
      <c r="H869" s="84"/>
      <c r="I869" s="84"/>
      <c r="J869" s="84"/>
      <c r="K869" s="84"/>
      <c r="L869" s="84"/>
      <c r="M869" s="84"/>
      <c r="N869" s="84"/>
      <c r="O869" s="84"/>
      <c r="P869" s="84"/>
      <c r="Q869" s="84"/>
      <c r="R869" s="84"/>
      <c r="S869" s="84"/>
      <c r="T869" s="84"/>
      <c r="U869" s="84"/>
      <c r="V869" s="84"/>
      <c r="W869" s="84"/>
      <c r="X869" s="84"/>
      <c r="Y869" s="84"/>
      <c r="Z869" s="84"/>
      <c r="AA869" s="84"/>
      <c r="AB869" s="84"/>
      <c r="AC869" s="84"/>
      <c r="AD869" s="84"/>
      <c r="AE869" s="84"/>
      <c r="AF869" s="84"/>
      <c r="AG869" s="84"/>
      <c r="AH869" s="29"/>
    </row>
    <row r="870" spans="1:34" ht="12.75" customHeight="1">
      <c r="A870" s="84"/>
      <c r="B870" s="84"/>
      <c r="C870" s="85"/>
      <c r="D870" s="84"/>
      <c r="E870" s="84"/>
      <c r="F870" s="84"/>
      <c r="G870" s="84"/>
      <c r="H870" s="84"/>
      <c r="I870" s="84"/>
      <c r="J870" s="84"/>
      <c r="K870" s="84"/>
      <c r="L870" s="84"/>
      <c r="M870" s="84"/>
      <c r="N870" s="84"/>
      <c r="O870" s="84"/>
      <c r="P870" s="84"/>
      <c r="Q870" s="84"/>
      <c r="R870" s="84"/>
      <c r="S870" s="84"/>
      <c r="T870" s="84"/>
      <c r="U870" s="84"/>
      <c r="V870" s="84"/>
      <c r="W870" s="84"/>
      <c r="X870" s="84"/>
      <c r="Y870" s="84"/>
      <c r="Z870" s="84"/>
      <c r="AA870" s="84"/>
      <c r="AB870" s="84"/>
      <c r="AC870" s="84"/>
      <c r="AD870" s="84"/>
      <c r="AE870" s="84"/>
      <c r="AF870" s="84"/>
      <c r="AG870" s="84"/>
      <c r="AH870" s="29"/>
    </row>
    <row r="871" spans="1:34" ht="12.75" customHeight="1">
      <c r="A871" s="84"/>
      <c r="B871" s="84"/>
      <c r="C871" s="85"/>
      <c r="D871" s="84"/>
      <c r="E871" s="84"/>
      <c r="F871" s="84"/>
      <c r="G871" s="84"/>
      <c r="H871" s="84"/>
      <c r="I871" s="84"/>
      <c r="J871" s="84"/>
      <c r="K871" s="84"/>
      <c r="L871" s="84"/>
      <c r="M871" s="84"/>
      <c r="N871" s="84"/>
      <c r="O871" s="84"/>
      <c r="P871" s="84"/>
      <c r="Q871" s="84"/>
      <c r="R871" s="84"/>
      <c r="S871" s="84"/>
      <c r="T871" s="84"/>
      <c r="U871" s="84"/>
      <c r="V871" s="84"/>
      <c r="W871" s="84"/>
      <c r="X871" s="84"/>
      <c r="Y871" s="84"/>
      <c r="Z871" s="84"/>
      <c r="AA871" s="84"/>
      <c r="AB871" s="84"/>
      <c r="AC871" s="84"/>
      <c r="AD871" s="84"/>
      <c r="AE871" s="84"/>
      <c r="AF871" s="84"/>
      <c r="AG871" s="84"/>
      <c r="AH871" s="29"/>
    </row>
    <row r="872" spans="1:34" ht="12.75" customHeight="1">
      <c r="A872" s="84"/>
      <c r="B872" s="84"/>
      <c r="C872" s="85"/>
      <c r="D872" s="84"/>
      <c r="E872" s="84"/>
      <c r="F872" s="84"/>
      <c r="G872" s="84"/>
      <c r="H872" s="84"/>
      <c r="I872" s="84"/>
      <c r="J872" s="84"/>
      <c r="K872" s="84"/>
      <c r="L872" s="84"/>
      <c r="M872" s="84"/>
      <c r="N872" s="84"/>
      <c r="O872" s="84"/>
      <c r="P872" s="84"/>
      <c r="Q872" s="84"/>
      <c r="R872" s="84"/>
      <c r="S872" s="84"/>
      <c r="T872" s="84"/>
      <c r="U872" s="84"/>
      <c r="V872" s="84"/>
      <c r="W872" s="84"/>
      <c r="X872" s="84"/>
      <c r="Y872" s="84"/>
      <c r="Z872" s="84"/>
      <c r="AA872" s="84"/>
      <c r="AB872" s="84"/>
      <c r="AC872" s="84"/>
      <c r="AD872" s="84"/>
      <c r="AE872" s="84"/>
      <c r="AF872" s="84"/>
      <c r="AG872" s="84"/>
      <c r="AH872" s="29"/>
    </row>
    <row r="873" spans="1:34" ht="12.75" customHeight="1">
      <c r="A873" s="84"/>
      <c r="B873" s="84"/>
      <c r="C873" s="85"/>
      <c r="D873" s="84"/>
      <c r="E873" s="84"/>
      <c r="F873" s="84"/>
      <c r="G873" s="84"/>
      <c r="H873" s="84"/>
      <c r="I873" s="84"/>
      <c r="J873" s="84"/>
      <c r="K873" s="84"/>
      <c r="L873" s="84"/>
      <c r="M873" s="84"/>
      <c r="N873" s="84"/>
      <c r="O873" s="84"/>
      <c r="P873" s="84"/>
      <c r="Q873" s="84"/>
      <c r="R873" s="84"/>
      <c r="S873" s="84"/>
      <c r="T873" s="84"/>
      <c r="U873" s="84"/>
      <c r="V873" s="84"/>
      <c r="W873" s="84"/>
      <c r="X873" s="84"/>
      <c r="Y873" s="84"/>
      <c r="Z873" s="84"/>
      <c r="AA873" s="84"/>
      <c r="AB873" s="84"/>
      <c r="AC873" s="84"/>
      <c r="AD873" s="84"/>
      <c r="AE873" s="84"/>
      <c r="AF873" s="84"/>
      <c r="AG873" s="84"/>
      <c r="AH873" s="29"/>
    </row>
    <row r="874" spans="1:34" ht="12.75" customHeight="1">
      <c r="A874" s="84"/>
      <c r="B874" s="84"/>
      <c r="C874" s="85"/>
      <c r="D874" s="84"/>
      <c r="E874" s="84"/>
      <c r="F874" s="84"/>
      <c r="G874" s="84"/>
      <c r="H874" s="84"/>
      <c r="I874" s="84"/>
      <c r="J874" s="84"/>
      <c r="K874" s="84"/>
      <c r="L874" s="84"/>
      <c r="M874" s="84"/>
      <c r="N874" s="84"/>
      <c r="O874" s="84"/>
      <c r="P874" s="84"/>
      <c r="Q874" s="84"/>
      <c r="R874" s="84"/>
      <c r="S874" s="84"/>
      <c r="T874" s="84"/>
      <c r="U874" s="84"/>
      <c r="V874" s="84"/>
      <c r="W874" s="84"/>
      <c r="X874" s="84"/>
      <c r="Y874" s="84"/>
      <c r="Z874" s="84"/>
      <c r="AA874" s="84"/>
      <c r="AB874" s="84"/>
      <c r="AC874" s="84"/>
      <c r="AD874" s="84"/>
      <c r="AE874" s="84"/>
      <c r="AF874" s="84"/>
      <c r="AG874" s="84"/>
      <c r="AH874" s="29"/>
    </row>
    <row r="875" spans="1:34" ht="12.75" customHeight="1">
      <c r="A875" s="84"/>
      <c r="B875" s="84"/>
      <c r="C875" s="85"/>
      <c r="D875" s="84"/>
      <c r="E875" s="84"/>
      <c r="F875" s="84"/>
      <c r="G875" s="84"/>
      <c r="H875" s="84"/>
      <c r="I875" s="84"/>
      <c r="J875" s="84"/>
      <c r="K875" s="84"/>
      <c r="L875" s="84"/>
      <c r="M875" s="84"/>
      <c r="N875" s="84"/>
      <c r="O875" s="84"/>
      <c r="P875" s="84"/>
      <c r="Q875" s="84"/>
      <c r="R875" s="84"/>
      <c r="S875" s="84"/>
      <c r="T875" s="84"/>
      <c r="U875" s="84"/>
      <c r="V875" s="84"/>
      <c r="W875" s="84"/>
      <c r="X875" s="84"/>
      <c r="Y875" s="84"/>
      <c r="Z875" s="84"/>
      <c r="AA875" s="84"/>
      <c r="AB875" s="84"/>
      <c r="AC875" s="84"/>
      <c r="AD875" s="84"/>
      <c r="AE875" s="84"/>
      <c r="AF875" s="84"/>
      <c r="AG875" s="84"/>
      <c r="AH875" s="29"/>
    </row>
    <row r="876" spans="1:34" ht="12.75" customHeight="1">
      <c r="A876" s="84"/>
      <c r="B876" s="84"/>
      <c r="C876" s="85"/>
      <c r="D876" s="84"/>
      <c r="E876" s="84"/>
      <c r="F876" s="84"/>
      <c r="G876" s="84"/>
      <c r="H876" s="84"/>
      <c r="I876" s="84"/>
      <c r="J876" s="84"/>
      <c r="K876" s="84"/>
      <c r="L876" s="84"/>
      <c r="M876" s="84"/>
      <c r="N876" s="84"/>
      <c r="O876" s="84"/>
      <c r="P876" s="84"/>
      <c r="Q876" s="84"/>
      <c r="R876" s="84"/>
      <c r="S876" s="84"/>
      <c r="T876" s="84"/>
      <c r="U876" s="84"/>
      <c r="V876" s="84"/>
      <c r="W876" s="84"/>
      <c r="X876" s="84"/>
      <c r="Y876" s="84"/>
      <c r="Z876" s="84"/>
      <c r="AA876" s="84"/>
      <c r="AB876" s="84"/>
      <c r="AC876" s="84"/>
      <c r="AD876" s="84"/>
      <c r="AE876" s="84"/>
      <c r="AF876" s="84"/>
      <c r="AG876" s="84"/>
      <c r="AH876" s="29"/>
    </row>
    <row r="877" spans="1:34" ht="12.75" customHeight="1">
      <c r="A877" s="84"/>
      <c r="B877" s="84"/>
      <c r="C877" s="85"/>
      <c r="D877" s="84"/>
      <c r="E877" s="84"/>
      <c r="F877" s="84"/>
      <c r="G877" s="84"/>
      <c r="H877" s="84"/>
      <c r="I877" s="84"/>
      <c r="J877" s="84"/>
      <c r="K877" s="84"/>
      <c r="L877" s="84"/>
      <c r="M877" s="84"/>
      <c r="N877" s="84"/>
      <c r="O877" s="84"/>
      <c r="P877" s="84"/>
      <c r="Q877" s="84"/>
      <c r="R877" s="84"/>
      <c r="S877" s="84"/>
      <c r="T877" s="84"/>
      <c r="U877" s="84"/>
      <c r="V877" s="84"/>
      <c r="W877" s="84"/>
      <c r="X877" s="84"/>
      <c r="Y877" s="84"/>
      <c r="Z877" s="84"/>
      <c r="AA877" s="84"/>
      <c r="AB877" s="84"/>
      <c r="AC877" s="84"/>
      <c r="AD877" s="84"/>
      <c r="AE877" s="84"/>
      <c r="AF877" s="84"/>
      <c r="AG877" s="84"/>
      <c r="AH877" s="29"/>
    </row>
    <row r="878" spans="1:34" ht="12.75" customHeight="1">
      <c r="A878" s="84"/>
      <c r="B878" s="84"/>
      <c r="C878" s="85"/>
      <c r="D878" s="84"/>
      <c r="E878" s="84"/>
      <c r="F878" s="84"/>
      <c r="G878" s="84"/>
      <c r="H878" s="84"/>
      <c r="I878" s="84"/>
      <c r="J878" s="84"/>
      <c r="K878" s="84"/>
      <c r="L878" s="84"/>
      <c r="M878" s="84"/>
      <c r="N878" s="84"/>
      <c r="O878" s="84"/>
      <c r="P878" s="84"/>
      <c r="Q878" s="84"/>
      <c r="R878" s="84"/>
      <c r="S878" s="84"/>
      <c r="T878" s="84"/>
      <c r="U878" s="84"/>
      <c r="V878" s="84"/>
      <c r="W878" s="84"/>
      <c r="X878" s="84"/>
      <c r="Y878" s="84"/>
      <c r="Z878" s="84"/>
      <c r="AA878" s="84"/>
      <c r="AB878" s="84"/>
      <c r="AC878" s="84"/>
      <c r="AD878" s="84"/>
      <c r="AE878" s="84"/>
      <c r="AF878" s="84"/>
      <c r="AG878" s="84"/>
      <c r="AH878" s="29"/>
    </row>
    <row r="879" spans="1:34" ht="12.75" customHeight="1">
      <c r="A879" s="84"/>
      <c r="B879" s="84"/>
      <c r="C879" s="85"/>
      <c r="D879" s="84"/>
      <c r="E879" s="84"/>
      <c r="F879" s="84"/>
      <c r="G879" s="84"/>
      <c r="H879" s="84"/>
      <c r="I879" s="84"/>
      <c r="J879" s="84"/>
      <c r="K879" s="84"/>
      <c r="L879" s="84"/>
      <c r="M879" s="84"/>
      <c r="N879" s="84"/>
      <c r="O879" s="84"/>
      <c r="P879" s="84"/>
      <c r="Q879" s="84"/>
      <c r="R879" s="84"/>
      <c r="S879" s="84"/>
      <c r="T879" s="84"/>
      <c r="U879" s="84"/>
      <c r="V879" s="84"/>
      <c r="W879" s="84"/>
      <c r="X879" s="84"/>
      <c r="Y879" s="84"/>
      <c r="Z879" s="84"/>
      <c r="AA879" s="84"/>
      <c r="AB879" s="84"/>
      <c r="AC879" s="84"/>
      <c r="AD879" s="84"/>
      <c r="AE879" s="84"/>
      <c r="AF879" s="84"/>
      <c r="AG879" s="84"/>
      <c r="AH879" s="29"/>
    </row>
    <row r="880" spans="1:34" ht="12.75" customHeight="1">
      <c r="A880" s="84"/>
      <c r="B880" s="84"/>
      <c r="C880" s="85"/>
      <c r="D880" s="84"/>
      <c r="E880" s="84"/>
      <c r="F880" s="84"/>
      <c r="G880" s="84"/>
      <c r="H880" s="84"/>
      <c r="I880" s="84"/>
      <c r="J880" s="84"/>
      <c r="K880" s="84"/>
      <c r="L880" s="84"/>
      <c r="M880" s="84"/>
      <c r="N880" s="84"/>
      <c r="O880" s="84"/>
      <c r="P880" s="84"/>
      <c r="Q880" s="84"/>
      <c r="R880" s="84"/>
      <c r="S880" s="84"/>
      <c r="T880" s="84"/>
      <c r="U880" s="84"/>
      <c r="V880" s="84"/>
      <c r="W880" s="84"/>
      <c r="X880" s="84"/>
      <c r="Y880" s="84"/>
      <c r="Z880" s="84"/>
      <c r="AA880" s="84"/>
      <c r="AB880" s="84"/>
      <c r="AC880" s="84"/>
      <c r="AD880" s="84"/>
      <c r="AE880" s="84"/>
      <c r="AF880" s="84"/>
      <c r="AG880" s="84"/>
      <c r="AH880" s="29"/>
    </row>
    <row r="881" spans="1:34" ht="12.75" customHeight="1">
      <c r="A881" s="84"/>
      <c r="B881" s="84"/>
      <c r="C881" s="85"/>
      <c r="D881" s="84"/>
      <c r="E881" s="84"/>
      <c r="F881" s="84"/>
      <c r="G881" s="84"/>
      <c r="H881" s="84"/>
      <c r="I881" s="84"/>
      <c r="J881" s="84"/>
      <c r="K881" s="84"/>
      <c r="L881" s="84"/>
      <c r="M881" s="84"/>
      <c r="N881" s="84"/>
      <c r="O881" s="84"/>
      <c r="P881" s="84"/>
      <c r="Q881" s="84"/>
      <c r="R881" s="84"/>
      <c r="S881" s="84"/>
      <c r="T881" s="84"/>
      <c r="U881" s="84"/>
      <c r="V881" s="84"/>
      <c r="W881" s="84"/>
      <c r="X881" s="84"/>
      <c r="Y881" s="84"/>
      <c r="Z881" s="84"/>
      <c r="AA881" s="84"/>
      <c r="AB881" s="84"/>
      <c r="AC881" s="84"/>
      <c r="AD881" s="84"/>
      <c r="AE881" s="84"/>
      <c r="AF881" s="84"/>
      <c r="AG881" s="84"/>
      <c r="AH881" s="29"/>
    </row>
    <row r="882" spans="1:34" ht="12.75" customHeight="1">
      <c r="A882" s="84"/>
      <c r="B882" s="84"/>
      <c r="C882" s="85"/>
      <c r="D882" s="84"/>
      <c r="E882" s="84"/>
      <c r="F882" s="84"/>
      <c r="G882" s="84"/>
      <c r="H882" s="84"/>
      <c r="I882" s="84"/>
      <c r="J882" s="84"/>
      <c r="K882" s="84"/>
      <c r="L882" s="84"/>
      <c r="M882" s="84"/>
      <c r="N882" s="84"/>
      <c r="O882" s="84"/>
      <c r="P882" s="84"/>
      <c r="Q882" s="84"/>
      <c r="R882" s="84"/>
      <c r="S882" s="84"/>
      <c r="T882" s="84"/>
      <c r="U882" s="84"/>
      <c r="V882" s="84"/>
      <c r="W882" s="84"/>
      <c r="X882" s="84"/>
      <c r="Y882" s="84"/>
      <c r="Z882" s="84"/>
      <c r="AA882" s="84"/>
      <c r="AB882" s="84"/>
      <c r="AC882" s="84"/>
      <c r="AD882" s="84"/>
      <c r="AE882" s="84"/>
      <c r="AF882" s="84"/>
      <c r="AG882" s="84"/>
      <c r="AH882" s="29"/>
    </row>
    <row r="883" spans="1:34" ht="12.75" customHeight="1">
      <c r="A883" s="84"/>
      <c r="B883" s="84"/>
      <c r="C883" s="85"/>
      <c r="D883" s="84"/>
      <c r="E883" s="84"/>
      <c r="F883" s="84"/>
      <c r="G883" s="84"/>
      <c r="H883" s="84"/>
      <c r="I883" s="84"/>
      <c r="J883" s="84"/>
      <c r="K883" s="84"/>
      <c r="L883" s="84"/>
      <c r="M883" s="84"/>
      <c r="N883" s="84"/>
      <c r="O883" s="84"/>
      <c r="P883" s="84"/>
      <c r="Q883" s="84"/>
      <c r="R883" s="84"/>
      <c r="S883" s="84"/>
      <c r="T883" s="84"/>
      <c r="U883" s="84"/>
      <c r="V883" s="84"/>
      <c r="W883" s="84"/>
      <c r="X883" s="84"/>
      <c r="Y883" s="84"/>
      <c r="Z883" s="84"/>
      <c r="AA883" s="84"/>
      <c r="AB883" s="84"/>
      <c r="AC883" s="84"/>
      <c r="AD883" s="84"/>
      <c r="AE883" s="84"/>
      <c r="AF883" s="84"/>
      <c r="AG883" s="84"/>
      <c r="AH883" s="29"/>
    </row>
    <row r="884" spans="1:34" ht="12.75" customHeight="1">
      <c r="A884" s="84"/>
      <c r="B884" s="84"/>
      <c r="C884" s="85"/>
      <c r="D884" s="84"/>
      <c r="E884" s="84"/>
      <c r="F884" s="84"/>
      <c r="G884" s="84"/>
      <c r="H884" s="84"/>
      <c r="I884" s="84"/>
      <c r="J884" s="84"/>
      <c r="K884" s="84"/>
      <c r="L884" s="84"/>
      <c r="M884" s="84"/>
      <c r="N884" s="84"/>
      <c r="O884" s="84"/>
      <c r="P884" s="84"/>
      <c r="Q884" s="84"/>
      <c r="R884" s="84"/>
      <c r="S884" s="84"/>
      <c r="T884" s="84"/>
      <c r="U884" s="84"/>
      <c r="V884" s="84"/>
      <c r="W884" s="84"/>
      <c r="X884" s="84"/>
      <c r="Y884" s="84"/>
      <c r="Z884" s="84"/>
      <c r="AA884" s="84"/>
      <c r="AB884" s="84"/>
      <c r="AC884" s="84"/>
      <c r="AD884" s="84"/>
      <c r="AE884" s="84"/>
      <c r="AF884" s="84"/>
      <c r="AG884" s="84"/>
      <c r="AH884" s="29"/>
    </row>
    <row r="885" spans="1:34" ht="12.75" customHeight="1">
      <c r="A885" s="84"/>
      <c r="B885" s="84"/>
      <c r="C885" s="85"/>
      <c r="D885" s="84"/>
      <c r="E885" s="84"/>
      <c r="F885" s="84"/>
      <c r="G885" s="84"/>
      <c r="H885" s="84"/>
      <c r="I885" s="84"/>
      <c r="J885" s="84"/>
      <c r="K885" s="84"/>
      <c r="L885" s="84"/>
      <c r="M885" s="84"/>
      <c r="N885" s="84"/>
      <c r="O885" s="84"/>
      <c r="P885" s="84"/>
      <c r="Q885" s="84"/>
      <c r="R885" s="84"/>
      <c r="S885" s="84"/>
      <c r="T885" s="84"/>
      <c r="U885" s="84"/>
      <c r="V885" s="84"/>
      <c r="W885" s="84"/>
      <c r="X885" s="84"/>
      <c r="Y885" s="84"/>
      <c r="Z885" s="84"/>
      <c r="AA885" s="84"/>
      <c r="AB885" s="84"/>
      <c r="AC885" s="84"/>
      <c r="AD885" s="84"/>
      <c r="AE885" s="84"/>
      <c r="AF885" s="84"/>
      <c r="AG885" s="84"/>
      <c r="AH885" s="29"/>
    </row>
    <row r="886" spans="1:34" ht="12.75" customHeight="1">
      <c r="A886" s="84"/>
      <c r="B886" s="84"/>
      <c r="C886" s="85"/>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c r="AH886" s="29"/>
    </row>
    <row r="887" spans="1:34" ht="12.75" customHeight="1">
      <c r="A887" s="84"/>
      <c r="B887" s="84"/>
      <c r="C887" s="85"/>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c r="AH887" s="29"/>
    </row>
    <row r="888" spans="1:34" ht="12.75" customHeight="1">
      <c r="A888" s="84"/>
      <c r="B888" s="84"/>
      <c r="C888" s="85"/>
      <c r="D888" s="84"/>
      <c r="E888" s="84"/>
      <c r="F888" s="84"/>
      <c r="G888" s="84"/>
      <c r="H888" s="84"/>
      <c r="I888" s="84"/>
      <c r="J888" s="84"/>
      <c r="K888" s="84"/>
      <c r="L888" s="84"/>
      <c r="M888" s="84"/>
      <c r="N888" s="84"/>
      <c r="O888" s="84"/>
      <c r="P888" s="84"/>
      <c r="Q888" s="84"/>
      <c r="R888" s="84"/>
      <c r="S888" s="84"/>
      <c r="T888" s="84"/>
      <c r="U888" s="84"/>
      <c r="V888" s="84"/>
      <c r="W888" s="84"/>
      <c r="X888" s="84"/>
      <c r="Y888" s="84"/>
      <c r="Z888" s="84"/>
      <c r="AA888" s="84"/>
      <c r="AB888" s="84"/>
      <c r="AC888" s="84"/>
      <c r="AD888" s="84"/>
      <c r="AE888" s="84"/>
      <c r="AF888" s="84"/>
      <c r="AG888" s="84"/>
      <c r="AH888" s="29"/>
    </row>
    <row r="889" spans="1:34" ht="12.75" customHeight="1">
      <c r="A889" s="84"/>
      <c r="B889" s="84"/>
      <c r="C889" s="85"/>
      <c r="D889" s="84"/>
      <c r="E889" s="84"/>
      <c r="F889" s="84"/>
      <c r="G889" s="84"/>
      <c r="H889" s="84"/>
      <c r="I889" s="84"/>
      <c r="J889" s="84"/>
      <c r="K889" s="84"/>
      <c r="L889" s="84"/>
      <c r="M889" s="84"/>
      <c r="N889" s="84"/>
      <c r="O889" s="84"/>
      <c r="P889" s="84"/>
      <c r="Q889" s="84"/>
      <c r="R889" s="84"/>
      <c r="S889" s="84"/>
      <c r="T889" s="84"/>
      <c r="U889" s="84"/>
      <c r="V889" s="84"/>
      <c r="W889" s="84"/>
      <c r="X889" s="84"/>
      <c r="Y889" s="84"/>
      <c r="Z889" s="84"/>
      <c r="AA889" s="84"/>
      <c r="AB889" s="84"/>
      <c r="AC889" s="84"/>
      <c r="AD889" s="84"/>
      <c r="AE889" s="84"/>
      <c r="AF889" s="84"/>
      <c r="AG889" s="84"/>
      <c r="AH889" s="29"/>
    </row>
    <row r="890" spans="1:34" ht="12.75" customHeight="1">
      <c r="A890" s="84"/>
      <c r="B890" s="84"/>
      <c r="C890" s="85"/>
      <c r="D890" s="84"/>
      <c r="E890" s="84"/>
      <c r="F890" s="84"/>
      <c r="G890" s="84"/>
      <c r="H890" s="84"/>
      <c r="I890" s="84"/>
      <c r="J890" s="84"/>
      <c r="K890" s="84"/>
      <c r="L890" s="84"/>
      <c r="M890" s="84"/>
      <c r="N890" s="84"/>
      <c r="O890" s="84"/>
      <c r="P890" s="84"/>
      <c r="Q890" s="84"/>
      <c r="R890" s="84"/>
      <c r="S890" s="84"/>
      <c r="T890" s="84"/>
      <c r="U890" s="84"/>
      <c r="V890" s="84"/>
      <c r="W890" s="84"/>
      <c r="X890" s="84"/>
      <c r="Y890" s="84"/>
      <c r="Z890" s="84"/>
      <c r="AA890" s="84"/>
      <c r="AB890" s="84"/>
      <c r="AC890" s="84"/>
      <c r="AD890" s="84"/>
      <c r="AE890" s="84"/>
      <c r="AF890" s="84"/>
      <c r="AG890" s="84"/>
      <c r="AH890" s="29"/>
    </row>
    <row r="891" spans="1:34" ht="12.75" customHeight="1">
      <c r="A891" s="84"/>
      <c r="B891" s="84"/>
      <c r="C891" s="85"/>
      <c r="D891" s="84"/>
      <c r="E891" s="84"/>
      <c r="F891" s="84"/>
      <c r="G891" s="84"/>
      <c r="H891" s="84"/>
      <c r="I891" s="84"/>
      <c r="J891" s="84"/>
      <c r="K891" s="84"/>
      <c r="L891" s="84"/>
      <c r="M891" s="84"/>
      <c r="N891" s="84"/>
      <c r="O891" s="84"/>
      <c r="P891" s="84"/>
      <c r="Q891" s="84"/>
      <c r="R891" s="84"/>
      <c r="S891" s="84"/>
      <c r="T891" s="84"/>
      <c r="U891" s="84"/>
      <c r="V891" s="84"/>
      <c r="W891" s="84"/>
      <c r="X891" s="84"/>
      <c r="Y891" s="84"/>
      <c r="Z891" s="84"/>
      <c r="AA891" s="84"/>
      <c r="AB891" s="84"/>
      <c r="AC891" s="84"/>
      <c r="AD891" s="84"/>
      <c r="AE891" s="84"/>
      <c r="AF891" s="84"/>
      <c r="AG891" s="84"/>
      <c r="AH891" s="29"/>
    </row>
    <row r="892" spans="1:34" ht="12.75" customHeight="1">
      <c r="A892" s="84"/>
      <c r="B892" s="84"/>
      <c r="C892" s="85"/>
      <c r="D892" s="84"/>
      <c r="E892" s="84"/>
      <c r="F892" s="84"/>
      <c r="G892" s="84"/>
      <c r="H892" s="84"/>
      <c r="I892" s="84"/>
      <c r="J892" s="84"/>
      <c r="K892" s="84"/>
      <c r="L892" s="84"/>
      <c r="M892" s="84"/>
      <c r="N892" s="84"/>
      <c r="O892" s="84"/>
      <c r="P892" s="84"/>
      <c r="Q892" s="84"/>
      <c r="R892" s="84"/>
      <c r="S892" s="84"/>
      <c r="T892" s="84"/>
      <c r="U892" s="84"/>
      <c r="V892" s="84"/>
      <c r="W892" s="84"/>
      <c r="X892" s="84"/>
      <c r="Y892" s="84"/>
      <c r="Z892" s="84"/>
      <c r="AA892" s="84"/>
      <c r="AB892" s="84"/>
      <c r="AC892" s="84"/>
      <c r="AD892" s="84"/>
      <c r="AE892" s="84"/>
      <c r="AF892" s="84"/>
      <c r="AG892" s="84"/>
      <c r="AH892" s="29"/>
    </row>
    <row r="893" spans="1:34" ht="12.75" customHeight="1">
      <c r="A893" s="84"/>
      <c r="B893" s="84"/>
      <c r="C893" s="85"/>
      <c r="D893" s="84"/>
      <c r="E893" s="84"/>
      <c r="F893" s="84"/>
      <c r="G893" s="84"/>
      <c r="H893" s="84"/>
      <c r="I893" s="84"/>
      <c r="J893" s="84"/>
      <c r="K893" s="84"/>
      <c r="L893" s="84"/>
      <c r="M893" s="84"/>
      <c r="N893" s="84"/>
      <c r="O893" s="84"/>
      <c r="P893" s="84"/>
      <c r="Q893" s="84"/>
      <c r="R893" s="84"/>
      <c r="S893" s="84"/>
      <c r="T893" s="84"/>
      <c r="U893" s="84"/>
      <c r="V893" s="84"/>
      <c r="W893" s="84"/>
      <c r="X893" s="84"/>
      <c r="Y893" s="84"/>
      <c r="Z893" s="84"/>
      <c r="AA893" s="84"/>
      <c r="AB893" s="84"/>
      <c r="AC893" s="84"/>
      <c r="AD893" s="84"/>
      <c r="AE893" s="84"/>
      <c r="AF893" s="84"/>
      <c r="AG893" s="84"/>
      <c r="AH893" s="29"/>
    </row>
    <row r="894" spans="1:34" ht="12.75" customHeight="1">
      <c r="A894" s="84"/>
      <c r="B894" s="84"/>
      <c r="C894" s="85"/>
      <c r="D894" s="84"/>
      <c r="E894" s="84"/>
      <c r="F894" s="84"/>
      <c r="G894" s="84"/>
      <c r="H894" s="84"/>
      <c r="I894" s="84"/>
      <c r="J894" s="84"/>
      <c r="K894" s="84"/>
      <c r="L894" s="84"/>
      <c r="M894" s="84"/>
      <c r="N894" s="84"/>
      <c r="O894" s="84"/>
      <c r="P894" s="84"/>
      <c r="Q894" s="84"/>
      <c r="R894" s="84"/>
      <c r="S894" s="84"/>
      <c r="T894" s="84"/>
      <c r="U894" s="84"/>
      <c r="V894" s="84"/>
      <c r="W894" s="84"/>
      <c r="X894" s="84"/>
      <c r="Y894" s="84"/>
      <c r="Z894" s="84"/>
      <c r="AA894" s="84"/>
      <c r="AB894" s="84"/>
      <c r="AC894" s="84"/>
      <c r="AD894" s="84"/>
      <c r="AE894" s="84"/>
      <c r="AF894" s="84"/>
      <c r="AG894" s="84"/>
      <c r="AH894" s="29"/>
    </row>
    <row r="895" spans="1:34" ht="12.75" customHeight="1">
      <c r="A895" s="84"/>
      <c r="B895" s="84"/>
      <c r="C895" s="85"/>
      <c r="D895" s="84"/>
      <c r="E895" s="84"/>
      <c r="F895" s="84"/>
      <c r="G895" s="84"/>
      <c r="H895" s="84"/>
      <c r="I895" s="84"/>
      <c r="J895" s="84"/>
      <c r="K895" s="84"/>
      <c r="L895" s="84"/>
      <c r="M895" s="84"/>
      <c r="N895" s="84"/>
      <c r="O895" s="84"/>
      <c r="P895" s="84"/>
      <c r="Q895" s="84"/>
      <c r="R895" s="84"/>
      <c r="S895" s="84"/>
      <c r="T895" s="84"/>
      <c r="U895" s="84"/>
      <c r="V895" s="84"/>
      <c r="W895" s="84"/>
      <c r="X895" s="84"/>
      <c r="Y895" s="84"/>
      <c r="Z895" s="84"/>
      <c r="AA895" s="84"/>
      <c r="AB895" s="84"/>
      <c r="AC895" s="84"/>
      <c r="AD895" s="84"/>
      <c r="AE895" s="84"/>
      <c r="AF895" s="84"/>
      <c r="AG895" s="84"/>
      <c r="AH895" s="29"/>
    </row>
    <row r="896" spans="1:34" ht="12.75" customHeight="1">
      <c r="A896" s="84"/>
      <c r="B896" s="84"/>
      <c r="C896" s="85"/>
      <c r="D896" s="84"/>
      <c r="E896" s="84"/>
      <c r="F896" s="84"/>
      <c r="G896" s="84"/>
      <c r="H896" s="84"/>
      <c r="I896" s="84"/>
      <c r="J896" s="84"/>
      <c r="K896" s="84"/>
      <c r="L896" s="84"/>
      <c r="M896" s="84"/>
      <c r="N896" s="84"/>
      <c r="O896" s="84"/>
      <c r="P896" s="84"/>
      <c r="Q896" s="84"/>
      <c r="R896" s="84"/>
      <c r="S896" s="84"/>
      <c r="T896" s="84"/>
      <c r="U896" s="84"/>
      <c r="V896" s="84"/>
      <c r="W896" s="84"/>
      <c r="X896" s="84"/>
      <c r="Y896" s="84"/>
      <c r="Z896" s="84"/>
      <c r="AA896" s="84"/>
      <c r="AB896" s="84"/>
      <c r="AC896" s="84"/>
      <c r="AD896" s="84"/>
      <c r="AE896" s="84"/>
      <c r="AF896" s="84"/>
      <c r="AG896" s="84"/>
      <c r="AH896" s="29"/>
    </row>
    <row r="897" spans="1:34" ht="12.75" customHeight="1">
      <c r="A897" s="84"/>
      <c r="B897" s="84"/>
      <c r="C897" s="85"/>
      <c r="D897" s="84"/>
      <c r="E897" s="84"/>
      <c r="F897" s="84"/>
      <c r="G897" s="84"/>
      <c r="H897" s="84"/>
      <c r="I897" s="84"/>
      <c r="J897" s="84"/>
      <c r="K897" s="84"/>
      <c r="L897" s="84"/>
      <c r="M897" s="84"/>
      <c r="N897" s="84"/>
      <c r="O897" s="84"/>
      <c r="P897" s="84"/>
      <c r="Q897" s="84"/>
      <c r="R897" s="84"/>
      <c r="S897" s="84"/>
      <c r="T897" s="84"/>
      <c r="U897" s="84"/>
      <c r="V897" s="84"/>
      <c r="W897" s="84"/>
      <c r="X897" s="84"/>
      <c r="Y897" s="84"/>
      <c r="Z897" s="84"/>
      <c r="AA897" s="84"/>
      <c r="AB897" s="84"/>
      <c r="AC897" s="84"/>
      <c r="AD897" s="84"/>
      <c r="AE897" s="84"/>
      <c r="AF897" s="84"/>
      <c r="AG897" s="84"/>
      <c r="AH897" s="29"/>
    </row>
    <row r="898" spans="1:34" ht="12.75" customHeight="1">
      <c r="A898" s="84"/>
      <c r="B898" s="84"/>
      <c r="C898" s="85"/>
      <c r="D898" s="84"/>
      <c r="E898" s="84"/>
      <c r="F898" s="84"/>
      <c r="G898" s="84"/>
      <c r="H898" s="84"/>
      <c r="I898" s="84"/>
      <c r="J898" s="84"/>
      <c r="K898" s="84"/>
      <c r="L898" s="84"/>
      <c r="M898" s="84"/>
      <c r="N898" s="84"/>
      <c r="O898" s="84"/>
      <c r="P898" s="84"/>
      <c r="Q898" s="84"/>
      <c r="R898" s="84"/>
      <c r="S898" s="84"/>
      <c r="T898" s="84"/>
      <c r="U898" s="84"/>
      <c r="V898" s="84"/>
      <c r="W898" s="84"/>
      <c r="X898" s="84"/>
      <c r="Y898" s="84"/>
      <c r="Z898" s="84"/>
      <c r="AA898" s="84"/>
      <c r="AB898" s="84"/>
      <c r="AC898" s="84"/>
      <c r="AD898" s="84"/>
      <c r="AE898" s="84"/>
      <c r="AF898" s="84"/>
      <c r="AG898" s="84"/>
      <c r="AH898" s="29"/>
    </row>
    <row r="899" spans="1:34" ht="12.75" customHeight="1">
      <c r="A899" s="84"/>
      <c r="B899" s="84"/>
      <c r="C899" s="85"/>
      <c r="D899" s="84"/>
      <c r="E899" s="84"/>
      <c r="F899" s="84"/>
      <c r="G899" s="84"/>
      <c r="H899" s="84"/>
      <c r="I899" s="84"/>
      <c r="J899" s="84"/>
      <c r="K899" s="84"/>
      <c r="L899" s="84"/>
      <c r="M899" s="84"/>
      <c r="N899" s="84"/>
      <c r="O899" s="84"/>
      <c r="P899" s="84"/>
      <c r="Q899" s="84"/>
      <c r="R899" s="84"/>
      <c r="S899" s="84"/>
      <c r="T899" s="84"/>
      <c r="U899" s="84"/>
      <c r="V899" s="84"/>
      <c r="W899" s="84"/>
      <c r="X899" s="84"/>
      <c r="Y899" s="84"/>
      <c r="Z899" s="84"/>
      <c r="AA899" s="84"/>
      <c r="AB899" s="84"/>
      <c r="AC899" s="84"/>
      <c r="AD899" s="84"/>
      <c r="AE899" s="84"/>
      <c r="AF899" s="84"/>
      <c r="AG899" s="84"/>
      <c r="AH899" s="29"/>
    </row>
    <row r="900" spans="1:34" ht="12.75" customHeight="1">
      <c r="A900" s="84"/>
      <c r="B900" s="84"/>
      <c r="C900" s="85"/>
      <c r="D900" s="84"/>
      <c r="E900" s="84"/>
      <c r="F900" s="84"/>
      <c r="G900" s="84"/>
      <c r="H900" s="84"/>
      <c r="I900" s="84"/>
      <c r="J900" s="84"/>
      <c r="K900" s="84"/>
      <c r="L900" s="84"/>
      <c r="M900" s="84"/>
      <c r="N900" s="84"/>
      <c r="O900" s="84"/>
      <c r="P900" s="84"/>
      <c r="Q900" s="84"/>
      <c r="R900" s="84"/>
      <c r="S900" s="84"/>
      <c r="T900" s="84"/>
      <c r="U900" s="84"/>
      <c r="V900" s="84"/>
      <c r="W900" s="84"/>
      <c r="X900" s="84"/>
      <c r="Y900" s="84"/>
      <c r="Z900" s="84"/>
      <c r="AA900" s="84"/>
      <c r="AB900" s="84"/>
      <c r="AC900" s="84"/>
      <c r="AD900" s="84"/>
      <c r="AE900" s="84"/>
      <c r="AF900" s="84"/>
      <c r="AG900" s="84"/>
      <c r="AH900" s="29"/>
    </row>
    <row r="901" spans="1:34" ht="12.75" customHeight="1">
      <c r="A901" s="84"/>
      <c r="B901" s="84"/>
      <c r="C901" s="85"/>
      <c r="D901" s="84"/>
      <c r="E901" s="84"/>
      <c r="F901" s="84"/>
      <c r="G901" s="84"/>
      <c r="H901" s="84"/>
      <c r="I901" s="84"/>
      <c r="J901" s="84"/>
      <c r="K901" s="84"/>
      <c r="L901" s="84"/>
      <c r="M901" s="84"/>
      <c r="N901" s="84"/>
      <c r="O901" s="84"/>
      <c r="P901" s="84"/>
      <c r="Q901" s="84"/>
      <c r="R901" s="84"/>
      <c r="S901" s="84"/>
      <c r="T901" s="84"/>
      <c r="U901" s="84"/>
      <c r="V901" s="84"/>
      <c r="W901" s="84"/>
      <c r="X901" s="84"/>
      <c r="Y901" s="84"/>
      <c r="Z901" s="84"/>
      <c r="AA901" s="84"/>
      <c r="AB901" s="84"/>
      <c r="AC901" s="84"/>
      <c r="AD901" s="84"/>
      <c r="AE901" s="84"/>
      <c r="AF901" s="84"/>
      <c r="AG901" s="84"/>
      <c r="AH901" s="29"/>
    </row>
    <row r="902" spans="1:34" ht="12.75" customHeight="1">
      <c r="A902" s="84"/>
      <c r="B902" s="84"/>
      <c r="C902" s="85"/>
      <c r="D902" s="84"/>
      <c r="E902" s="84"/>
      <c r="F902" s="84"/>
      <c r="G902" s="84"/>
      <c r="H902" s="84"/>
      <c r="I902" s="84"/>
      <c r="J902" s="84"/>
      <c r="K902" s="84"/>
      <c r="L902" s="84"/>
      <c r="M902" s="84"/>
      <c r="N902" s="84"/>
      <c r="O902" s="84"/>
      <c r="P902" s="84"/>
      <c r="Q902" s="84"/>
      <c r="R902" s="84"/>
      <c r="S902" s="84"/>
      <c r="T902" s="84"/>
      <c r="U902" s="84"/>
      <c r="V902" s="84"/>
      <c r="W902" s="84"/>
      <c r="X902" s="84"/>
      <c r="Y902" s="84"/>
      <c r="Z902" s="84"/>
      <c r="AA902" s="84"/>
      <c r="AB902" s="84"/>
      <c r="AC902" s="84"/>
      <c r="AD902" s="84"/>
      <c r="AE902" s="84"/>
      <c r="AF902" s="84"/>
      <c r="AG902" s="84"/>
      <c r="AH902" s="29"/>
    </row>
    <row r="903" spans="1:34" ht="12.75" customHeight="1">
      <c r="A903" s="84"/>
      <c r="B903" s="84"/>
      <c r="C903" s="85"/>
      <c r="D903" s="84"/>
      <c r="E903" s="84"/>
      <c r="F903" s="84"/>
      <c r="G903" s="84"/>
      <c r="H903" s="84"/>
      <c r="I903" s="84"/>
      <c r="J903" s="84"/>
      <c r="K903" s="84"/>
      <c r="L903" s="84"/>
      <c r="M903" s="84"/>
      <c r="N903" s="84"/>
      <c r="O903" s="84"/>
      <c r="P903" s="84"/>
      <c r="Q903" s="84"/>
      <c r="R903" s="84"/>
      <c r="S903" s="84"/>
      <c r="T903" s="84"/>
      <c r="U903" s="84"/>
      <c r="V903" s="84"/>
      <c r="W903" s="84"/>
      <c r="X903" s="84"/>
      <c r="Y903" s="84"/>
      <c r="Z903" s="84"/>
      <c r="AA903" s="84"/>
      <c r="AB903" s="84"/>
      <c r="AC903" s="84"/>
      <c r="AD903" s="84"/>
      <c r="AE903" s="84"/>
      <c r="AF903" s="84"/>
      <c r="AG903" s="84"/>
      <c r="AH903" s="29"/>
    </row>
    <row r="904" spans="1:34" ht="12.75" customHeight="1">
      <c r="A904" s="84"/>
      <c r="B904" s="84"/>
      <c r="C904" s="85"/>
      <c r="D904" s="84"/>
      <c r="E904" s="84"/>
      <c r="F904" s="84"/>
      <c r="G904" s="84"/>
      <c r="H904" s="84"/>
      <c r="I904" s="84"/>
      <c r="J904" s="84"/>
      <c r="K904" s="84"/>
      <c r="L904" s="84"/>
      <c r="M904" s="84"/>
      <c r="N904" s="84"/>
      <c r="O904" s="84"/>
      <c r="P904" s="84"/>
      <c r="Q904" s="84"/>
      <c r="R904" s="84"/>
      <c r="S904" s="84"/>
      <c r="T904" s="84"/>
      <c r="U904" s="84"/>
      <c r="V904" s="84"/>
      <c r="W904" s="84"/>
      <c r="X904" s="84"/>
      <c r="Y904" s="84"/>
      <c r="Z904" s="84"/>
      <c r="AA904" s="84"/>
      <c r="AB904" s="84"/>
      <c r="AC904" s="84"/>
      <c r="AD904" s="84"/>
      <c r="AE904" s="84"/>
      <c r="AF904" s="84"/>
      <c r="AG904" s="84"/>
      <c r="AH904" s="29"/>
    </row>
    <row r="905" spans="1:34" ht="12.75" customHeight="1">
      <c r="A905" s="84"/>
      <c r="B905" s="84"/>
      <c r="C905" s="85"/>
      <c r="D905" s="84"/>
      <c r="E905" s="84"/>
      <c r="F905" s="84"/>
      <c r="G905" s="84"/>
      <c r="H905" s="84"/>
      <c r="I905" s="84"/>
      <c r="J905" s="84"/>
      <c r="K905" s="84"/>
      <c r="L905" s="84"/>
      <c r="M905" s="84"/>
      <c r="N905" s="84"/>
      <c r="O905" s="84"/>
      <c r="P905" s="84"/>
      <c r="Q905" s="84"/>
      <c r="R905" s="84"/>
      <c r="S905" s="84"/>
      <c r="T905" s="84"/>
      <c r="U905" s="84"/>
      <c r="V905" s="84"/>
      <c r="W905" s="84"/>
      <c r="X905" s="84"/>
      <c r="Y905" s="84"/>
      <c r="Z905" s="84"/>
      <c r="AA905" s="84"/>
      <c r="AB905" s="84"/>
      <c r="AC905" s="84"/>
      <c r="AD905" s="84"/>
      <c r="AE905" s="84"/>
      <c r="AF905" s="84"/>
      <c r="AG905" s="84"/>
      <c r="AH905" s="29"/>
    </row>
    <row r="906" spans="1:34" ht="12.75" customHeight="1">
      <c r="A906" s="84"/>
      <c r="B906" s="84"/>
      <c r="C906" s="85"/>
      <c r="D906" s="84"/>
      <c r="E906" s="84"/>
      <c r="F906" s="84"/>
      <c r="G906" s="84"/>
      <c r="H906" s="84"/>
      <c r="I906" s="84"/>
      <c r="J906" s="84"/>
      <c r="K906" s="84"/>
      <c r="L906" s="84"/>
      <c r="M906" s="84"/>
      <c r="N906" s="84"/>
      <c r="O906" s="84"/>
      <c r="P906" s="84"/>
      <c r="Q906" s="84"/>
      <c r="R906" s="84"/>
      <c r="S906" s="84"/>
      <c r="T906" s="84"/>
      <c r="U906" s="84"/>
      <c r="V906" s="84"/>
      <c r="W906" s="84"/>
      <c r="X906" s="84"/>
      <c r="Y906" s="84"/>
      <c r="Z906" s="84"/>
      <c r="AA906" s="84"/>
      <c r="AB906" s="84"/>
      <c r="AC906" s="84"/>
      <c r="AD906" s="84"/>
      <c r="AE906" s="84"/>
      <c r="AF906" s="84"/>
      <c r="AG906" s="84"/>
      <c r="AH906" s="29"/>
    </row>
    <row r="907" spans="1:34" ht="12.75" customHeight="1">
      <c r="A907" s="84"/>
      <c r="B907" s="84"/>
      <c r="C907" s="85"/>
      <c r="D907" s="84"/>
      <c r="E907" s="84"/>
      <c r="F907" s="84"/>
      <c r="G907" s="84"/>
      <c r="H907" s="84"/>
      <c r="I907" s="84"/>
      <c r="J907" s="84"/>
      <c r="K907" s="84"/>
      <c r="L907" s="84"/>
      <c r="M907" s="84"/>
      <c r="N907" s="84"/>
      <c r="O907" s="84"/>
      <c r="P907" s="84"/>
      <c r="Q907" s="84"/>
      <c r="R907" s="84"/>
      <c r="S907" s="84"/>
      <c r="T907" s="84"/>
      <c r="U907" s="84"/>
      <c r="V907" s="84"/>
      <c r="W907" s="84"/>
      <c r="X907" s="84"/>
      <c r="Y907" s="84"/>
      <c r="Z907" s="84"/>
      <c r="AA907" s="84"/>
      <c r="AB907" s="84"/>
      <c r="AC907" s="84"/>
      <c r="AD907" s="84"/>
      <c r="AE907" s="84"/>
      <c r="AF907" s="84"/>
      <c r="AG907" s="84"/>
      <c r="AH907" s="29"/>
    </row>
    <row r="908" spans="1:34" ht="12.75" customHeight="1">
      <c r="A908" s="84"/>
      <c r="B908" s="84"/>
      <c r="C908" s="85"/>
      <c r="D908" s="84"/>
      <c r="E908" s="84"/>
      <c r="F908" s="84"/>
      <c r="G908" s="84"/>
      <c r="H908" s="84"/>
      <c r="I908" s="84"/>
      <c r="J908" s="84"/>
      <c r="K908" s="84"/>
      <c r="L908" s="84"/>
      <c r="M908" s="84"/>
      <c r="N908" s="84"/>
      <c r="O908" s="84"/>
      <c r="P908" s="84"/>
      <c r="Q908" s="84"/>
      <c r="R908" s="84"/>
      <c r="S908" s="84"/>
      <c r="T908" s="84"/>
      <c r="U908" s="84"/>
      <c r="V908" s="84"/>
      <c r="W908" s="84"/>
      <c r="X908" s="84"/>
      <c r="Y908" s="84"/>
      <c r="Z908" s="84"/>
      <c r="AA908" s="84"/>
      <c r="AB908" s="84"/>
      <c r="AC908" s="84"/>
      <c r="AD908" s="84"/>
      <c r="AE908" s="84"/>
      <c r="AF908" s="84"/>
      <c r="AG908" s="84"/>
      <c r="AH908" s="29"/>
    </row>
    <row r="909" spans="1:34" ht="12.75" customHeight="1">
      <c r="A909" s="84"/>
      <c r="B909" s="84"/>
      <c r="C909" s="85"/>
      <c r="D909" s="84"/>
      <c r="E909" s="84"/>
      <c r="F909" s="84"/>
      <c r="G909" s="84"/>
      <c r="H909" s="84"/>
      <c r="I909" s="84"/>
      <c r="J909" s="84"/>
      <c r="K909" s="84"/>
      <c r="L909" s="84"/>
      <c r="M909" s="84"/>
      <c r="N909" s="84"/>
      <c r="O909" s="84"/>
      <c r="P909" s="84"/>
      <c r="Q909" s="84"/>
      <c r="R909" s="84"/>
      <c r="S909" s="84"/>
      <c r="T909" s="84"/>
      <c r="U909" s="84"/>
      <c r="V909" s="84"/>
      <c r="W909" s="84"/>
      <c r="X909" s="84"/>
      <c r="Y909" s="84"/>
      <c r="Z909" s="84"/>
      <c r="AA909" s="84"/>
      <c r="AB909" s="84"/>
      <c r="AC909" s="84"/>
      <c r="AD909" s="84"/>
      <c r="AE909" s="84"/>
      <c r="AF909" s="84"/>
      <c r="AG909" s="84"/>
      <c r="AH909" s="29"/>
    </row>
    <row r="910" spans="1:34" ht="12.75" customHeight="1">
      <c r="A910" s="84"/>
      <c r="B910" s="84"/>
      <c r="C910" s="85"/>
      <c r="D910" s="84"/>
      <c r="E910" s="84"/>
      <c r="F910" s="84"/>
      <c r="G910" s="84"/>
      <c r="H910" s="84"/>
      <c r="I910" s="84"/>
      <c r="J910" s="84"/>
      <c r="K910" s="84"/>
      <c r="L910" s="84"/>
      <c r="M910" s="84"/>
      <c r="N910" s="84"/>
      <c r="O910" s="84"/>
      <c r="P910" s="84"/>
      <c r="Q910" s="84"/>
      <c r="R910" s="84"/>
      <c r="S910" s="84"/>
      <c r="T910" s="84"/>
      <c r="U910" s="84"/>
      <c r="V910" s="84"/>
      <c r="W910" s="84"/>
      <c r="X910" s="84"/>
      <c r="Y910" s="84"/>
      <c r="Z910" s="84"/>
      <c r="AA910" s="84"/>
      <c r="AB910" s="84"/>
      <c r="AC910" s="84"/>
      <c r="AD910" s="84"/>
      <c r="AE910" s="84"/>
      <c r="AF910" s="84"/>
      <c r="AG910" s="84"/>
      <c r="AH910" s="29"/>
    </row>
    <row r="911" spans="1:34" ht="12.75" customHeight="1">
      <c r="A911" s="84"/>
      <c r="B911" s="84"/>
      <c r="C911" s="85"/>
      <c r="D911" s="84"/>
      <c r="E911" s="84"/>
      <c r="F911" s="84"/>
      <c r="G911" s="84"/>
      <c r="H911" s="84"/>
      <c r="I911" s="84"/>
      <c r="J911" s="84"/>
      <c r="K911" s="84"/>
      <c r="L911" s="84"/>
      <c r="M911" s="84"/>
      <c r="N911" s="84"/>
      <c r="O911" s="84"/>
      <c r="P911" s="84"/>
      <c r="Q911" s="84"/>
      <c r="R911" s="84"/>
      <c r="S911" s="84"/>
      <c r="T911" s="84"/>
      <c r="U911" s="84"/>
      <c r="V911" s="84"/>
      <c r="W911" s="84"/>
      <c r="X911" s="84"/>
      <c r="Y911" s="84"/>
      <c r="Z911" s="84"/>
      <c r="AA911" s="84"/>
      <c r="AB911" s="84"/>
      <c r="AC911" s="84"/>
      <c r="AD911" s="84"/>
      <c r="AE911" s="84"/>
      <c r="AF911" s="84"/>
      <c r="AG911" s="84"/>
      <c r="AH911" s="29"/>
    </row>
    <row r="912" spans="1:34" ht="12.75" customHeight="1">
      <c r="A912" s="84"/>
      <c r="B912" s="84"/>
      <c r="C912" s="85"/>
      <c r="D912" s="84"/>
      <c r="E912" s="84"/>
      <c r="F912" s="84"/>
      <c r="G912" s="84"/>
      <c r="H912" s="84"/>
      <c r="I912" s="84"/>
      <c r="J912" s="84"/>
      <c r="K912" s="84"/>
      <c r="L912" s="84"/>
      <c r="M912" s="84"/>
      <c r="N912" s="84"/>
      <c r="O912" s="84"/>
      <c r="P912" s="84"/>
      <c r="Q912" s="84"/>
      <c r="R912" s="84"/>
      <c r="S912" s="84"/>
      <c r="T912" s="84"/>
      <c r="U912" s="84"/>
      <c r="V912" s="84"/>
      <c r="W912" s="84"/>
      <c r="X912" s="84"/>
      <c r="Y912" s="84"/>
      <c r="Z912" s="84"/>
      <c r="AA912" s="84"/>
      <c r="AB912" s="84"/>
      <c r="AC912" s="84"/>
      <c r="AD912" s="84"/>
      <c r="AE912" s="84"/>
      <c r="AF912" s="84"/>
      <c r="AG912" s="84"/>
      <c r="AH912" s="29"/>
    </row>
    <row r="913" spans="1:34" ht="12.75" customHeight="1">
      <c r="A913" s="84"/>
      <c r="B913" s="84"/>
      <c r="C913" s="85"/>
      <c r="D913" s="84"/>
      <c r="E913" s="84"/>
      <c r="F913" s="84"/>
      <c r="G913" s="84"/>
      <c r="H913" s="84"/>
      <c r="I913" s="84"/>
      <c r="J913" s="84"/>
      <c r="K913" s="84"/>
      <c r="L913" s="84"/>
      <c r="M913" s="84"/>
      <c r="N913" s="84"/>
      <c r="O913" s="84"/>
      <c r="P913" s="84"/>
      <c r="Q913" s="84"/>
      <c r="R913" s="84"/>
      <c r="S913" s="84"/>
      <c r="T913" s="84"/>
      <c r="U913" s="84"/>
      <c r="V913" s="84"/>
      <c r="W913" s="84"/>
      <c r="X913" s="84"/>
      <c r="Y913" s="84"/>
      <c r="Z913" s="84"/>
      <c r="AA913" s="84"/>
      <c r="AB913" s="84"/>
      <c r="AC913" s="84"/>
      <c r="AD913" s="84"/>
      <c r="AE913" s="84"/>
      <c r="AF913" s="84"/>
      <c r="AG913" s="84"/>
      <c r="AH913" s="29"/>
    </row>
    <row r="914" spans="1:34" ht="12.75" customHeight="1">
      <c r="A914" s="84"/>
      <c r="B914" s="84"/>
      <c r="C914" s="85"/>
      <c r="D914" s="84"/>
      <c r="E914" s="84"/>
      <c r="F914" s="84"/>
      <c r="G914" s="84"/>
      <c r="H914" s="84"/>
      <c r="I914" s="84"/>
      <c r="J914" s="84"/>
      <c r="K914" s="84"/>
      <c r="L914" s="84"/>
      <c r="M914" s="84"/>
      <c r="N914" s="84"/>
      <c r="O914" s="84"/>
      <c r="P914" s="84"/>
      <c r="Q914" s="84"/>
      <c r="R914" s="84"/>
      <c r="S914" s="84"/>
      <c r="T914" s="84"/>
      <c r="U914" s="84"/>
      <c r="V914" s="84"/>
      <c r="W914" s="84"/>
      <c r="X914" s="84"/>
      <c r="Y914" s="84"/>
      <c r="Z914" s="84"/>
      <c r="AA914" s="84"/>
      <c r="AB914" s="84"/>
      <c r="AC914" s="84"/>
      <c r="AD914" s="84"/>
      <c r="AE914" s="84"/>
      <c r="AF914" s="84"/>
      <c r="AG914" s="84"/>
      <c r="AH914" s="29"/>
    </row>
    <row r="915" spans="1:34" ht="12.75" customHeight="1">
      <c r="A915" s="84"/>
      <c r="B915" s="84"/>
      <c r="C915" s="85"/>
      <c r="D915" s="84"/>
      <c r="E915" s="84"/>
      <c r="F915" s="84"/>
      <c r="G915" s="84"/>
      <c r="H915" s="84"/>
      <c r="I915" s="84"/>
      <c r="J915" s="84"/>
      <c r="K915" s="84"/>
      <c r="L915" s="84"/>
      <c r="M915" s="84"/>
      <c r="N915" s="84"/>
      <c r="O915" s="84"/>
      <c r="P915" s="84"/>
      <c r="Q915" s="84"/>
      <c r="R915" s="84"/>
      <c r="S915" s="84"/>
      <c r="T915" s="84"/>
      <c r="U915" s="84"/>
      <c r="V915" s="84"/>
      <c r="W915" s="84"/>
      <c r="X915" s="84"/>
      <c r="Y915" s="84"/>
      <c r="Z915" s="84"/>
      <c r="AA915" s="84"/>
      <c r="AB915" s="84"/>
      <c r="AC915" s="84"/>
      <c r="AD915" s="84"/>
      <c r="AE915" s="84"/>
      <c r="AF915" s="84"/>
      <c r="AG915" s="84"/>
      <c r="AH915" s="29"/>
    </row>
    <row r="916" spans="1:34" ht="12.75" customHeight="1">
      <c r="A916" s="84"/>
      <c r="B916" s="84"/>
      <c r="C916" s="85"/>
      <c r="D916" s="84"/>
      <c r="E916" s="84"/>
      <c r="F916" s="84"/>
      <c r="G916" s="84"/>
      <c r="H916" s="84"/>
      <c r="I916" s="84"/>
      <c r="J916" s="84"/>
      <c r="K916" s="84"/>
      <c r="L916" s="84"/>
      <c r="M916" s="84"/>
      <c r="N916" s="84"/>
      <c r="O916" s="84"/>
      <c r="P916" s="84"/>
      <c r="Q916" s="84"/>
      <c r="R916" s="84"/>
      <c r="S916" s="84"/>
      <c r="T916" s="84"/>
      <c r="U916" s="84"/>
      <c r="V916" s="84"/>
      <c r="W916" s="84"/>
      <c r="X916" s="84"/>
      <c r="Y916" s="84"/>
      <c r="Z916" s="84"/>
      <c r="AA916" s="84"/>
      <c r="AB916" s="84"/>
      <c r="AC916" s="84"/>
      <c r="AD916" s="84"/>
      <c r="AE916" s="84"/>
      <c r="AF916" s="84"/>
      <c r="AG916" s="84"/>
      <c r="AH916" s="29"/>
    </row>
    <row r="917" spans="1:34" ht="12.75" customHeight="1">
      <c r="A917" s="84"/>
      <c r="B917" s="84"/>
      <c r="C917" s="85"/>
      <c r="D917" s="84"/>
      <c r="E917" s="84"/>
      <c r="F917" s="84"/>
      <c r="G917" s="84"/>
      <c r="H917" s="84"/>
      <c r="I917" s="84"/>
      <c r="J917" s="84"/>
      <c r="K917" s="84"/>
      <c r="L917" s="84"/>
      <c r="M917" s="84"/>
      <c r="N917" s="84"/>
      <c r="O917" s="84"/>
      <c r="P917" s="84"/>
      <c r="Q917" s="84"/>
      <c r="R917" s="84"/>
      <c r="S917" s="84"/>
      <c r="T917" s="84"/>
      <c r="U917" s="84"/>
      <c r="V917" s="84"/>
      <c r="W917" s="84"/>
      <c r="X917" s="84"/>
      <c r="Y917" s="84"/>
      <c r="Z917" s="84"/>
      <c r="AA917" s="84"/>
      <c r="AB917" s="84"/>
      <c r="AC917" s="84"/>
      <c r="AD917" s="84"/>
      <c r="AE917" s="84"/>
      <c r="AF917" s="84"/>
      <c r="AG917" s="84"/>
      <c r="AH917" s="29"/>
    </row>
    <row r="918" spans="1:34" ht="12.75" customHeight="1">
      <c r="A918" s="84"/>
      <c r="B918" s="84"/>
      <c r="C918" s="85"/>
      <c r="D918" s="84"/>
      <c r="E918" s="84"/>
      <c r="F918" s="84"/>
      <c r="G918" s="84"/>
      <c r="H918" s="84"/>
      <c r="I918" s="84"/>
      <c r="J918" s="84"/>
      <c r="K918" s="84"/>
      <c r="L918" s="84"/>
      <c r="M918" s="84"/>
      <c r="N918" s="84"/>
      <c r="O918" s="84"/>
      <c r="P918" s="84"/>
      <c r="Q918" s="84"/>
      <c r="R918" s="84"/>
      <c r="S918" s="84"/>
      <c r="T918" s="84"/>
      <c r="U918" s="84"/>
      <c r="V918" s="84"/>
      <c r="W918" s="84"/>
      <c r="X918" s="84"/>
      <c r="Y918" s="84"/>
      <c r="Z918" s="84"/>
      <c r="AA918" s="84"/>
      <c r="AB918" s="84"/>
      <c r="AC918" s="84"/>
      <c r="AD918" s="84"/>
      <c r="AE918" s="84"/>
      <c r="AF918" s="84"/>
      <c r="AG918" s="84"/>
      <c r="AH918" s="29"/>
    </row>
    <row r="919" spans="1:34" ht="12.75" customHeight="1">
      <c r="A919" s="84"/>
      <c r="B919" s="84"/>
      <c r="C919" s="85"/>
      <c r="D919" s="84"/>
      <c r="E919" s="84"/>
      <c r="F919" s="84"/>
      <c r="G919" s="84"/>
      <c r="H919" s="84"/>
      <c r="I919" s="84"/>
      <c r="J919" s="84"/>
      <c r="K919" s="84"/>
      <c r="L919" s="84"/>
      <c r="M919" s="84"/>
      <c r="N919" s="84"/>
      <c r="O919" s="84"/>
      <c r="P919" s="84"/>
      <c r="Q919" s="84"/>
      <c r="R919" s="84"/>
      <c r="S919" s="84"/>
      <c r="T919" s="84"/>
      <c r="U919" s="84"/>
      <c r="V919" s="84"/>
      <c r="W919" s="84"/>
      <c r="X919" s="84"/>
      <c r="Y919" s="84"/>
      <c r="Z919" s="84"/>
      <c r="AA919" s="84"/>
      <c r="AB919" s="84"/>
      <c r="AC919" s="84"/>
      <c r="AD919" s="84"/>
      <c r="AE919" s="84"/>
      <c r="AF919" s="84"/>
      <c r="AG919" s="84"/>
      <c r="AH919" s="29"/>
    </row>
    <row r="920" spans="1:34" ht="12.75" customHeight="1">
      <c r="A920" s="84"/>
      <c r="B920" s="84"/>
      <c r="C920" s="85"/>
      <c r="D920" s="84"/>
      <c r="E920" s="84"/>
      <c r="F920" s="84"/>
      <c r="G920" s="84"/>
      <c r="H920" s="84"/>
      <c r="I920" s="84"/>
      <c r="J920" s="84"/>
      <c r="K920" s="84"/>
      <c r="L920" s="84"/>
      <c r="M920" s="84"/>
      <c r="N920" s="84"/>
      <c r="O920" s="84"/>
      <c r="P920" s="84"/>
      <c r="Q920" s="84"/>
      <c r="R920" s="84"/>
      <c r="S920" s="84"/>
      <c r="T920" s="84"/>
      <c r="U920" s="84"/>
      <c r="V920" s="84"/>
      <c r="W920" s="84"/>
      <c r="X920" s="84"/>
      <c r="Y920" s="84"/>
      <c r="Z920" s="84"/>
      <c r="AA920" s="84"/>
      <c r="AB920" s="84"/>
      <c r="AC920" s="84"/>
      <c r="AD920" s="84"/>
      <c r="AE920" s="84"/>
      <c r="AF920" s="84"/>
      <c r="AG920" s="84"/>
      <c r="AH920" s="29"/>
    </row>
    <row r="921" spans="1:34" ht="12.75" customHeight="1">
      <c r="A921" s="84"/>
      <c r="B921" s="84"/>
      <c r="C921" s="85"/>
      <c r="D921" s="84"/>
      <c r="E921" s="84"/>
      <c r="F921" s="84"/>
      <c r="G921" s="84"/>
      <c r="H921" s="84"/>
      <c r="I921" s="84"/>
      <c r="J921" s="84"/>
      <c r="K921" s="84"/>
      <c r="L921" s="84"/>
      <c r="M921" s="84"/>
      <c r="N921" s="84"/>
      <c r="O921" s="84"/>
      <c r="P921" s="84"/>
      <c r="Q921" s="84"/>
      <c r="R921" s="84"/>
      <c r="S921" s="84"/>
      <c r="T921" s="84"/>
      <c r="U921" s="84"/>
      <c r="V921" s="84"/>
      <c r="W921" s="84"/>
      <c r="X921" s="84"/>
      <c r="Y921" s="84"/>
      <c r="Z921" s="84"/>
      <c r="AA921" s="84"/>
      <c r="AB921" s="84"/>
      <c r="AC921" s="84"/>
      <c r="AD921" s="84"/>
      <c r="AE921" s="84"/>
      <c r="AF921" s="84"/>
      <c r="AG921" s="84"/>
      <c r="AH921" s="29"/>
    </row>
    <row r="922" spans="1:34" ht="12.75" customHeight="1">
      <c r="A922" s="84"/>
      <c r="B922" s="84"/>
      <c r="C922" s="85"/>
      <c r="D922" s="84"/>
      <c r="E922" s="84"/>
      <c r="F922" s="84"/>
      <c r="G922" s="84"/>
      <c r="H922" s="84"/>
      <c r="I922" s="84"/>
      <c r="J922" s="84"/>
      <c r="K922" s="84"/>
      <c r="L922" s="84"/>
      <c r="M922" s="84"/>
      <c r="N922" s="84"/>
      <c r="O922" s="84"/>
      <c r="P922" s="84"/>
      <c r="Q922" s="84"/>
      <c r="R922" s="84"/>
      <c r="S922" s="84"/>
      <c r="T922" s="84"/>
      <c r="U922" s="84"/>
      <c r="V922" s="84"/>
      <c r="W922" s="84"/>
      <c r="X922" s="84"/>
      <c r="Y922" s="84"/>
      <c r="Z922" s="84"/>
      <c r="AA922" s="84"/>
      <c r="AB922" s="84"/>
      <c r="AC922" s="84"/>
      <c r="AD922" s="84"/>
      <c r="AE922" s="84"/>
      <c r="AF922" s="84"/>
      <c r="AG922" s="84"/>
      <c r="AH922" s="29"/>
    </row>
    <row r="923" spans="1:34" ht="12.75" customHeight="1">
      <c r="A923" s="84"/>
      <c r="B923" s="84"/>
      <c r="C923" s="85"/>
      <c r="D923" s="84"/>
      <c r="E923" s="84"/>
      <c r="F923" s="84"/>
      <c r="G923" s="84"/>
      <c r="H923" s="84"/>
      <c r="I923" s="84"/>
      <c r="J923" s="84"/>
      <c r="K923" s="84"/>
      <c r="L923" s="84"/>
      <c r="M923" s="84"/>
      <c r="N923" s="84"/>
      <c r="O923" s="84"/>
      <c r="P923" s="84"/>
      <c r="Q923" s="84"/>
      <c r="R923" s="84"/>
      <c r="S923" s="84"/>
      <c r="T923" s="84"/>
      <c r="U923" s="84"/>
      <c r="V923" s="84"/>
      <c r="W923" s="84"/>
      <c r="X923" s="84"/>
      <c r="Y923" s="84"/>
      <c r="Z923" s="84"/>
      <c r="AA923" s="84"/>
      <c r="AB923" s="84"/>
      <c r="AC923" s="84"/>
      <c r="AD923" s="84"/>
      <c r="AE923" s="84"/>
      <c r="AF923" s="84"/>
      <c r="AG923" s="84"/>
      <c r="AH923" s="29"/>
    </row>
    <row r="924" spans="1:34" ht="12.75" customHeight="1">
      <c r="A924" s="84"/>
      <c r="B924" s="84"/>
      <c r="C924" s="85"/>
      <c r="D924" s="84"/>
      <c r="E924" s="84"/>
      <c r="F924" s="84"/>
      <c r="G924" s="84"/>
      <c r="H924" s="84"/>
      <c r="I924" s="84"/>
      <c r="J924" s="84"/>
      <c r="K924" s="84"/>
      <c r="L924" s="84"/>
      <c r="M924" s="84"/>
      <c r="N924" s="84"/>
      <c r="O924" s="84"/>
      <c r="P924" s="84"/>
      <c r="Q924" s="84"/>
      <c r="R924" s="84"/>
      <c r="S924" s="84"/>
      <c r="T924" s="84"/>
      <c r="U924" s="84"/>
      <c r="V924" s="84"/>
      <c r="W924" s="84"/>
      <c r="X924" s="84"/>
      <c r="Y924" s="84"/>
      <c r="Z924" s="84"/>
      <c r="AA924" s="84"/>
      <c r="AB924" s="84"/>
      <c r="AC924" s="84"/>
      <c r="AD924" s="84"/>
      <c r="AE924" s="84"/>
      <c r="AF924" s="84"/>
      <c r="AG924" s="84"/>
      <c r="AH924" s="29"/>
    </row>
    <row r="925" spans="1:34" ht="12.75" customHeight="1">
      <c r="A925" s="84"/>
      <c r="B925" s="84"/>
      <c r="C925" s="85"/>
      <c r="D925" s="84"/>
      <c r="E925" s="84"/>
      <c r="F925" s="84"/>
      <c r="G925" s="84"/>
      <c r="H925" s="84"/>
      <c r="I925" s="84"/>
      <c r="J925" s="84"/>
      <c r="K925" s="84"/>
      <c r="L925" s="84"/>
      <c r="M925" s="84"/>
      <c r="N925" s="84"/>
      <c r="O925" s="84"/>
      <c r="P925" s="84"/>
      <c r="Q925" s="84"/>
      <c r="R925" s="84"/>
      <c r="S925" s="84"/>
      <c r="T925" s="84"/>
      <c r="U925" s="84"/>
      <c r="V925" s="84"/>
      <c r="W925" s="84"/>
      <c r="X925" s="84"/>
      <c r="Y925" s="84"/>
      <c r="Z925" s="84"/>
      <c r="AA925" s="84"/>
      <c r="AB925" s="84"/>
      <c r="AC925" s="84"/>
      <c r="AD925" s="84"/>
      <c r="AE925" s="84"/>
      <c r="AF925" s="84"/>
      <c r="AG925" s="84"/>
      <c r="AH925" s="29"/>
    </row>
    <row r="926" spans="1:34" ht="12.75" customHeight="1">
      <c r="A926" s="84"/>
      <c r="B926" s="84"/>
      <c r="C926" s="85"/>
      <c r="D926" s="84"/>
      <c r="E926" s="84"/>
      <c r="F926" s="84"/>
      <c r="G926" s="84"/>
      <c r="H926" s="84"/>
      <c r="I926" s="84"/>
      <c r="J926" s="84"/>
      <c r="K926" s="84"/>
      <c r="L926" s="84"/>
      <c r="M926" s="84"/>
      <c r="N926" s="84"/>
      <c r="O926" s="84"/>
      <c r="P926" s="84"/>
      <c r="Q926" s="84"/>
      <c r="R926" s="84"/>
      <c r="S926" s="84"/>
      <c r="T926" s="84"/>
      <c r="U926" s="84"/>
      <c r="V926" s="84"/>
      <c r="W926" s="84"/>
      <c r="X926" s="84"/>
      <c r="Y926" s="84"/>
      <c r="Z926" s="84"/>
      <c r="AA926" s="84"/>
      <c r="AB926" s="84"/>
      <c r="AC926" s="84"/>
      <c r="AD926" s="84"/>
      <c r="AE926" s="84"/>
      <c r="AF926" s="84"/>
      <c r="AG926" s="84"/>
      <c r="AH926" s="29"/>
    </row>
    <row r="927" spans="1:34" ht="12.75" customHeight="1">
      <c r="A927" s="84"/>
      <c r="B927" s="84"/>
      <c r="C927" s="85"/>
      <c r="D927" s="84"/>
      <c r="E927" s="84"/>
      <c r="F927" s="84"/>
      <c r="G927" s="84"/>
      <c r="H927" s="84"/>
      <c r="I927" s="84"/>
      <c r="J927" s="84"/>
      <c r="K927" s="84"/>
      <c r="L927" s="84"/>
      <c r="M927" s="84"/>
      <c r="N927" s="84"/>
      <c r="O927" s="84"/>
      <c r="P927" s="84"/>
      <c r="Q927" s="84"/>
      <c r="R927" s="84"/>
      <c r="S927" s="84"/>
      <c r="T927" s="84"/>
      <c r="U927" s="84"/>
      <c r="V927" s="84"/>
      <c r="W927" s="84"/>
      <c r="X927" s="84"/>
      <c r="Y927" s="84"/>
      <c r="Z927" s="84"/>
      <c r="AA927" s="84"/>
      <c r="AB927" s="84"/>
      <c r="AC927" s="84"/>
      <c r="AD927" s="84"/>
      <c r="AE927" s="84"/>
      <c r="AF927" s="84"/>
      <c r="AG927" s="84"/>
      <c r="AH927" s="29"/>
    </row>
    <row r="928" spans="1:34" ht="12.75" customHeight="1">
      <c r="A928" s="84"/>
      <c r="B928" s="84"/>
      <c r="C928" s="85"/>
      <c r="D928" s="84"/>
      <c r="E928" s="84"/>
      <c r="F928" s="84"/>
      <c r="G928" s="84"/>
      <c r="H928" s="84"/>
      <c r="I928" s="84"/>
      <c r="J928" s="84"/>
      <c r="K928" s="84"/>
      <c r="L928" s="84"/>
      <c r="M928" s="84"/>
      <c r="N928" s="84"/>
      <c r="O928" s="84"/>
      <c r="P928" s="84"/>
      <c r="Q928" s="84"/>
      <c r="R928" s="84"/>
      <c r="S928" s="84"/>
      <c r="T928" s="84"/>
      <c r="U928" s="84"/>
      <c r="V928" s="84"/>
      <c r="W928" s="84"/>
      <c r="X928" s="84"/>
      <c r="Y928" s="84"/>
      <c r="Z928" s="84"/>
      <c r="AA928" s="84"/>
      <c r="AB928" s="84"/>
      <c r="AC928" s="84"/>
      <c r="AD928" s="84"/>
      <c r="AE928" s="84"/>
      <c r="AF928" s="84"/>
      <c r="AG928" s="84"/>
      <c r="AH928" s="29"/>
    </row>
    <row r="929" spans="1:34" ht="12.75" customHeight="1">
      <c r="A929" s="84"/>
      <c r="B929" s="84"/>
      <c r="C929" s="85"/>
      <c r="D929" s="84"/>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c r="AC929" s="84"/>
      <c r="AD929" s="84"/>
      <c r="AE929" s="84"/>
      <c r="AF929" s="84"/>
      <c r="AG929" s="84"/>
      <c r="AH929" s="29"/>
    </row>
    <row r="930" spans="1:34" ht="12.75" customHeight="1">
      <c r="A930" s="84"/>
      <c r="B930" s="84"/>
      <c r="C930" s="85"/>
      <c r="D930" s="84"/>
      <c r="E930" s="84"/>
      <c r="F930" s="84"/>
      <c r="G930" s="84"/>
      <c r="H930" s="84"/>
      <c r="I930" s="84"/>
      <c r="J930" s="84"/>
      <c r="K930" s="84"/>
      <c r="L930" s="84"/>
      <c r="M930" s="84"/>
      <c r="N930" s="84"/>
      <c r="O930" s="84"/>
      <c r="P930" s="84"/>
      <c r="Q930" s="84"/>
      <c r="R930" s="84"/>
      <c r="S930" s="84"/>
      <c r="T930" s="84"/>
      <c r="U930" s="84"/>
      <c r="V930" s="84"/>
      <c r="W930" s="84"/>
      <c r="X930" s="84"/>
      <c r="Y930" s="84"/>
      <c r="Z930" s="84"/>
      <c r="AA930" s="84"/>
      <c r="AB930" s="84"/>
      <c r="AC930" s="84"/>
      <c r="AD930" s="84"/>
      <c r="AE930" s="84"/>
      <c r="AF930" s="84"/>
      <c r="AG930" s="84"/>
      <c r="AH930" s="29"/>
    </row>
    <row r="931" spans="1:34" ht="12.75" customHeight="1">
      <c r="A931" s="84"/>
      <c r="B931" s="84"/>
      <c r="C931" s="85"/>
      <c r="D931" s="84"/>
      <c r="E931" s="84"/>
      <c r="F931" s="84"/>
      <c r="G931" s="84"/>
      <c r="H931" s="84"/>
      <c r="I931" s="84"/>
      <c r="J931" s="84"/>
      <c r="K931" s="84"/>
      <c r="L931" s="84"/>
      <c r="M931" s="84"/>
      <c r="N931" s="84"/>
      <c r="O931" s="84"/>
      <c r="P931" s="84"/>
      <c r="Q931" s="84"/>
      <c r="R931" s="84"/>
      <c r="S931" s="84"/>
      <c r="T931" s="84"/>
      <c r="U931" s="84"/>
      <c r="V931" s="84"/>
      <c r="W931" s="84"/>
      <c r="X931" s="84"/>
      <c r="Y931" s="84"/>
      <c r="Z931" s="84"/>
      <c r="AA931" s="84"/>
      <c r="AB931" s="84"/>
      <c r="AC931" s="84"/>
      <c r="AD931" s="84"/>
      <c r="AE931" s="84"/>
      <c r="AF931" s="84"/>
      <c r="AG931" s="84"/>
      <c r="AH931" s="29"/>
    </row>
    <row r="932" spans="1:34" ht="12.75" customHeight="1">
      <c r="A932" s="84"/>
      <c r="B932" s="84"/>
      <c r="C932" s="85"/>
      <c r="D932" s="84"/>
      <c r="E932" s="84"/>
      <c r="F932" s="84"/>
      <c r="G932" s="84"/>
      <c r="H932" s="84"/>
      <c r="I932" s="84"/>
      <c r="J932" s="84"/>
      <c r="K932" s="84"/>
      <c r="L932" s="84"/>
      <c r="M932" s="84"/>
      <c r="N932" s="84"/>
      <c r="O932" s="84"/>
      <c r="P932" s="84"/>
      <c r="Q932" s="84"/>
      <c r="R932" s="84"/>
      <c r="S932" s="84"/>
      <c r="T932" s="84"/>
      <c r="U932" s="84"/>
      <c r="V932" s="84"/>
      <c r="W932" s="84"/>
      <c r="X932" s="84"/>
      <c r="Y932" s="84"/>
      <c r="Z932" s="84"/>
      <c r="AA932" s="84"/>
      <c r="AB932" s="84"/>
      <c r="AC932" s="84"/>
      <c r="AD932" s="84"/>
      <c r="AE932" s="84"/>
      <c r="AF932" s="84"/>
      <c r="AG932" s="84"/>
      <c r="AH932" s="29"/>
    </row>
    <row r="933" spans="1:34" ht="12.75" customHeight="1">
      <c r="A933" s="84"/>
      <c r="B933" s="84"/>
      <c r="C933" s="85"/>
      <c r="D933" s="84"/>
      <c r="E933" s="84"/>
      <c r="F933" s="84"/>
      <c r="G933" s="84"/>
      <c r="H933" s="84"/>
      <c r="I933" s="84"/>
      <c r="J933" s="84"/>
      <c r="K933" s="84"/>
      <c r="L933" s="84"/>
      <c r="M933" s="84"/>
      <c r="N933" s="84"/>
      <c r="O933" s="84"/>
      <c r="P933" s="84"/>
      <c r="Q933" s="84"/>
      <c r="R933" s="84"/>
      <c r="S933" s="84"/>
      <c r="T933" s="84"/>
      <c r="U933" s="84"/>
      <c r="V933" s="84"/>
      <c r="W933" s="84"/>
      <c r="X933" s="84"/>
      <c r="Y933" s="84"/>
      <c r="Z933" s="84"/>
      <c r="AA933" s="84"/>
      <c r="AB933" s="84"/>
      <c r="AC933" s="84"/>
      <c r="AD933" s="84"/>
      <c r="AE933" s="84"/>
      <c r="AF933" s="84"/>
      <c r="AG933" s="84"/>
      <c r="AH933" s="29"/>
    </row>
    <row r="934" spans="1:34" ht="12.75" customHeight="1">
      <c r="A934" s="84"/>
      <c r="B934" s="84"/>
      <c r="C934" s="85"/>
      <c r="D934" s="84"/>
      <c r="E934" s="84"/>
      <c r="F934" s="84"/>
      <c r="G934" s="84"/>
      <c r="H934" s="84"/>
      <c r="I934" s="84"/>
      <c r="J934" s="84"/>
      <c r="K934" s="84"/>
      <c r="L934" s="84"/>
      <c r="M934" s="84"/>
      <c r="N934" s="84"/>
      <c r="O934" s="84"/>
      <c r="P934" s="84"/>
      <c r="Q934" s="84"/>
      <c r="R934" s="84"/>
      <c r="S934" s="84"/>
      <c r="T934" s="84"/>
      <c r="U934" s="84"/>
      <c r="V934" s="84"/>
      <c r="W934" s="84"/>
      <c r="X934" s="84"/>
      <c r="Y934" s="84"/>
      <c r="Z934" s="84"/>
      <c r="AA934" s="84"/>
      <c r="AB934" s="84"/>
      <c r="AC934" s="84"/>
      <c r="AD934" s="84"/>
      <c r="AE934" s="84"/>
      <c r="AF934" s="84"/>
      <c r="AG934" s="84"/>
      <c r="AH934" s="29"/>
    </row>
    <row r="935" spans="1:34" ht="12.75" customHeight="1">
      <c r="A935" s="84"/>
      <c r="B935" s="84"/>
      <c r="C935" s="85"/>
      <c r="D935" s="84"/>
      <c r="E935" s="84"/>
      <c r="F935" s="84"/>
      <c r="G935" s="84"/>
      <c r="H935" s="84"/>
      <c r="I935" s="84"/>
      <c r="J935" s="84"/>
      <c r="K935" s="84"/>
      <c r="L935" s="84"/>
      <c r="M935" s="84"/>
      <c r="N935" s="84"/>
      <c r="O935" s="84"/>
      <c r="P935" s="84"/>
      <c r="Q935" s="84"/>
      <c r="R935" s="84"/>
      <c r="S935" s="84"/>
      <c r="T935" s="84"/>
      <c r="U935" s="84"/>
      <c r="V935" s="84"/>
      <c r="W935" s="84"/>
      <c r="X935" s="84"/>
      <c r="Y935" s="84"/>
      <c r="Z935" s="84"/>
      <c r="AA935" s="84"/>
      <c r="AB935" s="84"/>
      <c r="AC935" s="84"/>
      <c r="AD935" s="84"/>
      <c r="AE935" s="84"/>
      <c r="AF935" s="84"/>
      <c r="AG935" s="84"/>
      <c r="AH935" s="29"/>
    </row>
    <row r="936" spans="1:34" ht="12.75" customHeight="1">
      <c r="A936" s="84"/>
      <c r="B936" s="84"/>
      <c r="C936" s="85"/>
      <c r="D936" s="84"/>
      <c r="E936" s="84"/>
      <c r="F936" s="84"/>
      <c r="G936" s="84"/>
      <c r="H936" s="84"/>
      <c r="I936" s="84"/>
      <c r="J936" s="84"/>
      <c r="K936" s="84"/>
      <c r="L936" s="84"/>
      <c r="M936" s="84"/>
      <c r="N936" s="84"/>
      <c r="O936" s="84"/>
      <c r="P936" s="84"/>
      <c r="Q936" s="84"/>
      <c r="R936" s="84"/>
      <c r="S936" s="84"/>
      <c r="T936" s="84"/>
      <c r="U936" s="84"/>
      <c r="V936" s="84"/>
      <c r="W936" s="84"/>
      <c r="X936" s="84"/>
      <c r="Y936" s="84"/>
      <c r="Z936" s="84"/>
      <c r="AA936" s="84"/>
      <c r="AB936" s="84"/>
      <c r="AC936" s="84"/>
      <c r="AD936" s="84"/>
      <c r="AE936" s="84"/>
      <c r="AF936" s="84"/>
      <c r="AG936" s="84"/>
      <c r="AH936" s="29"/>
    </row>
    <row r="937" spans="1:34" ht="12.75" customHeight="1">
      <c r="A937" s="84"/>
      <c r="B937" s="84"/>
      <c r="C937" s="85"/>
      <c r="D937" s="84"/>
      <c r="E937" s="84"/>
      <c r="F937" s="84"/>
      <c r="G937" s="84"/>
      <c r="H937" s="84"/>
      <c r="I937" s="84"/>
      <c r="J937" s="84"/>
      <c r="K937" s="84"/>
      <c r="L937" s="84"/>
      <c r="M937" s="84"/>
      <c r="N937" s="84"/>
      <c r="O937" s="84"/>
      <c r="P937" s="84"/>
      <c r="Q937" s="84"/>
      <c r="R937" s="84"/>
      <c r="S937" s="84"/>
      <c r="T937" s="84"/>
      <c r="U937" s="84"/>
      <c r="V937" s="84"/>
      <c r="W937" s="84"/>
      <c r="X937" s="84"/>
      <c r="Y937" s="84"/>
      <c r="Z937" s="84"/>
      <c r="AA937" s="84"/>
      <c r="AB937" s="84"/>
      <c r="AC937" s="84"/>
      <c r="AD937" s="84"/>
      <c r="AE937" s="84"/>
      <c r="AF937" s="84"/>
      <c r="AG937" s="84"/>
      <c r="AH937" s="29"/>
    </row>
    <row r="938" spans="1:34" ht="12.75" customHeight="1">
      <c r="A938" s="84"/>
      <c r="B938" s="84"/>
      <c r="C938" s="85"/>
      <c r="D938" s="84"/>
      <c r="E938" s="84"/>
      <c r="F938" s="84"/>
      <c r="G938" s="84"/>
      <c r="H938" s="84"/>
      <c r="I938" s="84"/>
      <c r="J938" s="84"/>
      <c r="K938" s="84"/>
      <c r="L938" s="84"/>
      <c r="M938" s="84"/>
      <c r="N938" s="84"/>
      <c r="O938" s="84"/>
      <c r="P938" s="84"/>
      <c r="Q938" s="84"/>
      <c r="R938" s="84"/>
      <c r="S938" s="84"/>
      <c r="T938" s="84"/>
      <c r="U938" s="84"/>
      <c r="V938" s="84"/>
      <c r="W938" s="84"/>
      <c r="X938" s="84"/>
      <c r="Y938" s="84"/>
      <c r="Z938" s="84"/>
      <c r="AA938" s="84"/>
      <c r="AB938" s="84"/>
      <c r="AC938" s="84"/>
      <c r="AD938" s="84"/>
      <c r="AE938" s="84"/>
      <c r="AF938" s="84"/>
      <c r="AG938" s="84"/>
      <c r="AH938" s="29"/>
    </row>
    <row r="939" spans="1:34" ht="12.75" customHeight="1">
      <c r="A939" s="84"/>
      <c r="B939" s="84"/>
      <c r="C939" s="85"/>
      <c r="D939" s="84"/>
      <c r="E939" s="84"/>
      <c r="F939" s="84"/>
      <c r="G939" s="84"/>
      <c r="H939" s="84"/>
      <c r="I939" s="84"/>
      <c r="J939" s="84"/>
      <c r="K939" s="84"/>
      <c r="L939" s="84"/>
      <c r="M939" s="84"/>
      <c r="N939" s="84"/>
      <c r="O939" s="84"/>
      <c r="P939" s="84"/>
      <c r="Q939" s="84"/>
      <c r="R939" s="84"/>
      <c r="S939" s="84"/>
      <c r="T939" s="84"/>
      <c r="U939" s="84"/>
      <c r="V939" s="84"/>
      <c r="W939" s="84"/>
      <c r="X939" s="84"/>
      <c r="Y939" s="84"/>
      <c r="Z939" s="84"/>
      <c r="AA939" s="84"/>
      <c r="AB939" s="84"/>
      <c r="AC939" s="84"/>
      <c r="AD939" s="84"/>
      <c r="AE939" s="84"/>
      <c r="AF939" s="84"/>
      <c r="AG939" s="84"/>
      <c r="AH939" s="29"/>
    </row>
    <row r="940" spans="1:34" ht="12.75" customHeight="1">
      <c r="A940" s="84"/>
      <c r="B940" s="84"/>
      <c r="C940" s="85"/>
      <c r="D940" s="84"/>
      <c r="E940" s="84"/>
      <c r="F940" s="84"/>
      <c r="G940" s="84"/>
      <c r="H940" s="84"/>
      <c r="I940" s="84"/>
      <c r="J940" s="84"/>
      <c r="K940" s="84"/>
      <c r="L940" s="84"/>
      <c r="M940" s="84"/>
      <c r="N940" s="84"/>
      <c r="O940" s="84"/>
      <c r="P940" s="84"/>
      <c r="Q940" s="84"/>
      <c r="R940" s="84"/>
      <c r="S940" s="84"/>
      <c r="T940" s="84"/>
      <c r="U940" s="84"/>
      <c r="V940" s="84"/>
      <c r="W940" s="84"/>
      <c r="X940" s="84"/>
      <c r="Y940" s="84"/>
      <c r="Z940" s="84"/>
      <c r="AA940" s="84"/>
      <c r="AB940" s="84"/>
      <c r="AC940" s="84"/>
      <c r="AD940" s="84"/>
      <c r="AE940" s="84"/>
      <c r="AF940" s="84"/>
      <c r="AG940" s="84"/>
      <c r="AH940" s="29"/>
    </row>
    <row r="941" spans="1:34" ht="12.75" customHeight="1">
      <c r="A941" s="84"/>
      <c r="B941" s="84"/>
      <c r="C941" s="85"/>
      <c r="D941" s="84"/>
      <c r="E941" s="84"/>
      <c r="F941" s="84"/>
      <c r="G941" s="84"/>
      <c r="H941" s="84"/>
      <c r="I941" s="84"/>
      <c r="J941" s="84"/>
      <c r="K941" s="84"/>
      <c r="L941" s="84"/>
      <c r="M941" s="84"/>
      <c r="N941" s="84"/>
      <c r="O941" s="84"/>
      <c r="P941" s="84"/>
      <c r="Q941" s="84"/>
      <c r="R941" s="84"/>
      <c r="S941" s="84"/>
      <c r="T941" s="84"/>
      <c r="U941" s="84"/>
      <c r="V941" s="84"/>
      <c r="W941" s="84"/>
      <c r="X941" s="84"/>
      <c r="Y941" s="84"/>
      <c r="Z941" s="84"/>
      <c r="AA941" s="84"/>
      <c r="AB941" s="84"/>
      <c r="AC941" s="84"/>
      <c r="AD941" s="84"/>
      <c r="AE941" s="84"/>
      <c r="AF941" s="84"/>
      <c r="AG941" s="84"/>
      <c r="AH941" s="29"/>
    </row>
    <row r="942" spans="1:34" ht="12.75" customHeight="1">
      <c r="A942" s="84"/>
      <c r="B942" s="84"/>
      <c r="C942" s="85"/>
      <c r="D942" s="84"/>
      <c r="E942" s="84"/>
      <c r="F942" s="84"/>
      <c r="G942" s="84"/>
      <c r="H942" s="84"/>
      <c r="I942" s="84"/>
      <c r="J942" s="84"/>
      <c r="K942" s="84"/>
      <c r="L942" s="84"/>
      <c r="M942" s="84"/>
      <c r="N942" s="84"/>
      <c r="O942" s="84"/>
      <c r="P942" s="84"/>
      <c r="Q942" s="84"/>
      <c r="R942" s="84"/>
      <c r="S942" s="84"/>
      <c r="T942" s="84"/>
      <c r="U942" s="84"/>
      <c r="V942" s="84"/>
      <c r="W942" s="84"/>
      <c r="X942" s="84"/>
      <c r="Y942" s="84"/>
      <c r="Z942" s="84"/>
      <c r="AA942" s="84"/>
      <c r="AB942" s="84"/>
      <c r="AC942" s="84"/>
      <c r="AD942" s="84"/>
      <c r="AE942" s="84"/>
      <c r="AF942" s="84"/>
      <c r="AG942" s="84"/>
      <c r="AH942" s="29"/>
    </row>
    <row r="943" spans="1:34" ht="12.75" customHeight="1">
      <c r="A943" s="84"/>
      <c r="B943" s="84"/>
      <c r="C943" s="85"/>
      <c r="D943" s="84"/>
      <c r="E943" s="84"/>
      <c r="F943" s="84"/>
      <c r="G943" s="84"/>
      <c r="H943" s="84"/>
      <c r="I943" s="84"/>
      <c r="J943" s="84"/>
      <c r="K943" s="84"/>
      <c r="L943" s="84"/>
      <c r="M943" s="84"/>
      <c r="N943" s="84"/>
      <c r="O943" s="84"/>
      <c r="P943" s="84"/>
      <c r="Q943" s="84"/>
      <c r="R943" s="84"/>
      <c r="S943" s="84"/>
      <c r="T943" s="84"/>
      <c r="U943" s="84"/>
      <c r="V943" s="84"/>
      <c r="W943" s="84"/>
      <c r="X943" s="84"/>
      <c r="Y943" s="84"/>
      <c r="Z943" s="84"/>
      <c r="AA943" s="84"/>
      <c r="AB943" s="84"/>
      <c r="AC943" s="84"/>
      <c r="AD943" s="84"/>
      <c r="AE943" s="84"/>
      <c r="AF943" s="84"/>
      <c r="AG943" s="84"/>
      <c r="AH943" s="29"/>
    </row>
    <row r="944" spans="1:34" ht="12.75" customHeight="1">
      <c r="A944" s="84"/>
      <c r="B944" s="84"/>
      <c r="C944" s="85"/>
      <c r="D944" s="84"/>
      <c r="E944" s="84"/>
      <c r="F944" s="84"/>
      <c r="G944" s="84"/>
      <c r="H944" s="84"/>
      <c r="I944" s="84"/>
      <c r="J944" s="84"/>
      <c r="K944" s="84"/>
      <c r="L944" s="84"/>
      <c r="M944" s="84"/>
      <c r="N944" s="84"/>
      <c r="O944" s="84"/>
      <c r="P944" s="84"/>
      <c r="Q944" s="84"/>
      <c r="R944" s="84"/>
      <c r="S944" s="84"/>
      <c r="T944" s="84"/>
      <c r="U944" s="84"/>
      <c r="V944" s="84"/>
      <c r="W944" s="84"/>
      <c r="X944" s="84"/>
      <c r="Y944" s="84"/>
      <c r="Z944" s="84"/>
      <c r="AA944" s="84"/>
      <c r="AB944" s="84"/>
      <c r="AC944" s="84"/>
      <c r="AD944" s="84"/>
      <c r="AE944" s="84"/>
      <c r="AF944" s="84"/>
      <c r="AG944" s="84"/>
      <c r="AH944" s="29"/>
    </row>
    <row r="945" spans="1:34" ht="12.75" customHeight="1">
      <c r="A945" s="84"/>
      <c r="B945" s="84"/>
      <c r="C945" s="85"/>
      <c r="D945" s="84"/>
      <c r="E945" s="84"/>
      <c r="F945" s="84"/>
      <c r="G945" s="84"/>
      <c r="H945" s="84"/>
      <c r="I945" s="84"/>
      <c r="J945" s="84"/>
      <c r="K945" s="84"/>
      <c r="L945" s="84"/>
      <c r="M945" s="84"/>
      <c r="N945" s="84"/>
      <c r="O945" s="84"/>
      <c r="P945" s="84"/>
      <c r="Q945" s="84"/>
      <c r="R945" s="84"/>
      <c r="S945" s="84"/>
      <c r="T945" s="84"/>
      <c r="U945" s="84"/>
      <c r="V945" s="84"/>
      <c r="W945" s="84"/>
      <c r="X945" s="84"/>
      <c r="Y945" s="84"/>
      <c r="Z945" s="84"/>
      <c r="AA945" s="84"/>
      <c r="AB945" s="84"/>
      <c r="AC945" s="84"/>
      <c r="AD945" s="84"/>
      <c r="AE945" s="84"/>
      <c r="AF945" s="84"/>
      <c r="AG945" s="84"/>
      <c r="AH945" s="29"/>
    </row>
    <row r="946" spans="1:34" ht="12.75" customHeight="1">
      <c r="A946" s="84"/>
      <c r="B946" s="84"/>
      <c r="C946" s="85"/>
      <c r="D946" s="84"/>
      <c r="E946" s="84"/>
      <c r="F946" s="84"/>
      <c r="G946" s="84"/>
      <c r="H946" s="84"/>
      <c r="I946" s="84"/>
      <c r="J946" s="84"/>
      <c r="K946" s="84"/>
      <c r="L946" s="84"/>
      <c r="M946" s="84"/>
      <c r="N946" s="84"/>
      <c r="O946" s="84"/>
      <c r="P946" s="84"/>
      <c r="Q946" s="84"/>
      <c r="R946" s="84"/>
      <c r="S946" s="84"/>
      <c r="T946" s="84"/>
      <c r="U946" s="84"/>
      <c r="V946" s="84"/>
      <c r="W946" s="84"/>
      <c r="X946" s="84"/>
      <c r="Y946" s="84"/>
      <c r="Z946" s="84"/>
      <c r="AA946" s="84"/>
      <c r="AB946" s="84"/>
      <c r="AC946" s="84"/>
      <c r="AD946" s="84"/>
      <c r="AE946" s="84"/>
      <c r="AF946" s="84"/>
      <c r="AG946" s="84"/>
      <c r="AH946" s="29"/>
    </row>
    <row r="947" spans="1:34" ht="12.75" customHeight="1">
      <c r="A947" s="84"/>
      <c r="B947" s="84"/>
      <c r="C947" s="85"/>
      <c r="D947" s="84"/>
      <c r="E947" s="84"/>
      <c r="F947" s="84"/>
      <c r="G947" s="84"/>
      <c r="H947" s="84"/>
      <c r="I947" s="84"/>
      <c r="J947" s="84"/>
      <c r="K947" s="84"/>
      <c r="L947" s="84"/>
      <c r="M947" s="84"/>
      <c r="N947" s="84"/>
      <c r="O947" s="84"/>
      <c r="P947" s="84"/>
      <c r="Q947" s="84"/>
      <c r="R947" s="84"/>
      <c r="S947" s="84"/>
      <c r="T947" s="84"/>
      <c r="U947" s="84"/>
      <c r="V947" s="84"/>
      <c r="W947" s="84"/>
      <c r="X947" s="84"/>
      <c r="Y947" s="84"/>
      <c r="Z947" s="84"/>
      <c r="AA947" s="84"/>
      <c r="AB947" s="84"/>
      <c r="AC947" s="84"/>
      <c r="AD947" s="84"/>
      <c r="AE947" s="84"/>
      <c r="AF947" s="84"/>
      <c r="AG947" s="84"/>
      <c r="AH947" s="29"/>
    </row>
    <row r="948" spans="1:34" ht="12.75" customHeight="1">
      <c r="A948" s="84"/>
      <c r="B948" s="84"/>
      <c r="C948" s="85"/>
      <c r="D948" s="84"/>
      <c r="E948" s="84"/>
      <c r="F948" s="84"/>
      <c r="G948" s="84"/>
      <c r="H948" s="84"/>
      <c r="I948" s="84"/>
      <c r="J948" s="84"/>
      <c r="K948" s="84"/>
      <c r="L948" s="84"/>
      <c r="M948" s="84"/>
      <c r="N948" s="84"/>
      <c r="O948" s="84"/>
      <c r="P948" s="84"/>
      <c r="Q948" s="84"/>
      <c r="R948" s="84"/>
      <c r="S948" s="84"/>
      <c r="T948" s="84"/>
      <c r="U948" s="84"/>
      <c r="V948" s="84"/>
      <c r="W948" s="84"/>
      <c r="X948" s="84"/>
      <c r="Y948" s="84"/>
      <c r="Z948" s="84"/>
      <c r="AA948" s="84"/>
      <c r="AB948" s="84"/>
      <c r="AC948" s="84"/>
      <c r="AD948" s="84"/>
      <c r="AE948" s="84"/>
      <c r="AF948" s="84"/>
      <c r="AG948" s="84"/>
      <c r="AH948" s="29"/>
    </row>
    <row r="949" spans="1:34" ht="12.75" customHeight="1">
      <c r="A949" s="84"/>
      <c r="B949" s="84"/>
      <c r="C949" s="85"/>
      <c r="D949" s="84"/>
      <c r="E949" s="84"/>
      <c r="F949" s="84"/>
      <c r="G949" s="84"/>
      <c r="H949" s="84"/>
      <c r="I949" s="84"/>
      <c r="J949" s="84"/>
      <c r="K949" s="84"/>
      <c r="L949" s="84"/>
      <c r="M949" s="84"/>
      <c r="N949" s="84"/>
      <c r="O949" s="84"/>
      <c r="P949" s="84"/>
      <c r="Q949" s="84"/>
      <c r="R949" s="84"/>
      <c r="S949" s="84"/>
      <c r="T949" s="84"/>
      <c r="U949" s="84"/>
      <c r="V949" s="84"/>
      <c r="W949" s="84"/>
      <c r="X949" s="84"/>
      <c r="Y949" s="84"/>
      <c r="Z949" s="84"/>
      <c r="AA949" s="84"/>
      <c r="AB949" s="84"/>
      <c r="AC949" s="84"/>
      <c r="AD949" s="84"/>
      <c r="AE949" s="84"/>
      <c r="AF949" s="84"/>
      <c r="AG949" s="84"/>
      <c r="AH949" s="29"/>
    </row>
    <row r="950" spans="1:34" ht="12.75" customHeight="1">
      <c r="A950" s="84"/>
      <c r="B950" s="84"/>
      <c r="C950" s="85"/>
      <c r="D950" s="84"/>
      <c r="E950" s="84"/>
      <c r="F950" s="84"/>
      <c r="G950" s="84"/>
      <c r="H950" s="84"/>
      <c r="I950" s="84"/>
      <c r="J950" s="84"/>
      <c r="K950" s="84"/>
      <c r="L950" s="84"/>
      <c r="M950" s="84"/>
      <c r="N950" s="84"/>
      <c r="O950" s="84"/>
      <c r="P950" s="84"/>
      <c r="Q950" s="84"/>
      <c r="R950" s="84"/>
      <c r="S950" s="84"/>
      <c r="T950" s="84"/>
      <c r="U950" s="84"/>
      <c r="V950" s="84"/>
      <c r="W950" s="84"/>
      <c r="X950" s="84"/>
      <c r="Y950" s="84"/>
      <c r="Z950" s="84"/>
      <c r="AA950" s="84"/>
      <c r="AB950" s="84"/>
      <c r="AC950" s="84"/>
      <c r="AD950" s="84"/>
      <c r="AE950" s="84"/>
      <c r="AF950" s="84"/>
      <c r="AG950" s="84"/>
      <c r="AH950" s="29"/>
    </row>
    <row r="951" spans="1:34" ht="12.75" customHeight="1">
      <c r="A951" s="84"/>
      <c r="B951" s="84"/>
      <c r="C951" s="85"/>
      <c r="D951" s="84"/>
      <c r="E951" s="84"/>
      <c r="F951" s="84"/>
      <c r="G951" s="84"/>
      <c r="H951" s="84"/>
      <c r="I951" s="84"/>
      <c r="J951" s="84"/>
      <c r="K951" s="84"/>
      <c r="L951" s="84"/>
      <c r="M951" s="84"/>
      <c r="N951" s="84"/>
      <c r="O951" s="84"/>
      <c r="P951" s="84"/>
      <c r="Q951" s="84"/>
      <c r="R951" s="84"/>
      <c r="S951" s="84"/>
      <c r="T951" s="84"/>
      <c r="U951" s="84"/>
      <c r="V951" s="84"/>
      <c r="W951" s="84"/>
      <c r="X951" s="84"/>
      <c r="Y951" s="84"/>
      <c r="Z951" s="84"/>
      <c r="AA951" s="84"/>
      <c r="AB951" s="84"/>
      <c r="AC951" s="84"/>
      <c r="AD951" s="84"/>
      <c r="AE951" s="84"/>
      <c r="AF951" s="84"/>
      <c r="AG951" s="84"/>
      <c r="AH951" s="29"/>
    </row>
    <row r="952" spans="1:34" ht="12.75" customHeight="1">
      <c r="A952" s="84"/>
      <c r="B952" s="84"/>
      <c r="C952" s="85"/>
      <c r="D952" s="84"/>
      <c r="E952" s="84"/>
      <c r="F952" s="84"/>
      <c r="G952" s="84"/>
      <c r="H952" s="84"/>
      <c r="I952" s="84"/>
      <c r="J952" s="84"/>
      <c r="K952" s="84"/>
      <c r="L952" s="84"/>
      <c r="M952" s="84"/>
      <c r="N952" s="84"/>
      <c r="O952" s="84"/>
      <c r="P952" s="84"/>
      <c r="Q952" s="84"/>
      <c r="R952" s="84"/>
      <c r="S952" s="84"/>
      <c r="T952" s="84"/>
      <c r="U952" s="84"/>
      <c r="V952" s="84"/>
      <c r="W952" s="84"/>
      <c r="X952" s="84"/>
      <c r="Y952" s="84"/>
      <c r="Z952" s="84"/>
      <c r="AA952" s="84"/>
      <c r="AB952" s="84"/>
      <c r="AC952" s="84"/>
      <c r="AD952" s="84"/>
      <c r="AE952" s="84"/>
      <c r="AF952" s="84"/>
      <c r="AG952" s="84"/>
      <c r="AH952" s="29"/>
    </row>
    <row r="953" spans="1:34" ht="12.75" customHeight="1">
      <c r="A953" s="84"/>
      <c r="B953" s="84"/>
      <c r="C953" s="85"/>
      <c r="D953" s="84"/>
      <c r="E953" s="84"/>
      <c r="F953" s="84"/>
      <c r="G953" s="84"/>
      <c r="H953" s="84"/>
      <c r="I953" s="84"/>
      <c r="J953" s="84"/>
      <c r="K953" s="84"/>
      <c r="L953" s="84"/>
      <c r="M953" s="84"/>
      <c r="N953" s="84"/>
      <c r="O953" s="84"/>
      <c r="P953" s="84"/>
      <c r="Q953" s="84"/>
      <c r="R953" s="84"/>
      <c r="S953" s="84"/>
      <c r="T953" s="84"/>
      <c r="U953" s="84"/>
      <c r="V953" s="84"/>
      <c r="W953" s="84"/>
      <c r="X953" s="84"/>
      <c r="Y953" s="84"/>
      <c r="Z953" s="84"/>
      <c r="AA953" s="84"/>
      <c r="AB953" s="84"/>
      <c r="AC953" s="84"/>
      <c r="AD953" s="84"/>
      <c r="AE953" s="84"/>
      <c r="AF953" s="84"/>
      <c r="AG953" s="84"/>
      <c r="AH953" s="29"/>
    </row>
    <row r="954" spans="1:34" ht="12.75" customHeight="1">
      <c r="A954" s="84"/>
      <c r="B954" s="84"/>
      <c r="C954" s="85"/>
      <c r="D954" s="84"/>
      <c r="E954" s="84"/>
      <c r="F954" s="84"/>
      <c r="G954" s="84"/>
      <c r="H954" s="84"/>
      <c r="I954" s="84"/>
      <c r="J954" s="84"/>
      <c r="K954" s="84"/>
      <c r="L954" s="84"/>
      <c r="M954" s="84"/>
      <c r="N954" s="84"/>
      <c r="O954" s="84"/>
      <c r="P954" s="84"/>
      <c r="Q954" s="84"/>
      <c r="R954" s="84"/>
      <c r="S954" s="84"/>
      <c r="T954" s="84"/>
      <c r="U954" s="84"/>
      <c r="V954" s="84"/>
      <c r="W954" s="84"/>
      <c r="X954" s="84"/>
      <c r="Y954" s="84"/>
      <c r="Z954" s="84"/>
      <c r="AA954" s="84"/>
      <c r="AB954" s="84"/>
      <c r="AC954" s="84"/>
      <c r="AD954" s="84"/>
      <c r="AE954" s="84"/>
      <c r="AF954" s="84"/>
      <c r="AG954" s="84"/>
      <c r="AH954" s="29"/>
    </row>
    <row r="955" spans="1:34" ht="12.75" customHeight="1">
      <c r="A955" s="84"/>
      <c r="B955" s="84"/>
      <c r="C955" s="85"/>
      <c r="D955" s="84"/>
      <c r="E955" s="84"/>
      <c r="F955" s="84"/>
      <c r="G955" s="84"/>
      <c r="H955" s="84"/>
      <c r="I955" s="84"/>
      <c r="J955" s="84"/>
      <c r="K955" s="84"/>
      <c r="L955" s="84"/>
      <c r="M955" s="84"/>
      <c r="N955" s="84"/>
      <c r="O955" s="84"/>
      <c r="P955" s="84"/>
      <c r="Q955" s="84"/>
      <c r="R955" s="84"/>
      <c r="S955" s="84"/>
      <c r="T955" s="84"/>
      <c r="U955" s="84"/>
      <c r="V955" s="84"/>
      <c r="W955" s="84"/>
      <c r="X955" s="84"/>
      <c r="Y955" s="84"/>
      <c r="Z955" s="84"/>
      <c r="AA955" s="84"/>
      <c r="AB955" s="84"/>
      <c r="AC955" s="84"/>
      <c r="AD955" s="84"/>
      <c r="AE955" s="84"/>
      <c r="AF955" s="84"/>
      <c r="AG955" s="84"/>
      <c r="AH955" s="29"/>
    </row>
    <row r="956" spans="1:34" ht="12.75" customHeight="1">
      <c r="A956" s="84"/>
      <c r="B956" s="84"/>
      <c r="C956" s="85"/>
      <c r="D956" s="84"/>
      <c r="E956" s="84"/>
      <c r="F956" s="84"/>
      <c r="G956" s="84"/>
      <c r="H956" s="84"/>
      <c r="I956" s="84"/>
      <c r="J956" s="84"/>
      <c r="K956" s="84"/>
      <c r="L956" s="84"/>
      <c r="M956" s="84"/>
      <c r="N956" s="84"/>
      <c r="O956" s="84"/>
      <c r="P956" s="84"/>
      <c r="Q956" s="84"/>
      <c r="R956" s="84"/>
      <c r="S956" s="84"/>
      <c r="T956" s="84"/>
      <c r="U956" s="84"/>
      <c r="V956" s="84"/>
      <c r="W956" s="84"/>
      <c r="X956" s="84"/>
      <c r="Y956" s="84"/>
      <c r="Z956" s="84"/>
      <c r="AA956" s="84"/>
      <c r="AB956" s="84"/>
      <c r="AC956" s="84"/>
      <c r="AD956" s="84"/>
      <c r="AE956" s="84"/>
      <c r="AF956" s="84"/>
      <c r="AG956" s="84"/>
      <c r="AH956" s="29"/>
    </row>
    <row r="957" spans="1:34" ht="12.75" customHeight="1">
      <c r="A957" s="84"/>
      <c r="B957" s="84"/>
      <c r="C957" s="85"/>
      <c r="D957" s="84"/>
      <c r="E957" s="84"/>
      <c r="F957" s="84"/>
      <c r="G957" s="84"/>
      <c r="H957" s="84"/>
      <c r="I957" s="84"/>
      <c r="J957" s="84"/>
      <c r="K957" s="84"/>
      <c r="L957" s="84"/>
      <c r="M957" s="84"/>
      <c r="N957" s="84"/>
      <c r="O957" s="84"/>
      <c r="P957" s="84"/>
      <c r="Q957" s="84"/>
      <c r="R957" s="84"/>
      <c r="S957" s="84"/>
      <c r="T957" s="84"/>
      <c r="U957" s="84"/>
      <c r="V957" s="84"/>
      <c r="W957" s="84"/>
      <c r="X957" s="84"/>
      <c r="Y957" s="84"/>
      <c r="Z957" s="84"/>
      <c r="AA957" s="84"/>
      <c r="AB957" s="84"/>
      <c r="AC957" s="84"/>
      <c r="AD957" s="84"/>
      <c r="AE957" s="84"/>
      <c r="AF957" s="84"/>
      <c r="AG957" s="84"/>
      <c r="AH957" s="29"/>
    </row>
    <row r="958" spans="1:34" ht="12.75" customHeight="1">
      <c r="A958" s="84"/>
      <c r="B958" s="84"/>
      <c r="C958" s="85"/>
      <c r="D958" s="84"/>
      <c r="E958" s="84"/>
      <c r="F958" s="84"/>
      <c r="G958" s="84"/>
      <c r="H958" s="84"/>
      <c r="I958" s="84"/>
      <c r="J958" s="84"/>
      <c r="K958" s="84"/>
      <c r="L958" s="84"/>
      <c r="M958" s="84"/>
      <c r="N958" s="84"/>
      <c r="O958" s="84"/>
      <c r="P958" s="84"/>
      <c r="Q958" s="84"/>
      <c r="R958" s="84"/>
      <c r="S958" s="84"/>
      <c r="T958" s="84"/>
      <c r="U958" s="84"/>
      <c r="V958" s="84"/>
      <c r="W958" s="84"/>
      <c r="X958" s="84"/>
      <c r="Y958" s="84"/>
      <c r="Z958" s="84"/>
      <c r="AA958" s="84"/>
      <c r="AB958" s="84"/>
      <c r="AC958" s="84"/>
      <c r="AD958" s="84"/>
      <c r="AE958" s="84"/>
      <c r="AF958" s="84"/>
      <c r="AG958" s="84"/>
      <c r="AH958" s="29"/>
    </row>
    <row r="959" spans="1:34" ht="12.75" customHeight="1">
      <c r="A959" s="84"/>
      <c r="B959" s="84"/>
      <c r="C959" s="85"/>
      <c r="D959" s="84"/>
      <c r="E959" s="84"/>
      <c r="F959" s="84"/>
      <c r="G959" s="84"/>
      <c r="H959" s="84"/>
      <c r="I959" s="84"/>
      <c r="J959" s="84"/>
      <c r="K959" s="84"/>
      <c r="L959" s="84"/>
      <c r="M959" s="84"/>
      <c r="N959" s="84"/>
      <c r="O959" s="84"/>
      <c r="P959" s="84"/>
      <c r="Q959" s="84"/>
      <c r="R959" s="84"/>
      <c r="S959" s="84"/>
      <c r="T959" s="84"/>
      <c r="U959" s="84"/>
      <c r="V959" s="84"/>
      <c r="W959" s="84"/>
      <c r="X959" s="84"/>
      <c r="Y959" s="84"/>
      <c r="Z959" s="84"/>
      <c r="AA959" s="84"/>
      <c r="AB959" s="84"/>
      <c r="AC959" s="84"/>
      <c r="AD959" s="84"/>
      <c r="AE959" s="84"/>
      <c r="AF959" s="84"/>
      <c r="AG959" s="84"/>
      <c r="AH959" s="29"/>
    </row>
    <row r="960" spans="1:34" ht="12.75" customHeight="1">
      <c r="A960" s="84"/>
      <c r="B960" s="84"/>
      <c r="C960" s="85"/>
      <c r="D960" s="84"/>
      <c r="E960" s="84"/>
      <c r="F960" s="84"/>
      <c r="G960" s="84"/>
      <c r="H960" s="84"/>
      <c r="I960" s="84"/>
      <c r="J960" s="84"/>
      <c r="K960" s="84"/>
      <c r="L960" s="84"/>
      <c r="M960" s="84"/>
      <c r="N960" s="84"/>
      <c r="O960" s="84"/>
      <c r="P960" s="84"/>
      <c r="Q960" s="84"/>
      <c r="R960" s="84"/>
      <c r="S960" s="84"/>
      <c r="T960" s="84"/>
      <c r="U960" s="84"/>
      <c r="V960" s="84"/>
      <c r="W960" s="84"/>
      <c r="X960" s="84"/>
      <c r="Y960" s="84"/>
      <c r="Z960" s="84"/>
      <c r="AA960" s="84"/>
      <c r="AB960" s="84"/>
      <c r="AC960" s="84"/>
      <c r="AD960" s="84"/>
      <c r="AE960" s="84"/>
      <c r="AF960" s="84"/>
      <c r="AG960" s="84"/>
      <c r="AH960" s="29"/>
    </row>
    <row r="961" spans="1:34" ht="12.75" customHeight="1">
      <c r="A961" s="84"/>
      <c r="B961" s="84"/>
      <c r="C961" s="85"/>
      <c r="D961" s="84"/>
      <c r="E961" s="84"/>
      <c r="F961" s="84"/>
      <c r="G961" s="84"/>
      <c r="H961" s="84"/>
      <c r="I961" s="84"/>
      <c r="J961" s="84"/>
      <c r="K961" s="84"/>
      <c r="L961" s="84"/>
      <c r="M961" s="84"/>
      <c r="N961" s="84"/>
      <c r="O961" s="84"/>
      <c r="P961" s="84"/>
      <c r="Q961" s="84"/>
      <c r="R961" s="84"/>
      <c r="S961" s="84"/>
      <c r="T961" s="84"/>
      <c r="U961" s="84"/>
      <c r="V961" s="84"/>
      <c r="W961" s="84"/>
      <c r="X961" s="84"/>
      <c r="Y961" s="84"/>
      <c r="Z961" s="84"/>
      <c r="AA961" s="84"/>
      <c r="AB961" s="84"/>
      <c r="AC961" s="84"/>
      <c r="AD961" s="84"/>
      <c r="AE961" s="84"/>
      <c r="AF961" s="84"/>
      <c r="AG961" s="84"/>
      <c r="AH961" s="29"/>
    </row>
    <row r="962" spans="1:34" ht="12.75" customHeight="1">
      <c r="A962" s="84"/>
      <c r="B962" s="84"/>
      <c r="C962" s="85"/>
      <c r="D962" s="84"/>
      <c r="E962" s="84"/>
      <c r="F962" s="84"/>
      <c r="G962" s="84"/>
      <c r="H962" s="84"/>
      <c r="I962" s="84"/>
      <c r="J962" s="84"/>
      <c r="K962" s="84"/>
      <c r="L962" s="84"/>
      <c r="M962" s="84"/>
      <c r="N962" s="84"/>
      <c r="O962" s="84"/>
      <c r="P962" s="84"/>
      <c r="Q962" s="84"/>
      <c r="R962" s="84"/>
      <c r="S962" s="84"/>
      <c r="T962" s="84"/>
      <c r="U962" s="84"/>
      <c r="V962" s="84"/>
      <c r="W962" s="84"/>
      <c r="X962" s="84"/>
      <c r="Y962" s="84"/>
      <c r="Z962" s="84"/>
      <c r="AA962" s="84"/>
      <c r="AB962" s="84"/>
      <c r="AC962" s="84"/>
      <c r="AD962" s="84"/>
      <c r="AE962" s="84"/>
      <c r="AF962" s="84"/>
      <c r="AG962" s="84"/>
      <c r="AH962" s="29"/>
    </row>
    <row r="963" spans="1:34" ht="12.75" customHeight="1">
      <c r="A963" s="84"/>
      <c r="B963" s="84"/>
      <c r="C963" s="85"/>
      <c r="D963" s="84"/>
      <c r="E963" s="84"/>
      <c r="F963" s="84"/>
      <c r="G963" s="84"/>
      <c r="H963" s="84"/>
      <c r="I963" s="84"/>
      <c r="J963" s="84"/>
      <c r="K963" s="84"/>
      <c r="L963" s="84"/>
      <c r="M963" s="84"/>
      <c r="N963" s="84"/>
      <c r="O963" s="84"/>
      <c r="P963" s="84"/>
      <c r="Q963" s="84"/>
      <c r="R963" s="84"/>
      <c r="S963" s="84"/>
      <c r="T963" s="84"/>
      <c r="U963" s="84"/>
      <c r="V963" s="84"/>
      <c r="W963" s="84"/>
      <c r="X963" s="84"/>
      <c r="Y963" s="84"/>
      <c r="Z963" s="84"/>
      <c r="AA963" s="84"/>
      <c r="AB963" s="84"/>
      <c r="AC963" s="84"/>
      <c r="AD963" s="84"/>
      <c r="AE963" s="84"/>
      <c r="AF963" s="84"/>
      <c r="AG963" s="84"/>
      <c r="AH963" s="29"/>
    </row>
    <row r="964" spans="1:34" ht="12.75" customHeight="1">
      <c r="A964" s="84"/>
      <c r="B964" s="84"/>
      <c r="C964" s="85"/>
      <c r="D964" s="84"/>
      <c r="E964" s="84"/>
      <c r="F964" s="84"/>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c r="AD964" s="84"/>
      <c r="AE964" s="84"/>
      <c r="AF964" s="84"/>
      <c r="AG964" s="84"/>
      <c r="AH964" s="29"/>
    </row>
    <row r="965" spans="1:34" ht="12.75" customHeight="1">
      <c r="A965" s="84"/>
      <c r="B965" s="84"/>
      <c r="C965" s="85"/>
      <c r="D965" s="84"/>
      <c r="E965" s="84"/>
      <c r="F965" s="84"/>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c r="AD965" s="84"/>
      <c r="AE965" s="84"/>
      <c r="AF965" s="84"/>
      <c r="AG965" s="84"/>
      <c r="AH965" s="29"/>
    </row>
    <row r="966" spans="1:34" ht="12.75" customHeight="1">
      <c r="A966" s="84"/>
      <c r="B966" s="84"/>
      <c r="C966" s="85"/>
      <c r="D966" s="84"/>
      <c r="E966" s="84"/>
      <c r="F966" s="84"/>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c r="AD966" s="84"/>
      <c r="AE966" s="84"/>
      <c r="AF966" s="84"/>
      <c r="AG966" s="84"/>
      <c r="AH966" s="29"/>
    </row>
    <row r="967" spans="1:34" ht="12.75" customHeight="1">
      <c r="A967" s="84"/>
      <c r="B967" s="84"/>
      <c r="C967" s="85"/>
      <c r="D967" s="84"/>
      <c r="E967" s="84"/>
      <c r="F967" s="84"/>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c r="AD967" s="84"/>
      <c r="AE967" s="84"/>
      <c r="AF967" s="84"/>
      <c r="AG967" s="84"/>
      <c r="AH967" s="29"/>
    </row>
    <row r="968" spans="1:34" ht="12.75" customHeight="1">
      <c r="A968" s="84"/>
      <c r="B968" s="84"/>
      <c r="C968" s="85"/>
      <c r="D968" s="84"/>
      <c r="E968" s="84"/>
      <c r="F968" s="84"/>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c r="AD968" s="84"/>
      <c r="AE968" s="84"/>
      <c r="AF968" s="84"/>
      <c r="AG968" s="84"/>
      <c r="AH968" s="29"/>
    </row>
    <row r="969" spans="1:34" ht="12.75" customHeight="1">
      <c r="A969" s="84"/>
      <c r="B969" s="84"/>
      <c r="C969" s="85"/>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c r="AH969" s="29"/>
    </row>
    <row r="970" spans="1:34" ht="12.75" customHeight="1">
      <c r="A970" s="84"/>
      <c r="B970" s="84"/>
      <c r="C970" s="85"/>
      <c r="D970" s="84"/>
      <c r="E970" s="84"/>
      <c r="F970" s="84"/>
      <c r="G970" s="84"/>
      <c r="H970" s="84"/>
      <c r="I970" s="84"/>
      <c r="J970" s="84"/>
      <c r="K970" s="84"/>
      <c r="L970" s="84"/>
      <c r="M970" s="84"/>
      <c r="N970" s="84"/>
      <c r="O970" s="84"/>
      <c r="P970" s="84"/>
      <c r="Q970" s="84"/>
      <c r="R970" s="84"/>
      <c r="S970" s="84"/>
      <c r="T970" s="84"/>
      <c r="U970" s="84"/>
      <c r="V970" s="84"/>
      <c r="W970" s="84"/>
      <c r="X970" s="84"/>
      <c r="Y970" s="84"/>
      <c r="Z970" s="84"/>
      <c r="AA970" s="84"/>
      <c r="AB970" s="84"/>
      <c r="AC970" s="84"/>
      <c r="AD970" s="84"/>
      <c r="AE970" s="84"/>
      <c r="AF970" s="84"/>
      <c r="AG970" s="84"/>
      <c r="AH970" s="29"/>
    </row>
    <row r="971" spans="1:34" ht="12.75" customHeight="1">
      <c r="A971" s="84"/>
      <c r="B971" s="84"/>
      <c r="C971" s="85"/>
      <c r="D971" s="84"/>
      <c r="E971" s="84"/>
      <c r="F971" s="84"/>
      <c r="G971" s="84"/>
      <c r="H971" s="84"/>
      <c r="I971" s="84"/>
      <c r="J971" s="84"/>
      <c r="K971" s="84"/>
      <c r="L971" s="84"/>
      <c r="M971" s="84"/>
      <c r="N971" s="84"/>
      <c r="O971" s="84"/>
      <c r="P971" s="84"/>
      <c r="Q971" s="84"/>
      <c r="R971" s="84"/>
      <c r="S971" s="84"/>
      <c r="T971" s="84"/>
      <c r="U971" s="84"/>
      <c r="V971" s="84"/>
      <c r="W971" s="84"/>
      <c r="X971" s="84"/>
      <c r="Y971" s="84"/>
      <c r="Z971" s="84"/>
      <c r="AA971" s="84"/>
      <c r="AB971" s="84"/>
      <c r="AC971" s="84"/>
      <c r="AD971" s="84"/>
      <c r="AE971" s="84"/>
      <c r="AF971" s="84"/>
      <c r="AG971" s="84"/>
      <c r="AH971" s="29"/>
    </row>
    <row r="972" spans="1:34" ht="12.75" customHeight="1">
      <c r="A972" s="84"/>
      <c r="B972" s="84"/>
      <c r="C972" s="85"/>
      <c r="D972" s="84"/>
      <c r="E972" s="84"/>
      <c r="F972" s="84"/>
      <c r="G972" s="84"/>
      <c r="H972" s="84"/>
      <c r="I972" s="84"/>
      <c r="J972" s="84"/>
      <c r="K972" s="84"/>
      <c r="L972" s="84"/>
      <c r="M972" s="84"/>
      <c r="N972" s="84"/>
      <c r="O972" s="84"/>
      <c r="P972" s="84"/>
      <c r="Q972" s="84"/>
      <c r="R972" s="84"/>
      <c r="S972" s="84"/>
      <c r="T972" s="84"/>
      <c r="U972" s="84"/>
      <c r="V972" s="84"/>
      <c r="W972" s="84"/>
      <c r="X972" s="84"/>
      <c r="Y972" s="84"/>
      <c r="Z972" s="84"/>
      <c r="AA972" s="84"/>
      <c r="AB972" s="84"/>
      <c r="AC972" s="84"/>
      <c r="AD972" s="84"/>
      <c r="AE972" s="84"/>
      <c r="AF972" s="84"/>
      <c r="AG972" s="84"/>
      <c r="AH972" s="29"/>
    </row>
    <row r="973" spans="1:34" ht="12.75" customHeight="1">
      <c r="A973" s="84"/>
      <c r="B973" s="84"/>
      <c r="C973" s="85"/>
      <c r="D973" s="84"/>
      <c r="E973" s="84"/>
      <c r="F973" s="84"/>
      <c r="G973" s="84"/>
      <c r="H973" s="84"/>
      <c r="I973" s="84"/>
      <c r="J973" s="84"/>
      <c r="K973" s="84"/>
      <c r="L973" s="84"/>
      <c r="M973" s="84"/>
      <c r="N973" s="84"/>
      <c r="O973" s="84"/>
      <c r="P973" s="84"/>
      <c r="Q973" s="84"/>
      <c r="R973" s="84"/>
      <c r="S973" s="84"/>
      <c r="T973" s="84"/>
      <c r="U973" s="84"/>
      <c r="V973" s="84"/>
      <c r="W973" s="84"/>
      <c r="X973" s="84"/>
      <c r="Y973" s="84"/>
      <c r="Z973" s="84"/>
      <c r="AA973" s="84"/>
      <c r="AB973" s="84"/>
      <c r="AC973" s="84"/>
      <c r="AD973" s="84"/>
      <c r="AE973" s="84"/>
      <c r="AF973" s="84"/>
      <c r="AG973" s="84"/>
      <c r="AH973" s="29"/>
    </row>
    <row r="974" spans="1:34" ht="12.75" customHeight="1">
      <c r="A974" s="84"/>
      <c r="B974" s="84"/>
      <c r="C974" s="85"/>
      <c r="D974" s="84"/>
      <c r="E974" s="84"/>
      <c r="F974" s="84"/>
      <c r="G974" s="84"/>
      <c r="H974" s="84"/>
      <c r="I974" s="84"/>
      <c r="J974" s="84"/>
      <c r="K974" s="84"/>
      <c r="L974" s="84"/>
      <c r="M974" s="84"/>
      <c r="N974" s="84"/>
      <c r="O974" s="84"/>
      <c r="P974" s="84"/>
      <c r="Q974" s="84"/>
      <c r="R974" s="84"/>
      <c r="S974" s="84"/>
      <c r="T974" s="84"/>
      <c r="U974" s="84"/>
      <c r="V974" s="84"/>
      <c r="W974" s="84"/>
      <c r="X974" s="84"/>
      <c r="Y974" s="84"/>
      <c r="Z974" s="84"/>
      <c r="AA974" s="84"/>
      <c r="AB974" s="84"/>
      <c r="AC974" s="84"/>
      <c r="AD974" s="84"/>
      <c r="AE974" s="84"/>
      <c r="AF974" s="84"/>
      <c r="AG974" s="84"/>
      <c r="AH974" s="29"/>
    </row>
    <row r="975" spans="1:34" ht="12.75" customHeight="1">
      <c r="A975" s="84"/>
      <c r="B975" s="84"/>
      <c r="C975" s="85"/>
      <c r="D975" s="84"/>
      <c r="E975" s="84"/>
      <c r="F975" s="84"/>
      <c r="G975" s="84"/>
      <c r="H975" s="84"/>
      <c r="I975" s="84"/>
      <c r="J975" s="84"/>
      <c r="K975" s="84"/>
      <c r="L975" s="84"/>
      <c r="M975" s="84"/>
      <c r="N975" s="84"/>
      <c r="O975" s="84"/>
      <c r="P975" s="84"/>
      <c r="Q975" s="84"/>
      <c r="R975" s="84"/>
      <c r="S975" s="84"/>
      <c r="T975" s="84"/>
      <c r="U975" s="84"/>
      <c r="V975" s="84"/>
      <c r="W975" s="84"/>
      <c r="X975" s="84"/>
      <c r="Y975" s="84"/>
      <c r="Z975" s="84"/>
      <c r="AA975" s="84"/>
      <c r="AB975" s="84"/>
      <c r="AC975" s="84"/>
      <c r="AD975" s="84"/>
      <c r="AE975" s="84"/>
      <c r="AF975" s="84"/>
      <c r="AG975" s="84"/>
      <c r="AH975" s="29"/>
    </row>
    <row r="976" spans="1:34" ht="12.75" customHeight="1">
      <c r="A976" s="84"/>
      <c r="B976" s="84"/>
      <c r="C976" s="85"/>
      <c r="D976" s="84"/>
      <c r="E976" s="84"/>
      <c r="F976" s="84"/>
      <c r="G976" s="84"/>
      <c r="H976" s="84"/>
      <c r="I976" s="84"/>
      <c r="J976" s="84"/>
      <c r="K976" s="84"/>
      <c r="L976" s="84"/>
      <c r="M976" s="84"/>
      <c r="N976" s="84"/>
      <c r="O976" s="84"/>
      <c r="P976" s="84"/>
      <c r="Q976" s="84"/>
      <c r="R976" s="84"/>
      <c r="S976" s="84"/>
      <c r="T976" s="84"/>
      <c r="U976" s="84"/>
      <c r="V976" s="84"/>
      <c r="W976" s="84"/>
      <c r="X976" s="84"/>
      <c r="Y976" s="84"/>
      <c r="Z976" s="84"/>
      <c r="AA976" s="84"/>
      <c r="AB976" s="84"/>
      <c r="AC976" s="84"/>
      <c r="AD976" s="84"/>
      <c r="AE976" s="84"/>
      <c r="AF976" s="84"/>
      <c r="AG976" s="84"/>
      <c r="AH976" s="29"/>
    </row>
    <row r="977" spans="1:34" ht="12.75" customHeight="1">
      <c r="A977" s="84"/>
      <c r="B977" s="84"/>
      <c r="C977" s="85"/>
      <c r="D977" s="84"/>
      <c r="E977" s="84"/>
      <c r="F977" s="84"/>
      <c r="G977" s="84"/>
      <c r="H977" s="84"/>
      <c r="I977" s="84"/>
      <c r="J977" s="84"/>
      <c r="K977" s="84"/>
      <c r="L977" s="84"/>
      <c r="M977" s="84"/>
      <c r="N977" s="84"/>
      <c r="O977" s="84"/>
      <c r="P977" s="84"/>
      <c r="Q977" s="84"/>
      <c r="R977" s="84"/>
      <c r="S977" s="84"/>
      <c r="T977" s="84"/>
      <c r="U977" s="84"/>
      <c r="V977" s="84"/>
      <c r="W977" s="84"/>
      <c r="X977" s="84"/>
      <c r="Y977" s="84"/>
      <c r="Z977" s="84"/>
      <c r="AA977" s="84"/>
      <c r="AB977" s="84"/>
      <c r="AC977" s="84"/>
      <c r="AD977" s="84"/>
      <c r="AE977" s="84"/>
      <c r="AF977" s="84"/>
      <c r="AG977" s="84"/>
      <c r="AH977" s="29"/>
    </row>
    <row r="978" spans="1:34" ht="12.75" customHeight="1">
      <c r="A978" s="84"/>
      <c r="B978" s="84"/>
      <c r="C978" s="85"/>
      <c r="D978" s="84"/>
      <c r="E978" s="84"/>
      <c r="F978" s="84"/>
      <c r="G978" s="84"/>
      <c r="H978" s="84"/>
      <c r="I978" s="84"/>
      <c r="J978" s="84"/>
      <c r="K978" s="84"/>
      <c r="L978" s="84"/>
      <c r="M978" s="84"/>
      <c r="N978" s="84"/>
      <c r="O978" s="84"/>
      <c r="P978" s="84"/>
      <c r="Q978" s="84"/>
      <c r="R978" s="84"/>
      <c r="S978" s="84"/>
      <c r="T978" s="84"/>
      <c r="U978" s="84"/>
      <c r="V978" s="84"/>
      <c r="W978" s="84"/>
      <c r="X978" s="84"/>
      <c r="Y978" s="84"/>
      <c r="Z978" s="84"/>
      <c r="AA978" s="84"/>
      <c r="AB978" s="84"/>
      <c r="AC978" s="84"/>
      <c r="AD978" s="84"/>
      <c r="AE978" s="84"/>
      <c r="AF978" s="84"/>
      <c r="AG978" s="84"/>
      <c r="AH978" s="29"/>
    </row>
    <row r="979" spans="1:34" ht="12.75" customHeight="1">
      <c r="A979" s="84"/>
      <c r="B979" s="84"/>
      <c r="C979" s="85"/>
      <c r="D979" s="84"/>
      <c r="E979" s="84"/>
      <c r="F979" s="84"/>
      <c r="G979" s="84"/>
      <c r="H979" s="84"/>
      <c r="I979" s="84"/>
      <c r="J979" s="84"/>
      <c r="K979" s="84"/>
      <c r="L979" s="84"/>
      <c r="M979" s="84"/>
      <c r="N979" s="84"/>
      <c r="O979" s="84"/>
      <c r="P979" s="84"/>
      <c r="Q979" s="84"/>
      <c r="R979" s="84"/>
      <c r="S979" s="84"/>
      <c r="T979" s="84"/>
      <c r="U979" s="84"/>
      <c r="V979" s="84"/>
      <c r="W979" s="84"/>
      <c r="X979" s="84"/>
      <c r="Y979" s="84"/>
      <c r="Z979" s="84"/>
      <c r="AA979" s="84"/>
      <c r="AB979" s="84"/>
      <c r="AC979" s="84"/>
      <c r="AD979" s="84"/>
      <c r="AE979" s="84"/>
      <c r="AF979" s="84"/>
      <c r="AG979" s="84"/>
      <c r="AH979" s="29"/>
    </row>
    <row r="980" spans="1:34" ht="12.75" customHeight="1">
      <c r="A980" s="84"/>
      <c r="B980" s="84"/>
      <c r="C980" s="85"/>
      <c r="D980" s="84"/>
      <c r="E980" s="84"/>
      <c r="F980" s="84"/>
      <c r="G980" s="84"/>
      <c r="H980" s="84"/>
      <c r="I980" s="84"/>
      <c r="J980" s="84"/>
      <c r="K980" s="84"/>
      <c r="L980" s="84"/>
      <c r="M980" s="84"/>
      <c r="N980" s="84"/>
      <c r="O980" s="84"/>
      <c r="P980" s="84"/>
      <c r="Q980" s="84"/>
      <c r="R980" s="84"/>
      <c r="S980" s="84"/>
      <c r="T980" s="84"/>
      <c r="U980" s="84"/>
      <c r="V980" s="84"/>
      <c r="W980" s="84"/>
      <c r="X980" s="84"/>
      <c r="Y980" s="84"/>
      <c r="Z980" s="84"/>
      <c r="AA980" s="84"/>
      <c r="AB980" s="84"/>
      <c r="AC980" s="84"/>
      <c r="AD980" s="84"/>
      <c r="AE980" s="84"/>
      <c r="AF980" s="84"/>
      <c r="AG980" s="84"/>
      <c r="AH980" s="29"/>
    </row>
    <row r="981" spans="1:34" ht="12.75" customHeight="1">
      <c r="A981" s="84"/>
      <c r="B981" s="84"/>
      <c r="C981" s="85"/>
      <c r="D981" s="84"/>
      <c r="E981" s="84"/>
      <c r="F981" s="84"/>
      <c r="G981" s="84"/>
      <c r="H981" s="84"/>
      <c r="I981" s="84"/>
      <c r="J981" s="84"/>
      <c r="K981" s="84"/>
      <c r="L981" s="84"/>
      <c r="M981" s="84"/>
      <c r="N981" s="84"/>
      <c r="O981" s="84"/>
      <c r="P981" s="84"/>
      <c r="Q981" s="84"/>
      <c r="R981" s="84"/>
      <c r="S981" s="84"/>
      <c r="T981" s="84"/>
      <c r="U981" s="84"/>
      <c r="V981" s="84"/>
      <c r="W981" s="84"/>
      <c r="X981" s="84"/>
      <c r="Y981" s="84"/>
      <c r="Z981" s="84"/>
      <c r="AA981" s="84"/>
      <c r="AB981" s="84"/>
      <c r="AC981" s="84"/>
      <c r="AD981" s="84"/>
      <c r="AE981" s="84"/>
      <c r="AF981" s="84"/>
      <c r="AG981" s="84"/>
      <c r="AH981" s="29"/>
    </row>
    <row r="982" spans="1:34" ht="12.75" customHeight="1">
      <c r="A982" s="84"/>
      <c r="B982" s="84"/>
      <c r="C982" s="85"/>
      <c r="D982" s="84"/>
      <c r="E982" s="84"/>
      <c r="F982" s="84"/>
      <c r="G982" s="84"/>
      <c r="H982" s="84"/>
      <c r="I982" s="84"/>
      <c r="J982" s="84"/>
      <c r="K982" s="84"/>
      <c r="L982" s="84"/>
      <c r="M982" s="84"/>
      <c r="N982" s="84"/>
      <c r="O982" s="84"/>
      <c r="P982" s="84"/>
      <c r="Q982" s="84"/>
      <c r="R982" s="84"/>
      <c r="S982" s="84"/>
      <c r="T982" s="84"/>
      <c r="U982" s="84"/>
      <c r="V982" s="84"/>
      <c r="W982" s="84"/>
      <c r="X982" s="84"/>
      <c r="Y982" s="84"/>
      <c r="Z982" s="84"/>
      <c r="AA982" s="84"/>
      <c r="AB982" s="84"/>
      <c r="AC982" s="84"/>
      <c r="AD982" s="84"/>
      <c r="AE982" s="84"/>
      <c r="AF982" s="84"/>
      <c r="AG982" s="84"/>
      <c r="AH982" s="29"/>
    </row>
    <row r="983" spans="1:34" ht="12.75" customHeight="1">
      <c r="A983" s="84"/>
      <c r="B983" s="84"/>
      <c r="C983" s="85"/>
      <c r="D983" s="84"/>
      <c r="E983" s="84"/>
      <c r="F983" s="84"/>
      <c r="G983" s="84"/>
      <c r="H983" s="84"/>
      <c r="I983" s="84"/>
      <c r="J983" s="84"/>
      <c r="K983" s="84"/>
      <c r="L983" s="84"/>
      <c r="M983" s="84"/>
      <c r="N983" s="84"/>
      <c r="O983" s="84"/>
      <c r="P983" s="84"/>
      <c r="Q983" s="84"/>
      <c r="R983" s="84"/>
      <c r="S983" s="84"/>
      <c r="T983" s="84"/>
      <c r="U983" s="84"/>
      <c r="V983" s="84"/>
      <c r="W983" s="84"/>
      <c r="X983" s="84"/>
      <c r="Y983" s="84"/>
      <c r="Z983" s="84"/>
      <c r="AA983" s="84"/>
      <c r="AB983" s="84"/>
      <c r="AC983" s="84"/>
      <c r="AD983" s="84"/>
      <c r="AE983" s="84"/>
      <c r="AF983" s="84"/>
      <c r="AG983" s="84"/>
      <c r="AH983" s="29"/>
    </row>
    <row r="984" spans="1:34" ht="12.75" customHeight="1">
      <c r="A984" s="84"/>
      <c r="B984" s="84"/>
      <c r="C984" s="85"/>
      <c r="D984" s="84"/>
      <c r="E984" s="84"/>
      <c r="F984" s="84"/>
      <c r="G984" s="84"/>
      <c r="H984" s="84"/>
      <c r="I984" s="84"/>
      <c r="J984" s="84"/>
      <c r="K984" s="84"/>
      <c r="L984" s="84"/>
      <c r="M984" s="84"/>
      <c r="N984" s="84"/>
      <c r="O984" s="84"/>
      <c r="P984" s="84"/>
      <c r="Q984" s="84"/>
      <c r="R984" s="84"/>
      <c r="S984" s="84"/>
      <c r="T984" s="84"/>
      <c r="U984" s="84"/>
      <c r="V984" s="84"/>
      <c r="W984" s="84"/>
      <c r="X984" s="84"/>
      <c r="Y984" s="84"/>
      <c r="Z984" s="84"/>
      <c r="AA984" s="84"/>
      <c r="AB984" s="84"/>
      <c r="AC984" s="84"/>
      <c r="AD984" s="84"/>
      <c r="AE984" s="84"/>
      <c r="AF984" s="84"/>
      <c r="AG984" s="84"/>
      <c r="AH984" s="29"/>
    </row>
    <row r="985" spans="1:34" ht="12.75" customHeight="1">
      <c r="A985" s="84"/>
      <c r="B985" s="84"/>
      <c r="C985" s="85"/>
      <c r="D985" s="84"/>
      <c r="E985" s="84"/>
      <c r="F985" s="84"/>
      <c r="G985" s="84"/>
      <c r="H985" s="84"/>
      <c r="I985" s="84"/>
      <c r="J985" s="84"/>
      <c r="K985" s="84"/>
      <c r="L985" s="84"/>
      <c r="M985" s="84"/>
      <c r="N985" s="84"/>
      <c r="O985" s="84"/>
      <c r="P985" s="84"/>
      <c r="Q985" s="84"/>
      <c r="R985" s="84"/>
      <c r="S985" s="84"/>
      <c r="T985" s="84"/>
      <c r="U985" s="84"/>
      <c r="V985" s="84"/>
      <c r="W985" s="84"/>
      <c r="X985" s="84"/>
      <c r="Y985" s="84"/>
      <c r="Z985" s="84"/>
      <c r="AA985" s="84"/>
      <c r="AB985" s="84"/>
      <c r="AC985" s="84"/>
      <c r="AD985" s="84"/>
      <c r="AE985" s="84"/>
      <c r="AF985" s="84"/>
      <c r="AG985" s="84"/>
      <c r="AH985" s="29"/>
    </row>
    <row r="986" spans="1:34" ht="12.75" customHeight="1">
      <c r="A986" s="84"/>
      <c r="B986" s="84"/>
      <c r="C986" s="85"/>
      <c r="D986" s="84"/>
      <c r="E986" s="84"/>
      <c r="F986" s="84"/>
      <c r="G986" s="84"/>
      <c r="H986" s="84"/>
      <c r="I986" s="84"/>
      <c r="J986" s="84"/>
      <c r="K986" s="84"/>
      <c r="L986" s="84"/>
      <c r="M986" s="84"/>
      <c r="N986" s="84"/>
      <c r="O986" s="84"/>
      <c r="P986" s="84"/>
      <c r="Q986" s="84"/>
      <c r="R986" s="84"/>
      <c r="S986" s="84"/>
      <c r="T986" s="84"/>
      <c r="U986" s="84"/>
      <c r="V986" s="84"/>
      <c r="W986" s="84"/>
      <c r="X986" s="84"/>
      <c r="Y986" s="84"/>
      <c r="Z986" s="84"/>
      <c r="AA986" s="84"/>
      <c r="AB986" s="84"/>
      <c r="AC986" s="84"/>
      <c r="AD986" s="84"/>
      <c r="AE986" s="84"/>
      <c r="AF986" s="84"/>
      <c r="AG986" s="84"/>
      <c r="AH986" s="29"/>
    </row>
    <row r="987" spans="1:34" ht="12.75" customHeight="1">
      <c r="A987" s="84"/>
      <c r="B987" s="84"/>
      <c r="C987" s="85"/>
      <c r="D987" s="84"/>
      <c r="E987" s="84"/>
      <c r="F987" s="84"/>
      <c r="G987" s="84"/>
      <c r="H987" s="84"/>
      <c r="I987" s="84"/>
      <c r="J987" s="84"/>
      <c r="K987" s="84"/>
      <c r="L987" s="84"/>
      <c r="M987" s="84"/>
      <c r="N987" s="84"/>
      <c r="O987" s="84"/>
      <c r="P987" s="84"/>
      <c r="Q987" s="84"/>
      <c r="R987" s="84"/>
      <c r="S987" s="84"/>
      <c r="T987" s="84"/>
      <c r="U987" s="84"/>
      <c r="V987" s="84"/>
      <c r="W987" s="84"/>
      <c r="X987" s="84"/>
      <c r="Y987" s="84"/>
      <c r="Z987" s="84"/>
      <c r="AA987" s="84"/>
      <c r="AB987" s="84"/>
      <c r="AC987" s="84"/>
      <c r="AD987" s="84"/>
      <c r="AE987" s="84"/>
      <c r="AF987" s="84"/>
      <c r="AG987" s="84"/>
      <c r="AH987" s="29"/>
    </row>
    <row r="988" spans="1:34" ht="12.75" customHeight="1">
      <c r="A988" s="84"/>
      <c r="B988" s="84"/>
      <c r="C988" s="85"/>
      <c r="D988" s="84"/>
      <c r="E988" s="84"/>
      <c r="F988" s="84"/>
      <c r="G988" s="84"/>
      <c r="H988" s="84"/>
      <c r="I988" s="84"/>
      <c r="J988" s="84"/>
      <c r="K988" s="84"/>
      <c r="L988" s="84"/>
      <c r="M988" s="84"/>
      <c r="N988" s="84"/>
      <c r="O988" s="84"/>
      <c r="P988" s="84"/>
      <c r="Q988" s="84"/>
      <c r="R988" s="84"/>
      <c r="S988" s="84"/>
      <c r="T988" s="84"/>
      <c r="U988" s="84"/>
      <c r="V988" s="84"/>
      <c r="W988" s="84"/>
      <c r="X988" s="84"/>
      <c r="Y988" s="84"/>
      <c r="Z988" s="84"/>
      <c r="AA988" s="84"/>
      <c r="AB988" s="84"/>
      <c r="AC988" s="84"/>
      <c r="AD988" s="84"/>
      <c r="AE988" s="84"/>
      <c r="AF988" s="84"/>
      <c r="AG988" s="84"/>
      <c r="AH988" s="29"/>
    </row>
    <row r="989" spans="1:34" ht="12.75" customHeight="1">
      <c r="A989" s="84"/>
      <c r="B989" s="84"/>
      <c r="C989" s="85"/>
      <c r="D989" s="84"/>
      <c r="E989" s="84"/>
      <c r="F989" s="84"/>
      <c r="G989" s="84"/>
      <c r="H989" s="84"/>
      <c r="I989" s="84"/>
      <c r="J989" s="84"/>
      <c r="K989" s="84"/>
      <c r="L989" s="84"/>
      <c r="M989" s="84"/>
      <c r="N989" s="84"/>
      <c r="O989" s="84"/>
      <c r="P989" s="84"/>
      <c r="Q989" s="84"/>
      <c r="R989" s="84"/>
      <c r="S989" s="84"/>
      <c r="T989" s="84"/>
      <c r="U989" s="84"/>
      <c r="V989" s="84"/>
      <c r="W989" s="84"/>
      <c r="X989" s="84"/>
      <c r="Y989" s="84"/>
      <c r="Z989" s="84"/>
      <c r="AA989" s="84"/>
      <c r="AB989" s="84"/>
      <c r="AC989" s="84"/>
      <c r="AD989" s="84"/>
      <c r="AE989" s="84"/>
      <c r="AF989" s="84"/>
      <c r="AG989" s="84"/>
      <c r="AH989" s="29"/>
    </row>
    <row r="990" spans="1:34" ht="12.75" customHeight="1">
      <c r="A990" s="84"/>
      <c r="B990" s="84"/>
      <c r="C990" s="85"/>
      <c r="D990" s="84"/>
      <c r="E990" s="84"/>
      <c r="F990" s="84"/>
      <c r="G990" s="84"/>
      <c r="H990" s="84"/>
      <c r="I990" s="84"/>
      <c r="J990" s="84"/>
      <c r="K990" s="84"/>
      <c r="L990" s="84"/>
      <c r="M990" s="84"/>
      <c r="N990" s="84"/>
      <c r="O990" s="84"/>
      <c r="P990" s="84"/>
      <c r="Q990" s="84"/>
      <c r="R990" s="84"/>
      <c r="S990" s="84"/>
      <c r="T990" s="84"/>
      <c r="U990" s="84"/>
      <c r="V990" s="84"/>
      <c r="W990" s="84"/>
      <c r="X990" s="84"/>
      <c r="Y990" s="84"/>
      <c r="Z990" s="84"/>
      <c r="AA990" s="84"/>
      <c r="AB990" s="84"/>
      <c r="AC990" s="84"/>
      <c r="AD990" s="84"/>
      <c r="AE990" s="84"/>
      <c r="AF990" s="84"/>
      <c r="AG990" s="84"/>
      <c r="AH990" s="29"/>
    </row>
    <row r="991" spans="1:34" ht="12.75" customHeight="1">
      <c r="A991" s="84"/>
      <c r="B991" s="84"/>
      <c r="C991" s="85"/>
      <c r="D991" s="84"/>
      <c r="E991" s="84"/>
      <c r="F991" s="84"/>
      <c r="G991" s="84"/>
      <c r="H991" s="84"/>
      <c r="I991" s="84"/>
      <c r="J991" s="84"/>
      <c r="K991" s="84"/>
      <c r="L991" s="84"/>
      <c r="M991" s="84"/>
      <c r="N991" s="84"/>
      <c r="O991" s="84"/>
      <c r="P991" s="84"/>
      <c r="Q991" s="84"/>
      <c r="R991" s="84"/>
      <c r="S991" s="84"/>
      <c r="T991" s="84"/>
      <c r="U991" s="84"/>
      <c r="V991" s="84"/>
      <c r="W991" s="84"/>
      <c r="X991" s="84"/>
      <c r="Y991" s="84"/>
      <c r="Z991" s="84"/>
      <c r="AA991" s="84"/>
      <c r="AB991" s="84"/>
      <c r="AC991" s="84"/>
      <c r="AD991" s="84"/>
      <c r="AE991" s="84"/>
      <c r="AF991" s="84"/>
      <c r="AG991" s="84"/>
      <c r="AH991" s="29"/>
    </row>
    <row r="992" spans="1:34" ht="12.75" customHeight="1">
      <c r="A992" s="84"/>
      <c r="B992" s="84"/>
      <c r="C992" s="85"/>
      <c r="D992" s="84"/>
      <c r="E992" s="84"/>
      <c r="F992" s="84"/>
      <c r="G992" s="84"/>
      <c r="H992" s="84"/>
      <c r="I992" s="84"/>
      <c r="J992" s="84"/>
      <c r="K992" s="84"/>
      <c r="L992" s="84"/>
      <c r="M992" s="84"/>
      <c r="N992" s="84"/>
      <c r="O992" s="84"/>
      <c r="P992" s="84"/>
      <c r="Q992" s="84"/>
      <c r="R992" s="84"/>
      <c r="S992" s="84"/>
      <c r="T992" s="84"/>
      <c r="U992" s="84"/>
      <c r="V992" s="84"/>
      <c r="W992" s="84"/>
      <c r="X992" s="84"/>
      <c r="Y992" s="84"/>
      <c r="Z992" s="84"/>
      <c r="AA992" s="84"/>
      <c r="AB992" s="84"/>
      <c r="AC992" s="84"/>
      <c r="AD992" s="84"/>
      <c r="AE992" s="84"/>
      <c r="AF992" s="84"/>
      <c r="AG992" s="84"/>
      <c r="AH992" s="29"/>
    </row>
    <row r="993" spans="1:34" ht="12.75" customHeight="1">
      <c r="A993" s="84"/>
      <c r="B993" s="84"/>
      <c r="C993" s="85"/>
      <c r="D993" s="84"/>
      <c r="E993" s="84"/>
      <c r="F993" s="84"/>
      <c r="G993" s="84"/>
      <c r="H993" s="84"/>
      <c r="I993" s="84"/>
      <c r="J993" s="84"/>
      <c r="K993" s="84"/>
      <c r="L993" s="84"/>
      <c r="M993" s="84"/>
      <c r="N993" s="84"/>
      <c r="O993" s="84"/>
      <c r="P993" s="84"/>
      <c r="Q993" s="84"/>
      <c r="R993" s="84"/>
      <c r="S993" s="84"/>
      <c r="T993" s="84"/>
      <c r="U993" s="84"/>
      <c r="V993" s="84"/>
      <c r="W993" s="84"/>
      <c r="X993" s="84"/>
      <c r="Y993" s="84"/>
      <c r="Z993" s="84"/>
      <c r="AA993" s="84"/>
      <c r="AB993" s="84"/>
      <c r="AC993" s="84"/>
      <c r="AD993" s="84"/>
      <c r="AE993" s="84"/>
      <c r="AF993" s="84"/>
      <c r="AG993" s="84"/>
      <c r="AH993" s="29"/>
    </row>
    <row r="994" spans="1:34" ht="12.75" customHeight="1">
      <c r="A994" s="84"/>
      <c r="B994" s="84"/>
      <c r="C994" s="85"/>
      <c r="D994" s="84"/>
      <c r="E994" s="84"/>
      <c r="F994" s="84"/>
      <c r="G994" s="84"/>
      <c r="H994" s="84"/>
      <c r="I994" s="84"/>
      <c r="J994" s="84"/>
      <c r="K994" s="84"/>
      <c r="L994" s="84"/>
      <c r="M994" s="84"/>
      <c r="N994" s="84"/>
      <c r="O994" s="84"/>
      <c r="P994" s="84"/>
      <c r="Q994" s="84"/>
      <c r="R994" s="84"/>
      <c r="S994" s="84"/>
      <c r="T994" s="84"/>
      <c r="U994" s="84"/>
      <c r="V994" s="84"/>
      <c r="W994" s="84"/>
      <c r="X994" s="84"/>
      <c r="Y994" s="84"/>
      <c r="Z994" s="84"/>
      <c r="AA994" s="84"/>
      <c r="AB994" s="84"/>
      <c r="AC994" s="84"/>
      <c r="AD994" s="84"/>
      <c r="AE994" s="84"/>
      <c r="AF994" s="84"/>
      <c r="AG994" s="84"/>
      <c r="AH994" s="29"/>
    </row>
    <row r="995" spans="1:34" ht="12.75" customHeight="1">
      <c r="A995" s="84"/>
      <c r="B995" s="84"/>
      <c r="C995" s="85"/>
      <c r="D995" s="84"/>
      <c r="E995" s="84"/>
      <c r="F995" s="84"/>
      <c r="G995" s="84"/>
      <c r="H995" s="84"/>
      <c r="I995" s="84"/>
      <c r="J995" s="84"/>
      <c r="K995" s="84"/>
      <c r="L995" s="84"/>
      <c r="M995" s="84"/>
      <c r="N995" s="84"/>
      <c r="O995" s="84"/>
      <c r="P995" s="84"/>
      <c r="Q995" s="84"/>
      <c r="R995" s="84"/>
      <c r="S995" s="84"/>
      <c r="T995" s="84"/>
      <c r="U995" s="84"/>
      <c r="V995" s="84"/>
      <c r="W995" s="84"/>
      <c r="X995" s="84"/>
      <c r="Y995" s="84"/>
      <c r="Z995" s="84"/>
      <c r="AA995" s="84"/>
      <c r="AB995" s="84"/>
      <c r="AC995" s="84"/>
      <c r="AD995" s="84"/>
      <c r="AE995" s="84"/>
      <c r="AF995" s="84"/>
      <c r="AG995" s="84"/>
      <c r="AH995" s="29"/>
    </row>
    <row r="996" spans="1:34" ht="12.75" customHeight="1">
      <c r="A996" s="84"/>
      <c r="B996" s="84"/>
      <c r="C996" s="85"/>
      <c r="D996" s="84"/>
      <c r="E996" s="84"/>
      <c r="F996" s="84"/>
      <c r="G996" s="84"/>
      <c r="H996" s="84"/>
      <c r="I996" s="84"/>
      <c r="J996" s="84"/>
      <c r="K996" s="84"/>
      <c r="L996" s="84"/>
      <c r="M996" s="84"/>
      <c r="N996" s="84"/>
      <c r="O996" s="84"/>
      <c r="P996" s="84"/>
      <c r="Q996" s="84"/>
      <c r="R996" s="84"/>
      <c r="S996" s="84"/>
      <c r="T996" s="84"/>
      <c r="U996" s="84"/>
      <c r="V996" s="84"/>
      <c r="W996" s="84"/>
      <c r="X996" s="84"/>
      <c r="Y996" s="84"/>
      <c r="Z996" s="84"/>
      <c r="AA996" s="84"/>
      <c r="AB996" s="84"/>
      <c r="AC996" s="84"/>
      <c r="AD996" s="84"/>
      <c r="AE996" s="84"/>
      <c r="AF996" s="84"/>
      <c r="AG996" s="84"/>
      <c r="AH996" s="29"/>
    </row>
    <row r="997" spans="1:34" ht="12.75" customHeight="1">
      <c r="A997" s="84"/>
      <c r="B997" s="84"/>
      <c r="C997" s="85"/>
      <c r="D997" s="84"/>
      <c r="E997" s="84"/>
      <c r="F997" s="84"/>
      <c r="G997" s="84"/>
      <c r="H997" s="84"/>
      <c r="I997" s="84"/>
      <c r="J997" s="84"/>
      <c r="K997" s="84"/>
      <c r="L997" s="84"/>
      <c r="M997" s="84"/>
      <c r="N997" s="84"/>
      <c r="O997" s="84"/>
      <c r="P997" s="84"/>
      <c r="Q997" s="84"/>
      <c r="R997" s="84"/>
      <c r="S997" s="84"/>
      <c r="T997" s="84"/>
      <c r="U997" s="84"/>
      <c r="V997" s="84"/>
      <c r="W997" s="84"/>
      <c r="X997" s="84"/>
      <c r="Y997" s="84"/>
      <c r="Z997" s="84"/>
      <c r="AA997" s="84"/>
      <c r="AB997" s="84"/>
      <c r="AC997" s="84"/>
      <c r="AD997" s="84"/>
      <c r="AE997" s="84"/>
      <c r="AF997" s="84"/>
      <c r="AG997" s="84"/>
      <c r="AH997" s="29"/>
    </row>
    <row r="998" spans="1:34" ht="12.75" customHeight="1">
      <c r="A998" s="84"/>
      <c r="B998" s="84"/>
      <c r="C998" s="85"/>
      <c r="D998" s="84"/>
      <c r="E998" s="84"/>
      <c r="F998" s="84"/>
      <c r="G998" s="84"/>
      <c r="H998" s="84"/>
      <c r="I998" s="84"/>
      <c r="J998" s="84"/>
      <c r="K998" s="84"/>
      <c r="L998" s="84"/>
      <c r="M998" s="84"/>
      <c r="N998" s="84"/>
      <c r="O998" s="84"/>
      <c r="P998" s="84"/>
      <c r="Q998" s="84"/>
      <c r="R998" s="84"/>
      <c r="S998" s="84"/>
      <c r="T998" s="84"/>
      <c r="U998" s="84"/>
      <c r="V998" s="84"/>
      <c r="W998" s="84"/>
      <c r="X998" s="84"/>
      <c r="Y998" s="84"/>
      <c r="Z998" s="84"/>
      <c r="AA998" s="84"/>
      <c r="AB998" s="84"/>
      <c r="AC998" s="84"/>
      <c r="AD998" s="84"/>
      <c r="AE998" s="84"/>
      <c r="AF998" s="84"/>
      <c r="AG998" s="84"/>
      <c r="AH998" s="29"/>
    </row>
    <row r="999" spans="1:34" ht="12.75" customHeight="1">
      <c r="A999" s="84"/>
      <c r="B999" s="84"/>
      <c r="C999" s="85"/>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4"/>
      <c r="AB999" s="84"/>
      <c r="AC999" s="84"/>
      <c r="AD999" s="84"/>
      <c r="AE999" s="84"/>
      <c r="AF999" s="84"/>
      <c r="AG999" s="84"/>
      <c r="AH999" s="29"/>
    </row>
    <row r="1000" spans="1:34" ht="12.75" customHeight="1">
      <c r="A1000" s="84"/>
      <c r="B1000" s="84"/>
      <c r="C1000" s="85"/>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c r="AA1000" s="84"/>
      <c r="AB1000" s="84"/>
      <c r="AC1000" s="84"/>
      <c r="AD1000" s="84"/>
      <c r="AE1000" s="84"/>
      <c r="AF1000" s="84"/>
      <c r="AG1000" s="84"/>
      <c r="AH1000" s="29"/>
    </row>
  </sheetData>
  <mergeCells count="31">
    <mergeCell ref="E198:G199"/>
    <mergeCell ref="H198:H199"/>
    <mergeCell ref="D116:K116"/>
    <mergeCell ref="M4:U4"/>
    <mergeCell ref="D4:L4"/>
    <mergeCell ref="M116:U116"/>
    <mergeCell ref="D60:L60"/>
    <mergeCell ref="M60:U60"/>
    <mergeCell ref="H186:H187"/>
    <mergeCell ref="E186:G187"/>
    <mergeCell ref="H180:H181"/>
    <mergeCell ref="E180:G181"/>
    <mergeCell ref="E182:G183"/>
    <mergeCell ref="H182:H183"/>
    <mergeCell ref="I184:I185"/>
    <mergeCell ref="E173:I173"/>
    <mergeCell ref="I180:I181"/>
    <mergeCell ref="I182:I183"/>
    <mergeCell ref="I186:I187"/>
    <mergeCell ref="I188:I189"/>
    <mergeCell ref="E184:G185"/>
    <mergeCell ref="H184:H185"/>
    <mergeCell ref="E196:G197"/>
    <mergeCell ref="H196:H197"/>
    <mergeCell ref="H188:H189"/>
    <mergeCell ref="E190:G191"/>
    <mergeCell ref="H190:H191"/>
    <mergeCell ref="E188:G189"/>
    <mergeCell ref="E193:H193"/>
    <mergeCell ref="E194:G195"/>
    <mergeCell ref="H194:H195"/>
  </mergeCells>
  <dataValidations count="4">
    <dataValidation type="list" allowBlank="1" showErrorMessage="1" sqref="Z6:Z55 Z62:Z111 Z118:Z167" xr:uid="{00000000-0002-0000-0300-000000000000}">
      <formula1>Conditional_Clause</formula1>
    </dataValidation>
    <dataValidation type="list" allowBlank="1" showErrorMessage="1" sqref="C6:C55 C62:C111 C118:C167" xr:uid="{00000000-0002-0000-0300-000001000000}">
      <formula1>Task_Reference</formula1>
    </dataValidation>
    <dataValidation type="list" allowBlank="1" showErrorMessage="1" sqref="D6:D56 D117:D168" xr:uid="{00000000-0002-0000-0300-000002000000}">
      <formula1>#REF!</formula1>
    </dataValidation>
    <dataValidation type="list" allowBlank="1" showErrorMessage="1" sqref="M6:M55 D62:D111 M62:M111 M118:M167" xr:uid="{00000000-0002-0000-0300-000003000000}">
      <formula1>Data_Types</formula1>
    </dataValidation>
  </dataValidations>
  <pageMargins left="0.25" right="0.25" top="0.75" bottom="0.75" header="0" footer="0"/>
  <pageSetup paperSize="9" fitToHeight="0"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000"/>
  <sheetViews>
    <sheetView showGridLines="0" topLeftCell="C1" workbookViewId="0">
      <selection activeCell="O7" sqref="O7"/>
    </sheetView>
  </sheetViews>
  <sheetFormatPr defaultColWidth="14.44140625" defaultRowHeight="15" customHeight="1"/>
  <cols>
    <col min="1" max="1" width="4.6640625" customWidth="1"/>
    <col min="2" max="2" width="84.5546875" customWidth="1"/>
    <col min="3" max="3" width="11" customWidth="1"/>
    <col min="4" max="4" width="12.5546875" customWidth="1"/>
    <col min="5" max="5" width="9.109375" customWidth="1"/>
    <col min="6" max="6" width="14.44140625" customWidth="1"/>
    <col min="7" max="7" width="9.88671875" customWidth="1"/>
    <col min="8" max="8" width="8.88671875" customWidth="1"/>
    <col min="9" max="10" width="8" customWidth="1"/>
    <col min="11" max="15" width="7.6640625" customWidth="1"/>
    <col min="16" max="17" width="7.5546875" customWidth="1"/>
    <col min="18" max="20" width="11.5546875" customWidth="1"/>
    <col min="21" max="21" width="10" customWidth="1"/>
    <col min="22" max="22" width="12.33203125" customWidth="1"/>
    <col min="23" max="23" width="12.5546875" customWidth="1"/>
    <col min="24" max="24" width="11.33203125" customWidth="1"/>
    <col min="25" max="25" width="11" customWidth="1"/>
    <col min="26" max="26" width="11.109375" customWidth="1"/>
    <col min="27" max="27" width="9.33203125" customWidth="1"/>
    <col min="28" max="28" width="9.109375" customWidth="1"/>
    <col min="29" max="29" width="46.5546875" customWidth="1"/>
    <col min="30" max="30" width="39.5546875" customWidth="1"/>
    <col min="31" max="31" width="39.33203125" customWidth="1"/>
    <col min="32" max="33" width="41.109375" customWidth="1"/>
  </cols>
  <sheetData>
    <row r="1" spans="1:33" ht="12.75" customHeight="1">
      <c r="A1" s="84"/>
      <c r="B1" s="86"/>
      <c r="C1" s="87"/>
      <c r="D1" s="86"/>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row>
    <row r="2" spans="1:33" ht="12.75" customHeight="1">
      <c r="A2" s="84"/>
      <c r="B2" s="88"/>
      <c r="C2" s="89"/>
      <c r="D2" s="88"/>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row>
    <row r="3" spans="1:33" ht="12.75" customHeight="1">
      <c r="A3" s="84"/>
      <c r="B3" s="88"/>
      <c r="C3" s="89"/>
      <c r="D3" s="88"/>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row>
    <row r="4" spans="1:33" ht="12.75" customHeight="1">
      <c r="A4" s="84"/>
      <c r="B4" s="88"/>
      <c r="C4" s="89"/>
      <c r="D4" s="201"/>
      <c r="E4" s="160"/>
      <c r="F4" s="160"/>
      <c r="G4" s="160"/>
      <c r="H4" s="160"/>
      <c r="I4" s="160"/>
      <c r="J4" s="160"/>
      <c r="K4" s="160"/>
      <c r="L4" s="202"/>
      <c r="M4" s="566" t="s">
        <v>79</v>
      </c>
      <c r="N4" s="552"/>
      <c r="O4" s="552"/>
      <c r="P4" s="552"/>
      <c r="Q4" s="552"/>
      <c r="R4" s="552"/>
      <c r="S4" s="552"/>
      <c r="T4" s="552"/>
      <c r="U4" s="553"/>
      <c r="V4" s="84"/>
      <c r="W4" s="84"/>
      <c r="X4" s="84"/>
      <c r="Y4" s="84"/>
      <c r="Z4" s="84"/>
      <c r="AA4" s="84"/>
      <c r="AB4" s="84"/>
      <c r="AC4" s="84"/>
      <c r="AD4" s="84"/>
      <c r="AE4" s="84"/>
      <c r="AF4" s="84"/>
      <c r="AG4" s="84"/>
    </row>
    <row r="5" spans="1:33" ht="12.75" customHeight="1">
      <c r="A5" s="84"/>
      <c r="B5" s="91" t="s">
        <v>80</v>
      </c>
      <c r="C5" s="128" t="s">
        <v>81</v>
      </c>
      <c r="D5" s="203"/>
      <c r="E5" s="204"/>
      <c r="F5" s="204"/>
      <c r="G5" s="204"/>
      <c r="H5" s="204"/>
      <c r="I5" s="204"/>
      <c r="J5" s="204"/>
      <c r="K5" s="204"/>
      <c r="L5" s="205"/>
      <c r="M5" s="96" t="s">
        <v>82</v>
      </c>
      <c r="N5" s="97" t="s">
        <v>39</v>
      </c>
      <c r="O5" s="97" t="s">
        <v>83</v>
      </c>
      <c r="P5" s="97" t="s">
        <v>41</v>
      </c>
      <c r="Q5" s="97" t="s">
        <v>42</v>
      </c>
      <c r="R5" s="97" t="s">
        <v>84</v>
      </c>
      <c r="S5" s="206" t="s">
        <v>22</v>
      </c>
      <c r="T5" s="206" t="s">
        <v>44</v>
      </c>
      <c r="U5" s="206" t="s">
        <v>45</v>
      </c>
      <c r="V5" s="201"/>
      <c r="W5" s="160"/>
      <c r="X5" s="160"/>
      <c r="Y5" s="162"/>
      <c r="Z5" s="207" t="s">
        <v>85</v>
      </c>
      <c r="AA5" s="207" t="s">
        <v>86</v>
      </c>
      <c r="AB5" s="98" t="s">
        <v>87</v>
      </c>
      <c r="AC5" s="208" t="s">
        <v>88</v>
      </c>
      <c r="AD5" s="209" t="s">
        <v>89</v>
      </c>
      <c r="AE5" s="210" t="s">
        <v>90</v>
      </c>
      <c r="AF5" s="208" t="s">
        <v>91</v>
      </c>
      <c r="AG5" s="208" t="s">
        <v>92</v>
      </c>
    </row>
    <row r="6" spans="1:33" ht="12.75" customHeight="1">
      <c r="A6" s="124"/>
      <c r="B6" s="107" t="s">
        <v>799</v>
      </c>
      <c r="C6" s="89">
        <v>2</v>
      </c>
      <c r="D6" s="168"/>
      <c r="E6" s="169"/>
      <c r="F6" s="169"/>
      <c r="G6" s="211"/>
      <c r="H6" s="211"/>
      <c r="I6" s="211"/>
      <c r="J6" s="211"/>
      <c r="K6" s="211"/>
      <c r="L6" s="205"/>
      <c r="M6" s="125" t="s">
        <v>260</v>
      </c>
      <c r="N6" s="126">
        <v>25</v>
      </c>
      <c r="O6" s="212">
        <v>1</v>
      </c>
      <c r="P6" s="126">
        <v>0</v>
      </c>
      <c r="Q6" s="148">
        <v>2</v>
      </c>
      <c r="R6" s="213">
        <f>IF(AND(ISTEXT(T6),ISTEXT(U6)),"",SUM(T6:U6)*'Indices PF'!$E$54)</f>
        <v>25</v>
      </c>
      <c r="S6" s="214">
        <f>IF(OR(ISBLANK(N6),ISBLANK(O6)),"",
 IF(M6="EI", IF((O6&lt;='Indices PF'!$D$7),
  IF(('Funções Transações'!N6&lt;'Indices PF'!$E$10), 'Indices PF'!$E$7,
  IF(('Funções Transações'!N6&lt;'Indices PF'!$F$10), 'Indices PF'!$F$7, 'Indices PF'!$G$7)),
   IF((O6&lt;='Indices PF'!$D$8),
   IF(('Funções Transações'!N6&lt;'Indices PF'!$E$10), 'Indices PF'!$E$8,
   IF(('Funções Transações'!N6&lt;'Indices PF'!$F$10), 'Indices PF'!$F$8, 'Indices PF'!$G$8)),
    IF((O6&gt;='Indices PF'!$D$9),
    IF(('Funções Transações'!N6&lt;'Indices PF'!$E$10), 'Indices PF'!$E$9,
    IF(('Funções Transações'!N6&lt;'Indices PF'!$F$10), 'Indices PF'!$F$9, 'Indices PF'!$G$9))))),
 IF(M6="EQ", IF((O6&lt;='Indices PF'!$D$15),
  IF(('Funções Transações'!N6&lt;'Indices PF'!$E$18), 'Indices PF'!$E$15,
  IF(('Funções Transações'!N6&lt;'Indices PF'!$F$18), 'Indices PF'!$F$15, 'Indices PF'!$G$15)),
   IF((O6&lt;='Indices PF'!$D$16),
   IF(('Funções Transações'!N6&lt;'Indices PF'!$E$18), 'Indices PF'!$E$16,
   IF(('Funções Transações'!N6&lt;'Indices PF'!$F$18), 'Indices PF'!$F$16, 'Indices PF'!$G$16)),
    IF((O6&gt;='Indices PF'!$D$17),
    IF(('Funções Transações'!N6&lt;'Indices PF'!$E$18), 'Indices PF'!$E$17,
    IF(('Funções Transações'!N6&lt;'Indices PF'!$F$18), 'Indices PF'!$F$17, 'Indices PF'!$G$17))))),
 IF(M6="EO", IF((O6&lt;='Indices PF'!$D$23),
  IF(('Funções Transações'!N6&lt;'Indices PF'!$E$26), 'Indices PF'!$E$23,
  IF(('Funções Transações'!N6&lt;'Indices PF'!$F$26), 'Indices PF'!$F$23, 'Indices PF'!$G$23)),
   IF((O6&lt;='Indices PF'!$D$24),
   IF(('Funções Transações'!N6&lt;'Indices PF'!$E$26), 'Indices PF'!$E$24,
   IF(('Funções Transações'!N6&lt;'Indices PF'!$F$26), 'Indices PF'!$F$24, 'Indices PF'!$G$24)),
    IF((O6&gt;='Indices PF'!$D$25),
    IF(('Funções Transações'!N6&lt;'Indices PF'!$E$26), 'Indices PF'!$E$25,
    IF(('Funções Transações'!N6&lt;'Indices PF'!$F$26), 'Indices PF'!$F$25, 'Indices PF'!$G$25)))))))))</f>
        <v>4</v>
      </c>
      <c r="T6" s="215">
        <f>IF(OR(ISBLANK(N6),ISBLANK(O6)),"",
 IF(M6="EI", IF((O6&lt;='Indices PF'!$D$7),
  IF(('Funções Transações'!N6&lt;'Indices PF'!$E$10), N6*'Indices PF'!$J$7,
  IF(('Funções Transações'!N6&lt;'Indices PF'!$F$10), N6*'Indices PF'!$K$7, N6*'Indices PF'!$L$7)),
   IF((O6&lt;='Indices PF'!$D$8),
   IF(('Funções Transações'!N6&lt;'Indices PF'!$E$10), N6*'Indices PF'!$J$8,
   IF(('Funções Transações'!N6&lt;'Indices PF'!$F$10), N6*'Indices PF'!$K$8, N6*'Indices PF'!$L$8)),
    IF((O6&gt;='Indices PF'!$D$9),
    IF(('Funções Transações'!N6&lt;'Indices PF'!$E$10), N6*'Indices PF'!$J$9,
    IF(('Funções Transações'!N6&lt;'Indices PF'!$F$10), N6*'Indices PF'!$K$9, N6*'Indices PF'!$L$9))))),
 IF(M6="EQ", IF((O6&lt;='Indices PF'!$D$15),
  IF(('Funções Transações'!N6&lt;'Indices PF'!$E$18), N6*'Indices PF'!$J$15,
  IF(('Funções Transações'!N6&lt;'Indices PF'!$F$18), N6*'Indices PF'!$K$15, N6*'Indices PF'!$L$15)),
   IF((O6&lt;='Indices PF'!$D$16),
   IF(('Funções Transações'!N6&lt;'Indices PF'!$E$18), N6*'Indices PF'!$J$16,
   IF(('Funções Transações'!N6&lt;'Indices PF'!$F$18), N6*'Indices PF'!$K$16, N6*'Indices PF'!$L$16)),
    IF((O6&gt;='Indices PF'!$D$17),
    IF(('Funções Transações'!N6&lt;'Indices PF'!$E$18), N6*'Indices PF'!$J$17,
    IF(('Funções Transações'!N6&lt;'Indices PF'!$F$18), N6*'Indices PF'!$K$17, N6*'Indices PF'!$L$17))))),
 IF(M6="EO", IF((O6&lt;='Indices PF'!$D$23),
  IF(('Funções Transações'!N6&lt;'Indices PF'!$E$26), N6*'Indices PF'!$J$23,
  IF(('Funções Transações'!N6&lt;'Indices PF'!$F$26), N6*'Indices PF'!$K$23, N6*'Indices PF'!$L$23)),
   IF((O6&lt;='Indices PF'!$D$24),
   IF(('Funções Transações'!N6&lt;'Indices PF'!$E$26), N6*'Indices PF'!$J$24,
   IF(('Funções Transações'!N6&lt;'Indices PF'!$F$26), N6*'Indices PF'!$K$24, N6*'Indices PF'!$L$24)),
    IF((O6&gt;='Indices PF'!$D$25),
    IF(('Funções Transações'!N6&lt;'Indices PF'!$E$26), N6*'Indices PF'!$J$25,
    IF(('Funções Transações'!N6&lt;'Indices PF'!$F$26), N6*'Indices PF'!$K$25, N6*'Indices PF'!$L$25)))))))))</f>
        <v>6.25</v>
      </c>
      <c r="U6" s="216">
        <f>IF(OR(ISBLANK(P6),ISBLANK(Q6)),"",
 IF((Q6&lt;='Indices PF'!$D$47),
  IF(('Funções Transações'!P6&lt;'Indices PF'!$E$50), P6*'Indices PF'!$J$47,
  IF(('Funções Transações'!P6&lt;'Indices PF'!$F$50), P6*'Indices PF'!$K$47, P6*'Indices PF'!$L$47)),
   IF((Q6&lt;='Indices PF'!$D$48),
   IF(('Funções Transações'!P6&lt;'Indices PF'!$E$50), P6*'Indices PF'!$J$48,
   IF(('Funções Transações'!P6&lt;'Indices PF'!$F$50), P6*'Indices PF'!$K$48, P6*'Indices PF'!$L$48)),
    IF((Q6&gt;='Indices PF'!$D$49),
    IF(('Funções Transações'!P6&lt;'Indices PF'!$E$50), P6*'Indices PF'!$J$49,
    IF(('Funções Transações'!P6&lt;'Indices PF'!$F$50), P6*'Indices PF'!$K$49, P6*'Indices PF'!$L$49))))))</f>
        <v>0</v>
      </c>
      <c r="V6" s="217"/>
      <c r="W6" s="218"/>
      <c r="X6" s="218"/>
      <c r="Y6" s="219"/>
      <c r="Z6" s="125"/>
      <c r="AA6" s="85"/>
      <c r="AB6" s="220" t="str">
        <f t="shared" ref="AB6:AB105" si="0">IF(ISBLANK(AA6),"",IF(Z6="YES",(AA6*(SUM(T6:U6))/100),""))</f>
        <v/>
      </c>
      <c r="AC6" s="120"/>
      <c r="AD6" s="123"/>
      <c r="AE6" s="221"/>
      <c r="AF6" s="89"/>
      <c r="AG6" s="171" t="s">
        <v>93</v>
      </c>
    </row>
    <row r="7" spans="1:33" ht="12.75" customHeight="1">
      <c r="A7" s="124"/>
      <c r="B7" s="107" t="s">
        <v>5</v>
      </c>
      <c r="C7" s="89">
        <v>1</v>
      </c>
      <c r="D7" s="168"/>
      <c r="E7" s="169"/>
      <c r="F7" s="169"/>
      <c r="G7" s="211"/>
      <c r="H7" s="211"/>
      <c r="I7" s="211"/>
      <c r="J7" s="211"/>
      <c r="K7" s="211"/>
      <c r="L7" s="205"/>
      <c r="M7" s="125" t="s">
        <v>260</v>
      </c>
      <c r="N7" s="126">
        <v>28</v>
      </c>
      <c r="O7" s="126">
        <v>1</v>
      </c>
      <c r="P7" s="126">
        <v>0</v>
      </c>
      <c r="Q7" s="85">
        <v>2</v>
      </c>
      <c r="R7" s="222">
        <f>IF(AND(ISTEXT(T7),ISTEXT(U7)),"",SUM(T7:U7)*'Indices PF'!$E$54)</f>
        <v>28</v>
      </c>
      <c r="S7" s="214">
        <f>IF(OR(ISBLANK(N7),ISBLANK(O7)),"",
 IF(M7="EI", IF((O7&lt;='Indices PF'!$D$7),
  IF(('Funções Transações'!N7&lt;'Indices PF'!$E$10), 'Indices PF'!$E$7,
  IF(('Funções Transações'!N7&lt;'Indices PF'!$F$10), 'Indices PF'!$F$7, 'Indices PF'!$G$7)),
   IF((O7&lt;='Indices PF'!$D$8),
   IF(('Funções Transações'!N7&lt;'Indices PF'!$E$10), 'Indices PF'!$E$8,
   IF(('Funções Transações'!N7&lt;'Indices PF'!$F$10), 'Indices PF'!$F$8, 'Indices PF'!$G$8)),
    IF((O7&gt;='Indices PF'!$D$9),
    IF(('Funções Transações'!N7&lt;'Indices PF'!$E$10), 'Indices PF'!$E$9,
    IF(('Funções Transações'!N7&lt;'Indices PF'!$F$10), 'Indices PF'!$F$9, 'Indices PF'!$G$9))))),
 IF(M7="EQ", IF((O7&lt;='Indices PF'!$D$15),
  IF(('Funções Transações'!N7&lt;'Indices PF'!$E$18), 'Indices PF'!$E$15,
  IF(('Funções Transações'!N7&lt;'Indices PF'!$F$18), 'Indices PF'!$F$15, 'Indices PF'!$G$15)),
   IF((O7&lt;='Indices PF'!$D$16),
   IF(('Funções Transações'!N7&lt;'Indices PF'!$E$18), 'Indices PF'!$E$16,
   IF(('Funções Transações'!N7&lt;'Indices PF'!$F$18), 'Indices PF'!$F$16, 'Indices PF'!$G$16)),
    IF((O7&gt;='Indices PF'!$D$17),
    IF(('Funções Transações'!N7&lt;'Indices PF'!$E$18), 'Indices PF'!$E$17,
    IF(('Funções Transações'!N7&lt;'Indices PF'!$F$18), 'Indices PF'!$F$17, 'Indices PF'!$G$17))))),
 IF(M7="EO", IF((O7&lt;='Indices PF'!$D$23),
  IF(('Funções Transações'!N7&lt;'Indices PF'!$E$26), 'Indices PF'!$E$23,
  IF(('Funções Transações'!N7&lt;'Indices PF'!$F$26), 'Indices PF'!$F$23, 'Indices PF'!$G$23)),
   IF((O7&lt;='Indices PF'!$D$24),
   IF(('Funções Transações'!N7&lt;'Indices PF'!$E$26), 'Indices PF'!$E$24,
   IF(('Funções Transações'!N7&lt;'Indices PF'!$F$26), 'Indices PF'!$F$24, 'Indices PF'!$G$24)),
    IF((O7&gt;='Indices PF'!$D$25),
    IF(('Funções Transações'!N7&lt;'Indices PF'!$E$26), 'Indices PF'!$E$25,
    IF(('Funções Transações'!N7&lt;'Indices PF'!$F$26), 'Indices PF'!$F$25, 'Indices PF'!$G$25)))))))))</f>
        <v>4</v>
      </c>
      <c r="T7" s="215">
        <f>IF(OR(ISBLANK(N7),ISBLANK(O7)),"",
 IF(M7="EI", IF((O7&lt;='Indices PF'!$D$7),
  IF(('Funções Transações'!N7&lt;'Indices PF'!$E$10), N7*'Indices PF'!$J$7,
  IF(('Funções Transações'!N7&lt;'Indices PF'!$F$10), N7*'Indices PF'!$K$7, N7*'Indices PF'!$L$7)),
   IF((O7&lt;='Indices PF'!$D$8),
   IF(('Funções Transações'!N7&lt;'Indices PF'!$E$10), N7*'Indices PF'!$J$8,
   IF(('Funções Transações'!N7&lt;'Indices PF'!$F$10), N7*'Indices PF'!$K$8, N7*'Indices PF'!$L$8)),
    IF((O7&gt;='Indices PF'!$D$9),
    IF(('Funções Transações'!N7&lt;'Indices PF'!$E$10), N7*'Indices PF'!$J$9,
    IF(('Funções Transações'!N7&lt;'Indices PF'!$F$10), N7*'Indices PF'!$K$9, N7*'Indices PF'!$L$9))))),
 IF(M7="EQ", IF((O7&lt;='Indices PF'!$D$15),
  IF(('Funções Transações'!N7&lt;'Indices PF'!$E$18), N7*'Indices PF'!$J$15,
  IF(('Funções Transações'!N7&lt;'Indices PF'!$F$18), N7*'Indices PF'!$K$15, N7*'Indices PF'!$L$15)),
   IF((O7&lt;='Indices PF'!$D$16),
   IF(('Funções Transações'!N7&lt;'Indices PF'!$E$18), N7*'Indices PF'!$J$16,
   IF(('Funções Transações'!N7&lt;'Indices PF'!$F$18), N7*'Indices PF'!$K$16, N7*'Indices PF'!$L$16)),
    IF((O7&gt;='Indices PF'!$D$17),
    IF(('Funções Transações'!N7&lt;'Indices PF'!$E$18), N7*'Indices PF'!$J$17,
    IF(('Funções Transações'!N7&lt;'Indices PF'!$F$18), N7*'Indices PF'!$K$17, N7*'Indices PF'!$L$17))))),
 IF(M7="EO", IF((O7&lt;='Indices PF'!$D$23),
  IF(('Funções Transações'!N7&lt;'Indices PF'!$E$26), N7*'Indices PF'!$J$23,
  IF(('Funções Transações'!N7&lt;'Indices PF'!$F$26), N7*'Indices PF'!$K$23, N7*'Indices PF'!$L$23)),
   IF((O7&lt;='Indices PF'!$D$24),
   IF(('Funções Transações'!N7&lt;'Indices PF'!$E$26), N7*'Indices PF'!$J$24,
   IF(('Funções Transações'!N7&lt;'Indices PF'!$F$26), N7*'Indices PF'!$K$24, N7*'Indices PF'!$L$24)),
    IF((O7&gt;='Indices PF'!$D$25),
    IF(('Funções Transações'!N7&lt;'Indices PF'!$E$26), N7*'Indices PF'!$J$25,
    IF(('Funções Transações'!N7&lt;'Indices PF'!$F$26), N7*'Indices PF'!$K$25, N7*'Indices PF'!$L$25)))))))))</f>
        <v>7</v>
      </c>
      <c r="U7" s="216">
        <f>IF(OR(ISBLANK(P7),ISBLANK(Q7)),"",
 IF((Q7&lt;='Indices PF'!$D$47),
  IF(('Funções Transações'!P7&lt;'Indices PF'!$E$50), P7*'Indices PF'!$J$47,
  IF(('Funções Transações'!P7&lt;'Indices PF'!$F$50), P7*'Indices PF'!$K$47, P7*'Indices PF'!$L$47)),
   IF((Q7&lt;='Indices PF'!$D$48),
   IF(('Funções Transações'!P7&lt;'Indices PF'!$E$50), P7*'Indices PF'!$J$48,
   IF(('Funções Transações'!P7&lt;'Indices PF'!$F$50), P7*'Indices PF'!$K$48, P7*'Indices PF'!$L$48)),
    IF((Q7&gt;='Indices PF'!$D$49),
    IF(('Funções Transações'!P7&lt;'Indices PF'!$E$50), P7*'Indices PF'!$J$49,
    IF(('Funções Transações'!P7&lt;'Indices PF'!$F$50), P7*'Indices PF'!$K$49, P7*'Indices PF'!$L$49))))))</f>
        <v>0</v>
      </c>
      <c r="V7" s="217"/>
      <c r="W7" s="218"/>
      <c r="X7" s="218"/>
      <c r="Y7" s="219"/>
      <c r="Z7" s="125"/>
      <c r="AA7" s="85"/>
      <c r="AB7" s="220" t="str">
        <f t="shared" si="0"/>
        <v/>
      </c>
      <c r="AC7" s="123"/>
      <c r="AD7" s="123"/>
      <c r="AE7" s="123"/>
      <c r="AF7" s="148"/>
      <c r="AG7" s="148"/>
    </row>
    <row r="8" spans="1:33" ht="12.75" customHeight="1">
      <c r="A8" s="124"/>
      <c r="B8" s="107" t="s">
        <v>800</v>
      </c>
      <c r="C8" s="89">
        <v>3</v>
      </c>
      <c r="D8" s="168"/>
      <c r="E8" s="169"/>
      <c r="F8" s="169"/>
      <c r="G8" s="211"/>
      <c r="H8" s="211"/>
      <c r="I8" s="211"/>
      <c r="J8" s="211"/>
      <c r="K8" s="211"/>
      <c r="L8" s="205"/>
      <c r="M8" s="125" t="s">
        <v>266</v>
      </c>
      <c r="N8" s="126">
        <v>20</v>
      </c>
      <c r="O8" s="126">
        <v>1</v>
      </c>
      <c r="P8" s="126">
        <v>1</v>
      </c>
      <c r="Q8" s="85">
        <v>3</v>
      </c>
      <c r="R8" s="222">
        <f>IF(AND(ISTEXT(T8),ISTEXT(U8)),"",SUM(T8:U8)*'Indices PF'!$E$54)</f>
        <v>22.4</v>
      </c>
      <c r="S8" s="214">
        <f>IF(OR(ISBLANK(N8),ISBLANK(O8)),"",
 IF(M8="EI", IF((O8&lt;='Indices PF'!$D$7),
  IF(('Funções Transações'!N8&lt;'Indices PF'!$E$10), 'Indices PF'!$E$7,
  IF(('Funções Transações'!N8&lt;'Indices PF'!$F$10), 'Indices PF'!$F$7, 'Indices PF'!$G$7)),
   IF((O8&lt;='Indices PF'!$D$8),
   IF(('Funções Transações'!N8&lt;'Indices PF'!$E$10), 'Indices PF'!$E$8,
   IF(('Funções Transações'!N8&lt;'Indices PF'!$F$10), 'Indices PF'!$F$8, 'Indices PF'!$G$8)),
    IF((O8&gt;='Indices PF'!$D$9),
    IF(('Funções Transações'!N8&lt;'Indices PF'!$E$10), 'Indices PF'!$E$9,
    IF(('Funções Transações'!N8&lt;'Indices PF'!$F$10), 'Indices PF'!$F$9, 'Indices PF'!$G$9))))),
 IF(M8="EQ", IF((O8&lt;='Indices PF'!$D$15),
  IF(('Funções Transações'!N8&lt;'Indices PF'!$E$18), 'Indices PF'!$E$15,
  IF(('Funções Transações'!N8&lt;'Indices PF'!$F$18), 'Indices PF'!$F$15, 'Indices PF'!$G$15)),
   IF((O8&lt;='Indices PF'!$D$16),
   IF(('Funções Transações'!N8&lt;'Indices PF'!$E$18), 'Indices PF'!$E$16,
   IF(('Funções Transações'!N8&lt;'Indices PF'!$F$18), 'Indices PF'!$F$16, 'Indices PF'!$G$16)),
    IF((O8&gt;='Indices PF'!$D$17),
    IF(('Funções Transações'!N8&lt;'Indices PF'!$E$18), 'Indices PF'!$E$17,
    IF(('Funções Transações'!N8&lt;'Indices PF'!$F$18), 'Indices PF'!$F$17, 'Indices PF'!$G$17))))),
 IF(M8="EO", IF((O8&lt;='Indices PF'!$D$23),
  IF(('Funções Transações'!N8&lt;'Indices PF'!$E$26), 'Indices PF'!$E$23,
  IF(('Funções Transações'!N8&lt;'Indices PF'!$F$26), 'Indices PF'!$F$23, 'Indices PF'!$G$23)),
   IF((O8&lt;='Indices PF'!$D$24),
   IF(('Funções Transações'!N8&lt;'Indices PF'!$E$26), 'Indices PF'!$E$24,
   IF(('Funções Transações'!N8&lt;'Indices PF'!$F$26), 'Indices PF'!$F$24, 'Indices PF'!$G$24)),
    IF((O8&gt;='Indices PF'!$D$25),
    IF(('Funções Transações'!N8&lt;'Indices PF'!$E$26), 'Indices PF'!$E$25,
    IF(('Funções Transações'!N8&lt;'Indices PF'!$F$26), 'Indices PF'!$F$25, 'Indices PF'!$G$25)))))))))</f>
        <v>5</v>
      </c>
      <c r="T8" s="215">
        <f>IF(OR(ISBLANK(N8),ISBLANK(O8)),"",
 IF(M8="EI", IF((O8&lt;='Indices PF'!$D$7),
  IF(('Funções Transações'!N8&lt;'Indices PF'!$E$10), N8*'Indices PF'!$J$7,
  IF(('Funções Transações'!N8&lt;'Indices PF'!$F$10), N8*'Indices PF'!$K$7, N8*'Indices PF'!$L$7)),
   IF((O8&lt;='Indices PF'!$D$8),
   IF(('Funções Transações'!N8&lt;'Indices PF'!$E$10), N8*'Indices PF'!$J$8,
   IF(('Funções Transações'!N8&lt;'Indices PF'!$F$10), N8*'Indices PF'!$K$8, N8*'Indices PF'!$L$8)),
    IF((O8&gt;='Indices PF'!$D$9),
    IF(('Funções Transações'!N8&lt;'Indices PF'!$E$10), N8*'Indices PF'!$J$9,
    IF(('Funções Transações'!N8&lt;'Indices PF'!$F$10), N8*'Indices PF'!$K$9, N8*'Indices PF'!$L$9))))),
 IF(M8="EQ", IF((O8&lt;='Indices PF'!$D$15),
  IF(('Funções Transações'!N8&lt;'Indices PF'!$E$18), N8*'Indices PF'!$J$15,
  IF(('Funções Transações'!N8&lt;'Indices PF'!$F$18), N8*'Indices PF'!$K$15, N8*'Indices PF'!$L$15)),
   IF((O8&lt;='Indices PF'!$D$16),
   IF(('Funções Transações'!N8&lt;'Indices PF'!$E$18), N8*'Indices PF'!$J$16,
   IF(('Funções Transações'!N8&lt;'Indices PF'!$F$18), N8*'Indices PF'!$K$16, N8*'Indices PF'!$L$16)),
    IF((O8&gt;='Indices PF'!$D$17),
    IF(('Funções Transações'!N8&lt;'Indices PF'!$E$18), N8*'Indices PF'!$J$17,
    IF(('Funções Transações'!N8&lt;'Indices PF'!$F$18), N8*'Indices PF'!$K$17, N8*'Indices PF'!$L$17))))),
 IF(M8="EO", IF((O8&lt;='Indices PF'!$D$23),
  IF(('Funções Transações'!N8&lt;'Indices PF'!$E$26), N8*'Indices PF'!$J$23,
  IF(('Funções Transações'!N8&lt;'Indices PF'!$F$26), N8*'Indices PF'!$K$23, N8*'Indices PF'!$L$23)),
   IF((O8&lt;='Indices PF'!$D$24),
   IF(('Funções Transações'!N8&lt;'Indices PF'!$E$26), N8*'Indices PF'!$J$24,
   IF(('Funções Transações'!N8&lt;'Indices PF'!$F$26), N8*'Indices PF'!$K$24, N8*'Indices PF'!$L$24)),
    IF((O8&gt;='Indices PF'!$D$25),
    IF(('Funções Transações'!N8&lt;'Indices PF'!$E$26), N8*'Indices PF'!$J$25,
    IF(('Funções Transações'!N8&lt;'Indices PF'!$F$26), N8*'Indices PF'!$K$25, N8*'Indices PF'!$L$25)))))))))</f>
        <v>5</v>
      </c>
      <c r="U8" s="216">
        <f>IF(OR(ISBLANK(P8),ISBLANK(Q8)),"",
 IF((Q8&lt;='Indices PF'!$D$47),
  IF(('Funções Transações'!P8&lt;'Indices PF'!$E$50), P8*'Indices PF'!$J$47,
  IF(('Funções Transações'!P8&lt;'Indices PF'!$F$50), P8*'Indices PF'!$K$47, P8*'Indices PF'!$L$47)),
   IF((Q8&lt;='Indices PF'!$D$48),
   IF(('Funções Transações'!P8&lt;'Indices PF'!$E$50), P8*'Indices PF'!$J$48,
   IF(('Funções Transações'!P8&lt;'Indices PF'!$F$50), P8*'Indices PF'!$K$48, P8*'Indices PF'!$L$48)),
    IF((Q8&gt;='Indices PF'!$D$49),
    IF(('Funções Transações'!P8&lt;'Indices PF'!$E$50), P8*'Indices PF'!$J$49,
    IF(('Funções Transações'!P8&lt;'Indices PF'!$F$50), P8*'Indices PF'!$K$49, P8*'Indices PF'!$L$49))))))</f>
        <v>0.6</v>
      </c>
      <c r="V8" s="217"/>
      <c r="W8" s="218"/>
      <c r="X8" s="218"/>
      <c r="Y8" s="219"/>
      <c r="Z8" s="125"/>
      <c r="AA8" s="85"/>
      <c r="AB8" s="220" t="str">
        <f t="shared" si="0"/>
        <v/>
      </c>
      <c r="AC8" s="123"/>
      <c r="AD8" s="123"/>
      <c r="AE8" s="123"/>
      <c r="AF8" s="148"/>
      <c r="AG8" s="148"/>
    </row>
    <row r="9" spans="1:33" ht="12.75" customHeight="1">
      <c r="A9" s="124"/>
      <c r="B9" s="107" t="s">
        <v>801</v>
      </c>
      <c r="C9" s="89">
        <v>4</v>
      </c>
      <c r="D9" s="168"/>
      <c r="E9" s="169"/>
      <c r="F9" s="169"/>
      <c r="G9" s="211"/>
      <c r="H9" s="211"/>
      <c r="I9" s="211"/>
      <c r="J9" s="211"/>
      <c r="K9" s="211"/>
      <c r="L9" s="205"/>
      <c r="M9" s="125" t="s">
        <v>260</v>
      </c>
      <c r="N9" s="126">
        <v>15</v>
      </c>
      <c r="O9" s="126">
        <v>1</v>
      </c>
      <c r="P9" s="126">
        <v>1</v>
      </c>
      <c r="Q9" s="85">
        <v>2</v>
      </c>
      <c r="R9" s="222">
        <f>IF(AND(ISTEXT(T9),ISTEXT(U9)),"",SUM(T9:U9)*'Indices PF'!$E$54)</f>
        <v>14.4</v>
      </c>
      <c r="S9" s="214">
        <f>IF(OR(ISBLANK(N9),ISBLANK(O9)),"",
 IF(M9="EI", IF((O9&lt;='Indices PF'!$D$7),
  IF(('Funções Transações'!N9&lt;'Indices PF'!$E$10), 'Indices PF'!$E$7,
  IF(('Funções Transações'!N9&lt;'Indices PF'!$F$10), 'Indices PF'!$F$7, 'Indices PF'!$G$7)),
   IF((O9&lt;='Indices PF'!$D$8),
   IF(('Funções Transações'!N9&lt;'Indices PF'!$E$10), 'Indices PF'!$E$8,
   IF(('Funções Transações'!N9&lt;'Indices PF'!$F$10), 'Indices PF'!$F$8, 'Indices PF'!$G$8)),
    IF((O9&gt;='Indices PF'!$D$9),
    IF(('Funções Transações'!N9&lt;'Indices PF'!$E$10), 'Indices PF'!$E$9,
    IF(('Funções Transações'!N9&lt;'Indices PF'!$F$10), 'Indices PF'!$F$9, 'Indices PF'!$G$9))))),
 IF(M9="EQ", IF((O9&lt;='Indices PF'!$D$15),
  IF(('Funções Transações'!N9&lt;'Indices PF'!$E$18), 'Indices PF'!$E$15,
  IF(('Funções Transações'!N9&lt;'Indices PF'!$F$18), 'Indices PF'!$F$15, 'Indices PF'!$G$15)),
   IF((O9&lt;='Indices PF'!$D$16),
   IF(('Funções Transações'!N9&lt;'Indices PF'!$E$18), 'Indices PF'!$E$16,
   IF(('Funções Transações'!N9&lt;'Indices PF'!$F$18), 'Indices PF'!$F$16, 'Indices PF'!$G$16)),
    IF((O9&gt;='Indices PF'!$D$17),
    IF(('Funções Transações'!N9&lt;'Indices PF'!$E$18), 'Indices PF'!$E$17,
    IF(('Funções Transações'!N9&lt;'Indices PF'!$F$18), 'Indices PF'!$F$17, 'Indices PF'!$G$17))))),
 IF(M9="EO", IF((O9&lt;='Indices PF'!$D$23),
  IF(('Funções Transações'!N9&lt;'Indices PF'!$E$26), 'Indices PF'!$E$23,
  IF(('Funções Transações'!N9&lt;'Indices PF'!$F$26), 'Indices PF'!$F$23, 'Indices PF'!$G$23)),
   IF((O9&lt;='Indices PF'!$D$24),
   IF(('Funções Transações'!N9&lt;'Indices PF'!$E$26), 'Indices PF'!$E$24,
   IF(('Funções Transações'!N9&lt;'Indices PF'!$F$26), 'Indices PF'!$F$24, 'Indices PF'!$G$24)),
    IF((O9&gt;='Indices PF'!$D$25),
    IF(('Funções Transações'!N9&lt;'Indices PF'!$E$26), 'Indices PF'!$E$25,
    IF(('Funções Transações'!N9&lt;'Indices PF'!$F$26), 'Indices PF'!$F$25, 'Indices PF'!$G$25)))))))))</f>
        <v>3</v>
      </c>
      <c r="T9" s="215">
        <f>IF(OR(ISBLANK(N9),ISBLANK(O9)),"",
 IF(M9="EI", IF((O9&lt;='Indices PF'!$D$7),
  IF(('Funções Transações'!N9&lt;'Indices PF'!$E$10), N9*'Indices PF'!$J$7,
  IF(('Funções Transações'!N9&lt;'Indices PF'!$F$10), N9*'Indices PF'!$K$7, N9*'Indices PF'!$L$7)),
   IF((O9&lt;='Indices PF'!$D$8),
   IF(('Funções Transações'!N9&lt;'Indices PF'!$E$10), N9*'Indices PF'!$J$8,
   IF(('Funções Transações'!N9&lt;'Indices PF'!$F$10), N9*'Indices PF'!$K$8, N9*'Indices PF'!$L$8)),
    IF((O9&gt;='Indices PF'!$D$9),
    IF(('Funções Transações'!N9&lt;'Indices PF'!$E$10), N9*'Indices PF'!$J$9,
    IF(('Funções Transações'!N9&lt;'Indices PF'!$F$10), N9*'Indices PF'!$K$9, N9*'Indices PF'!$L$9))))),
 IF(M9="EQ", IF((O9&lt;='Indices PF'!$D$15),
  IF(('Funções Transações'!N9&lt;'Indices PF'!$E$18), N9*'Indices PF'!$J$15,
  IF(('Funções Transações'!N9&lt;'Indices PF'!$F$18), N9*'Indices PF'!$K$15, N9*'Indices PF'!$L$15)),
   IF((O9&lt;='Indices PF'!$D$16),
   IF(('Funções Transações'!N9&lt;'Indices PF'!$E$18), N9*'Indices PF'!$J$16,
   IF(('Funções Transações'!N9&lt;'Indices PF'!$F$18), N9*'Indices PF'!$K$16, N9*'Indices PF'!$L$16)),
    IF((O9&gt;='Indices PF'!$D$17),
    IF(('Funções Transações'!N9&lt;'Indices PF'!$E$18), N9*'Indices PF'!$J$17,
    IF(('Funções Transações'!N9&lt;'Indices PF'!$F$18), N9*'Indices PF'!$K$17, N9*'Indices PF'!$L$17))))),
 IF(M9="EO", IF((O9&lt;='Indices PF'!$D$23),
  IF(('Funções Transações'!N9&lt;'Indices PF'!$E$26), N9*'Indices PF'!$J$23,
  IF(('Funções Transações'!N9&lt;'Indices PF'!$F$26), N9*'Indices PF'!$K$23, N9*'Indices PF'!$L$23)),
   IF((O9&lt;='Indices PF'!$D$24),
   IF(('Funções Transações'!N9&lt;'Indices PF'!$E$26), N9*'Indices PF'!$J$24,
   IF(('Funções Transações'!N9&lt;'Indices PF'!$F$26), N9*'Indices PF'!$K$24, N9*'Indices PF'!$L$24)),
    IF((O9&gt;='Indices PF'!$D$25),
    IF(('Funções Transações'!N9&lt;'Indices PF'!$E$26), N9*'Indices PF'!$J$25,
    IF(('Funções Transações'!N9&lt;'Indices PF'!$F$26), N9*'Indices PF'!$K$25, N9*'Indices PF'!$L$25)))))))))</f>
        <v>3</v>
      </c>
      <c r="U9" s="216">
        <f>IF(OR(ISBLANK(P9),ISBLANK(Q9)),"",
 IF((Q9&lt;='Indices PF'!$D$47),
  IF(('Funções Transações'!P9&lt;'Indices PF'!$E$50), P9*'Indices PF'!$J$47,
  IF(('Funções Transações'!P9&lt;'Indices PF'!$F$50), P9*'Indices PF'!$K$47, P9*'Indices PF'!$L$47)),
   IF((Q9&lt;='Indices PF'!$D$48),
   IF(('Funções Transações'!P9&lt;'Indices PF'!$E$50), P9*'Indices PF'!$J$48,
   IF(('Funções Transações'!P9&lt;'Indices PF'!$F$50), P9*'Indices PF'!$K$48, P9*'Indices PF'!$L$48)),
    IF((Q9&gt;='Indices PF'!$D$49),
    IF(('Funções Transações'!P9&lt;'Indices PF'!$E$50), P9*'Indices PF'!$J$49,
    IF(('Funções Transações'!P9&lt;'Indices PF'!$F$50), P9*'Indices PF'!$K$49, P9*'Indices PF'!$L$49))))))</f>
        <v>0.6</v>
      </c>
      <c r="V9" s="217"/>
      <c r="W9" s="218"/>
      <c r="X9" s="218"/>
      <c r="Y9" s="219"/>
      <c r="Z9" s="125"/>
      <c r="AA9" s="85"/>
      <c r="AB9" s="220" t="str">
        <f t="shared" si="0"/>
        <v/>
      </c>
      <c r="AC9" s="123"/>
      <c r="AD9" s="123"/>
      <c r="AE9" s="123"/>
      <c r="AF9" s="148"/>
      <c r="AG9" s="148"/>
    </row>
    <row r="10" spans="1:33" ht="12.75" customHeight="1">
      <c r="A10" s="124"/>
      <c r="B10" s="107"/>
      <c r="C10" s="89"/>
      <c r="D10" s="168"/>
      <c r="E10" s="169"/>
      <c r="F10" s="169"/>
      <c r="G10" s="211"/>
      <c r="H10" s="211"/>
      <c r="I10" s="211"/>
      <c r="J10" s="211"/>
      <c r="K10" s="211"/>
      <c r="L10" s="205"/>
      <c r="M10" s="125"/>
      <c r="N10" s="126"/>
      <c r="O10" s="126"/>
      <c r="P10" s="126"/>
      <c r="Q10" s="85"/>
      <c r="R10" s="222" t="str">
        <f>IF(AND(ISTEXT(T10),ISTEXT(U10)),"",SUM(T10:U10)*'Indices PF'!$E$54)</f>
        <v/>
      </c>
      <c r="S10" s="214" t="str">
        <f>IF(OR(ISBLANK(N10),ISBLANK(O10)),"",
 IF(M10="EI", IF((O10&lt;='Indices PF'!$D$7),
  IF(('Funções Transações'!N10&lt;'Indices PF'!$E$10), 'Indices PF'!$E$7,
  IF(('Funções Transações'!N10&lt;'Indices PF'!$F$10), 'Indices PF'!$F$7, 'Indices PF'!$G$7)),
   IF((O10&lt;='Indices PF'!$D$8),
   IF(('Funções Transações'!N10&lt;'Indices PF'!$E$10), 'Indices PF'!$E$8,
   IF(('Funções Transações'!N10&lt;'Indices PF'!$F$10), 'Indices PF'!$F$8, 'Indices PF'!$G$8)),
    IF((O10&gt;='Indices PF'!$D$9),
    IF(('Funções Transações'!N10&lt;'Indices PF'!$E$10), 'Indices PF'!$E$9,
    IF(('Funções Transações'!N10&lt;'Indices PF'!$F$10), 'Indices PF'!$F$9, 'Indices PF'!$G$9))))),
 IF(M10="EQ", IF((O10&lt;='Indices PF'!$D$15),
  IF(('Funções Transações'!N10&lt;'Indices PF'!$E$18), 'Indices PF'!$E$15,
  IF(('Funções Transações'!N10&lt;'Indices PF'!$F$18), 'Indices PF'!$F$15, 'Indices PF'!$G$15)),
   IF((O10&lt;='Indices PF'!$D$16),
   IF(('Funções Transações'!N10&lt;'Indices PF'!$E$18), 'Indices PF'!$E$16,
   IF(('Funções Transações'!N10&lt;'Indices PF'!$F$18), 'Indices PF'!$F$16, 'Indices PF'!$G$16)),
    IF((O10&gt;='Indices PF'!$D$17),
    IF(('Funções Transações'!N10&lt;'Indices PF'!$E$18), 'Indices PF'!$E$17,
    IF(('Funções Transações'!N10&lt;'Indices PF'!$F$18), 'Indices PF'!$F$17, 'Indices PF'!$G$17))))),
 IF(M10="EO", IF((O10&lt;='Indices PF'!$D$23),
  IF(('Funções Transações'!N10&lt;'Indices PF'!$E$26), 'Indices PF'!$E$23,
  IF(('Funções Transações'!N10&lt;'Indices PF'!$F$26), 'Indices PF'!$F$23, 'Indices PF'!$G$23)),
   IF((O10&lt;='Indices PF'!$D$24),
   IF(('Funções Transações'!N10&lt;'Indices PF'!$E$26), 'Indices PF'!$E$24,
   IF(('Funções Transações'!N10&lt;'Indices PF'!$F$26), 'Indices PF'!$F$24, 'Indices PF'!$G$24)),
    IF((O10&gt;='Indices PF'!$D$25),
    IF(('Funções Transações'!N10&lt;'Indices PF'!$E$26), 'Indices PF'!$E$25,
    IF(('Funções Transações'!N10&lt;'Indices PF'!$F$26), 'Indices PF'!$F$25, 'Indices PF'!$G$25)))))))))</f>
        <v/>
      </c>
      <c r="T10" s="215" t="str">
        <f>IF(OR(ISBLANK(N10),ISBLANK(O10)),"",
 IF(M10="EI", IF((O10&lt;='Indices PF'!$D$7),
  IF(('Funções Transações'!N10&lt;'Indices PF'!$E$10), N10*'Indices PF'!$J$7,
  IF(('Funções Transações'!N10&lt;'Indices PF'!$F$10), N10*'Indices PF'!$K$7, N10*'Indices PF'!$L$7)),
   IF((O10&lt;='Indices PF'!$D$8),
   IF(('Funções Transações'!N10&lt;'Indices PF'!$E$10), N10*'Indices PF'!$J$8,
   IF(('Funções Transações'!N10&lt;'Indices PF'!$F$10), N10*'Indices PF'!$K$8, N10*'Indices PF'!$L$8)),
    IF((O10&gt;='Indices PF'!$D$9),
    IF(('Funções Transações'!N10&lt;'Indices PF'!$E$10), N10*'Indices PF'!$J$9,
    IF(('Funções Transações'!N10&lt;'Indices PF'!$F$10), N10*'Indices PF'!$K$9, N10*'Indices PF'!$L$9))))),
 IF(M10="EQ", IF((O10&lt;='Indices PF'!$D$15),
  IF(('Funções Transações'!N10&lt;'Indices PF'!$E$18), N10*'Indices PF'!$J$15,
  IF(('Funções Transações'!N10&lt;'Indices PF'!$F$18), N10*'Indices PF'!$K$15, N10*'Indices PF'!$L$15)),
   IF((O10&lt;='Indices PF'!$D$16),
   IF(('Funções Transações'!N10&lt;'Indices PF'!$E$18), N10*'Indices PF'!$J$16,
   IF(('Funções Transações'!N10&lt;'Indices PF'!$F$18), N10*'Indices PF'!$K$16, N10*'Indices PF'!$L$16)),
    IF((O10&gt;='Indices PF'!$D$17),
    IF(('Funções Transações'!N10&lt;'Indices PF'!$E$18), N10*'Indices PF'!$J$17,
    IF(('Funções Transações'!N10&lt;'Indices PF'!$F$18), N10*'Indices PF'!$K$17, N10*'Indices PF'!$L$17))))),
 IF(M10="EO", IF((O10&lt;='Indices PF'!$D$23),
  IF(('Funções Transações'!N10&lt;'Indices PF'!$E$26), N10*'Indices PF'!$J$23,
  IF(('Funções Transações'!N10&lt;'Indices PF'!$F$26), N10*'Indices PF'!$K$23, N10*'Indices PF'!$L$23)),
   IF((O10&lt;='Indices PF'!$D$24),
   IF(('Funções Transações'!N10&lt;'Indices PF'!$E$26), N10*'Indices PF'!$J$24,
   IF(('Funções Transações'!N10&lt;'Indices PF'!$F$26), N10*'Indices PF'!$K$24, N10*'Indices PF'!$L$24)),
    IF((O10&gt;='Indices PF'!$D$25),
    IF(('Funções Transações'!N10&lt;'Indices PF'!$E$26), N10*'Indices PF'!$J$25,
    IF(('Funções Transações'!N10&lt;'Indices PF'!$F$26), N10*'Indices PF'!$K$25, N10*'Indices PF'!$L$25)))))))))</f>
        <v/>
      </c>
      <c r="U10" s="216" t="str">
        <f>IF(OR(ISBLANK(P10),ISBLANK(Q10)),"",
 IF((Q10&lt;='Indices PF'!$D$47),
  IF(('Funções Transações'!P10&lt;'Indices PF'!$E$50), P10*'Indices PF'!$J$47,
  IF(('Funções Transações'!P10&lt;'Indices PF'!$F$50), P10*'Indices PF'!$K$47, P10*'Indices PF'!$L$47)),
   IF((Q10&lt;='Indices PF'!$D$48),
   IF(('Funções Transações'!P10&lt;'Indices PF'!$E$50), P10*'Indices PF'!$J$48,
   IF(('Funções Transações'!P10&lt;'Indices PF'!$F$50), P10*'Indices PF'!$K$48, P10*'Indices PF'!$L$48)),
    IF((Q10&gt;='Indices PF'!$D$49),
    IF(('Funções Transações'!P10&lt;'Indices PF'!$E$50), P10*'Indices PF'!$J$49,
    IF(('Funções Transações'!P10&lt;'Indices PF'!$F$50), P10*'Indices PF'!$K$49, P10*'Indices PF'!$L$49))))))</f>
        <v/>
      </c>
      <c r="V10" s="217"/>
      <c r="W10" s="218"/>
      <c r="X10" s="218"/>
      <c r="Y10" s="219"/>
      <c r="Z10" s="125"/>
      <c r="AA10" s="85"/>
      <c r="AB10" s="220" t="str">
        <f t="shared" si="0"/>
        <v/>
      </c>
      <c r="AC10" s="123"/>
      <c r="AD10" s="123"/>
      <c r="AE10" s="123"/>
      <c r="AF10" s="148"/>
      <c r="AG10" s="148"/>
    </row>
    <row r="11" spans="1:33" ht="12.75" customHeight="1">
      <c r="A11" s="124"/>
      <c r="B11" s="107"/>
      <c r="C11" s="89"/>
      <c r="D11" s="168"/>
      <c r="E11" s="169"/>
      <c r="F11" s="169"/>
      <c r="G11" s="211"/>
      <c r="H11" s="211"/>
      <c r="I11" s="211"/>
      <c r="J11" s="211"/>
      <c r="K11" s="211"/>
      <c r="L11" s="205"/>
      <c r="M11" s="125"/>
      <c r="N11" s="126"/>
      <c r="O11" s="126"/>
      <c r="P11" s="126"/>
      <c r="Q11" s="85"/>
      <c r="R11" s="222" t="str">
        <f>IF(AND(ISTEXT(T11),ISTEXT(U11)),"",SUM(T11:U11)*'Indices PF'!$E$54)</f>
        <v/>
      </c>
      <c r="S11" s="214" t="str">
        <f>IF(OR(ISBLANK(N11),ISBLANK(O11)),"",
 IF(M11="EI", IF((O11&lt;='Indices PF'!$D$7),
  IF(('Funções Transações'!N11&lt;'Indices PF'!$E$10), 'Indices PF'!$E$7,
  IF(('Funções Transações'!N11&lt;'Indices PF'!$F$10), 'Indices PF'!$F$7, 'Indices PF'!$G$7)),
   IF((O11&lt;='Indices PF'!$D$8),
   IF(('Funções Transações'!N11&lt;'Indices PF'!$E$10), 'Indices PF'!$E$8,
   IF(('Funções Transações'!N11&lt;'Indices PF'!$F$10), 'Indices PF'!$F$8, 'Indices PF'!$G$8)),
    IF((O11&gt;='Indices PF'!$D$9),
    IF(('Funções Transações'!N11&lt;'Indices PF'!$E$10), 'Indices PF'!$E$9,
    IF(('Funções Transações'!N11&lt;'Indices PF'!$F$10), 'Indices PF'!$F$9, 'Indices PF'!$G$9))))),
 IF(M11="EQ", IF((O11&lt;='Indices PF'!$D$15),
  IF(('Funções Transações'!N11&lt;'Indices PF'!$E$18), 'Indices PF'!$E$15,
  IF(('Funções Transações'!N11&lt;'Indices PF'!$F$18), 'Indices PF'!$F$15, 'Indices PF'!$G$15)),
   IF((O11&lt;='Indices PF'!$D$16),
   IF(('Funções Transações'!N11&lt;'Indices PF'!$E$18), 'Indices PF'!$E$16,
   IF(('Funções Transações'!N11&lt;'Indices PF'!$F$18), 'Indices PF'!$F$16, 'Indices PF'!$G$16)),
    IF((O11&gt;='Indices PF'!$D$17),
    IF(('Funções Transações'!N11&lt;'Indices PF'!$E$18), 'Indices PF'!$E$17,
    IF(('Funções Transações'!N11&lt;'Indices PF'!$F$18), 'Indices PF'!$F$17, 'Indices PF'!$G$17))))),
 IF(M11="EO", IF((O11&lt;='Indices PF'!$D$23),
  IF(('Funções Transações'!N11&lt;'Indices PF'!$E$26), 'Indices PF'!$E$23,
  IF(('Funções Transações'!N11&lt;'Indices PF'!$F$26), 'Indices PF'!$F$23, 'Indices PF'!$G$23)),
   IF((O11&lt;='Indices PF'!$D$24),
   IF(('Funções Transações'!N11&lt;'Indices PF'!$E$26), 'Indices PF'!$E$24,
   IF(('Funções Transações'!N11&lt;'Indices PF'!$F$26), 'Indices PF'!$F$24, 'Indices PF'!$G$24)),
    IF((O11&gt;='Indices PF'!$D$25),
    IF(('Funções Transações'!N11&lt;'Indices PF'!$E$26), 'Indices PF'!$E$25,
    IF(('Funções Transações'!N11&lt;'Indices PF'!$F$26), 'Indices PF'!$F$25, 'Indices PF'!$G$25)))))))))</f>
        <v/>
      </c>
      <c r="T11" s="215" t="str">
        <f>IF(OR(ISBLANK(N11),ISBLANK(O11)),"",
 IF(M11="EI", IF((O11&lt;='Indices PF'!$D$7),
  IF(('Funções Transações'!N11&lt;'Indices PF'!$E$10), N11*'Indices PF'!$J$7,
  IF(('Funções Transações'!N11&lt;'Indices PF'!$F$10), N11*'Indices PF'!$K$7, N11*'Indices PF'!$L$7)),
   IF((O11&lt;='Indices PF'!$D$8),
   IF(('Funções Transações'!N11&lt;'Indices PF'!$E$10), N11*'Indices PF'!$J$8,
   IF(('Funções Transações'!N11&lt;'Indices PF'!$F$10), N11*'Indices PF'!$K$8, N11*'Indices PF'!$L$8)),
    IF((O11&gt;='Indices PF'!$D$9),
    IF(('Funções Transações'!N11&lt;'Indices PF'!$E$10), N11*'Indices PF'!$J$9,
    IF(('Funções Transações'!N11&lt;'Indices PF'!$F$10), N11*'Indices PF'!$K$9, N11*'Indices PF'!$L$9))))),
 IF(M11="EQ", IF((O11&lt;='Indices PF'!$D$15),
  IF(('Funções Transações'!N11&lt;'Indices PF'!$E$18), N11*'Indices PF'!$J$15,
  IF(('Funções Transações'!N11&lt;'Indices PF'!$F$18), N11*'Indices PF'!$K$15, N11*'Indices PF'!$L$15)),
   IF((O11&lt;='Indices PF'!$D$16),
   IF(('Funções Transações'!N11&lt;'Indices PF'!$E$18), N11*'Indices PF'!$J$16,
   IF(('Funções Transações'!N11&lt;'Indices PF'!$F$18), N11*'Indices PF'!$K$16, N11*'Indices PF'!$L$16)),
    IF((O11&gt;='Indices PF'!$D$17),
    IF(('Funções Transações'!N11&lt;'Indices PF'!$E$18), N11*'Indices PF'!$J$17,
    IF(('Funções Transações'!N11&lt;'Indices PF'!$F$18), N11*'Indices PF'!$K$17, N11*'Indices PF'!$L$17))))),
 IF(M11="EO", IF((O11&lt;='Indices PF'!$D$23),
  IF(('Funções Transações'!N11&lt;'Indices PF'!$E$26), N11*'Indices PF'!$J$23,
  IF(('Funções Transações'!N11&lt;'Indices PF'!$F$26), N11*'Indices PF'!$K$23, N11*'Indices PF'!$L$23)),
   IF((O11&lt;='Indices PF'!$D$24),
   IF(('Funções Transações'!N11&lt;'Indices PF'!$E$26), N11*'Indices PF'!$J$24,
   IF(('Funções Transações'!N11&lt;'Indices PF'!$F$26), N11*'Indices PF'!$K$24, N11*'Indices PF'!$L$24)),
    IF((O11&gt;='Indices PF'!$D$25),
    IF(('Funções Transações'!N11&lt;'Indices PF'!$E$26), N11*'Indices PF'!$J$25,
    IF(('Funções Transações'!N11&lt;'Indices PF'!$F$26), N11*'Indices PF'!$K$25, N11*'Indices PF'!$L$25)))))))))</f>
        <v/>
      </c>
      <c r="U11" s="216" t="str">
        <f>IF(OR(ISBLANK(P11),ISBLANK(Q11)),"",
 IF((Q11&lt;='Indices PF'!$D$47),
  IF(('Funções Transações'!P11&lt;'Indices PF'!$E$50), P11*'Indices PF'!$J$47,
  IF(('Funções Transações'!P11&lt;'Indices PF'!$F$50), P11*'Indices PF'!$K$47, P11*'Indices PF'!$L$47)),
   IF((Q11&lt;='Indices PF'!$D$48),
   IF(('Funções Transações'!P11&lt;'Indices PF'!$E$50), P11*'Indices PF'!$J$48,
   IF(('Funções Transações'!P11&lt;'Indices PF'!$F$50), P11*'Indices PF'!$K$48, P11*'Indices PF'!$L$48)),
    IF((Q11&gt;='Indices PF'!$D$49),
    IF(('Funções Transações'!P11&lt;'Indices PF'!$E$50), P11*'Indices PF'!$J$49,
    IF(('Funções Transações'!P11&lt;'Indices PF'!$F$50), P11*'Indices PF'!$K$49, P11*'Indices PF'!$L$49))))))</f>
        <v/>
      </c>
      <c r="V11" s="217"/>
      <c r="W11" s="218"/>
      <c r="X11" s="218"/>
      <c r="Y11" s="219"/>
      <c r="Z11" s="125"/>
      <c r="AA11" s="85"/>
      <c r="AB11" s="220" t="str">
        <f t="shared" si="0"/>
        <v/>
      </c>
      <c r="AC11" s="123"/>
      <c r="AD11" s="85"/>
      <c r="AE11" s="123"/>
      <c r="AF11" s="148"/>
      <c r="AG11" s="148"/>
    </row>
    <row r="12" spans="1:33" ht="12.75" customHeight="1">
      <c r="A12" s="124"/>
      <c r="B12" s="107"/>
      <c r="C12" s="89"/>
      <c r="D12" s="168"/>
      <c r="E12" s="169"/>
      <c r="F12" s="169"/>
      <c r="G12" s="211"/>
      <c r="H12" s="211"/>
      <c r="I12" s="211"/>
      <c r="J12" s="211"/>
      <c r="K12" s="211"/>
      <c r="L12" s="205"/>
      <c r="M12" s="125"/>
      <c r="N12" s="126"/>
      <c r="O12" s="126"/>
      <c r="P12" s="126"/>
      <c r="Q12" s="85"/>
      <c r="R12" s="222" t="str">
        <f>IF(AND(ISTEXT(T12),ISTEXT(U12)),"",SUM(T12:U12)*'Indices PF'!$E$54)</f>
        <v/>
      </c>
      <c r="S12" s="214" t="str">
        <f>IF(OR(ISBLANK(N12),ISBLANK(O12)),"",
 IF(M12="EI", IF((O12&lt;='Indices PF'!$D$7),
  IF(('Funções Transações'!N12&lt;'Indices PF'!$E$10), 'Indices PF'!$E$7,
  IF(('Funções Transações'!N12&lt;'Indices PF'!$F$10), 'Indices PF'!$F$7, 'Indices PF'!$G$7)),
   IF((O12&lt;='Indices PF'!$D$8),
   IF(('Funções Transações'!N12&lt;'Indices PF'!$E$10), 'Indices PF'!$E$8,
   IF(('Funções Transações'!N12&lt;'Indices PF'!$F$10), 'Indices PF'!$F$8, 'Indices PF'!$G$8)),
    IF((O12&gt;='Indices PF'!$D$9),
    IF(('Funções Transações'!N12&lt;'Indices PF'!$E$10), 'Indices PF'!$E$9,
    IF(('Funções Transações'!N12&lt;'Indices PF'!$F$10), 'Indices PF'!$F$9, 'Indices PF'!$G$9))))),
 IF(M12="EQ", IF((O12&lt;='Indices PF'!$D$15),
  IF(('Funções Transações'!N12&lt;'Indices PF'!$E$18), 'Indices PF'!$E$15,
  IF(('Funções Transações'!N12&lt;'Indices PF'!$F$18), 'Indices PF'!$F$15, 'Indices PF'!$G$15)),
   IF((O12&lt;='Indices PF'!$D$16),
   IF(('Funções Transações'!N12&lt;'Indices PF'!$E$18), 'Indices PF'!$E$16,
   IF(('Funções Transações'!N12&lt;'Indices PF'!$F$18), 'Indices PF'!$F$16, 'Indices PF'!$G$16)),
    IF((O12&gt;='Indices PF'!$D$17),
    IF(('Funções Transações'!N12&lt;'Indices PF'!$E$18), 'Indices PF'!$E$17,
    IF(('Funções Transações'!N12&lt;'Indices PF'!$F$18), 'Indices PF'!$F$17, 'Indices PF'!$G$17))))),
 IF(M12="EO", IF((O12&lt;='Indices PF'!$D$23),
  IF(('Funções Transações'!N12&lt;'Indices PF'!$E$26), 'Indices PF'!$E$23,
  IF(('Funções Transações'!N12&lt;'Indices PF'!$F$26), 'Indices PF'!$F$23, 'Indices PF'!$G$23)),
   IF((O12&lt;='Indices PF'!$D$24),
   IF(('Funções Transações'!N12&lt;'Indices PF'!$E$26), 'Indices PF'!$E$24,
   IF(('Funções Transações'!N12&lt;'Indices PF'!$F$26), 'Indices PF'!$F$24, 'Indices PF'!$G$24)),
    IF((O12&gt;='Indices PF'!$D$25),
    IF(('Funções Transações'!N12&lt;'Indices PF'!$E$26), 'Indices PF'!$E$25,
    IF(('Funções Transações'!N12&lt;'Indices PF'!$F$26), 'Indices PF'!$F$25, 'Indices PF'!$G$25)))))))))</f>
        <v/>
      </c>
      <c r="T12" s="215" t="str">
        <f>IF(OR(ISBLANK(N12),ISBLANK(O12)),"",
 IF(M12="EI", IF((O12&lt;='Indices PF'!$D$7),
  IF(('Funções Transações'!N12&lt;'Indices PF'!$E$10), N12*'Indices PF'!$J$7,
  IF(('Funções Transações'!N12&lt;'Indices PF'!$F$10), N12*'Indices PF'!$K$7, N12*'Indices PF'!$L$7)),
   IF((O12&lt;='Indices PF'!$D$8),
   IF(('Funções Transações'!N12&lt;'Indices PF'!$E$10), N12*'Indices PF'!$J$8,
   IF(('Funções Transações'!N12&lt;'Indices PF'!$F$10), N12*'Indices PF'!$K$8, N12*'Indices PF'!$L$8)),
    IF((O12&gt;='Indices PF'!$D$9),
    IF(('Funções Transações'!N12&lt;'Indices PF'!$E$10), N12*'Indices PF'!$J$9,
    IF(('Funções Transações'!N12&lt;'Indices PF'!$F$10), N12*'Indices PF'!$K$9, N12*'Indices PF'!$L$9))))),
 IF(M12="EQ", IF((O12&lt;='Indices PF'!$D$15),
  IF(('Funções Transações'!N12&lt;'Indices PF'!$E$18), N12*'Indices PF'!$J$15,
  IF(('Funções Transações'!N12&lt;'Indices PF'!$F$18), N12*'Indices PF'!$K$15, N12*'Indices PF'!$L$15)),
   IF((O12&lt;='Indices PF'!$D$16),
   IF(('Funções Transações'!N12&lt;'Indices PF'!$E$18), N12*'Indices PF'!$J$16,
   IF(('Funções Transações'!N12&lt;'Indices PF'!$F$18), N12*'Indices PF'!$K$16, N12*'Indices PF'!$L$16)),
    IF((O12&gt;='Indices PF'!$D$17),
    IF(('Funções Transações'!N12&lt;'Indices PF'!$E$18), N12*'Indices PF'!$J$17,
    IF(('Funções Transações'!N12&lt;'Indices PF'!$F$18), N12*'Indices PF'!$K$17, N12*'Indices PF'!$L$17))))),
 IF(M12="EO", IF((O12&lt;='Indices PF'!$D$23),
  IF(('Funções Transações'!N12&lt;'Indices PF'!$E$26), N12*'Indices PF'!$J$23,
  IF(('Funções Transações'!N12&lt;'Indices PF'!$F$26), N12*'Indices PF'!$K$23, N12*'Indices PF'!$L$23)),
   IF((O12&lt;='Indices PF'!$D$24),
   IF(('Funções Transações'!N12&lt;'Indices PF'!$E$26), N12*'Indices PF'!$J$24,
   IF(('Funções Transações'!N12&lt;'Indices PF'!$F$26), N12*'Indices PF'!$K$24, N12*'Indices PF'!$L$24)),
    IF((O12&gt;='Indices PF'!$D$25),
    IF(('Funções Transações'!N12&lt;'Indices PF'!$E$26), N12*'Indices PF'!$J$25,
    IF(('Funções Transações'!N12&lt;'Indices PF'!$F$26), N12*'Indices PF'!$K$25, N12*'Indices PF'!$L$25)))))))))</f>
        <v/>
      </c>
      <c r="U12" s="216" t="str">
        <f>IF(OR(ISBLANK(P12),ISBLANK(Q12)),"",
 IF((Q12&lt;='Indices PF'!$D$47),
  IF(('Funções Transações'!P12&lt;'Indices PF'!$E$50), P12*'Indices PF'!$J$47,
  IF(('Funções Transações'!P12&lt;'Indices PF'!$F$50), P12*'Indices PF'!$K$47, P12*'Indices PF'!$L$47)),
   IF((Q12&lt;='Indices PF'!$D$48),
   IF(('Funções Transações'!P12&lt;'Indices PF'!$E$50), P12*'Indices PF'!$J$48,
   IF(('Funções Transações'!P12&lt;'Indices PF'!$F$50), P12*'Indices PF'!$K$48, P12*'Indices PF'!$L$48)),
    IF((Q12&gt;='Indices PF'!$D$49),
    IF(('Funções Transações'!P12&lt;'Indices PF'!$E$50), P12*'Indices PF'!$J$49,
    IF(('Funções Transações'!P12&lt;'Indices PF'!$F$50), P12*'Indices PF'!$K$49, P12*'Indices PF'!$L$49))))))</f>
        <v/>
      </c>
      <c r="V12" s="217"/>
      <c r="W12" s="218"/>
      <c r="X12" s="218"/>
      <c r="Y12" s="219"/>
      <c r="Z12" s="125"/>
      <c r="AA12" s="85"/>
      <c r="AB12" s="220" t="str">
        <f t="shared" si="0"/>
        <v/>
      </c>
      <c r="AC12" s="123"/>
      <c r="AD12" s="85"/>
      <c r="AE12" s="123"/>
      <c r="AF12" s="148"/>
      <c r="AG12" s="148"/>
    </row>
    <row r="13" spans="1:33" ht="12.75" customHeight="1">
      <c r="A13" s="124"/>
      <c r="B13" s="107"/>
      <c r="C13" s="89"/>
      <c r="D13" s="168"/>
      <c r="E13" s="169"/>
      <c r="F13" s="169"/>
      <c r="G13" s="211"/>
      <c r="H13" s="211"/>
      <c r="I13" s="211"/>
      <c r="J13" s="211"/>
      <c r="K13" s="211"/>
      <c r="L13" s="205"/>
      <c r="M13" s="125"/>
      <c r="N13" s="126"/>
      <c r="O13" s="126"/>
      <c r="P13" s="126"/>
      <c r="Q13" s="85"/>
      <c r="R13" s="222" t="str">
        <f>IF(AND(ISTEXT(T13),ISTEXT(U13)),"",SUM(T13:U13)*'Indices PF'!$E$54)</f>
        <v/>
      </c>
      <c r="S13" s="214" t="str">
        <f>IF(OR(ISBLANK(N13),ISBLANK(O13)),"",
 IF(M13="EI", IF((O13&lt;='Indices PF'!$D$7),
  IF(('Funções Transações'!N13&lt;'Indices PF'!$E$10), 'Indices PF'!$E$7,
  IF(('Funções Transações'!N13&lt;'Indices PF'!$F$10), 'Indices PF'!$F$7, 'Indices PF'!$G$7)),
   IF((O13&lt;='Indices PF'!$D$8),
   IF(('Funções Transações'!N13&lt;'Indices PF'!$E$10), 'Indices PF'!$E$8,
   IF(('Funções Transações'!N13&lt;'Indices PF'!$F$10), 'Indices PF'!$F$8, 'Indices PF'!$G$8)),
    IF((O13&gt;='Indices PF'!$D$9),
    IF(('Funções Transações'!N13&lt;'Indices PF'!$E$10), 'Indices PF'!$E$9,
    IF(('Funções Transações'!N13&lt;'Indices PF'!$F$10), 'Indices PF'!$F$9, 'Indices PF'!$G$9))))),
 IF(M13="EQ", IF((O13&lt;='Indices PF'!$D$15),
  IF(('Funções Transações'!N13&lt;'Indices PF'!$E$18), 'Indices PF'!$E$15,
  IF(('Funções Transações'!N13&lt;'Indices PF'!$F$18), 'Indices PF'!$F$15, 'Indices PF'!$G$15)),
   IF((O13&lt;='Indices PF'!$D$16),
   IF(('Funções Transações'!N13&lt;'Indices PF'!$E$18), 'Indices PF'!$E$16,
   IF(('Funções Transações'!N13&lt;'Indices PF'!$F$18), 'Indices PF'!$F$16, 'Indices PF'!$G$16)),
    IF((O13&gt;='Indices PF'!$D$17),
    IF(('Funções Transações'!N13&lt;'Indices PF'!$E$18), 'Indices PF'!$E$17,
    IF(('Funções Transações'!N13&lt;'Indices PF'!$F$18), 'Indices PF'!$F$17, 'Indices PF'!$G$17))))),
 IF(M13="EO", IF((O13&lt;='Indices PF'!$D$23),
  IF(('Funções Transações'!N13&lt;'Indices PF'!$E$26), 'Indices PF'!$E$23,
  IF(('Funções Transações'!N13&lt;'Indices PF'!$F$26), 'Indices PF'!$F$23, 'Indices PF'!$G$23)),
   IF((O13&lt;='Indices PF'!$D$24),
   IF(('Funções Transações'!N13&lt;'Indices PF'!$E$26), 'Indices PF'!$E$24,
   IF(('Funções Transações'!N13&lt;'Indices PF'!$F$26), 'Indices PF'!$F$24, 'Indices PF'!$G$24)),
    IF((O13&gt;='Indices PF'!$D$25),
    IF(('Funções Transações'!N13&lt;'Indices PF'!$E$26), 'Indices PF'!$E$25,
    IF(('Funções Transações'!N13&lt;'Indices PF'!$F$26), 'Indices PF'!$F$25, 'Indices PF'!$G$25)))))))))</f>
        <v/>
      </c>
      <c r="T13" s="215" t="str">
        <f>IF(OR(ISBLANK(N13),ISBLANK(O13)),"",
 IF(M13="EI", IF((O13&lt;='Indices PF'!$D$7),
  IF(('Funções Transações'!N13&lt;'Indices PF'!$E$10), N13*'Indices PF'!$J$7,
  IF(('Funções Transações'!N13&lt;'Indices PF'!$F$10), N13*'Indices PF'!$K$7, N13*'Indices PF'!$L$7)),
   IF((O13&lt;='Indices PF'!$D$8),
   IF(('Funções Transações'!N13&lt;'Indices PF'!$E$10), N13*'Indices PF'!$J$8,
   IF(('Funções Transações'!N13&lt;'Indices PF'!$F$10), N13*'Indices PF'!$K$8, N13*'Indices PF'!$L$8)),
    IF((O13&gt;='Indices PF'!$D$9),
    IF(('Funções Transações'!N13&lt;'Indices PF'!$E$10), N13*'Indices PF'!$J$9,
    IF(('Funções Transações'!N13&lt;'Indices PF'!$F$10), N13*'Indices PF'!$K$9, N13*'Indices PF'!$L$9))))),
 IF(M13="EQ", IF((O13&lt;='Indices PF'!$D$15),
  IF(('Funções Transações'!N13&lt;'Indices PF'!$E$18), N13*'Indices PF'!$J$15,
  IF(('Funções Transações'!N13&lt;'Indices PF'!$F$18), N13*'Indices PF'!$K$15, N13*'Indices PF'!$L$15)),
   IF((O13&lt;='Indices PF'!$D$16),
   IF(('Funções Transações'!N13&lt;'Indices PF'!$E$18), N13*'Indices PF'!$J$16,
   IF(('Funções Transações'!N13&lt;'Indices PF'!$F$18), N13*'Indices PF'!$K$16, N13*'Indices PF'!$L$16)),
    IF((O13&gt;='Indices PF'!$D$17),
    IF(('Funções Transações'!N13&lt;'Indices PF'!$E$18), N13*'Indices PF'!$J$17,
    IF(('Funções Transações'!N13&lt;'Indices PF'!$F$18), N13*'Indices PF'!$K$17, N13*'Indices PF'!$L$17))))),
 IF(M13="EO", IF((O13&lt;='Indices PF'!$D$23),
  IF(('Funções Transações'!N13&lt;'Indices PF'!$E$26), N13*'Indices PF'!$J$23,
  IF(('Funções Transações'!N13&lt;'Indices PF'!$F$26), N13*'Indices PF'!$K$23, N13*'Indices PF'!$L$23)),
   IF((O13&lt;='Indices PF'!$D$24),
   IF(('Funções Transações'!N13&lt;'Indices PF'!$E$26), N13*'Indices PF'!$J$24,
   IF(('Funções Transações'!N13&lt;'Indices PF'!$F$26), N13*'Indices PF'!$K$24, N13*'Indices PF'!$L$24)),
    IF((O13&gt;='Indices PF'!$D$25),
    IF(('Funções Transações'!N13&lt;'Indices PF'!$E$26), N13*'Indices PF'!$J$25,
    IF(('Funções Transações'!N13&lt;'Indices PF'!$F$26), N13*'Indices PF'!$K$25, N13*'Indices PF'!$L$25)))))))))</f>
        <v/>
      </c>
      <c r="U13" s="216" t="str">
        <f>IF(OR(ISBLANK(P13),ISBLANK(Q13)),"",
 IF((Q13&lt;='Indices PF'!$D$47),
  IF(('Funções Transações'!P13&lt;'Indices PF'!$E$50), P13*'Indices PF'!$J$47,
  IF(('Funções Transações'!P13&lt;'Indices PF'!$F$50), P13*'Indices PF'!$K$47, P13*'Indices PF'!$L$47)),
   IF((Q13&lt;='Indices PF'!$D$48),
   IF(('Funções Transações'!P13&lt;'Indices PF'!$E$50), P13*'Indices PF'!$J$48,
   IF(('Funções Transações'!P13&lt;'Indices PF'!$F$50), P13*'Indices PF'!$K$48, P13*'Indices PF'!$L$48)),
    IF((Q13&gt;='Indices PF'!$D$49),
    IF(('Funções Transações'!P13&lt;'Indices PF'!$E$50), P13*'Indices PF'!$J$49,
    IF(('Funções Transações'!P13&lt;'Indices PF'!$F$50), P13*'Indices PF'!$K$49, P13*'Indices PF'!$L$49))))))</f>
        <v/>
      </c>
      <c r="V13" s="217"/>
      <c r="W13" s="218"/>
      <c r="X13" s="218"/>
      <c r="Y13" s="219"/>
      <c r="Z13" s="125"/>
      <c r="AA13" s="85"/>
      <c r="AB13" s="220" t="str">
        <f t="shared" si="0"/>
        <v/>
      </c>
      <c r="AC13" s="123"/>
      <c r="AD13" s="85"/>
      <c r="AE13" s="123"/>
      <c r="AF13" s="148"/>
      <c r="AG13" s="148"/>
    </row>
    <row r="14" spans="1:33" ht="12.75" customHeight="1">
      <c r="A14" s="124"/>
      <c r="B14" s="107"/>
      <c r="C14" s="89"/>
      <c r="D14" s="168"/>
      <c r="E14" s="169"/>
      <c r="F14" s="169"/>
      <c r="G14" s="211"/>
      <c r="H14" s="211"/>
      <c r="I14" s="211"/>
      <c r="J14" s="211"/>
      <c r="K14" s="211"/>
      <c r="L14" s="205"/>
      <c r="M14" s="125"/>
      <c r="N14" s="126"/>
      <c r="O14" s="126"/>
      <c r="P14" s="126"/>
      <c r="Q14" s="85"/>
      <c r="R14" s="222" t="str">
        <f>IF(AND(ISTEXT(T14),ISTEXT(U14)),"",SUM(T14:U14)*'Indices PF'!$E$54)</f>
        <v/>
      </c>
      <c r="S14" s="214" t="str">
        <f>IF(OR(ISBLANK(N14),ISBLANK(O14)),"",
 IF(M14="EI", IF((O14&lt;='Indices PF'!$D$7),
  IF(('Funções Transações'!N14&lt;'Indices PF'!$E$10), 'Indices PF'!$E$7,
  IF(('Funções Transações'!N14&lt;'Indices PF'!$F$10), 'Indices PF'!$F$7, 'Indices PF'!$G$7)),
   IF((O14&lt;='Indices PF'!$D$8),
   IF(('Funções Transações'!N14&lt;'Indices PF'!$E$10), 'Indices PF'!$E$8,
   IF(('Funções Transações'!N14&lt;'Indices PF'!$F$10), 'Indices PF'!$F$8, 'Indices PF'!$G$8)),
    IF((O14&gt;='Indices PF'!$D$9),
    IF(('Funções Transações'!N14&lt;'Indices PF'!$E$10), 'Indices PF'!$E$9,
    IF(('Funções Transações'!N14&lt;'Indices PF'!$F$10), 'Indices PF'!$F$9, 'Indices PF'!$G$9))))),
 IF(M14="EQ", IF((O14&lt;='Indices PF'!$D$15),
  IF(('Funções Transações'!N14&lt;'Indices PF'!$E$18), 'Indices PF'!$E$15,
  IF(('Funções Transações'!N14&lt;'Indices PF'!$F$18), 'Indices PF'!$F$15, 'Indices PF'!$G$15)),
   IF((O14&lt;='Indices PF'!$D$16),
   IF(('Funções Transações'!N14&lt;'Indices PF'!$E$18), 'Indices PF'!$E$16,
   IF(('Funções Transações'!N14&lt;'Indices PF'!$F$18), 'Indices PF'!$F$16, 'Indices PF'!$G$16)),
    IF((O14&gt;='Indices PF'!$D$17),
    IF(('Funções Transações'!N14&lt;'Indices PF'!$E$18), 'Indices PF'!$E$17,
    IF(('Funções Transações'!N14&lt;'Indices PF'!$F$18), 'Indices PF'!$F$17, 'Indices PF'!$G$17))))),
 IF(M14="EO", IF((O14&lt;='Indices PF'!$D$23),
  IF(('Funções Transações'!N14&lt;'Indices PF'!$E$26), 'Indices PF'!$E$23,
  IF(('Funções Transações'!N14&lt;'Indices PF'!$F$26), 'Indices PF'!$F$23, 'Indices PF'!$G$23)),
   IF((O14&lt;='Indices PF'!$D$24),
   IF(('Funções Transações'!N14&lt;'Indices PF'!$E$26), 'Indices PF'!$E$24,
   IF(('Funções Transações'!N14&lt;'Indices PF'!$F$26), 'Indices PF'!$F$24, 'Indices PF'!$G$24)),
    IF((O14&gt;='Indices PF'!$D$25),
    IF(('Funções Transações'!N14&lt;'Indices PF'!$E$26), 'Indices PF'!$E$25,
    IF(('Funções Transações'!N14&lt;'Indices PF'!$F$26), 'Indices PF'!$F$25, 'Indices PF'!$G$25)))))))))</f>
        <v/>
      </c>
      <c r="T14" s="215" t="str">
        <f>IF(OR(ISBLANK(N14),ISBLANK(O14)),"",
 IF(M14="EI", IF((O14&lt;='Indices PF'!$D$7),
  IF(('Funções Transações'!N14&lt;'Indices PF'!$E$10), N14*'Indices PF'!$J$7,
  IF(('Funções Transações'!N14&lt;'Indices PF'!$F$10), N14*'Indices PF'!$K$7, N14*'Indices PF'!$L$7)),
   IF((O14&lt;='Indices PF'!$D$8),
   IF(('Funções Transações'!N14&lt;'Indices PF'!$E$10), N14*'Indices PF'!$J$8,
   IF(('Funções Transações'!N14&lt;'Indices PF'!$F$10), N14*'Indices PF'!$K$8, N14*'Indices PF'!$L$8)),
    IF((O14&gt;='Indices PF'!$D$9),
    IF(('Funções Transações'!N14&lt;'Indices PF'!$E$10), N14*'Indices PF'!$J$9,
    IF(('Funções Transações'!N14&lt;'Indices PF'!$F$10), N14*'Indices PF'!$K$9, N14*'Indices PF'!$L$9))))),
 IF(M14="EQ", IF((O14&lt;='Indices PF'!$D$15),
  IF(('Funções Transações'!N14&lt;'Indices PF'!$E$18), N14*'Indices PF'!$J$15,
  IF(('Funções Transações'!N14&lt;'Indices PF'!$F$18), N14*'Indices PF'!$K$15, N14*'Indices PF'!$L$15)),
   IF((O14&lt;='Indices PF'!$D$16),
   IF(('Funções Transações'!N14&lt;'Indices PF'!$E$18), N14*'Indices PF'!$J$16,
   IF(('Funções Transações'!N14&lt;'Indices PF'!$F$18), N14*'Indices PF'!$K$16, N14*'Indices PF'!$L$16)),
    IF((O14&gt;='Indices PF'!$D$17),
    IF(('Funções Transações'!N14&lt;'Indices PF'!$E$18), N14*'Indices PF'!$J$17,
    IF(('Funções Transações'!N14&lt;'Indices PF'!$F$18), N14*'Indices PF'!$K$17, N14*'Indices PF'!$L$17))))),
 IF(M14="EO", IF((O14&lt;='Indices PF'!$D$23),
  IF(('Funções Transações'!N14&lt;'Indices PF'!$E$26), N14*'Indices PF'!$J$23,
  IF(('Funções Transações'!N14&lt;'Indices PF'!$F$26), N14*'Indices PF'!$K$23, N14*'Indices PF'!$L$23)),
   IF((O14&lt;='Indices PF'!$D$24),
   IF(('Funções Transações'!N14&lt;'Indices PF'!$E$26), N14*'Indices PF'!$J$24,
   IF(('Funções Transações'!N14&lt;'Indices PF'!$F$26), N14*'Indices PF'!$K$24, N14*'Indices PF'!$L$24)),
    IF((O14&gt;='Indices PF'!$D$25),
    IF(('Funções Transações'!N14&lt;'Indices PF'!$E$26), N14*'Indices PF'!$J$25,
    IF(('Funções Transações'!N14&lt;'Indices PF'!$F$26), N14*'Indices PF'!$K$25, N14*'Indices PF'!$L$25)))))))))</f>
        <v/>
      </c>
      <c r="U14" s="216" t="str">
        <f>IF(OR(ISBLANK(P14),ISBLANK(Q14)),"",
 IF((Q14&lt;='Indices PF'!$D$47),
  IF(('Funções Transações'!P14&lt;'Indices PF'!$E$50), P14*'Indices PF'!$J$47,
  IF(('Funções Transações'!P14&lt;'Indices PF'!$F$50), P14*'Indices PF'!$K$47, P14*'Indices PF'!$L$47)),
   IF((Q14&lt;='Indices PF'!$D$48),
   IF(('Funções Transações'!P14&lt;'Indices PF'!$E$50), P14*'Indices PF'!$J$48,
   IF(('Funções Transações'!P14&lt;'Indices PF'!$F$50), P14*'Indices PF'!$K$48, P14*'Indices PF'!$L$48)),
    IF((Q14&gt;='Indices PF'!$D$49),
    IF(('Funções Transações'!P14&lt;'Indices PF'!$E$50), P14*'Indices PF'!$J$49,
    IF(('Funções Transações'!P14&lt;'Indices PF'!$F$50), P14*'Indices PF'!$K$49, P14*'Indices PF'!$L$49))))))</f>
        <v/>
      </c>
      <c r="V14" s="217"/>
      <c r="W14" s="218"/>
      <c r="X14" s="218"/>
      <c r="Y14" s="219"/>
      <c r="Z14" s="125"/>
      <c r="AA14" s="85"/>
      <c r="AB14" s="220" t="str">
        <f t="shared" si="0"/>
        <v/>
      </c>
      <c r="AC14" s="123"/>
      <c r="AD14" s="85"/>
      <c r="AE14" s="123"/>
      <c r="AF14" s="148"/>
      <c r="AG14" s="148"/>
    </row>
    <row r="15" spans="1:33" ht="12.75" customHeight="1">
      <c r="A15" s="124"/>
      <c r="B15" s="107"/>
      <c r="C15" s="89"/>
      <c r="D15" s="168"/>
      <c r="E15" s="169"/>
      <c r="F15" s="169"/>
      <c r="G15" s="211"/>
      <c r="H15" s="211"/>
      <c r="I15" s="211"/>
      <c r="J15" s="211"/>
      <c r="K15" s="211"/>
      <c r="L15" s="205"/>
      <c r="M15" s="85"/>
      <c r="N15" s="126"/>
      <c r="O15" s="126"/>
      <c r="P15" s="126"/>
      <c r="Q15" s="85"/>
      <c r="R15" s="222" t="str">
        <f>IF(AND(ISTEXT(T15),ISTEXT(U15)),"",SUM(T15:U15)*'Indices PF'!$E$54)</f>
        <v/>
      </c>
      <c r="S15" s="214" t="str">
        <f>IF(OR(ISBLANK(N15),ISBLANK(O15)),"",
 IF(M15="EI", IF((O15&lt;='Indices PF'!$D$7),
  IF(('Funções Transações'!N15&lt;'Indices PF'!$E$10), 'Indices PF'!$E$7,
  IF(('Funções Transações'!N15&lt;'Indices PF'!$F$10), 'Indices PF'!$F$7, 'Indices PF'!$G$7)),
   IF((O15&lt;='Indices PF'!$D$8),
   IF(('Funções Transações'!N15&lt;'Indices PF'!$E$10), 'Indices PF'!$E$8,
   IF(('Funções Transações'!N15&lt;'Indices PF'!$F$10), 'Indices PF'!$F$8, 'Indices PF'!$G$8)),
    IF((O15&gt;='Indices PF'!$D$9),
    IF(('Funções Transações'!N15&lt;'Indices PF'!$E$10), 'Indices PF'!$E$9,
    IF(('Funções Transações'!N15&lt;'Indices PF'!$F$10), 'Indices PF'!$F$9, 'Indices PF'!$G$9))))),
 IF(M15="EQ", IF((O15&lt;='Indices PF'!$D$15),
  IF(('Funções Transações'!N15&lt;'Indices PF'!$E$18), 'Indices PF'!$E$15,
  IF(('Funções Transações'!N15&lt;'Indices PF'!$F$18), 'Indices PF'!$F$15, 'Indices PF'!$G$15)),
   IF((O15&lt;='Indices PF'!$D$16),
   IF(('Funções Transações'!N15&lt;'Indices PF'!$E$18), 'Indices PF'!$E$16,
   IF(('Funções Transações'!N15&lt;'Indices PF'!$F$18), 'Indices PF'!$F$16, 'Indices PF'!$G$16)),
    IF((O15&gt;='Indices PF'!$D$17),
    IF(('Funções Transações'!N15&lt;'Indices PF'!$E$18), 'Indices PF'!$E$17,
    IF(('Funções Transações'!N15&lt;'Indices PF'!$F$18), 'Indices PF'!$F$17, 'Indices PF'!$G$17))))),
 IF(M15="EO", IF((O15&lt;='Indices PF'!$D$23),
  IF(('Funções Transações'!N15&lt;'Indices PF'!$E$26), 'Indices PF'!$E$23,
  IF(('Funções Transações'!N15&lt;'Indices PF'!$F$26), 'Indices PF'!$F$23, 'Indices PF'!$G$23)),
   IF((O15&lt;='Indices PF'!$D$24),
   IF(('Funções Transações'!N15&lt;'Indices PF'!$E$26), 'Indices PF'!$E$24,
   IF(('Funções Transações'!N15&lt;'Indices PF'!$F$26), 'Indices PF'!$F$24, 'Indices PF'!$G$24)),
    IF((O15&gt;='Indices PF'!$D$25),
    IF(('Funções Transações'!N15&lt;'Indices PF'!$E$26), 'Indices PF'!$E$25,
    IF(('Funções Transações'!N15&lt;'Indices PF'!$F$26), 'Indices PF'!$F$25, 'Indices PF'!$G$25)))))))))</f>
        <v/>
      </c>
      <c r="T15" s="215" t="str">
        <f>IF(OR(ISBLANK(N15),ISBLANK(O15)),"",
 IF(M15="EI", IF((O15&lt;='Indices PF'!$D$7),
  IF(('Funções Transações'!N15&lt;'Indices PF'!$E$10), N15*'Indices PF'!$J$7,
  IF(('Funções Transações'!N15&lt;'Indices PF'!$F$10), N15*'Indices PF'!$K$7, N15*'Indices PF'!$L$7)),
   IF((O15&lt;='Indices PF'!$D$8),
   IF(('Funções Transações'!N15&lt;'Indices PF'!$E$10), N15*'Indices PF'!$J$8,
   IF(('Funções Transações'!N15&lt;'Indices PF'!$F$10), N15*'Indices PF'!$K$8, N15*'Indices PF'!$L$8)),
    IF((O15&gt;='Indices PF'!$D$9),
    IF(('Funções Transações'!N15&lt;'Indices PF'!$E$10), N15*'Indices PF'!$J$9,
    IF(('Funções Transações'!N15&lt;'Indices PF'!$F$10), N15*'Indices PF'!$K$9, N15*'Indices PF'!$L$9))))),
 IF(M15="EQ", IF((O15&lt;='Indices PF'!$D$15),
  IF(('Funções Transações'!N15&lt;'Indices PF'!$E$18), N15*'Indices PF'!$J$15,
  IF(('Funções Transações'!N15&lt;'Indices PF'!$F$18), N15*'Indices PF'!$K$15, N15*'Indices PF'!$L$15)),
   IF((O15&lt;='Indices PF'!$D$16),
   IF(('Funções Transações'!N15&lt;'Indices PF'!$E$18), N15*'Indices PF'!$J$16,
   IF(('Funções Transações'!N15&lt;'Indices PF'!$F$18), N15*'Indices PF'!$K$16, N15*'Indices PF'!$L$16)),
    IF((O15&gt;='Indices PF'!$D$17),
    IF(('Funções Transações'!N15&lt;'Indices PF'!$E$18), N15*'Indices PF'!$J$17,
    IF(('Funções Transações'!N15&lt;'Indices PF'!$F$18), N15*'Indices PF'!$K$17, N15*'Indices PF'!$L$17))))),
 IF(M15="EO", IF((O15&lt;='Indices PF'!$D$23),
  IF(('Funções Transações'!N15&lt;'Indices PF'!$E$26), N15*'Indices PF'!$J$23,
  IF(('Funções Transações'!N15&lt;'Indices PF'!$F$26), N15*'Indices PF'!$K$23, N15*'Indices PF'!$L$23)),
   IF((O15&lt;='Indices PF'!$D$24),
   IF(('Funções Transações'!N15&lt;'Indices PF'!$E$26), N15*'Indices PF'!$J$24,
   IF(('Funções Transações'!N15&lt;'Indices PF'!$F$26), N15*'Indices PF'!$K$24, N15*'Indices PF'!$L$24)),
    IF((O15&gt;='Indices PF'!$D$25),
    IF(('Funções Transações'!N15&lt;'Indices PF'!$E$26), N15*'Indices PF'!$J$25,
    IF(('Funções Transações'!N15&lt;'Indices PF'!$F$26), N15*'Indices PF'!$K$25, N15*'Indices PF'!$L$25)))))))))</f>
        <v/>
      </c>
      <c r="U15" s="216" t="str">
        <f>IF(OR(ISBLANK(P15),ISBLANK(Q15)),"",
 IF((Q15&lt;='Indices PF'!$D$47),
  IF(('Funções Transações'!P15&lt;'Indices PF'!$E$50), P15*'Indices PF'!$J$47,
  IF(('Funções Transações'!P15&lt;'Indices PF'!$F$50), P15*'Indices PF'!$K$47, P15*'Indices PF'!$L$47)),
   IF((Q15&lt;='Indices PF'!$D$48),
   IF(('Funções Transações'!P15&lt;'Indices PF'!$E$50), P15*'Indices PF'!$J$48,
   IF(('Funções Transações'!P15&lt;'Indices PF'!$F$50), P15*'Indices PF'!$K$48, P15*'Indices PF'!$L$48)),
    IF((Q15&gt;='Indices PF'!$D$49),
    IF(('Funções Transações'!P15&lt;'Indices PF'!$E$50), P15*'Indices PF'!$J$49,
    IF(('Funções Transações'!P15&lt;'Indices PF'!$F$50), P15*'Indices PF'!$K$49, P15*'Indices PF'!$L$49))))))</f>
        <v/>
      </c>
      <c r="V15" s="217"/>
      <c r="W15" s="218"/>
      <c r="X15" s="218"/>
      <c r="Y15" s="219"/>
      <c r="Z15" s="125"/>
      <c r="AA15" s="85"/>
      <c r="AB15" s="220" t="str">
        <f t="shared" si="0"/>
        <v/>
      </c>
      <c r="AC15" s="123"/>
      <c r="AD15" s="123"/>
      <c r="AE15" s="123"/>
      <c r="AF15" s="148"/>
      <c r="AG15" s="148"/>
    </row>
    <row r="16" spans="1:33" ht="12.75" customHeight="1">
      <c r="A16" s="124"/>
      <c r="B16" s="121"/>
      <c r="C16" s="89"/>
      <c r="D16" s="168"/>
      <c r="E16" s="169"/>
      <c r="F16" s="169"/>
      <c r="G16" s="211"/>
      <c r="H16" s="211"/>
      <c r="I16" s="211"/>
      <c r="J16" s="211"/>
      <c r="K16" s="211"/>
      <c r="L16" s="205"/>
      <c r="M16" s="85"/>
      <c r="N16" s="126"/>
      <c r="O16" s="126"/>
      <c r="P16" s="126"/>
      <c r="Q16" s="85"/>
      <c r="R16" s="222" t="str">
        <f>IF(AND(ISTEXT(T16),ISTEXT(U16)),"",SUM(T16:U16)*'Indices PF'!$E$54)</f>
        <v/>
      </c>
      <c r="S16" s="214" t="str">
        <f>IF(OR(ISBLANK(N16),ISBLANK(O16)),"",
 IF(M16="EI", IF((O16&lt;='Indices PF'!$D$7),
  IF(('Funções Transações'!N16&lt;'Indices PF'!$E$10), 'Indices PF'!$E$7,
  IF(('Funções Transações'!N16&lt;'Indices PF'!$F$10), 'Indices PF'!$F$7, 'Indices PF'!$G$7)),
   IF((O16&lt;='Indices PF'!$D$8),
   IF(('Funções Transações'!N16&lt;'Indices PF'!$E$10), 'Indices PF'!$E$8,
   IF(('Funções Transações'!N16&lt;'Indices PF'!$F$10), 'Indices PF'!$F$8, 'Indices PF'!$G$8)),
    IF((O16&gt;='Indices PF'!$D$9),
    IF(('Funções Transações'!N16&lt;'Indices PF'!$E$10), 'Indices PF'!$E$9,
    IF(('Funções Transações'!N16&lt;'Indices PF'!$F$10), 'Indices PF'!$F$9, 'Indices PF'!$G$9))))),
 IF(M16="EQ", IF((O16&lt;='Indices PF'!$D$15),
  IF(('Funções Transações'!N16&lt;'Indices PF'!$E$18), 'Indices PF'!$E$15,
  IF(('Funções Transações'!N16&lt;'Indices PF'!$F$18), 'Indices PF'!$F$15, 'Indices PF'!$G$15)),
   IF((O16&lt;='Indices PF'!$D$16),
   IF(('Funções Transações'!N16&lt;'Indices PF'!$E$18), 'Indices PF'!$E$16,
   IF(('Funções Transações'!N16&lt;'Indices PF'!$F$18), 'Indices PF'!$F$16, 'Indices PF'!$G$16)),
    IF((O16&gt;='Indices PF'!$D$17),
    IF(('Funções Transações'!N16&lt;'Indices PF'!$E$18), 'Indices PF'!$E$17,
    IF(('Funções Transações'!N16&lt;'Indices PF'!$F$18), 'Indices PF'!$F$17, 'Indices PF'!$G$17))))),
 IF(M16="EO", IF((O16&lt;='Indices PF'!$D$23),
  IF(('Funções Transações'!N16&lt;'Indices PF'!$E$26), 'Indices PF'!$E$23,
  IF(('Funções Transações'!N16&lt;'Indices PF'!$F$26), 'Indices PF'!$F$23, 'Indices PF'!$G$23)),
   IF((O16&lt;='Indices PF'!$D$24),
   IF(('Funções Transações'!N16&lt;'Indices PF'!$E$26), 'Indices PF'!$E$24,
   IF(('Funções Transações'!N16&lt;'Indices PF'!$F$26), 'Indices PF'!$F$24, 'Indices PF'!$G$24)),
    IF((O16&gt;='Indices PF'!$D$25),
    IF(('Funções Transações'!N16&lt;'Indices PF'!$E$26), 'Indices PF'!$E$25,
    IF(('Funções Transações'!N16&lt;'Indices PF'!$F$26), 'Indices PF'!$F$25, 'Indices PF'!$G$25)))))))))</f>
        <v/>
      </c>
      <c r="T16" s="215" t="str">
        <f>IF(OR(ISBLANK(N16),ISBLANK(O16)),"",
 IF(M16="EI", IF((O16&lt;='Indices PF'!$D$7),
  IF(('Funções Transações'!N16&lt;'Indices PF'!$E$10), N16*'Indices PF'!$J$7,
  IF(('Funções Transações'!N16&lt;'Indices PF'!$F$10), N16*'Indices PF'!$K$7, N16*'Indices PF'!$L$7)),
   IF((O16&lt;='Indices PF'!$D$8),
   IF(('Funções Transações'!N16&lt;'Indices PF'!$E$10), N16*'Indices PF'!$J$8,
   IF(('Funções Transações'!N16&lt;'Indices PF'!$F$10), N16*'Indices PF'!$K$8, N16*'Indices PF'!$L$8)),
    IF((O16&gt;='Indices PF'!$D$9),
    IF(('Funções Transações'!N16&lt;'Indices PF'!$E$10), N16*'Indices PF'!$J$9,
    IF(('Funções Transações'!N16&lt;'Indices PF'!$F$10), N16*'Indices PF'!$K$9, N16*'Indices PF'!$L$9))))),
 IF(M16="EQ", IF((O16&lt;='Indices PF'!$D$15),
  IF(('Funções Transações'!N16&lt;'Indices PF'!$E$18), N16*'Indices PF'!$J$15,
  IF(('Funções Transações'!N16&lt;'Indices PF'!$F$18), N16*'Indices PF'!$K$15, N16*'Indices PF'!$L$15)),
   IF((O16&lt;='Indices PF'!$D$16),
   IF(('Funções Transações'!N16&lt;'Indices PF'!$E$18), N16*'Indices PF'!$J$16,
   IF(('Funções Transações'!N16&lt;'Indices PF'!$F$18), N16*'Indices PF'!$K$16, N16*'Indices PF'!$L$16)),
    IF((O16&gt;='Indices PF'!$D$17),
    IF(('Funções Transações'!N16&lt;'Indices PF'!$E$18), N16*'Indices PF'!$J$17,
    IF(('Funções Transações'!N16&lt;'Indices PF'!$F$18), N16*'Indices PF'!$K$17, N16*'Indices PF'!$L$17))))),
 IF(M16="EO", IF((O16&lt;='Indices PF'!$D$23),
  IF(('Funções Transações'!N16&lt;'Indices PF'!$E$26), N16*'Indices PF'!$J$23,
  IF(('Funções Transações'!N16&lt;'Indices PF'!$F$26), N16*'Indices PF'!$K$23, N16*'Indices PF'!$L$23)),
   IF((O16&lt;='Indices PF'!$D$24),
   IF(('Funções Transações'!N16&lt;'Indices PF'!$E$26), N16*'Indices PF'!$J$24,
   IF(('Funções Transações'!N16&lt;'Indices PF'!$F$26), N16*'Indices PF'!$K$24, N16*'Indices PF'!$L$24)),
    IF((O16&gt;='Indices PF'!$D$25),
    IF(('Funções Transações'!N16&lt;'Indices PF'!$E$26), N16*'Indices PF'!$J$25,
    IF(('Funções Transações'!N16&lt;'Indices PF'!$F$26), N16*'Indices PF'!$K$25, N16*'Indices PF'!$L$25)))))))))</f>
        <v/>
      </c>
      <c r="U16" s="216" t="str">
        <f>IF(OR(ISBLANK(P16),ISBLANK(Q16)),"",
 IF((Q16&lt;='Indices PF'!$D$47),
  IF(('Funções Transações'!P16&lt;'Indices PF'!$E$50), P16*'Indices PF'!$J$47,
  IF(('Funções Transações'!P16&lt;'Indices PF'!$F$50), P16*'Indices PF'!$K$47, P16*'Indices PF'!$L$47)),
   IF((Q16&lt;='Indices PF'!$D$48),
   IF(('Funções Transações'!P16&lt;'Indices PF'!$E$50), P16*'Indices PF'!$J$48,
   IF(('Funções Transações'!P16&lt;'Indices PF'!$F$50), P16*'Indices PF'!$K$48, P16*'Indices PF'!$L$48)),
    IF((Q16&gt;='Indices PF'!$D$49),
    IF(('Funções Transações'!P16&lt;'Indices PF'!$E$50), P16*'Indices PF'!$J$49,
    IF(('Funções Transações'!P16&lt;'Indices PF'!$F$50), P16*'Indices PF'!$K$49, P16*'Indices PF'!$L$49))))))</f>
        <v/>
      </c>
      <c r="V16" s="217"/>
      <c r="W16" s="218"/>
      <c r="X16" s="218"/>
      <c r="Y16" s="219"/>
      <c r="Z16" s="125"/>
      <c r="AA16" s="85"/>
      <c r="AB16" s="220" t="str">
        <f t="shared" si="0"/>
        <v/>
      </c>
      <c r="AC16" s="123"/>
      <c r="AD16" s="89"/>
      <c r="AE16" s="123"/>
      <c r="AF16" s="148"/>
      <c r="AG16" s="148"/>
    </row>
    <row r="17" spans="1:33" ht="12.75" customHeight="1">
      <c r="A17" s="124"/>
      <c r="B17" s="107"/>
      <c r="C17" s="89"/>
      <c r="D17" s="168"/>
      <c r="E17" s="169"/>
      <c r="F17" s="169"/>
      <c r="G17" s="211"/>
      <c r="H17" s="211"/>
      <c r="I17" s="211"/>
      <c r="J17" s="211"/>
      <c r="K17" s="211"/>
      <c r="L17" s="205"/>
      <c r="M17" s="85"/>
      <c r="N17" s="126"/>
      <c r="O17" s="126"/>
      <c r="P17" s="126"/>
      <c r="Q17" s="85"/>
      <c r="R17" s="222" t="str">
        <f>IF(AND(ISTEXT(T17),ISTEXT(U17)),"",SUM(T17:U17)*'Indices PF'!$E$54)</f>
        <v/>
      </c>
      <c r="S17" s="214" t="str">
        <f>IF(OR(ISBLANK(N17),ISBLANK(O17)),"",
 IF(M17="EI", IF((O17&lt;='Indices PF'!$D$7),
  IF(('Funções Transações'!N17&lt;'Indices PF'!$E$10), 'Indices PF'!$E$7,
  IF(('Funções Transações'!N17&lt;'Indices PF'!$F$10), 'Indices PF'!$F$7, 'Indices PF'!$G$7)),
   IF((O17&lt;='Indices PF'!$D$8),
   IF(('Funções Transações'!N17&lt;'Indices PF'!$E$10), 'Indices PF'!$E$8,
   IF(('Funções Transações'!N17&lt;'Indices PF'!$F$10), 'Indices PF'!$F$8, 'Indices PF'!$G$8)),
    IF((O17&gt;='Indices PF'!$D$9),
    IF(('Funções Transações'!N17&lt;'Indices PF'!$E$10), 'Indices PF'!$E$9,
    IF(('Funções Transações'!N17&lt;'Indices PF'!$F$10), 'Indices PF'!$F$9, 'Indices PF'!$G$9))))),
 IF(M17="EQ", IF((O17&lt;='Indices PF'!$D$15),
  IF(('Funções Transações'!N17&lt;'Indices PF'!$E$18), 'Indices PF'!$E$15,
  IF(('Funções Transações'!N17&lt;'Indices PF'!$F$18), 'Indices PF'!$F$15, 'Indices PF'!$G$15)),
   IF((O17&lt;='Indices PF'!$D$16),
   IF(('Funções Transações'!N17&lt;'Indices PF'!$E$18), 'Indices PF'!$E$16,
   IF(('Funções Transações'!N17&lt;'Indices PF'!$F$18), 'Indices PF'!$F$16, 'Indices PF'!$G$16)),
    IF((O17&gt;='Indices PF'!$D$17),
    IF(('Funções Transações'!N17&lt;'Indices PF'!$E$18), 'Indices PF'!$E$17,
    IF(('Funções Transações'!N17&lt;'Indices PF'!$F$18), 'Indices PF'!$F$17, 'Indices PF'!$G$17))))),
 IF(M17="EO", IF((O17&lt;='Indices PF'!$D$23),
  IF(('Funções Transações'!N17&lt;'Indices PF'!$E$26), 'Indices PF'!$E$23,
  IF(('Funções Transações'!N17&lt;'Indices PF'!$F$26), 'Indices PF'!$F$23, 'Indices PF'!$G$23)),
   IF((O17&lt;='Indices PF'!$D$24),
   IF(('Funções Transações'!N17&lt;'Indices PF'!$E$26), 'Indices PF'!$E$24,
   IF(('Funções Transações'!N17&lt;'Indices PF'!$F$26), 'Indices PF'!$F$24, 'Indices PF'!$G$24)),
    IF((O17&gt;='Indices PF'!$D$25),
    IF(('Funções Transações'!N17&lt;'Indices PF'!$E$26), 'Indices PF'!$E$25,
    IF(('Funções Transações'!N17&lt;'Indices PF'!$F$26), 'Indices PF'!$F$25, 'Indices PF'!$G$25)))))))))</f>
        <v/>
      </c>
      <c r="T17" s="215" t="str">
        <f>IF(OR(ISBLANK(N17),ISBLANK(O17)),"",
 IF(M17="EI", IF((O17&lt;='Indices PF'!$D$7),
  IF(('Funções Transações'!N17&lt;'Indices PF'!$E$10), N17*'Indices PF'!$J$7,
  IF(('Funções Transações'!N17&lt;'Indices PF'!$F$10), N17*'Indices PF'!$K$7, N17*'Indices PF'!$L$7)),
   IF((O17&lt;='Indices PF'!$D$8),
   IF(('Funções Transações'!N17&lt;'Indices PF'!$E$10), N17*'Indices PF'!$J$8,
   IF(('Funções Transações'!N17&lt;'Indices PF'!$F$10), N17*'Indices PF'!$K$8, N17*'Indices PF'!$L$8)),
    IF((O17&gt;='Indices PF'!$D$9),
    IF(('Funções Transações'!N17&lt;'Indices PF'!$E$10), N17*'Indices PF'!$J$9,
    IF(('Funções Transações'!N17&lt;'Indices PF'!$F$10), N17*'Indices PF'!$K$9, N17*'Indices PF'!$L$9))))),
 IF(M17="EQ", IF((O17&lt;='Indices PF'!$D$15),
  IF(('Funções Transações'!N17&lt;'Indices PF'!$E$18), N17*'Indices PF'!$J$15,
  IF(('Funções Transações'!N17&lt;'Indices PF'!$F$18), N17*'Indices PF'!$K$15, N17*'Indices PF'!$L$15)),
   IF((O17&lt;='Indices PF'!$D$16),
   IF(('Funções Transações'!N17&lt;'Indices PF'!$E$18), N17*'Indices PF'!$J$16,
   IF(('Funções Transações'!N17&lt;'Indices PF'!$F$18), N17*'Indices PF'!$K$16, N17*'Indices PF'!$L$16)),
    IF((O17&gt;='Indices PF'!$D$17),
    IF(('Funções Transações'!N17&lt;'Indices PF'!$E$18), N17*'Indices PF'!$J$17,
    IF(('Funções Transações'!N17&lt;'Indices PF'!$F$18), N17*'Indices PF'!$K$17, N17*'Indices PF'!$L$17))))),
 IF(M17="EO", IF((O17&lt;='Indices PF'!$D$23),
  IF(('Funções Transações'!N17&lt;'Indices PF'!$E$26), N17*'Indices PF'!$J$23,
  IF(('Funções Transações'!N17&lt;'Indices PF'!$F$26), N17*'Indices PF'!$K$23, N17*'Indices PF'!$L$23)),
   IF((O17&lt;='Indices PF'!$D$24),
   IF(('Funções Transações'!N17&lt;'Indices PF'!$E$26), N17*'Indices PF'!$J$24,
   IF(('Funções Transações'!N17&lt;'Indices PF'!$F$26), N17*'Indices PF'!$K$24, N17*'Indices PF'!$L$24)),
    IF((O17&gt;='Indices PF'!$D$25),
    IF(('Funções Transações'!N17&lt;'Indices PF'!$E$26), N17*'Indices PF'!$J$25,
    IF(('Funções Transações'!N17&lt;'Indices PF'!$F$26), N17*'Indices PF'!$K$25, N17*'Indices PF'!$L$25)))))))))</f>
        <v/>
      </c>
      <c r="U17" s="216" t="str">
        <f>IF(OR(ISBLANK(P17),ISBLANK(Q17)),"",
 IF((Q17&lt;='Indices PF'!$D$47),
  IF(('Funções Transações'!P17&lt;'Indices PF'!$E$50), P17*'Indices PF'!$J$47,
  IF(('Funções Transações'!P17&lt;'Indices PF'!$F$50), P17*'Indices PF'!$K$47, P17*'Indices PF'!$L$47)),
   IF((Q17&lt;='Indices PF'!$D$48),
   IF(('Funções Transações'!P17&lt;'Indices PF'!$E$50), P17*'Indices PF'!$J$48,
   IF(('Funções Transações'!P17&lt;'Indices PF'!$F$50), P17*'Indices PF'!$K$48, P17*'Indices PF'!$L$48)),
    IF((Q17&gt;='Indices PF'!$D$49),
    IF(('Funções Transações'!P17&lt;'Indices PF'!$E$50), P17*'Indices PF'!$J$49,
    IF(('Funções Transações'!P17&lt;'Indices PF'!$F$50), P17*'Indices PF'!$K$49, P17*'Indices PF'!$L$49))))))</f>
        <v/>
      </c>
      <c r="V17" s="217"/>
      <c r="W17" s="218"/>
      <c r="X17" s="218"/>
      <c r="Y17" s="219"/>
      <c r="Z17" s="125"/>
      <c r="AA17" s="85"/>
      <c r="AB17" s="220" t="str">
        <f t="shared" si="0"/>
        <v/>
      </c>
      <c r="AC17" s="123"/>
      <c r="AD17" s="85"/>
      <c r="AE17" s="123"/>
      <c r="AF17" s="148"/>
      <c r="AG17" s="148"/>
    </row>
    <row r="18" spans="1:33" ht="12.75" customHeight="1">
      <c r="A18" s="124"/>
      <c r="B18" s="121"/>
      <c r="C18" s="89"/>
      <c r="D18" s="168"/>
      <c r="E18" s="169"/>
      <c r="F18" s="169"/>
      <c r="G18" s="211"/>
      <c r="H18" s="211"/>
      <c r="I18" s="211"/>
      <c r="J18" s="211"/>
      <c r="K18" s="211"/>
      <c r="L18" s="205"/>
      <c r="M18" s="85"/>
      <c r="N18" s="126"/>
      <c r="O18" s="126"/>
      <c r="P18" s="126"/>
      <c r="Q18" s="85"/>
      <c r="R18" s="222" t="str">
        <f>IF(AND(ISTEXT(T18),ISTEXT(U18)),"",SUM(T18:U18)*'Indices PF'!$E$54)</f>
        <v/>
      </c>
      <c r="S18" s="214" t="str">
        <f>IF(OR(ISBLANK(N18),ISBLANK(O18)),"",
 IF(M18="EI", IF((O18&lt;='Indices PF'!$D$7),
  IF(('Funções Transações'!N18&lt;'Indices PF'!$E$10), 'Indices PF'!$E$7,
  IF(('Funções Transações'!N18&lt;'Indices PF'!$F$10), 'Indices PF'!$F$7, 'Indices PF'!$G$7)),
   IF((O18&lt;='Indices PF'!$D$8),
   IF(('Funções Transações'!N18&lt;'Indices PF'!$E$10), 'Indices PF'!$E$8,
   IF(('Funções Transações'!N18&lt;'Indices PF'!$F$10), 'Indices PF'!$F$8, 'Indices PF'!$G$8)),
    IF((O18&gt;='Indices PF'!$D$9),
    IF(('Funções Transações'!N18&lt;'Indices PF'!$E$10), 'Indices PF'!$E$9,
    IF(('Funções Transações'!N18&lt;'Indices PF'!$F$10), 'Indices PF'!$F$9, 'Indices PF'!$G$9))))),
 IF(M18="EQ", IF((O18&lt;='Indices PF'!$D$15),
  IF(('Funções Transações'!N18&lt;'Indices PF'!$E$18), 'Indices PF'!$E$15,
  IF(('Funções Transações'!N18&lt;'Indices PF'!$F$18), 'Indices PF'!$F$15, 'Indices PF'!$G$15)),
   IF((O18&lt;='Indices PF'!$D$16),
   IF(('Funções Transações'!N18&lt;'Indices PF'!$E$18), 'Indices PF'!$E$16,
   IF(('Funções Transações'!N18&lt;'Indices PF'!$F$18), 'Indices PF'!$F$16, 'Indices PF'!$G$16)),
    IF((O18&gt;='Indices PF'!$D$17),
    IF(('Funções Transações'!N18&lt;'Indices PF'!$E$18), 'Indices PF'!$E$17,
    IF(('Funções Transações'!N18&lt;'Indices PF'!$F$18), 'Indices PF'!$F$17, 'Indices PF'!$G$17))))),
 IF(M18="EO", IF((O18&lt;='Indices PF'!$D$23),
  IF(('Funções Transações'!N18&lt;'Indices PF'!$E$26), 'Indices PF'!$E$23,
  IF(('Funções Transações'!N18&lt;'Indices PF'!$F$26), 'Indices PF'!$F$23, 'Indices PF'!$G$23)),
   IF((O18&lt;='Indices PF'!$D$24),
   IF(('Funções Transações'!N18&lt;'Indices PF'!$E$26), 'Indices PF'!$E$24,
   IF(('Funções Transações'!N18&lt;'Indices PF'!$F$26), 'Indices PF'!$F$24, 'Indices PF'!$G$24)),
    IF((O18&gt;='Indices PF'!$D$25),
    IF(('Funções Transações'!N18&lt;'Indices PF'!$E$26), 'Indices PF'!$E$25,
    IF(('Funções Transações'!N18&lt;'Indices PF'!$F$26), 'Indices PF'!$F$25, 'Indices PF'!$G$25)))))))))</f>
        <v/>
      </c>
      <c r="T18" s="215" t="str">
        <f>IF(OR(ISBLANK(N18),ISBLANK(O18)),"",
 IF(M18="EI", IF((O18&lt;='Indices PF'!$D$7),
  IF(('Funções Transações'!N18&lt;'Indices PF'!$E$10), N18*'Indices PF'!$J$7,
  IF(('Funções Transações'!N18&lt;'Indices PF'!$F$10), N18*'Indices PF'!$K$7, N18*'Indices PF'!$L$7)),
   IF((O18&lt;='Indices PF'!$D$8),
   IF(('Funções Transações'!N18&lt;'Indices PF'!$E$10), N18*'Indices PF'!$J$8,
   IF(('Funções Transações'!N18&lt;'Indices PF'!$F$10), N18*'Indices PF'!$K$8, N18*'Indices PF'!$L$8)),
    IF((O18&gt;='Indices PF'!$D$9),
    IF(('Funções Transações'!N18&lt;'Indices PF'!$E$10), N18*'Indices PF'!$J$9,
    IF(('Funções Transações'!N18&lt;'Indices PF'!$F$10), N18*'Indices PF'!$K$9, N18*'Indices PF'!$L$9))))),
 IF(M18="EQ", IF((O18&lt;='Indices PF'!$D$15),
  IF(('Funções Transações'!N18&lt;'Indices PF'!$E$18), N18*'Indices PF'!$J$15,
  IF(('Funções Transações'!N18&lt;'Indices PF'!$F$18), N18*'Indices PF'!$K$15, N18*'Indices PF'!$L$15)),
   IF((O18&lt;='Indices PF'!$D$16),
   IF(('Funções Transações'!N18&lt;'Indices PF'!$E$18), N18*'Indices PF'!$J$16,
   IF(('Funções Transações'!N18&lt;'Indices PF'!$F$18), N18*'Indices PF'!$K$16, N18*'Indices PF'!$L$16)),
    IF((O18&gt;='Indices PF'!$D$17),
    IF(('Funções Transações'!N18&lt;'Indices PF'!$E$18), N18*'Indices PF'!$J$17,
    IF(('Funções Transações'!N18&lt;'Indices PF'!$F$18), N18*'Indices PF'!$K$17, N18*'Indices PF'!$L$17))))),
 IF(M18="EO", IF((O18&lt;='Indices PF'!$D$23),
  IF(('Funções Transações'!N18&lt;'Indices PF'!$E$26), N18*'Indices PF'!$J$23,
  IF(('Funções Transações'!N18&lt;'Indices PF'!$F$26), N18*'Indices PF'!$K$23, N18*'Indices PF'!$L$23)),
   IF((O18&lt;='Indices PF'!$D$24),
   IF(('Funções Transações'!N18&lt;'Indices PF'!$E$26), N18*'Indices PF'!$J$24,
   IF(('Funções Transações'!N18&lt;'Indices PF'!$F$26), N18*'Indices PF'!$K$24, N18*'Indices PF'!$L$24)),
    IF((O18&gt;='Indices PF'!$D$25),
    IF(('Funções Transações'!N18&lt;'Indices PF'!$E$26), N18*'Indices PF'!$J$25,
    IF(('Funções Transações'!N18&lt;'Indices PF'!$F$26), N18*'Indices PF'!$K$25, N18*'Indices PF'!$L$25)))))))))</f>
        <v/>
      </c>
      <c r="U18" s="216" t="str">
        <f>IF(OR(ISBLANK(P18),ISBLANK(Q18)),"",
 IF((Q18&lt;='Indices PF'!$D$47),
  IF(('Funções Transações'!P18&lt;'Indices PF'!$E$50), P18*'Indices PF'!$J$47,
  IF(('Funções Transações'!P18&lt;'Indices PF'!$F$50), P18*'Indices PF'!$K$47, P18*'Indices PF'!$L$47)),
   IF((Q18&lt;='Indices PF'!$D$48),
   IF(('Funções Transações'!P18&lt;'Indices PF'!$E$50), P18*'Indices PF'!$J$48,
   IF(('Funções Transações'!P18&lt;'Indices PF'!$F$50), P18*'Indices PF'!$K$48, P18*'Indices PF'!$L$48)),
    IF((Q18&gt;='Indices PF'!$D$49),
    IF(('Funções Transações'!P18&lt;'Indices PF'!$E$50), P18*'Indices PF'!$J$49,
    IF(('Funções Transações'!P18&lt;'Indices PF'!$F$50), P18*'Indices PF'!$K$49, P18*'Indices PF'!$L$49))))))</f>
        <v/>
      </c>
      <c r="V18" s="217"/>
      <c r="W18" s="218"/>
      <c r="X18" s="218"/>
      <c r="Y18" s="219"/>
      <c r="Z18" s="125"/>
      <c r="AA18" s="85"/>
      <c r="AB18" s="220" t="str">
        <f t="shared" si="0"/>
        <v/>
      </c>
      <c r="AC18" s="123"/>
      <c r="AD18" s="89"/>
      <c r="AE18" s="123"/>
      <c r="AF18" s="148"/>
      <c r="AG18" s="148"/>
    </row>
    <row r="19" spans="1:33" ht="12.75" customHeight="1">
      <c r="A19" s="124"/>
      <c r="B19" s="107"/>
      <c r="C19" s="89"/>
      <c r="D19" s="168"/>
      <c r="E19" s="169"/>
      <c r="F19" s="169"/>
      <c r="G19" s="211"/>
      <c r="H19" s="211"/>
      <c r="I19" s="211"/>
      <c r="J19" s="211"/>
      <c r="K19" s="211"/>
      <c r="L19" s="205"/>
      <c r="M19" s="85"/>
      <c r="N19" s="126"/>
      <c r="O19" s="126"/>
      <c r="P19" s="126"/>
      <c r="Q19" s="85"/>
      <c r="R19" s="222" t="str">
        <f>IF(AND(ISTEXT(T19),ISTEXT(U19)),"",SUM(T19:U19)*'Indices PF'!$E$54)</f>
        <v/>
      </c>
      <c r="S19" s="214" t="str">
        <f>IF(OR(ISBLANK(N19),ISBLANK(O19)),"",
 IF(M19="EI", IF((O19&lt;='Indices PF'!$D$7),
  IF(('Funções Transações'!N19&lt;'Indices PF'!$E$10), 'Indices PF'!$E$7,
  IF(('Funções Transações'!N19&lt;'Indices PF'!$F$10), 'Indices PF'!$F$7, 'Indices PF'!$G$7)),
   IF((O19&lt;='Indices PF'!$D$8),
   IF(('Funções Transações'!N19&lt;'Indices PF'!$E$10), 'Indices PF'!$E$8,
   IF(('Funções Transações'!N19&lt;'Indices PF'!$F$10), 'Indices PF'!$F$8, 'Indices PF'!$G$8)),
    IF((O19&gt;='Indices PF'!$D$9),
    IF(('Funções Transações'!N19&lt;'Indices PF'!$E$10), 'Indices PF'!$E$9,
    IF(('Funções Transações'!N19&lt;'Indices PF'!$F$10), 'Indices PF'!$F$9, 'Indices PF'!$G$9))))),
 IF(M19="EQ", IF((O19&lt;='Indices PF'!$D$15),
  IF(('Funções Transações'!N19&lt;'Indices PF'!$E$18), 'Indices PF'!$E$15,
  IF(('Funções Transações'!N19&lt;'Indices PF'!$F$18), 'Indices PF'!$F$15, 'Indices PF'!$G$15)),
   IF((O19&lt;='Indices PF'!$D$16),
   IF(('Funções Transações'!N19&lt;'Indices PF'!$E$18), 'Indices PF'!$E$16,
   IF(('Funções Transações'!N19&lt;'Indices PF'!$F$18), 'Indices PF'!$F$16, 'Indices PF'!$G$16)),
    IF((O19&gt;='Indices PF'!$D$17),
    IF(('Funções Transações'!N19&lt;'Indices PF'!$E$18), 'Indices PF'!$E$17,
    IF(('Funções Transações'!N19&lt;'Indices PF'!$F$18), 'Indices PF'!$F$17, 'Indices PF'!$G$17))))),
 IF(M19="EO", IF((O19&lt;='Indices PF'!$D$23),
  IF(('Funções Transações'!N19&lt;'Indices PF'!$E$26), 'Indices PF'!$E$23,
  IF(('Funções Transações'!N19&lt;'Indices PF'!$F$26), 'Indices PF'!$F$23, 'Indices PF'!$G$23)),
   IF((O19&lt;='Indices PF'!$D$24),
   IF(('Funções Transações'!N19&lt;'Indices PF'!$E$26), 'Indices PF'!$E$24,
   IF(('Funções Transações'!N19&lt;'Indices PF'!$F$26), 'Indices PF'!$F$24, 'Indices PF'!$G$24)),
    IF((O19&gt;='Indices PF'!$D$25),
    IF(('Funções Transações'!N19&lt;'Indices PF'!$E$26), 'Indices PF'!$E$25,
    IF(('Funções Transações'!N19&lt;'Indices PF'!$F$26), 'Indices PF'!$F$25, 'Indices PF'!$G$25)))))))))</f>
        <v/>
      </c>
      <c r="T19" s="215" t="str">
        <f>IF(OR(ISBLANK(N19),ISBLANK(O19)),"",
 IF(M19="EI", IF((O19&lt;='Indices PF'!$D$7),
  IF(('Funções Transações'!N19&lt;'Indices PF'!$E$10), N19*'Indices PF'!$J$7,
  IF(('Funções Transações'!N19&lt;'Indices PF'!$F$10), N19*'Indices PF'!$K$7, N19*'Indices PF'!$L$7)),
   IF((O19&lt;='Indices PF'!$D$8),
   IF(('Funções Transações'!N19&lt;'Indices PF'!$E$10), N19*'Indices PF'!$J$8,
   IF(('Funções Transações'!N19&lt;'Indices PF'!$F$10), N19*'Indices PF'!$K$8, N19*'Indices PF'!$L$8)),
    IF((O19&gt;='Indices PF'!$D$9),
    IF(('Funções Transações'!N19&lt;'Indices PF'!$E$10), N19*'Indices PF'!$J$9,
    IF(('Funções Transações'!N19&lt;'Indices PF'!$F$10), N19*'Indices PF'!$K$9, N19*'Indices PF'!$L$9))))),
 IF(M19="EQ", IF((O19&lt;='Indices PF'!$D$15),
  IF(('Funções Transações'!N19&lt;'Indices PF'!$E$18), N19*'Indices PF'!$J$15,
  IF(('Funções Transações'!N19&lt;'Indices PF'!$F$18), N19*'Indices PF'!$K$15, N19*'Indices PF'!$L$15)),
   IF((O19&lt;='Indices PF'!$D$16),
   IF(('Funções Transações'!N19&lt;'Indices PF'!$E$18), N19*'Indices PF'!$J$16,
   IF(('Funções Transações'!N19&lt;'Indices PF'!$F$18), N19*'Indices PF'!$K$16, N19*'Indices PF'!$L$16)),
    IF((O19&gt;='Indices PF'!$D$17),
    IF(('Funções Transações'!N19&lt;'Indices PF'!$E$18), N19*'Indices PF'!$J$17,
    IF(('Funções Transações'!N19&lt;'Indices PF'!$F$18), N19*'Indices PF'!$K$17, N19*'Indices PF'!$L$17))))),
 IF(M19="EO", IF((O19&lt;='Indices PF'!$D$23),
  IF(('Funções Transações'!N19&lt;'Indices PF'!$E$26), N19*'Indices PF'!$J$23,
  IF(('Funções Transações'!N19&lt;'Indices PF'!$F$26), N19*'Indices PF'!$K$23, N19*'Indices PF'!$L$23)),
   IF((O19&lt;='Indices PF'!$D$24),
   IF(('Funções Transações'!N19&lt;'Indices PF'!$E$26), N19*'Indices PF'!$J$24,
   IF(('Funções Transações'!N19&lt;'Indices PF'!$F$26), N19*'Indices PF'!$K$24, N19*'Indices PF'!$L$24)),
    IF((O19&gt;='Indices PF'!$D$25),
    IF(('Funções Transações'!N19&lt;'Indices PF'!$E$26), N19*'Indices PF'!$J$25,
    IF(('Funções Transações'!N19&lt;'Indices PF'!$F$26), N19*'Indices PF'!$K$25, N19*'Indices PF'!$L$25)))))))))</f>
        <v/>
      </c>
      <c r="U19" s="216" t="str">
        <f>IF(OR(ISBLANK(P19),ISBLANK(Q19)),"",
 IF((Q19&lt;='Indices PF'!$D$47),
  IF(('Funções Transações'!P19&lt;'Indices PF'!$E$50), P19*'Indices PF'!$J$47,
  IF(('Funções Transações'!P19&lt;'Indices PF'!$F$50), P19*'Indices PF'!$K$47, P19*'Indices PF'!$L$47)),
   IF((Q19&lt;='Indices PF'!$D$48),
   IF(('Funções Transações'!P19&lt;'Indices PF'!$E$50), P19*'Indices PF'!$J$48,
   IF(('Funções Transações'!P19&lt;'Indices PF'!$F$50), P19*'Indices PF'!$K$48, P19*'Indices PF'!$L$48)),
    IF((Q19&gt;='Indices PF'!$D$49),
    IF(('Funções Transações'!P19&lt;'Indices PF'!$E$50), P19*'Indices PF'!$J$49,
    IF(('Funções Transações'!P19&lt;'Indices PF'!$F$50), P19*'Indices PF'!$K$49, P19*'Indices PF'!$L$49))))))</f>
        <v/>
      </c>
      <c r="V19" s="217"/>
      <c r="W19" s="218"/>
      <c r="X19" s="218"/>
      <c r="Y19" s="219"/>
      <c r="Z19" s="125"/>
      <c r="AA19" s="85"/>
      <c r="AB19" s="220" t="str">
        <f t="shared" si="0"/>
        <v/>
      </c>
      <c r="AC19" s="123"/>
      <c r="AD19" s="85"/>
      <c r="AE19" s="123"/>
      <c r="AF19" s="148"/>
      <c r="AG19" s="148"/>
    </row>
    <row r="20" spans="1:33" ht="12.75" customHeight="1">
      <c r="A20" s="124"/>
      <c r="B20" s="107"/>
      <c r="C20" s="89"/>
      <c r="D20" s="168"/>
      <c r="E20" s="169"/>
      <c r="F20" s="169"/>
      <c r="G20" s="211"/>
      <c r="H20" s="211"/>
      <c r="I20" s="211"/>
      <c r="J20" s="211"/>
      <c r="K20" s="211"/>
      <c r="L20" s="205"/>
      <c r="M20" s="85"/>
      <c r="N20" s="126"/>
      <c r="O20" s="126"/>
      <c r="P20" s="126"/>
      <c r="Q20" s="85"/>
      <c r="R20" s="222" t="str">
        <f>IF(AND(ISTEXT(T20),ISTEXT(U20)),"",SUM(T20:U20)*'Indices PF'!$E$54)</f>
        <v/>
      </c>
      <c r="S20" s="214" t="str">
        <f>IF(OR(ISBLANK(N20),ISBLANK(O20)),"",
 IF(M20="EI", IF((O20&lt;='Indices PF'!$D$7),
  IF(('Funções Transações'!N20&lt;'Indices PF'!$E$10), 'Indices PF'!$E$7,
  IF(('Funções Transações'!N20&lt;'Indices PF'!$F$10), 'Indices PF'!$F$7, 'Indices PF'!$G$7)),
   IF((O20&lt;='Indices PF'!$D$8),
   IF(('Funções Transações'!N20&lt;'Indices PF'!$E$10), 'Indices PF'!$E$8,
   IF(('Funções Transações'!N20&lt;'Indices PF'!$F$10), 'Indices PF'!$F$8, 'Indices PF'!$G$8)),
    IF((O20&gt;='Indices PF'!$D$9),
    IF(('Funções Transações'!N20&lt;'Indices PF'!$E$10), 'Indices PF'!$E$9,
    IF(('Funções Transações'!N20&lt;'Indices PF'!$F$10), 'Indices PF'!$F$9, 'Indices PF'!$G$9))))),
 IF(M20="EQ", IF((O20&lt;='Indices PF'!$D$15),
  IF(('Funções Transações'!N20&lt;'Indices PF'!$E$18), 'Indices PF'!$E$15,
  IF(('Funções Transações'!N20&lt;'Indices PF'!$F$18), 'Indices PF'!$F$15, 'Indices PF'!$G$15)),
   IF((O20&lt;='Indices PF'!$D$16),
   IF(('Funções Transações'!N20&lt;'Indices PF'!$E$18), 'Indices PF'!$E$16,
   IF(('Funções Transações'!N20&lt;'Indices PF'!$F$18), 'Indices PF'!$F$16, 'Indices PF'!$G$16)),
    IF((O20&gt;='Indices PF'!$D$17),
    IF(('Funções Transações'!N20&lt;'Indices PF'!$E$18), 'Indices PF'!$E$17,
    IF(('Funções Transações'!N20&lt;'Indices PF'!$F$18), 'Indices PF'!$F$17, 'Indices PF'!$G$17))))),
 IF(M20="EO", IF((O20&lt;='Indices PF'!$D$23),
  IF(('Funções Transações'!N20&lt;'Indices PF'!$E$26), 'Indices PF'!$E$23,
  IF(('Funções Transações'!N20&lt;'Indices PF'!$F$26), 'Indices PF'!$F$23, 'Indices PF'!$G$23)),
   IF((O20&lt;='Indices PF'!$D$24),
   IF(('Funções Transações'!N20&lt;'Indices PF'!$E$26), 'Indices PF'!$E$24,
   IF(('Funções Transações'!N20&lt;'Indices PF'!$F$26), 'Indices PF'!$F$24, 'Indices PF'!$G$24)),
    IF((O20&gt;='Indices PF'!$D$25),
    IF(('Funções Transações'!N20&lt;'Indices PF'!$E$26), 'Indices PF'!$E$25,
    IF(('Funções Transações'!N20&lt;'Indices PF'!$F$26), 'Indices PF'!$F$25, 'Indices PF'!$G$25)))))))))</f>
        <v/>
      </c>
      <c r="T20" s="215" t="str">
        <f>IF(OR(ISBLANK(N20),ISBLANK(O20)),"",
 IF(M20="EI", IF((O20&lt;='Indices PF'!$D$7),
  IF(('Funções Transações'!N20&lt;'Indices PF'!$E$10), N20*'Indices PF'!$J$7,
  IF(('Funções Transações'!N20&lt;'Indices PF'!$F$10), N20*'Indices PF'!$K$7, N20*'Indices PF'!$L$7)),
   IF((O20&lt;='Indices PF'!$D$8),
   IF(('Funções Transações'!N20&lt;'Indices PF'!$E$10), N20*'Indices PF'!$J$8,
   IF(('Funções Transações'!N20&lt;'Indices PF'!$F$10), N20*'Indices PF'!$K$8, N20*'Indices PF'!$L$8)),
    IF((O20&gt;='Indices PF'!$D$9),
    IF(('Funções Transações'!N20&lt;'Indices PF'!$E$10), N20*'Indices PF'!$J$9,
    IF(('Funções Transações'!N20&lt;'Indices PF'!$F$10), N20*'Indices PF'!$K$9, N20*'Indices PF'!$L$9))))),
 IF(M20="EQ", IF((O20&lt;='Indices PF'!$D$15),
  IF(('Funções Transações'!N20&lt;'Indices PF'!$E$18), N20*'Indices PF'!$J$15,
  IF(('Funções Transações'!N20&lt;'Indices PF'!$F$18), N20*'Indices PF'!$K$15, N20*'Indices PF'!$L$15)),
   IF((O20&lt;='Indices PF'!$D$16),
   IF(('Funções Transações'!N20&lt;'Indices PF'!$E$18), N20*'Indices PF'!$J$16,
   IF(('Funções Transações'!N20&lt;'Indices PF'!$F$18), N20*'Indices PF'!$K$16, N20*'Indices PF'!$L$16)),
    IF((O20&gt;='Indices PF'!$D$17),
    IF(('Funções Transações'!N20&lt;'Indices PF'!$E$18), N20*'Indices PF'!$J$17,
    IF(('Funções Transações'!N20&lt;'Indices PF'!$F$18), N20*'Indices PF'!$K$17, N20*'Indices PF'!$L$17))))),
 IF(M20="EO", IF((O20&lt;='Indices PF'!$D$23),
  IF(('Funções Transações'!N20&lt;'Indices PF'!$E$26), N20*'Indices PF'!$J$23,
  IF(('Funções Transações'!N20&lt;'Indices PF'!$F$26), N20*'Indices PF'!$K$23, N20*'Indices PF'!$L$23)),
   IF((O20&lt;='Indices PF'!$D$24),
   IF(('Funções Transações'!N20&lt;'Indices PF'!$E$26), N20*'Indices PF'!$J$24,
   IF(('Funções Transações'!N20&lt;'Indices PF'!$F$26), N20*'Indices PF'!$K$24, N20*'Indices PF'!$L$24)),
    IF((O20&gt;='Indices PF'!$D$25),
    IF(('Funções Transações'!N20&lt;'Indices PF'!$E$26), N20*'Indices PF'!$J$25,
    IF(('Funções Transações'!N20&lt;'Indices PF'!$F$26), N20*'Indices PF'!$K$25, N20*'Indices PF'!$L$25)))))))))</f>
        <v/>
      </c>
      <c r="U20" s="216" t="str">
        <f>IF(OR(ISBLANK(P20),ISBLANK(Q20)),"",
 IF((Q20&lt;='Indices PF'!$D$47),
  IF(('Funções Transações'!P20&lt;'Indices PF'!$E$50), P20*'Indices PF'!$J$47,
  IF(('Funções Transações'!P20&lt;'Indices PF'!$F$50), P20*'Indices PF'!$K$47, P20*'Indices PF'!$L$47)),
   IF((Q20&lt;='Indices PF'!$D$48),
   IF(('Funções Transações'!P20&lt;'Indices PF'!$E$50), P20*'Indices PF'!$J$48,
   IF(('Funções Transações'!P20&lt;'Indices PF'!$F$50), P20*'Indices PF'!$K$48, P20*'Indices PF'!$L$48)),
    IF((Q20&gt;='Indices PF'!$D$49),
    IF(('Funções Transações'!P20&lt;'Indices PF'!$E$50), P20*'Indices PF'!$J$49,
    IF(('Funções Transações'!P20&lt;'Indices PF'!$F$50), P20*'Indices PF'!$K$49, P20*'Indices PF'!$L$49))))))</f>
        <v/>
      </c>
      <c r="V20" s="217"/>
      <c r="W20" s="218"/>
      <c r="X20" s="218"/>
      <c r="Y20" s="219"/>
      <c r="Z20" s="125"/>
      <c r="AA20" s="85"/>
      <c r="AB20" s="220" t="str">
        <f t="shared" si="0"/>
        <v/>
      </c>
      <c r="AC20" s="123"/>
      <c r="AD20" s="123"/>
      <c r="AE20" s="123"/>
      <c r="AF20" s="148"/>
      <c r="AG20" s="148"/>
    </row>
    <row r="21" spans="1:33" ht="12.75" customHeight="1">
      <c r="A21" s="124"/>
      <c r="B21" s="107"/>
      <c r="C21" s="89"/>
      <c r="D21" s="168"/>
      <c r="E21" s="169"/>
      <c r="F21" s="169"/>
      <c r="G21" s="211"/>
      <c r="H21" s="211"/>
      <c r="I21" s="211"/>
      <c r="J21" s="211"/>
      <c r="K21" s="211"/>
      <c r="L21" s="205"/>
      <c r="M21" s="125"/>
      <c r="N21" s="126"/>
      <c r="O21" s="126"/>
      <c r="P21" s="126"/>
      <c r="Q21" s="85"/>
      <c r="R21" s="222" t="str">
        <f>IF(AND(ISTEXT(T21),ISTEXT(U21)),"",SUM(T21:U21)*'Indices PF'!$E$54)</f>
        <v/>
      </c>
      <c r="S21" s="214" t="str">
        <f>IF(OR(ISBLANK(N21),ISBLANK(O21)),"",
 IF(M21="EI", IF((O21&lt;='Indices PF'!$D$7),
  IF(('Funções Transações'!N21&lt;'Indices PF'!$E$10), 'Indices PF'!$E$7,
  IF(('Funções Transações'!N21&lt;'Indices PF'!$F$10), 'Indices PF'!$F$7, 'Indices PF'!$G$7)),
   IF((O21&lt;='Indices PF'!$D$8),
   IF(('Funções Transações'!N21&lt;'Indices PF'!$E$10), 'Indices PF'!$E$8,
   IF(('Funções Transações'!N21&lt;'Indices PF'!$F$10), 'Indices PF'!$F$8, 'Indices PF'!$G$8)),
    IF((O21&gt;='Indices PF'!$D$9),
    IF(('Funções Transações'!N21&lt;'Indices PF'!$E$10), 'Indices PF'!$E$9,
    IF(('Funções Transações'!N21&lt;'Indices PF'!$F$10), 'Indices PF'!$F$9, 'Indices PF'!$G$9))))),
 IF(M21="EQ", IF((O21&lt;='Indices PF'!$D$15),
  IF(('Funções Transações'!N21&lt;'Indices PF'!$E$18), 'Indices PF'!$E$15,
  IF(('Funções Transações'!N21&lt;'Indices PF'!$F$18), 'Indices PF'!$F$15, 'Indices PF'!$G$15)),
   IF((O21&lt;='Indices PF'!$D$16),
   IF(('Funções Transações'!N21&lt;'Indices PF'!$E$18), 'Indices PF'!$E$16,
   IF(('Funções Transações'!N21&lt;'Indices PF'!$F$18), 'Indices PF'!$F$16, 'Indices PF'!$G$16)),
    IF((O21&gt;='Indices PF'!$D$17),
    IF(('Funções Transações'!N21&lt;'Indices PF'!$E$18), 'Indices PF'!$E$17,
    IF(('Funções Transações'!N21&lt;'Indices PF'!$F$18), 'Indices PF'!$F$17, 'Indices PF'!$G$17))))),
 IF(M21="EO", IF((O21&lt;='Indices PF'!$D$23),
  IF(('Funções Transações'!N21&lt;'Indices PF'!$E$26), 'Indices PF'!$E$23,
  IF(('Funções Transações'!N21&lt;'Indices PF'!$F$26), 'Indices PF'!$F$23, 'Indices PF'!$G$23)),
   IF((O21&lt;='Indices PF'!$D$24),
   IF(('Funções Transações'!N21&lt;'Indices PF'!$E$26), 'Indices PF'!$E$24,
   IF(('Funções Transações'!N21&lt;'Indices PF'!$F$26), 'Indices PF'!$F$24, 'Indices PF'!$G$24)),
    IF((O21&gt;='Indices PF'!$D$25),
    IF(('Funções Transações'!N21&lt;'Indices PF'!$E$26), 'Indices PF'!$E$25,
    IF(('Funções Transações'!N21&lt;'Indices PF'!$F$26), 'Indices PF'!$F$25, 'Indices PF'!$G$25)))))))))</f>
        <v/>
      </c>
      <c r="T21" s="215" t="str">
        <f>IF(OR(ISBLANK(N21),ISBLANK(O21)),"",
 IF(M21="EI", IF((O21&lt;='Indices PF'!$D$7),
  IF(('Funções Transações'!N21&lt;'Indices PF'!$E$10), N21*'Indices PF'!$J$7,
  IF(('Funções Transações'!N21&lt;'Indices PF'!$F$10), N21*'Indices PF'!$K$7, N21*'Indices PF'!$L$7)),
   IF((O21&lt;='Indices PF'!$D$8),
   IF(('Funções Transações'!N21&lt;'Indices PF'!$E$10), N21*'Indices PF'!$J$8,
   IF(('Funções Transações'!N21&lt;'Indices PF'!$F$10), N21*'Indices PF'!$K$8, N21*'Indices PF'!$L$8)),
    IF((O21&gt;='Indices PF'!$D$9),
    IF(('Funções Transações'!N21&lt;'Indices PF'!$E$10), N21*'Indices PF'!$J$9,
    IF(('Funções Transações'!N21&lt;'Indices PF'!$F$10), N21*'Indices PF'!$K$9, N21*'Indices PF'!$L$9))))),
 IF(M21="EQ", IF((O21&lt;='Indices PF'!$D$15),
  IF(('Funções Transações'!N21&lt;'Indices PF'!$E$18), N21*'Indices PF'!$J$15,
  IF(('Funções Transações'!N21&lt;'Indices PF'!$F$18), N21*'Indices PF'!$K$15, N21*'Indices PF'!$L$15)),
   IF((O21&lt;='Indices PF'!$D$16),
   IF(('Funções Transações'!N21&lt;'Indices PF'!$E$18), N21*'Indices PF'!$J$16,
   IF(('Funções Transações'!N21&lt;'Indices PF'!$F$18), N21*'Indices PF'!$K$16, N21*'Indices PF'!$L$16)),
    IF((O21&gt;='Indices PF'!$D$17),
    IF(('Funções Transações'!N21&lt;'Indices PF'!$E$18), N21*'Indices PF'!$J$17,
    IF(('Funções Transações'!N21&lt;'Indices PF'!$F$18), N21*'Indices PF'!$K$17, N21*'Indices PF'!$L$17))))),
 IF(M21="EO", IF((O21&lt;='Indices PF'!$D$23),
  IF(('Funções Transações'!N21&lt;'Indices PF'!$E$26), N21*'Indices PF'!$J$23,
  IF(('Funções Transações'!N21&lt;'Indices PF'!$F$26), N21*'Indices PF'!$K$23, N21*'Indices PF'!$L$23)),
   IF((O21&lt;='Indices PF'!$D$24),
   IF(('Funções Transações'!N21&lt;'Indices PF'!$E$26), N21*'Indices PF'!$J$24,
   IF(('Funções Transações'!N21&lt;'Indices PF'!$F$26), N21*'Indices PF'!$K$24, N21*'Indices PF'!$L$24)),
    IF((O21&gt;='Indices PF'!$D$25),
    IF(('Funções Transações'!N21&lt;'Indices PF'!$E$26), N21*'Indices PF'!$J$25,
    IF(('Funções Transações'!N21&lt;'Indices PF'!$F$26), N21*'Indices PF'!$K$25, N21*'Indices PF'!$L$25)))))))))</f>
        <v/>
      </c>
      <c r="U21" s="216" t="str">
        <f>IF(OR(ISBLANK(P21),ISBLANK(Q21)),"",
 IF((Q21&lt;='Indices PF'!$D$47),
  IF(('Funções Transações'!P21&lt;'Indices PF'!$E$50), P21*'Indices PF'!$J$47,
  IF(('Funções Transações'!P21&lt;'Indices PF'!$F$50), P21*'Indices PF'!$K$47, P21*'Indices PF'!$L$47)),
   IF((Q21&lt;='Indices PF'!$D$48),
   IF(('Funções Transações'!P21&lt;'Indices PF'!$E$50), P21*'Indices PF'!$J$48,
   IF(('Funções Transações'!P21&lt;'Indices PF'!$F$50), P21*'Indices PF'!$K$48, P21*'Indices PF'!$L$48)),
    IF((Q21&gt;='Indices PF'!$D$49),
    IF(('Funções Transações'!P21&lt;'Indices PF'!$E$50), P21*'Indices PF'!$J$49,
    IF(('Funções Transações'!P21&lt;'Indices PF'!$F$50), P21*'Indices PF'!$K$49, P21*'Indices PF'!$L$49))))))</f>
        <v/>
      </c>
      <c r="V21" s="217"/>
      <c r="W21" s="218"/>
      <c r="X21" s="218"/>
      <c r="Y21" s="219"/>
      <c r="Z21" s="125"/>
      <c r="AA21" s="85"/>
      <c r="AB21" s="220" t="str">
        <f t="shared" si="0"/>
        <v/>
      </c>
      <c r="AC21" s="123"/>
      <c r="AD21" s="123"/>
      <c r="AE21" s="123"/>
      <c r="AF21" s="148"/>
      <c r="AG21" s="148"/>
    </row>
    <row r="22" spans="1:33" ht="12.75" customHeight="1">
      <c r="A22" s="124"/>
      <c r="B22" s="107"/>
      <c r="C22" s="89"/>
      <c r="D22" s="168"/>
      <c r="E22" s="169"/>
      <c r="F22" s="169"/>
      <c r="G22" s="211"/>
      <c r="H22" s="211"/>
      <c r="I22" s="211"/>
      <c r="J22" s="211"/>
      <c r="K22" s="211"/>
      <c r="L22" s="205"/>
      <c r="M22" s="125"/>
      <c r="N22" s="126"/>
      <c r="O22" s="126"/>
      <c r="P22" s="126"/>
      <c r="Q22" s="85"/>
      <c r="R22" s="222" t="str">
        <f>IF(AND(ISTEXT(T22),ISTEXT(U22)),"",SUM(T22:U22)*'Indices PF'!$E$54)</f>
        <v/>
      </c>
      <c r="S22" s="214" t="str">
        <f>IF(OR(ISBLANK(N22),ISBLANK(O22)),"",
 IF(M22="EI", IF((O22&lt;='Indices PF'!$D$7),
  IF(('Funções Transações'!N22&lt;'Indices PF'!$E$10), 'Indices PF'!$E$7,
  IF(('Funções Transações'!N22&lt;'Indices PF'!$F$10), 'Indices PF'!$F$7, 'Indices PF'!$G$7)),
   IF((O22&lt;='Indices PF'!$D$8),
   IF(('Funções Transações'!N22&lt;'Indices PF'!$E$10), 'Indices PF'!$E$8,
   IF(('Funções Transações'!N22&lt;'Indices PF'!$F$10), 'Indices PF'!$F$8, 'Indices PF'!$G$8)),
    IF((O22&gt;='Indices PF'!$D$9),
    IF(('Funções Transações'!N22&lt;'Indices PF'!$E$10), 'Indices PF'!$E$9,
    IF(('Funções Transações'!N22&lt;'Indices PF'!$F$10), 'Indices PF'!$F$9, 'Indices PF'!$G$9))))),
 IF(M22="EQ", IF((O22&lt;='Indices PF'!$D$15),
  IF(('Funções Transações'!N22&lt;'Indices PF'!$E$18), 'Indices PF'!$E$15,
  IF(('Funções Transações'!N22&lt;'Indices PF'!$F$18), 'Indices PF'!$F$15, 'Indices PF'!$G$15)),
   IF((O22&lt;='Indices PF'!$D$16),
   IF(('Funções Transações'!N22&lt;'Indices PF'!$E$18), 'Indices PF'!$E$16,
   IF(('Funções Transações'!N22&lt;'Indices PF'!$F$18), 'Indices PF'!$F$16, 'Indices PF'!$G$16)),
    IF((O22&gt;='Indices PF'!$D$17),
    IF(('Funções Transações'!N22&lt;'Indices PF'!$E$18), 'Indices PF'!$E$17,
    IF(('Funções Transações'!N22&lt;'Indices PF'!$F$18), 'Indices PF'!$F$17, 'Indices PF'!$G$17))))),
 IF(M22="EO", IF((O22&lt;='Indices PF'!$D$23),
  IF(('Funções Transações'!N22&lt;'Indices PF'!$E$26), 'Indices PF'!$E$23,
  IF(('Funções Transações'!N22&lt;'Indices PF'!$F$26), 'Indices PF'!$F$23, 'Indices PF'!$G$23)),
   IF((O22&lt;='Indices PF'!$D$24),
   IF(('Funções Transações'!N22&lt;'Indices PF'!$E$26), 'Indices PF'!$E$24,
   IF(('Funções Transações'!N22&lt;'Indices PF'!$F$26), 'Indices PF'!$F$24, 'Indices PF'!$G$24)),
    IF((O22&gt;='Indices PF'!$D$25),
    IF(('Funções Transações'!N22&lt;'Indices PF'!$E$26), 'Indices PF'!$E$25,
    IF(('Funções Transações'!N22&lt;'Indices PF'!$F$26), 'Indices PF'!$F$25, 'Indices PF'!$G$25)))))))))</f>
        <v/>
      </c>
      <c r="T22" s="215" t="str">
        <f>IF(OR(ISBLANK(N22),ISBLANK(O22)),"",
 IF(M22="EI", IF((O22&lt;='Indices PF'!$D$7),
  IF(('Funções Transações'!N22&lt;'Indices PF'!$E$10), N22*'Indices PF'!$J$7,
  IF(('Funções Transações'!N22&lt;'Indices PF'!$F$10), N22*'Indices PF'!$K$7, N22*'Indices PF'!$L$7)),
   IF((O22&lt;='Indices PF'!$D$8),
   IF(('Funções Transações'!N22&lt;'Indices PF'!$E$10), N22*'Indices PF'!$J$8,
   IF(('Funções Transações'!N22&lt;'Indices PF'!$F$10), N22*'Indices PF'!$K$8, N22*'Indices PF'!$L$8)),
    IF((O22&gt;='Indices PF'!$D$9),
    IF(('Funções Transações'!N22&lt;'Indices PF'!$E$10), N22*'Indices PF'!$J$9,
    IF(('Funções Transações'!N22&lt;'Indices PF'!$F$10), N22*'Indices PF'!$K$9, N22*'Indices PF'!$L$9))))),
 IF(M22="EQ", IF((O22&lt;='Indices PF'!$D$15),
  IF(('Funções Transações'!N22&lt;'Indices PF'!$E$18), N22*'Indices PF'!$J$15,
  IF(('Funções Transações'!N22&lt;'Indices PF'!$F$18), N22*'Indices PF'!$K$15, N22*'Indices PF'!$L$15)),
   IF((O22&lt;='Indices PF'!$D$16),
   IF(('Funções Transações'!N22&lt;'Indices PF'!$E$18), N22*'Indices PF'!$J$16,
   IF(('Funções Transações'!N22&lt;'Indices PF'!$F$18), N22*'Indices PF'!$K$16, N22*'Indices PF'!$L$16)),
    IF((O22&gt;='Indices PF'!$D$17),
    IF(('Funções Transações'!N22&lt;'Indices PF'!$E$18), N22*'Indices PF'!$J$17,
    IF(('Funções Transações'!N22&lt;'Indices PF'!$F$18), N22*'Indices PF'!$K$17, N22*'Indices PF'!$L$17))))),
 IF(M22="EO", IF((O22&lt;='Indices PF'!$D$23),
  IF(('Funções Transações'!N22&lt;'Indices PF'!$E$26), N22*'Indices PF'!$J$23,
  IF(('Funções Transações'!N22&lt;'Indices PF'!$F$26), N22*'Indices PF'!$K$23, N22*'Indices PF'!$L$23)),
   IF((O22&lt;='Indices PF'!$D$24),
   IF(('Funções Transações'!N22&lt;'Indices PF'!$E$26), N22*'Indices PF'!$J$24,
   IF(('Funções Transações'!N22&lt;'Indices PF'!$F$26), N22*'Indices PF'!$K$24, N22*'Indices PF'!$L$24)),
    IF((O22&gt;='Indices PF'!$D$25),
    IF(('Funções Transações'!N22&lt;'Indices PF'!$E$26), N22*'Indices PF'!$J$25,
    IF(('Funções Transações'!N22&lt;'Indices PF'!$F$26), N22*'Indices PF'!$K$25, N22*'Indices PF'!$L$25)))))))))</f>
        <v/>
      </c>
      <c r="U22" s="216" t="str">
        <f>IF(OR(ISBLANK(P22),ISBLANK(Q22)),"",
 IF((Q22&lt;='Indices PF'!$D$47),
  IF(('Funções Transações'!P22&lt;'Indices PF'!$E$50), P22*'Indices PF'!$J$47,
  IF(('Funções Transações'!P22&lt;'Indices PF'!$F$50), P22*'Indices PF'!$K$47, P22*'Indices PF'!$L$47)),
   IF((Q22&lt;='Indices PF'!$D$48),
   IF(('Funções Transações'!P22&lt;'Indices PF'!$E$50), P22*'Indices PF'!$J$48,
   IF(('Funções Transações'!P22&lt;'Indices PF'!$F$50), P22*'Indices PF'!$K$48, P22*'Indices PF'!$L$48)),
    IF((Q22&gt;='Indices PF'!$D$49),
    IF(('Funções Transações'!P22&lt;'Indices PF'!$E$50), P22*'Indices PF'!$J$49,
    IF(('Funções Transações'!P22&lt;'Indices PF'!$F$50), P22*'Indices PF'!$K$49, P22*'Indices PF'!$L$49))))))</f>
        <v/>
      </c>
      <c r="V22" s="217"/>
      <c r="W22" s="218"/>
      <c r="X22" s="218"/>
      <c r="Y22" s="219"/>
      <c r="Z22" s="125"/>
      <c r="AA22" s="85"/>
      <c r="AB22" s="220" t="str">
        <f t="shared" si="0"/>
        <v/>
      </c>
      <c r="AC22" s="123"/>
      <c r="AD22" s="85"/>
      <c r="AE22" s="123"/>
      <c r="AF22" s="148"/>
      <c r="AG22" s="148"/>
    </row>
    <row r="23" spans="1:33" ht="12.75" customHeight="1">
      <c r="A23" s="124"/>
      <c r="B23" s="107"/>
      <c r="C23" s="89"/>
      <c r="D23" s="168"/>
      <c r="E23" s="169"/>
      <c r="F23" s="169"/>
      <c r="G23" s="211"/>
      <c r="H23" s="211"/>
      <c r="I23" s="211"/>
      <c r="J23" s="211"/>
      <c r="K23" s="211"/>
      <c r="L23" s="205"/>
      <c r="M23" s="125"/>
      <c r="N23" s="126"/>
      <c r="O23" s="126"/>
      <c r="P23" s="126"/>
      <c r="Q23" s="85"/>
      <c r="R23" s="222" t="str">
        <f>IF(AND(ISTEXT(T23),ISTEXT(U23)),"",SUM(T23:U23)*'Indices PF'!$E$54)</f>
        <v/>
      </c>
      <c r="S23" s="214" t="str">
        <f>IF(OR(ISBLANK(N23),ISBLANK(O23)),"",
 IF(M23="EI", IF((O23&lt;='Indices PF'!$D$7),
  IF(('Funções Transações'!N23&lt;'Indices PF'!$E$10), 'Indices PF'!$E$7,
  IF(('Funções Transações'!N23&lt;'Indices PF'!$F$10), 'Indices PF'!$F$7, 'Indices PF'!$G$7)),
   IF((O23&lt;='Indices PF'!$D$8),
   IF(('Funções Transações'!N23&lt;'Indices PF'!$E$10), 'Indices PF'!$E$8,
   IF(('Funções Transações'!N23&lt;'Indices PF'!$F$10), 'Indices PF'!$F$8, 'Indices PF'!$G$8)),
    IF((O23&gt;='Indices PF'!$D$9),
    IF(('Funções Transações'!N23&lt;'Indices PF'!$E$10), 'Indices PF'!$E$9,
    IF(('Funções Transações'!N23&lt;'Indices PF'!$F$10), 'Indices PF'!$F$9, 'Indices PF'!$G$9))))),
 IF(M23="EQ", IF((O23&lt;='Indices PF'!$D$15),
  IF(('Funções Transações'!N23&lt;'Indices PF'!$E$18), 'Indices PF'!$E$15,
  IF(('Funções Transações'!N23&lt;'Indices PF'!$F$18), 'Indices PF'!$F$15, 'Indices PF'!$G$15)),
   IF((O23&lt;='Indices PF'!$D$16),
   IF(('Funções Transações'!N23&lt;'Indices PF'!$E$18), 'Indices PF'!$E$16,
   IF(('Funções Transações'!N23&lt;'Indices PF'!$F$18), 'Indices PF'!$F$16, 'Indices PF'!$G$16)),
    IF((O23&gt;='Indices PF'!$D$17),
    IF(('Funções Transações'!N23&lt;'Indices PF'!$E$18), 'Indices PF'!$E$17,
    IF(('Funções Transações'!N23&lt;'Indices PF'!$F$18), 'Indices PF'!$F$17, 'Indices PF'!$G$17))))),
 IF(M23="EO", IF((O23&lt;='Indices PF'!$D$23),
  IF(('Funções Transações'!N23&lt;'Indices PF'!$E$26), 'Indices PF'!$E$23,
  IF(('Funções Transações'!N23&lt;'Indices PF'!$F$26), 'Indices PF'!$F$23, 'Indices PF'!$G$23)),
   IF((O23&lt;='Indices PF'!$D$24),
   IF(('Funções Transações'!N23&lt;'Indices PF'!$E$26), 'Indices PF'!$E$24,
   IF(('Funções Transações'!N23&lt;'Indices PF'!$F$26), 'Indices PF'!$F$24, 'Indices PF'!$G$24)),
    IF((O23&gt;='Indices PF'!$D$25),
    IF(('Funções Transações'!N23&lt;'Indices PF'!$E$26), 'Indices PF'!$E$25,
    IF(('Funções Transações'!N23&lt;'Indices PF'!$F$26), 'Indices PF'!$F$25, 'Indices PF'!$G$25)))))))))</f>
        <v/>
      </c>
      <c r="T23" s="215" t="str">
        <f>IF(OR(ISBLANK(N23),ISBLANK(O23)),"",
 IF(M23="EI", IF((O23&lt;='Indices PF'!$D$7),
  IF(('Funções Transações'!N23&lt;'Indices PF'!$E$10), N23*'Indices PF'!$J$7,
  IF(('Funções Transações'!N23&lt;'Indices PF'!$F$10), N23*'Indices PF'!$K$7, N23*'Indices PF'!$L$7)),
   IF((O23&lt;='Indices PF'!$D$8),
   IF(('Funções Transações'!N23&lt;'Indices PF'!$E$10), N23*'Indices PF'!$J$8,
   IF(('Funções Transações'!N23&lt;'Indices PF'!$F$10), N23*'Indices PF'!$K$8, N23*'Indices PF'!$L$8)),
    IF((O23&gt;='Indices PF'!$D$9),
    IF(('Funções Transações'!N23&lt;'Indices PF'!$E$10), N23*'Indices PF'!$J$9,
    IF(('Funções Transações'!N23&lt;'Indices PF'!$F$10), N23*'Indices PF'!$K$9, N23*'Indices PF'!$L$9))))),
 IF(M23="EQ", IF((O23&lt;='Indices PF'!$D$15),
  IF(('Funções Transações'!N23&lt;'Indices PF'!$E$18), N23*'Indices PF'!$J$15,
  IF(('Funções Transações'!N23&lt;'Indices PF'!$F$18), N23*'Indices PF'!$K$15, N23*'Indices PF'!$L$15)),
   IF((O23&lt;='Indices PF'!$D$16),
   IF(('Funções Transações'!N23&lt;'Indices PF'!$E$18), N23*'Indices PF'!$J$16,
   IF(('Funções Transações'!N23&lt;'Indices PF'!$F$18), N23*'Indices PF'!$K$16, N23*'Indices PF'!$L$16)),
    IF((O23&gt;='Indices PF'!$D$17),
    IF(('Funções Transações'!N23&lt;'Indices PF'!$E$18), N23*'Indices PF'!$J$17,
    IF(('Funções Transações'!N23&lt;'Indices PF'!$F$18), N23*'Indices PF'!$K$17, N23*'Indices PF'!$L$17))))),
 IF(M23="EO", IF((O23&lt;='Indices PF'!$D$23),
  IF(('Funções Transações'!N23&lt;'Indices PF'!$E$26), N23*'Indices PF'!$J$23,
  IF(('Funções Transações'!N23&lt;'Indices PF'!$F$26), N23*'Indices PF'!$K$23, N23*'Indices PF'!$L$23)),
   IF((O23&lt;='Indices PF'!$D$24),
   IF(('Funções Transações'!N23&lt;'Indices PF'!$E$26), N23*'Indices PF'!$J$24,
   IF(('Funções Transações'!N23&lt;'Indices PF'!$F$26), N23*'Indices PF'!$K$24, N23*'Indices PF'!$L$24)),
    IF((O23&gt;='Indices PF'!$D$25),
    IF(('Funções Transações'!N23&lt;'Indices PF'!$E$26), N23*'Indices PF'!$J$25,
    IF(('Funções Transações'!N23&lt;'Indices PF'!$F$26), N23*'Indices PF'!$K$25, N23*'Indices PF'!$L$25)))))))))</f>
        <v/>
      </c>
      <c r="U23" s="216" t="str">
        <f>IF(OR(ISBLANK(P23),ISBLANK(Q23)),"",
 IF((Q23&lt;='Indices PF'!$D$47),
  IF(('Funções Transações'!P23&lt;'Indices PF'!$E$50), P23*'Indices PF'!$J$47,
  IF(('Funções Transações'!P23&lt;'Indices PF'!$F$50), P23*'Indices PF'!$K$47, P23*'Indices PF'!$L$47)),
   IF((Q23&lt;='Indices PF'!$D$48),
   IF(('Funções Transações'!P23&lt;'Indices PF'!$E$50), P23*'Indices PF'!$J$48,
   IF(('Funções Transações'!P23&lt;'Indices PF'!$F$50), P23*'Indices PF'!$K$48, P23*'Indices PF'!$L$48)),
    IF((Q23&gt;='Indices PF'!$D$49),
    IF(('Funções Transações'!P23&lt;'Indices PF'!$E$50), P23*'Indices PF'!$J$49,
    IF(('Funções Transações'!P23&lt;'Indices PF'!$F$50), P23*'Indices PF'!$K$49, P23*'Indices PF'!$L$49))))))</f>
        <v/>
      </c>
      <c r="V23" s="217"/>
      <c r="W23" s="218"/>
      <c r="X23" s="218"/>
      <c r="Y23" s="219"/>
      <c r="Z23" s="125"/>
      <c r="AA23" s="85"/>
      <c r="AB23" s="220" t="str">
        <f t="shared" si="0"/>
        <v/>
      </c>
      <c r="AC23" s="123"/>
      <c r="AD23" s="123"/>
      <c r="AE23" s="123"/>
      <c r="AF23" s="148"/>
      <c r="AG23" s="148"/>
    </row>
    <row r="24" spans="1:33" ht="12.75" customHeight="1">
      <c r="A24" s="124"/>
      <c r="B24" s="107"/>
      <c r="C24" s="89"/>
      <c r="D24" s="168"/>
      <c r="E24" s="169"/>
      <c r="F24" s="169"/>
      <c r="G24" s="211"/>
      <c r="H24" s="211"/>
      <c r="I24" s="211"/>
      <c r="J24" s="211"/>
      <c r="K24" s="211"/>
      <c r="L24" s="205"/>
      <c r="M24" s="125"/>
      <c r="N24" s="126"/>
      <c r="O24" s="126"/>
      <c r="P24" s="126"/>
      <c r="Q24" s="85"/>
      <c r="R24" s="222" t="str">
        <f>IF(AND(ISTEXT(T24),ISTEXT(U24)),"",SUM(T24:U24)*'Indices PF'!$E$54)</f>
        <v/>
      </c>
      <c r="S24" s="214" t="str">
        <f>IF(OR(ISBLANK(N24),ISBLANK(O24)),"",
 IF(M24="EI", IF((O24&lt;='Indices PF'!$D$7),
  IF(('Funções Transações'!N24&lt;'Indices PF'!$E$10), 'Indices PF'!$E$7,
  IF(('Funções Transações'!N24&lt;'Indices PF'!$F$10), 'Indices PF'!$F$7, 'Indices PF'!$G$7)),
   IF((O24&lt;='Indices PF'!$D$8),
   IF(('Funções Transações'!N24&lt;'Indices PF'!$E$10), 'Indices PF'!$E$8,
   IF(('Funções Transações'!N24&lt;'Indices PF'!$F$10), 'Indices PF'!$F$8, 'Indices PF'!$G$8)),
    IF((O24&gt;='Indices PF'!$D$9),
    IF(('Funções Transações'!N24&lt;'Indices PF'!$E$10), 'Indices PF'!$E$9,
    IF(('Funções Transações'!N24&lt;'Indices PF'!$F$10), 'Indices PF'!$F$9, 'Indices PF'!$G$9))))),
 IF(M24="EQ", IF((O24&lt;='Indices PF'!$D$15),
  IF(('Funções Transações'!N24&lt;'Indices PF'!$E$18), 'Indices PF'!$E$15,
  IF(('Funções Transações'!N24&lt;'Indices PF'!$F$18), 'Indices PF'!$F$15, 'Indices PF'!$G$15)),
   IF((O24&lt;='Indices PF'!$D$16),
   IF(('Funções Transações'!N24&lt;'Indices PF'!$E$18), 'Indices PF'!$E$16,
   IF(('Funções Transações'!N24&lt;'Indices PF'!$F$18), 'Indices PF'!$F$16, 'Indices PF'!$G$16)),
    IF((O24&gt;='Indices PF'!$D$17),
    IF(('Funções Transações'!N24&lt;'Indices PF'!$E$18), 'Indices PF'!$E$17,
    IF(('Funções Transações'!N24&lt;'Indices PF'!$F$18), 'Indices PF'!$F$17, 'Indices PF'!$G$17))))),
 IF(M24="EO", IF((O24&lt;='Indices PF'!$D$23),
  IF(('Funções Transações'!N24&lt;'Indices PF'!$E$26), 'Indices PF'!$E$23,
  IF(('Funções Transações'!N24&lt;'Indices PF'!$F$26), 'Indices PF'!$F$23, 'Indices PF'!$G$23)),
   IF((O24&lt;='Indices PF'!$D$24),
   IF(('Funções Transações'!N24&lt;'Indices PF'!$E$26), 'Indices PF'!$E$24,
   IF(('Funções Transações'!N24&lt;'Indices PF'!$F$26), 'Indices PF'!$F$24, 'Indices PF'!$G$24)),
    IF((O24&gt;='Indices PF'!$D$25),
    IF(('Funções Transações'!N24&lt;'Indices PF'!$E$26), 'Indices PF'!$E$25,
    IF(('Funções Transações'!N24&lt;'Indices PF'!$F$26), 'Indices PF'!$F$25, 'Indices PF'!$G$25)))))))))</f>
        <v/>
      </c>
      <c r="T24" s="215" t="str">
        <f>IF(OR(ISBLANK(N24),ISBLANK(O24)),"",
 IF(M24="EI", IF((O24&lt;='Indices PF'!$D$7),
  IF(('Funções Transações'!N24&lt;'Indices PF'!$E$10), N24*'Indices PF'!$J$7,
  IF(('Funções Transações'!N24&lt;'Indices PF'!$F$10), N24*'Indices PF'!$K$7, N24*'Indices PF'!$L$7)),
   IF((O24&lt;='Indices PF'!$D$8),
   IF(('Funções Transações'!N24&lt;'Indices PF'!$E$10), N24*'Indices PF'!$J$8,
   IF(('Funções Transações'!N24&lt;'Indices PF'!$F$10), N24*'Indices PF'!$K$8, N24*'Indices PF'!$L$8)),
    IF((O24&gt;='Indices PF'!$D$9),
    IF(('Funções Transações'!N24&lt;'Indices PF'!$E$10), N24*'Indices PF'!$J$9,
    IF(('Funções Transações'!N24&lt;'Indices PF'!$F$10), N24*'Indices PF'!$K$9, N24*'Indices PF'!$L$9))))),
 IF(M24="EQ", IF((O24&lt;='Indices PF'!$D$15),
  IF(('Funções Transações'!N24&lt;'Indices PF'!$E$18), N24*'Indices PF'!$J$15,
  IF(('Funções Transações'!N24&lt;'Indices PF'!$F$18), N24*'Indices PF'!$K$15, N24*'Indices PF'!$L$15)),
   IF((O24&lt;='Indices PF'!$D$16),
   IF(('Funções Transações'!N24&lt;'Indices PF'!$E$18), N24*'Indices PF'!$J$16,
   IF(('Funções Transações'!N24&lt;'Indices PF'!$F$18), N24*'Indices PF'!$K$16, N24*'Indices PF'!$L$16)),
    IF((O24&gt;='Indices PF'!$D$17),
    IF(('Funções Transações'!N24&lt;'Indices PF'!$E$18), N24*'Indices PF'!$J$17,
    IF(('Funções Transações'!N24&lt;'Indices PF'!$F$18), N24*'Indices PF'!$K$17, N24*'Indices PF'!$L$17))))),
 IF(M24="EO", IF((O24&lt;='Indices PF'!$D$23),
  IF(('Funções Transações'!N24&lt;'Indices PF'!$E$26), N24*'Indices PF'!$J$23,
  IF(('Funções Transações'!N24&lt;'Indices PF'!$F$26), N24*'Indices PF'!$K$23, N24*'Indices PF'!$L$23)),
   IF((O24&lt;='Indices PF'!$D$24),
   IF(('Funções Transações'!N24&lt;'Indices PF'!$E$26), N24*'Indices PF'!$J$24,
   IF(('Funções Transações'!N24&lt;'Indices PF'!$F$26), N24*'Indices PF'!$K$24, N24*'Indices PF'!$L$24)),
    IF((O24&gt;='Indices PF'!$D$25),
    IF(('Funções Transações'!N24&lt;'Indices PF'!$E$26), N24*'Indices PF'!$J$25,
    IF(('Funções Transações'!N24&lt;'Indices PF'!$F$26), N24*'Indices PF'!$K$25, N24*'Indices PF'!$L$25)))))))))</f>
        <v/>
      </c>
      <c r="U24" s="216" t="str">
        <f>IF(OR(ISBLANK(P24),ISBLANK(Q24)),"",
 IF((Q24&lt;='Indices PF'!$D$47),
  IF(('Funções Transações'!P24&lt;'Indices PF'!$E$50), P24*'Indices PF'!$J$47,
  IF(('Funções Transações'!P24&lt;'Indices PF'!$F$50), P24*'Indices PF'!$K$47, P24*'Indices PF'!$L$47)),
   IF((Q24&lt;='Indices PF'!$D$48),
   IF(('Funções Transações'!P24&lt;'Indices PF'!$E$50), P24*'Indices PF'!$J$48,
   IF(('Funções Transações'!P24&lt;'Indices PF'!$F$50), P24*'Indices PF'!$K$48, P24*'Indices PF'!$L$48)),
    IF((Q24&gt;='Indices PF'!$D$49),
    IF(('Funções Transações'!P24&lt;'Indices PF'!$E$50), P24*'Indices PF'!$J$49,
    IF(('Funções Transações'!P24&lt;'Indices PF'!$F$50), P24*'Indices PF'!$K$49, P24*'Indices PF'!$L$49))))))</f>
        <v/>
      </c>
      <c r="V24" s="217"/>
      <c r="W24" s="218"/>
      <c r="X24" s="218"/>
      <c r="Y24" s="219"/>
      <c r="Z24" s="125"/>
      <c r="AA24" s="85"/>
      <c r="AB24" s="220" t="str">
        <f t="shared" si="0"/>
        <v/>
      </c>
      <c r="AC24" s="123"/>
      <c r="AD24" s="123"/>
      <c r="AE24" s="123"/>
      <c r="AF24" s="148"/>
      <c r="AG24" s="148"/>
    </row>
    <row r="25" spans="1:33" ht="12.75" customHeight="1">
      <c r="A25" s="124"/>
      <c r="B25" s="107"/>
      <c r="C25" s="89"/>
      <c r="D25" s="168"/>
      <c r="E25" s="169"/>
      <c r="F25" s="169"/>
      <c r="G25" s="211"/>
      <c r="H25" s="211"/>
      <c r="I25" s="211"/>
      <c r="J25" s="211"/>
      <c r="K25" s="211"/>
      <c r="L25" s="205"/>
      <c r="M25" s="125"/>
      <c r="N25" s="126"/>
      <c r="O25" s="126"/>
      <c r="P25" s="126"/>
      <c r="Q25" s="85"/>
      <c r="R25" s="222" t="str">
        <f>IF(AND(ISTEXT(T25),ISTEXT(U25)),"",SUM(T25:U25)*'Indices PF'!$E$54)</f>
        <v/>
      </c>
      <c r="S25" s="214" t="str">
        <f>IF(OR(ISBLANK(N25),ISBLANK(O25)),"",
 IF(M25="EI", IF((O25&lt;='Indices PF'!$D$7),
  IF(('Funções Transações'!N25&lt;'Indices PF'!$E$10), 'Indices PF'!$E$7,
  IF(('Funções Transações'!N25&lt;'Indices PF'!$F$10), 'Indices PF'!$F$7, 'Indices PF'!$G$7)),
   IF((O25&lt;='Indices PF'!$D$8),
   IF(('Funções Transações'!N25&lt;'Indices PF'!$E$10), 'Indices PF'!$E$8,
   IF(('Funções Transações'!N25&lt;'Indices PF'!$F$10), 'Indices PF'!$F$8, 'Indices PF'!$G$8)),
    IF((O25&gt;='Indices PF'!$D$9),
    IF(('Funções Transações'!N25&lt;'Indices PF'!$E$10), 'Indices PF'!$E$9,
    IF(('Funções Transações'!N25&lt;'Indices PF'!$F$10), 'Indices PF'!$F$9, 'Indices PF'!$G$9))))),
 IF(M25="EQ", IF((O25&lt;='Indices PF'!$D$15),
  IF(('Funções Transações'!N25&lt;'Indices PF'!$E$18), 'Indices PF'!$E$15,
  IF(('Funções Transações'!N25&lt;'Indices PF'!$F$18), 'Indices PF'!$F$15, 'Indices PF'!$G$15)),
   IF((O25&lt;='Indices PF'!$D$16),
   IF(('Funções Transações'!N25&lt;'Indices PF'!$E$18), 'Indices PF'!$E$16,
   IF(('Funções Transações'!N25&lt;'Indices PF'!$F$18), 'Indices PF'!$F$16, 'Indices PF'!$G$16)),
    IF((O25&gt;='Indices PF'!$D$17),
    IF(('Funções Transações'!N25&lt;'Indices PF'!$E$18), 'Indices PF'!$E$17,
    IF(('Funções Transações'!N25&lt;'Indices PF'!$F$18), 'Indices PF'!$F$17, 'Indices PF'!$G$17))))),
 IF(M25="EO", IF((O25&lt;='Indices PF'!$D$23),
  IF(('Funções Transações'!N25&lt;'Indices PF'!$E$26), 'Indices PF'!$E$23,
  IF(('Funções Transações'!N25&lt;'Indices PF'!$F$26), 'Indices PF'!$F$23, 'Indices PF'!$G$23)),
   IF((O25&lt;='Indices PF'!$D$24),
   IF(('Funções Transações'!N25&lt;'Indices PF'!$E$26), 'Indices PF'!$E$24,
   IF(('Funções Transações'!N25&lt;'Indices PF'!$F$26), 'Indices PF'!$F$24, 'Indices PF'!$G$24)),
    IF((O25&gt;='Indices PF'!$D$25),
    IF(('Funções Transações'!N25&lt;'Indices PF'!$E$26), 'Indices PF'!$E$25,
    IF(('Funções Transações'!N25&lt;'Indices PF'!$F$26), 'Indices PF'!$F$25, 'Indices PF'!$G$25)))))))))</f>
        <v/>
      </c>
      <c r="T25" s="215" t="str">
        <f>IF(OR(ISBLANK(N25),ISBLANK(O25)),"",
 IF(M25="EI", IF((O25&lt;='Indices PF'!$D$7),
  IF(('Funções Transações'!N25&lt;'Indices PF'!$E$10), N25*'Indices PF'!$J$7,
  IF(('Funções Transações'!N25&lt;'Indices PF'!$F$10), N25*'Indices PF'!$K$7, N25*'Indices PF'!$L$7)),
   IF((O25&lt;='Indices PF'!$D$8),
   IF(('Funções Transações'!N25&lt;'Indices PF'!$E$10), N25*'Indices PF'!$J$8,
   IF(('Funções Transações'!N25&lt;'Indices PF'!$F$10), N25*'Indices PF'!$K$8, N25*'Indices PF'!$L$8)),
    IF((O25&gt;='Indices PF'!$D$9),
    IF(('Funções Transações'!N25&lt;'Indices PF'!$E$10), N25*'Indices PF'!$J$9,
    IF(('Funções Transações'!N25&lt;'Indices PF'!$F$10), N25*'Indices PF'!$K$9, N25*'Indices PF'!$L$9))))),
 IF(M25="EQ", IF((O25&lt;='Indices PF'!$D$15),
  IF(('Funções Transações'!N25&lt;'Indices PF'!$E$18), N25*'Indices PF'!$J$15,
  IF(('Funções Transações'!N25&lt;'Indices PF'!$F$18), N25*'Indices PF'!$K$15, N25*'Indices PF'!$L$15)),
   IF((O25&lt;='Indices PF'!$D$16),
   IF(('Funções Transações'!N25&lt;'Indices PF'!$E$18), N25*'Indices PF'!$J$16,
   IF(('Funções Transações'!N25&lt;'Indices PF'!$F$18), N25*'Indices PF'!$K$16, N25*'Indices PF'!$L$16)),
    IF((O25&gt;='Indices PF'!$D$17),
    IF(('Funções Transações'!N25&lt;'Indices PF'!$E$18), N25*'Indices PF'!$J$17,
    IF(('Funções Transações'!N25&lt;'Indices PF'!$F$18), N25*'Indices PF'!$K$17, N25*'Indices PF'!$L$17))))),
 IF(M25="EO", IF((O25&lt;='Indices PF'!$D$23),
  IF(('Funções Transações'!N25&lt;'Indices PF'!$E$26), N25*'Indices PF'!$J$23,
  IF(('Funções Transações'!N25&lt;'Indices PF'!$F$26), N25*'Indices PF'!$K$23, N25*'Indices PF'!$L$23)),
   IF((O25&lt;='Indices PF'!$D$24),
   IF(('Funções Transações'!N25&lt;'Indices PF'!$E$26), N25*'Indices PF'!$J$24,
   IF(('Funções Transações'!N25&lt;'Indices PF'!$F$26), N25*'Indices PF'!$K$24, N25*'Indices PF'!$L$24)),
    IF((O25&gt;='Indices PF'!$D$25),
    IF(('Funções Transações'!N25&lt;'Indices PF'!$E$26), N25*'Indices PF'!$J$25,
    IF(('Funções Transações'!N25&lt;'Indices PF'!$F$26), N25*'Indices PF'!$K$25, N25*'Indices PF'!$L$25)))))))))</f>
        <v/>
      </c>
      <c r="U25" s="216" t="str">
        <f>IF(OR(ISBLANK(P25),ISBLANK(Q25)),"",
 IF((Q25&lt;='Indices PF'!$D$47),
  IF(('Funções Transações'!P25&lt;'Indices PF'!$E$50), P25*'Indices PF'!$J$47,
  IF(('Funções Transações'!P25&lt;'Indices PF'!$F$50), P25*'Indices PF'!$K$47, P25*'Indices PF'!$L$47)),
   IF((Q25&lt;='Indices PF'!$D$48),
   IF(('Funções Transações'!P25&lt;'Indices PF'!$E$50), P25*'Indices PF'!$J$48,
   IF(('Funções Transações'!P25&lt;'Indices PF'!$F$50), P25*'Indices PF'!$K$48, P25*'Indices PF'!$L$48)),
    IF((Q25&gt;='Indices PF'!$D$49),
    IF(('Funções Transações'!P25&lt;'Indices PF'!$E$50), P25*'Indices PF'!$J$49,
    IF(('Funções Transações'!P25&lt;'Indices PF'!$F$50), P25*'Indices PF'!$K$49, P25*'Indices PF'!$L$49))))))</f>
        <v/>
      </c>
      <c r="V25" s="217"/>
      <c r="W25" s="218"/>
      <c r="X25" s="218"/>
      <c r="Y25" s="219"/>
      <c r="Z25" s="125"/>
      <c r="AA25" s="85"/>
      <c r="AB25" s="220" t="str">
        <f t="shared" si="0"/>
        <v/>
      </c>
      <c r="AC25" s="123"/>
      <c r="AD25" s="123"/>
      <c r="AE25" s="123"/>
      <c r="AF25" s="148"/>
      <c r="AG25" s="148"/>
    </row>
    <row r="26" spans="1:33" ht="12.75" customHeight="1">
      <c r="A26" s="124"/>
      <c r="B26" s="107"/>
      <c r="C26" s="89"/>
      <c r="D26" s="168"/>
      <c r="E26" s="169"/>
      <c r="F26" s="169"/>
      <c r="G26" s="211"/>
      <c r="H26" s="211"/>
      <c r="I26" s="211"/>
      <c r="J26" s="211"/>
      <c r="K26" s="211"/>
      <c r="L26" s="205"/>
      <c r="M26" s="125"/>
      <c r="N26" s="126"/>
      <c r="O26" s="126"/>
      <c r="P26" s="126"/>
      <c r="Q26" s="85"/>
      <c r="R26" s="222" t="str">
        <f>IF(AND(ISTEXT(T26),ISTEXT(U26)),"",SUM(T26:U26)*'Indices PF'!$E$54)</f>
        <v/>
      </c>
      <c r="S26" s="214" t="str">
        <f>IF(OR(ISBLANK(N26),ISBLANK(O26)),"",
 IF(M26="EI", IF((O26&lt;='Indices PF'!$D$7),
  IF(('Funções Transações'!N26&lt;'Indices PF'!$E$10), 'Indices PF'!$E$7,
  IF(('Funções Transações'!N26&lt;'Indices PF'!$F$10), 'Indices PF'!$F$7, 'Indices PF'!$G$7)),
   IF((O26&lt;='Indices PF'!$D$8),
   IF(('Funções Transações'!N26&lt;'Indices PF'!$E$10), 'Indices PF'!$E$8,
   IF(('Funções Transações'!N26&lt;'Indices PF'!$F$10), 'Indices PF'!$F$8, 'Indices PF'!$G$8)),
    IF((O26&gt;='Indices PF'!$D$9),
    IF(('Funções Transações'!N26&lt;'Indices PF'!$E$10), 'Indices PF'!$E$9,
    IF(('Funções Transações'!N26&lt;'Indices PF'!$F$10), 'Indices PF'!$F$9, 'Indices PF'!$G$9))))),
 IF(M26="EQ", IF((O26&lt;='Indices PF'!$D$15),
  IF(('Funções Transações'!N26&lt;'Indices PF'!$E$18), 'Indices PF'!$E$15,
  IF(('Funções Transações'!N26&lt;'Indices PF'!$F$18), 'Indices PF'!$F$15, 'Indices PF'!$G$15)),
   IF((O26&lt;='Indices PF'!$D$16),
   IF(('Funções Transações'!N26&lt;'Indices PF'!$E$18), 'Indices PF'!$E$16,
   IF(('Funções Transações'!N26&lt;'Indices PF'!$F$18), 'Indices PF'!$F$16, 'Indices PF'!$G$16)),
    IF((O26&gt;='Indices PF'!$D$17),
    IF(('Funções Transações'!N26&lt;'Indices PF'!$E$18), 'Indices PF'!$E$17,
    IF(('Funções Transações'!N26&lt;'Indices PF'!$F$18), 'Indices PF'!$F$17, 'Indices PF'!$G$17))))),
 IF(M26="EO", IF((O26&lt;='Indices PF'!$D$23),
  IF(('Funções Transações'!N26&lt;'Indices PF'!$E$26), 'Indices PF'!$E$23,
  IF(('Funções Transações'!N26&lt;'Indices PF'!$F$26), 'Indices PF'!$F$23, 'Indices PF'!$G$23)),
   IF((O26&lt;='Indices PF'!$D$24),
   IF(('Funções Transações'!N26&lt;'Indices PF'!$E$26), 'Indices PF'!$E$24,
   IF(('Funções Transações'!N26&lt;'Indices PF'!$F$26), 'Indices PF'!$F$24, 'Indices PF'!$G$24)),
    IF((O26&gt;='Indices PF'!$D$25),
    IF(('Funções Transações'!N26&lt;'Indices PF'!$E$26), 'Indices PF'!$E$25,
    IF(('Funções Transações'!N26&lt;'Indices PF'!$F$26), 'Indices PF'!$F$25, 'Indices PF'!$G$25)))))))))</f>
        <v/>
      </c>
      <c r="T26" s="215" t="str">
        <f>IF(OR(ISBLANK(N26),ISBLANK(O26)),"",
 IF(M26="EI", IF((O26&lt;='Indices PF'!$D$7),
  IF(('Funções Transações'!N26&lt;'Indices PF'!$E$10), N26*'Indices PF'!$J$7,
  IF(('Funções Transações'!N26&lt;'Indices PF'!$F$10), N26*'Indices PF'!$K$7, N26*'Indices PF'!$L$7)),
   IF((O26&lt;='Indices PF'!$D$8),
   IF(('Funções Transações'!N26&lt;'Indices PF'!$E$10), N26*'Indices PF'!$J$8,
   IF(('Funções Transações'!N26&lt;'Indices PF'!$F$10), N26*'Indices PF'!$K$8, N26*'Indices PF'!$L$8)),
    IF((O26&gt;='Indices PF'!$D$9),
    IF(('Funções Transações'!N26&lt;'Indices PF'!$E$10), N26*'Indices PF'!$J$9,
    IF(('Funções Transações'!N26&lt;'Indices PF'!$F$10), N26*'Indices PF'!$K$9, N26*'Indices PF'!$L$9))))),
 IF(M26="EQ", IF((O26&lt;='Indices PF'!$D$15),
  IF(('Funções Transações'!N26&lt;'Indices PF'!$E$18), N26*'Indices PF'!$J$15,
  IF(('Funções Transações'!N26&lt;'Indices PF'!$F$18), N26*'Indices PF'!$K$15, N26*'Indices PF'!$L$15)),
   IF((O26&lt;='Indices PF'!$D$16),
   IF(('Funções Transações'!N26&lt;'Indices PF'!$E$18), N26*'Indices PF'!$J$16,
   IF(('Funções Transações'!N26&lt;'Indices PF'!$F$18), N26*'Indices PF'!$K$16, N26*'Indices PF'!$L$16)),
    IF((O26&gt;='Indices PF'!$D$17),
    IF(('Funções Transações'!N26&lt;'Indices PF'!$E$18), N26*'Indices PF'!$J$17,
    IF(('Funções Transações'!N26&lt;'Indices PF'!$F$18), N26*'Indices PF'!$K$17, N26*'Indices PF'!$L$17))))),
 IF(M26="EO", IF((O26&lt;='Indices PF'!$D$23),
  IF(('Funções Transações'!N26&lt;'Indices PF'!$E$26), N26*'Indices PF'!$J$23,
  IF(('Funções Transações'!N26&lt;'Indices PF'!$F$26), N26*'Indices PF'!$K$23, N26*'Indices PF'!$L$23)),
   IF((O26&lt;='Indices PF'!$D$24),
   IF(('Funções Transações'!N26&lt;'Indices PF'!$E$26), N26*'Indices PF'!$J$24,
   IF(('Funções Transações'!N26&lt;'Indices PF'!$F$26), N26*'Indices PF'!$K$24, N26*'Indices PF'!$L$24)),
    IF((O26&gt;='Indices PF'!$D$25),
    IF(('Funções Transações'!N26&lt;'Indices PF'!$E$26), N26*'Indices PF'!$J$25,
    IF(('Funções Transações'!N26&lt;'Indices PF'!$F$26), N26*'Indices PF'!$K$25, N26*'Indices PF'!$L$25)))))))))</f>
        <v/>
      </c>
      <c r="U26" s="216" t="str">
        <f>IF(OR(ISBLANK(P26),ISBLANK(Q26)),"",
 IF((Q26&lt;='Indices PF'!$D$47),
  IF(('Funções Transações'!P26&lt;'Indices PF'!$E$50), P26*'Indices PF'!$J$47,
  IF(('Funções Transações'!P26&lt;'Indices PF'!$F$50), P26*'Indices PF'!$K$47, P26*'Indices PF'!$L$47)),
   IF((Q26&lt;='Indices PF'!$D$48),
   IF(('Funções Transações'!P26&lt;'Indices PF'!$E$50), P26*'Indices PF'!$J$48,
   IF(('Funções Transações'!P26&lt;'Indices PF'!$F$50), P26*'Indices PF'!$K$48, P26*'Indices PF'!$L$48)),
    IF((Q26&gt;='Indices PF'!$D$49),
    IF(('Funções Transações'!P26&lt;'Indices PF'!$E$50), P26*'Indices PF'!$J$49,
    IF(('Funções Transações'!P26&lt;'Indices PF'!$F$50), P26*'Indices PF'!$K$49, P26*'Indices PF'!$L$49))))))</f>
        <v/>
      </c>
      <c r="V26" s="217"/>
      <c r="W26" s="218"/>
      <c r="X26" s="218"/>
      <c r="Y26" s="219"/>
      <c r="Z26" s="125"/>
      <c r="AA26" s="85"/>
      <c r="AB26" s="220" t="str">
        <f t="shared" si="0"/>
        <v/>
      </c>
      <c r="AC26" s="123"/>
      <c r="AD26" s="85"/>
      <c r="AE26" s="123"/>
      <c r="AF26" s="148"/>
      <c r="AG26" s="148"/>
    </row>
    <row r="27" spans="1:33" ht="12.75" customHeight="1">
      <c r="A27" s="124"/>
      <c r="B27" s="107"/>
      <c r="C27" s="89"/>
      <c r="D27" s="168"/>
      <c r="E27" s="169"/>
      <c r="F27" s="169"/>
      <c r="G27" s="211"/>
      <c r="H27" s="211"/>
      <c r="I27" s="211"/>
      <c r="J27" s="211"/>
      <c r="K27" s="211"/>
      <c r="L27" s="205"/>
      <c r="M27" s="85"/>
      <c r="N27" s="126"/>
      <c r="O27" s="126"/>
      <c r="P27" s="126"/>
      <c r="Q27" s="85"/>
      <c r="R27" s="222" t="str">
        <f>IF(AND(ISTEXT(T27),ISTEXT(U27)),"",SUM(T27:U27)*'Indices PF'!$E$54)</f>
        <v/>
      </c>
      <c r="S27" s="214" t="str">
        <f>IF(OR(ISBLANK(N27),ISBLANK(O27)),"",
 IF(M27="EI", IF((O27&lt;='Indices PF'!$D$7),
  IF(('Funções Transações'!N27&lt;'Indices PF'!$E$10), 'Indices PF'!$E$7,
  IF(('Funções Transações'!N27&lt;'Indices PF'!$F$10), 'Indices PF'!$F$7, 'Indices PF'!$G$7)),
   IF((O27&lt;='Indices PF'!$D$8),
   IF(('Funções Transações'!N27&lt;'Indices PF'!$E$10), 'Indices PF'!$E$8,
   IF(('Funções Transações'!N27&lt;'Indices PF'!$F$10), 'Indices PF'!$F$8, 'Indices PF'!$G$8)),
    IF((O27&gt;='Indices PF'!$D$9),
    IF(('Funções Transações'!N27&lt;'Indices PF'!$E$10), 'Indices PF'!$E$9,
    IF(('Funções Transações'!N27&lt;'Indices PF'!$F$10), 'Indices PF'!$F$9, 'Indices PF'!$G$9))))),
 IF(M27="EQ", IF((O27&lt;='Indices PF'!$D$15),
  IF(('Funções Transações'!N27&lt;'Indices PF'!$E$18), 'Indices PF'!$E$15,
  IF(('Funções Transações'!N27&lt;'Indices PF'!$F$18), 'Indices PF'!$F$15, 'Indices PF'!$G$15)),
   IF((O27&lt;='Indices PF'!$D$16),
   IF(('Funções Transações'!N27&lt;'Indices PF'!$E$18), 'Indices PF'!$E$16,
   IF(('Funções Transações'!N27&lt;'Indices PF'!$F$18), 'Indices PF'!$F$16, 'Indices PF'!$G$16)),
    IF((O27&gt;='Indices PF'!$D$17),
    IF(('Funções Transações'!N27&lt;'Indices PF'!$E$18), 'Indices PF'!$E$17,
    IF(('Funções Transações'!N27&lt;'Indices PF'!$F$18), 'Indices PF'!$F$17, 'Indices PF'!$G$17))))),
 IF(M27="EO", IF((O27&lt;='Indices PF'!$D$23),
  IF(('Funções Transações'!N27&lt;'Indices PF'!$E$26), 'Indices PF'!$E$23,
  IF(('Funções Transações'!N27&lt;'Indices PF'!$F$26), 'Indices PF'!$F$23, 'Indices PF'!$G$23)),
   IF((O27&lt;='Indices PF'!$D$24),
   IF(('Funções Transações'!N27&lt;'Indices PF'!$E$26), 'Indices PF'!$E$24,
   IF(('Funções Transações'!N27&lt;'Indices PF'!$F$26), 'Indices PF'!$F$24, 'Indices PF'!$G$24)),
    IF((O27&gt;='Indices PF'!$D$25),
    IF(('Funções Transações'!N27&lt;'Indices PF'!$E$26), 'Indices PF'!$E$25,
    IF(('Funções Transações'!N27&lt;'Indices PF'!$F$26), 'Indices PF'!$F$25, 'Indices PF'!$G$25)))))))))</f>
        <v/>
      </c>
      <c r="T27" s="215" t="str">
        <f>IF(OR(ISBLANK(N27),ISBLANK(O27)),"",
 IF(M27="EI", IF((O27&lt;='Indices PF'!$D$7),
  IF(('Funções Transações'!N27&lt;'Indices PF'!$E$10), N27*'Indices PF'!$J$7,
  IF(('Funções Transações'!N27&lt;'Indices PF'!$F$10), N27*'Indices PF'!$K$7, N27*'Indices PF'!$L$7)),
   IF((O27&lt;='Indices PF'!$D$8),
   IF(('Funções Transações'!N27&lt;'Indices PF'!$E$10), N27*'Indices PF'!$J$8,
   IF(('Funções Transações'!N27&lt;'Indices PF'!$F$10), N27*'Indices PF'!$K$8, N27*'Indices PF'!$L$8)),
    IF((O27&gt;='Indices PF'!$D$9),
    IF(('Funções Transações'!N27&lt;'Indices PF'!$E$10), N27*'Indices PF'!$J$9,
    IF(('Funções Transações'!N27&lt;'Indices PF'!$F$10), N27*'Indices PF'!$K$9, N27*'Indices PF'!$L$9))))),
 IF(M27="EQ", IF((O27&lt;='Indices PF'!$D$15),
  IF(('Funções Transações'!N27&lt;'Indices PF'!$E$18), N27*'Indices PF'!$J$15,
  IF(('Funções Transações'!N27&lt;'Indices PF'!$F$18), N27*'Indices PF'!$K$15, N27*'Indices PF'!$L$15)),
   IF((O27&lt;='Indices PF'!$D$16),
   IF(('Funções Transações'!N27&lt;'Indices PF'!$E$18), N27*'Indices PF'!$J$16,
   IF(('Funções Transações'!N27&lt;'Indices PF'!$F$18), N27*'Indices PF'!$K$16, N27*'Indices PF'!$L$16)),
    IF((O27&gt;='Indices PF'!$D$17),
    IF(('Funções Transações'!N27&lt;'Indices PF'!$E$18), N27*'Indices PF'!$J$17,
    IF(('Funções Transações'!N27&lt;'Indices PF'!$F$18), N27*'Indices PF'!$K$17, N27*'Indices PF'!$L$17))))),
 IF(M27="EO", IF((O27&lt;='Indices PF'!$D$23),
  IF(('Funções Transações'!N27&lt;'Indices PF'!$E$26), N27*'Indices PF'!$J$23,
  IF(('Funções Transações'!N27&lt;'Indices PF'!$F$26), N27*'Indices PF'!$K$23, N27*'Indices PF'!$L$23)),
   IF((O27&lt;='Indices PF'!$D$24),
   IF(('Funções Transações'!N27&lt;'Indices PF'!$E$26), N27*'Indices PF'!$J$24,
   IF(('Funções Transações'!N27&lt;'Indices PF'!$F$26), N27*'Indices PF'!$K$24, N27*'Indices PF'!$L$24)),
    IF((O27&gt;='Indices PF'!$D$25),
    IF(('Funções Transações'!N27&lt;'Indices PF'!$E$26), N27*'Indices PF'!$J$25,
    IF(('Funções Transações'!N27&lt;'Indices PF'!$F$26), N27*'Indices PF'!$K$25, N27*'Indices PF'!$L$25)))))))))</f>
        <v/>
      </c>
      <c r="U27" s="216" t="str">
        <f>IF(OR(ISBLANK(P27),ISBLANK(Q27)),"",
 IF((Q27&lt;='Indices PF'!$D$47),
  IF(('Funções Transações'!P27&lt;'Indices PF'!$E$50), P27*'Indices PF'!$J$47,
  IF(('Funções Transações'!P27&lt;'Indices PF'!$F$50), P27*'Indices PF'!$K$47, P27*'Indices PF'!$L$47)),
   IF((Q27&lt;='Indices PF'!$D$48),
   IF(('Funções Transações'!P27&lt;'Indices PF'!$E$50), P27*'Indices PF'!$J$48,
   IF(('Funções Transações'!P27&lt;'Indices PF'!$F$50), P27*'Indices PF'!$K$48, P27*'Indices PF'!$L$48)),
    IF((Q27&gt;='Indices PF'!$D$49),
    IF(('Funções Transações'!P27&lt;'Indices PF'!$E$50), P27*'Indices PF'!$J$49,
    IF(('Funções Transações'!P27&lt;'Indices PF'!$F$50), P27*'Indices PF'!$K$49, P27*'Indices PF'!$L$49))))))</f>
        <v/>
      </c>
      <c r="V27" s="217"/>
      <c r="W27" s="218"/>
      <c r="X27" s="218"/>
      <c r="Y27" s="219"/>
      <c r="Z27" s="125"/>
      <c r="AA27" s="85"/>
      <c r="AB27" s="220" t="str">
        <f t="shared" si="0"/>
        <v/>
      </c>
      <c r="AC27" s="123"/>
      <c r="AD27" s="85"/>
      <c r="AE27" s="123"/>
      <c r="AF27" s="148"/>
      <c r="AG27" s="148"/>
    </row>
    <row r="28" spans="1:33" ht="12.75" customHeight="1">
      <c r="A28" s="124"/>
      <c r="B28" s="107"/>
      <c r="C28" s="89"/>
      <c r="D28" s="168"/>
      <c r="E28" s="169"/>
      <c r="F28" s="169"/>
      <c r="G28" s="211"/>
      <c r="H28" s="211"/>
      <c r="I28" s="211"/>
      <c r="J28" s="211"/>
      <c r="K28" s="211"/>
      <c r="L28" s="205"/>
      <c r="M28" s="85"/>
      <c r="N28" s="126"/>
      <c r="O28" s="126"/>
      <c r="P28" s="126"/>
      <c r="Q28" s="85"/>
      <c r="R28" s="222" t="str">
        <f>IF(AND(ISTEXT(T28),ISTEXT(U28)),"",SUM(T28:U28)*'Indices PF'!$E$54)</f>
        <v/>
      </c>
      <c r="S28" s="214" t="str">
        <f>IF(OR(ISBLANK(N28),ISBLANK(O28)),"",
 IF(M28="EI", IF((O28&lt;='Indices PF'!$D$7),
  IF(('Funções Transações'!N28&lt;'Indices PF'!$E$10), 'Indices PF'!$E$7,
  IF(('Funções Transações'!N28&lt;'Indices PF'!$F$10), 'Indices PF'!$F$7, 'Indices PF'!$G$7)),
   IF((O28&lt;='Indices PF'!$D$8),
   IF(('Funções Transações'!N28&lt;'Indices PF'!$E$10), 'Indices PF'!$E$8,
   IF(('Funções Transações'!N28&lt;'Indices PF'!$F$10), 'Indices PF'!$F$8, 'Indices PF'!$G$8)),
    IF((O28&gt;='Indices PF'!$D$9),
    IF(('Funções Transações'!N28&lt;'Indices PF'!$E$10), 'Indices PF'!$E$9,
    IF(('Funções Transações'!N28&lt;'Indices PF'!$F$10), 'Indices PF'!$F$9, 'Indices PF'!$G$9))))),
 IF(M28="EQ", IF((O28&lt;='Indices PF'!$D$15),
  IF(('Funções Transações'!N28&lt;'Indices PF'!$E$18), 'Indices PF'!$E$15,
  IF(('Funções Transações'!N28&lt;'Indices PF'!$F$18), 'Indices PF'!$F$15, 'Indices PF'!$G$15)),
   IF((O28&lt;='Indices PF'!$D$16),
   IF(('Funções Transações'!N28&lt;'Indices PF'!$E$18), 'Indices PF'!$E$16,
   IF(('Funções Transações'!N28&lt;'Indices PF'!$F$18), 'Indices PF'!$F$16, 'Indices PF'!$G$16)),
    IF((O28&gt;='Indices PF'!$D$17),
    IF(('Funções Transações'!N28&lt;'Indices PF'!$E$18), 'Indices PF'!$E$17,
    IF(('Funções Transações'!N28&lt;'Indices PF'!$F$18), 'Indices PF'!$F$17, 'Indices PF'!$G$17))))),
 IF(M28="EO", IF((O28&lt;='Indices PF'!$D$23),
  IF(('Funções Transações'!N28&lt;'Indices PF'!$E$26), 'Indices PF'!$E$23,
  IF(('Funções Transações'!N28&lt;'Indices PF'!$F$26), 'Indices PF'!$F$23, 'Indices PF'!$G$23)),
   IF((O28&lt;='Indices PF'!$D$24),
   IF(('Funções Transações'!N28&lt;'Indices PF'!$E$26), 'Indices PF'!$E$24,
   IF(('Funções Transações'!N28&lt;'Indices PF'!$F$26), 'Indices PF'!$F$24, 'Indices PF'!$G$24)),
    IF((O28&gt;='Indices PF'!$D$25),
    IF(('Funções Transações'!N28&lt;'Indices PF'!$E$26), 'Indices PF'!$E$25,
    IF(('Funções Transações'!N28&lt;'Indices PF'!$F$26), 'Indices PF'!$F$25, 'Indices PF'!$G$25)))))))))</f>
        <v/>
      </c>
      <c r="T28" s="215" t="str">
        <f>IF(OR(ISBLANK(N28),ISBLANK(O28)),"",
 IF(M28="EI", IF((O28&lt;='Indices PF'!$D$7),
  IF(('Funções Transações'!N28&lt;'Indices PF'!$E$10), N28*'Indices PF'!$J$7,
  IF(('Funções Transações'!N28&lt;'Indices PF'!$F$10), N28*'Indices PF'!$K$7, N28*'Indices PF'!$L$7)),
   IF((O28&lt;='Indices PF'!$D$8),
   IF(('Funções Transações'!N28&lt;'Indices PF'!$E$10), N28*'Indices PF'!$J$8,
   IF(('Funções Transações'!N28&lt;'Indices PF'!$F$10), N28*'Indices PF'!$K$8, N28*'Indices PF'!$L$8)),
    IF((O28&gt;='Indices PF'!$D$9),
    IF(('Funções Transações'!N28&lt;'Indices PF'!$E$10), N28*'Indices PF'!$J$9,
    IF(('Funções Transações'!N28&lt;'Indices PF'!$F$10), N28*'Indices PF'!$K$9, N28*'Indices PF'!$L$9))))),
 IF(M28="EQ", IF((O28&lt;='Indices PF'!$D$15),
  IF(('Funções Transações'!N28&lt;'Indices PF'!$E$18), N28*'Indices PF'!$J$15,
  IF(('Funções Transações'!N28&lt;'Indices PF'!$F$18), N28*'Indices PF'!$K$15, N28*'Indices PF'!$L$15)),
   IF((O28&lt;='Indices PF'!$D$16),
   IF(('Funções Transações'!N28&lt;'Indices PF'!$E$18), N28*'Indices PF'!$J$16,
   IF(('Funções Transações'!N28&lt;'Indices PF'!$F$18), N28*'Indices PF'!$K$16, N28*'Indices PF'!$L$16)),
    IF((O28&gt;='Indices PF'!$D$17),
    IF(('Funções Transações'!N28&lt;'Indices PF'!$E$18), N28*'Indices PF'!$J$17,
    IF(('Funções Transações'!N28&lt;'Indices PF'!$F$18), N28*'Indices PF'!$K$17, N28*'Indices PF'!$L$17))))),
 IF(M28="EO", IF((O28&lt;='Indices PF'!$D$23),
  IF(('Funções Transações'!N28&lt;'Indices PF'!$E$26), N28*'Indices PF'!$J$23,
  IF(('Funções Transações'!N28&lt;'Indices PF'!$F$26), N28*'Indices PF'!$K$23, N28*'Indices PF'!$L$23)),
   IF((O28&lt;='Indices PF'!$D$24),
   IF(('Funções Transações'!N28&lt;'Indices PF'!$E$26), N28*'Indices PF'!$J$24,
   IF(('Funções Transações'!N28&lt;'Indices PF'!$F$26), N28*'Indices PF'!$K$24, N28*'Indices PF'!$L$24)),
    IF((O28&gt;='Indices PF'!$D$25),
    IF(('Funções Transações'!N28&lt;'Indices PF'!$E$26), N28*'Indices PF'!$J$25,
    IF(('Funções Transações'!N28&lt;'Indices PF'!$F$26), N28*'Indices PF'!$K$25, N28*'Indices PF'!$L$25)))))))))</f>
        <v/>
      </c>
      <c r="U28" s="216" t="str">
        <f>IF(OR(ISBLANK(P28),ISBLANK(Q28)),"",
 IF((Q28&lt;='Indices PF'!$D$47),
  IF(('Funções Transações'!P28&lt;'Indices PF'!$E$50), P28*'Indices PF'!$J$47,
  IF(('Funções Transações'!P28&lt;'Indices PF'!$F$50), P28*'Indices PF'!$K$47, P28*'Indices PF'!$L$47)),
   IF((Q28&lt;='Indices PF'!$D$48),
   IF(('Funções Transações'!P28&lt;'Indices PF'!$E$50), P28*'Indices PF'!$J$48,
   IF(('Funções Transações'!P28&lt;'Indices PF'!$F$50), P28*'Indices PF'!$K$48, P28*'Indices PF'!$L$48)),
    IF((Q28&gt;='Indices PF'!$D$49),
    IF(('Funções Transações'!P28&lt;'Indices PF'!$E$50), P28*'Indices PF'!$J$49,
    IF(('Funções Transações'!P28&lt;'Indices PF'!$F$50), P28*'Indices PF'!$K$49, P28*'Indices PF'!$L$49))))))</f>
        <v/>
      </c>
      <c r="V28" s="217"/>
      <c r="W28" s="218"/>
      <c r="X28" s="218"/>
      <c r="Y28" s="219"/>
      <c r="Z28" s="125"/>
      <c r="AA28" s="85"/>
      <c r="AB28" s="220" t="str">
        <f t="shared" si="0"/>
        <v/>
      </c>
      <c r="AC28" s="123"/>
      <c r="AD28" s="85"/>
      <c r="AE28" s="123"/>
      <c r="AF28" s="148"/>
      <c r="AG28" s="148"/>
    </row>
    <row r="29" spans="1:33" ht="12.75" customHeight="1">
      <c r="A29" s="124"/>
      <c r="B29" s="107"/>
      <c r="C29" s="89"/>
      <c r="D29" s="168"/>
      <c r="E29" s="169"/>
      <c r="F29" s="169"/>
      <c r="G29" s="211"/>
      <c r="H29" s="211"/>
      <c r="I29" s="211"/>
      <c r="J29" s="211"/>
      <c r="K29" s="211"/>
      <c r="L29" s="205"/>
      <c r="M29" s="125"/>
      <c r="N29" s="126"/>
      <c r="O29" s="212"/>
      <c r="P29" s="126"/>
      <c r="Q29" s="148"/>
      <c r="R29" s="222" t="str">
        <f>IF(AND(ISTEXT(T29),ISTEXT(U29)),"",SUM(T29:U29)*'Indices PF'!$E$54)</f>
        <v/>
      </c>
      <c r="S29" s="214" t="str">
        <f>IF(OR(ISBLANK(N29),ISBLANK(O29)),"",
 IF(M29="EI", IF((O29&lt;='Indices PF'!$D$7),
  IF(('Funções Transações'!N29&lt;'Indices PF'!$E$10), 'Indices PF'!$E$7,
  IF(('Funções Transações'!N29&lt;'Indices PF'!$F$10), 'Indices PF'!$F$7, 'Indices PF'!$G$7)),
   IF((O29&lt;='Indices PF'!$D$8),
   IF(('Funções Transações'!N29&lt;'Indices PF'!$E$10), 'Indices PF'!$E$8,
   IF(('Funções Transações'!N29&lt;'Indices PF'!$F$10), 'Indices PF'!$F$8, 'Indices PF'!$G$8)),
    IF((O29&gt;='Indices PF'!$D$9),
    IF(('Funções Transações'!N29&lt;'Indices PF'!$E$10), 'Indices PF'!$E$9,
    IF(('Funções Transações'!N29&lt;'Indices PF'!$F$10), 'Indices PF'!$F$9, 'Indices PF'!$G$9))))),
 IF(M29="EQ", IF((O29&lt;='Indices PF'!$D$15),
  IF(('Funções Transações'!N29&lt;'Indices PF'!$E$18), 'Indices PF'!$E$15,
  IF(('Funções Transações'!N29&lt;'Indices PF'!$F$18), 'Indices PF'!$F$15, 'Indices PF'!$G$15)),
   IF((O29&lt;='Indices PF'!$D$16),
   IF(('Funções Transações'!N29&lt;'Indices PF'!$E$18), 'Indices PF'!$E$16,
   IF(('Funções Transações'!N29&lt;'Indices PF'!$F$18), 'Indices PF'!$F$16, 'Indices PF'!$G$16)),
    IF((O29&gt;='Indices PF'!$D$17),
    IF(('Funções Transações'!N29&lt;'Indices PF'!$E$18), 'Indices PF'!$E$17,
    IF(('Funções Transações'!N29&lt;'Indices PF'!$F$18), 'Indices PF'!$F$17, 'Indices PF'!$G$17))))),
 IF(M29="EO", IF((O29&lt;='Indices PF'!$D$23),
  IF(('Funções Transações'!N29&lt;'Indices PF'!$E$26), 'Indices PF'!$E$23,
  IF(('Funções Transações'!N29&lt;'Indices PF'!$F$26), 'Indices PF'!$F$23, 'Indices PF'!$G$23)),
   IF((O29&lt;='Indices PF'!$D$24),
   IF(('Funções Transações'!N29&lt;'Indices PF'!$E$26), 'Indices PF'!$E$24,
   IF(('Funções Transações'!N29&lt;'Indices PF'!$F$26), 'Indices PF'!$F$24, 'Indices PF'!$G$24)),
    IF((O29&gt;='Indices PF'!$D$25),
    IF(('Funções Transações'!N29&lt;'Indices PF'!$E$26), 'Indices PF'!$E$25,
    IF(('Funções Transações'!N29&lt;'Indices PF'!$F$26), 'Indices PF'!$F$25, 'Indices PF'!$G$25)))))))))</f>
        <v/>
      </c>
      <c r="T29" s="215" t="str">
        <f>IF(OR(ISBLANK(N29),ISBLANK(O29)),"",
 IF(M29="EI", IF((O29&lt;='Indices PF'!$D$7),
  IF(('Funções Transações'!N29&lt;'Indices PF'!$E$10), N29*'Indices PF'!$J$7,
  IF(('Funções Transações'!N29&lt;'Indices PF'!$F$10), N29*'Indices PF'!$K$7, N29*'Indices PF'!$L$7)),
   IF((O29&lt;='Indices PF'!$D$8),
   IF(('Funções Transações'!N29&lt;'Indices PF'!$E$10), N29*'Indices PF'!$J$8,
   IF(('Funções Transações'!N29&lt;'Indices PF'!$F$10), N29*'Indices PF'!$K$8, N29*'Indices PF'!$L$8)),
    IF((O29&gt;='Indices PF'!$D$9),
    IF(('Funções Transações'!N29&lt;'Indices PF'!$E$10), N29*'Indices PF'!$J$9,
    IF(('Funções Transações'!N29&lt;'Indices PF'!$F$10), N29*'Indices PF'!$K$9, N29*'Indices PF'!$L$9))))),
 IF(M29="EQ", IF((O29&lt;='Indices PF'!$D$15),
  IF(('Funções Transações'!N29&lt;'Indices PF'!$E$18), N29*'Indices PF'!$J$15,
  IF(('Funções Transações'!N29&lt;'Indices PF'!$F$18), N29*'Indices PF'!$K$15, N29*'Indices PF'!$L$15)),
   IF((O29&lt;='Indices PF'!$D$16),
   IF(('Funções Transações'!N29&lt;'Indices PF'!$E$18), N29*'Indices PF'!$J$16,
   IF(('Funções Transações'!N29&lt;'Indices PF'!$F$18), N29*'Indices PF'!$K$16, N29*'Indices PF'!$L$16)),
    IF((O29&gt;='Indices PF'!$D$17),
    IF(('Funções Transações'!N29&lt;'Indices PF'!$E$18), N29*'Indices PF'!$J$17,
    IF(('Funções Transações'!N29&lt;'Indices PF'!$F$18), N29*'Indices PF'!$K$17, N29*'Indices PF'!$L$17))))),
 IF(M29="EO", IF((O29&lt;='Indices PF'!$D$23),
  IF(('Funções Transações'!N29&lt;'Indices PF'!$E$26), N29*'Indices PF'!$J$23,
  IF(('Funções Transações'!N29&lt;'Indices PF'!$F$26), N29*'Indices PF'!$K$23, N29*'Indices PF'!$L$23)),
   IF((O29&lt;='Indices PF'!$D$24),
   IF(('Funções Transações'!N29&lt;'Indices PF'!$E$26), N29*'Indices PF'!$J$24,
   IF(('Funções Transações'!N29&lt;'Indices PF'!$F$26), N29*'Indices PF'!$K$24, N29*'Indices PF'!$L$24)),
    IF((O29&gt;='Indices PF'!$D$25),
    IF(('Funções Transações'!N29&lt;'Indices PF'!$E$26), N29*'Indices PF'!$J$25,
    IF(('Funções Transações'!N29&lt;'Indices PF'!$F$26), N29*'Indices PF'!$K$25, N29*'Indices PF'!$L$25)))))))))</f>
        <v/>
      </c>
      <c r="U29" s="216" t="str">
        <f>IF(OR(ISBLANK(P29),ISBLANK(Q29)),"",
 IF((Q29&lt;='Indices PF'!$D$47),
  IF(('Funções Transações'!P29&lt;'Indices PF'!$E$50), P29*'Indices PF'!$J$47,
  IF(('Funções Transações'!P29&lt;'Indices PF'!$F$50), P29*'Indices PF'!$K$47, P29*'Indices PF'!$L$47)),
   IF((Q29&lt;='Indices PF'!$D$48),
   IF(('Funções Transações'!P29&lt;'Indices PF'!$E$50), P29*'Indices PF'!$J$48,
   IF(('Funções Transações'!P29&lt;'Indices PF'!$F$50), P29*'Indices PF'!$K$48, P29*'Indices PF'!$L$48)),
    IF((Q29&gt;='Indices PF'!$D$49),
    IF(('Funções Transações'!P29&lt;'Indices PF'!$E$50), P29*'Indices PF'!$J$49,
    IF(('Funções Transações'!P29&lt;'Indices PF'!$F$50), P29*'Indices PF'!$K$49, P29*'Indices PF'!$L$49))))))</f>
        <v/>
      </c>
      <c r="V29" s="217"/>
      <c r="W29" s="218"/>
      <c r="X29" s="218"/>
      <c r="Y29" s="219"/>
      <c r="Z29" s="125"/>
      <c r="AA29" s="85"/>
      <c r="AB29" s="220" t="str">
        <f t="shared" si="0"/>
        <v/>
      </c>
      <c r="AC29" s="123"/>
      <c r="AD29" s="123"/>
      <c r="AE29" s="223"/>
      <c r="AF29" s="123"/>
      <c r="AG29" s="148"/>
    </row>
    <row r="30" spans="1:33" ht="12.75" customHeight="1">
      <c r="A30" s="124"/>
      <c r="B30" s="107"/>
      <c r="C30" s="89"/>
      <c r="D30" s="168"/>
      <c r="E30" s="169"/>
      <c r="F30" s="169"/>
      <c r="G30" s="211"/>
      <c r="H30" s="211"/>
      <c r="I30" s="211"/>
      <c r="J30" s="211"/>
      <c r="K30" s="211"/>
      <c r="L30" s="205"/>
      <c r="M30" s="125"/>
      <c r="N30" s="126"/>
      <c r="O30" s="126"/>
      <c r="P30" s="126"/>
      <c r="Q30" s="85"/>
      <c r="R30" s="222" t="str">
        <f>IF(AND(ISTEXT(T30),ISTEXT(U30)),"",SUM(T30:U30)*'Indices PF'!$E$54)</f>
        <v/>
      </c>
      <c r="S30" s="214" t="str">
        <f>IF(OR(ISBLANK(N30),ISBLANK(O30)),"",
 IF(M30="EI", IF((O30&lt;='Indices PF'!$D$7),
  IF(('Funções Transações'!N30&lt;'Indices PF'!$E$10), 'Indices PF'!$E$7,
  IF(('Funções Transações'!N30&lt;'Indices PF'!$F$10), 'Indices PF'!$F$7, 'Indices PF'!$G$7)),
   IF((O30&lt;='Indices PF'!$D$8),
   IF(('Funções Transações'!N30&lt;'Indices PF'!$E$10), 'Indices PF'!$E$8,
   IF(('Funções Transações'!N30&lt;'Indices PF'!$F$10), 'Indices PF'!$F$8, 'Indices PF'!$G$8)),
    IF((O30&gt;='Indices PF'!$D$9),
    IF(('Funções Transações'!N30&lt;'Indices PF'!$E$10), 'Indices PF'!$E$9,
    IF(('Funções Transações'!N30&lt;'Indices PF'!$F$10), 'Indices PF'!$F$9, 'Indices PF'!$G$9))))),
 IF(M30="EQ", IF((O30&lt;='Indices PF'!$D$15),
  IF(('Funções Transações'!N30&lt;'Indices PF'!$E$18), 'Indices PF'!$E$15,
  IF(('Funções Transações'!N30&lt;'Indices PF'!$F$18), 'Indices PF'!$F$15, 'Indices PF'!$G$15)),
   IF((O30&lt;='Indices PF'!$D$16),
   IF(('Funções Transações'!N30&lt;'Indices PF'!$E$18), 'Indices PF'!$E$16,
   IF(('Funções Transações'!N30&lt;'Indices PF'!$F$18), 'Indices PF'!$F$16, 'Indices PF'!$G$16)),
    IF((O30&gt;='Indices PF'!$D$17),
    IF(('Funções Transações'!N30&lt;'Indices PF'!$E$18), 'Indices PF'!$E$17,
    IF(('Funções Transações'!N30&lt;'Indices PF'!$F$18), 'Indices PF'!$F$17, 'Indices PF'!$G$17))))),
 IF(M30="EO", IF((O30&lt;='Indices PF'!$D$23),
  IF(('Funções Transações'!N30&lt;'Indices PF'!$E$26), 'Indices PF'!$E$23,
  IF(('Funções Transações'!N30&lt;'Indices PF'!$F$26), 'Indices PF'!$F$23, 'Indices PF'!$G$23)),
   IF((O30&lt;='Indices PF'!$D$24),
   IF(('Funções Transações'!N30&lt;'Indices PF'!$E$26), 'Indices PF'!$E$24,
   IF(('Funções Transações'!N30&lt;'Indices PF'!$F$26), 'Indices PF'!$F$24, 'Indices PF'!$G$24)),
    IF((O30&gt;='Indices PF'!$D$25),
    IF(('Funções Transações'!N30&lt;'Indices PF'!$E$26), 'Indices PF'!$E$25,
    IF(('Funções Transações'!N30&lt;'Indices PF'!$F$26), 'Indices PF'!$F$25, 'Indices PF'!$G$25)))))))))</f>
        <v/>
      </c>
      <c r="T30" s="215" t="str">
        <f>IF(OR(ISBLANK(N30),ISBLANK(O30)),"",
 IF(M30="EI", IF((O30&lt;='Indices PF'!$D$7),
  IF(('Funções Transações'!N30&lt;'Indices PF'!$E$10), N30*'Indices PF'!$J$7,
  IF(('Funções Transações'!N30&lt;'Indices PF'!$F$10), N30*'Indices PF'!$K$7, N30*'Indices PF'!$L$7)),
   IF((O30&lt;='Indices PF'!$D$8),
   IF(('Funções Transações'!N30&lt;'Indices PF'!$E$10), N30*'Indices PF'!$J$8,
   IF(('Funções Transações'!N30&lt;'Indices PF'!$F$10), N30*'Indices PF'!$K$8, N30*'Indices PF'!$L$8)),
    IF((O30&gt;='Indices PF'!$D$9),
    IF(('Funções Transações'!N30&lt;'Indices PF'!$E$10), N30*'Indices PF'!$J$9,
    IF(('Funções Transações'!N30&lt;'Indices PF'!$F$10), N30*'Indices PF'!$K$9, N30*'Indices PF'!$L$9))))),
 IF(M30="EQ", IF((O30&lt;='Indices PF'!$D$15),
  IF(('Funções Transações'!N30&lt;'Indices PF'!$E$18), N30*'Indices PF'!$J$15,
  IF(('Funções Transações'!N30&lt;'Indices PF'!$F$18), N30*'Indices PF'!$K$15, N30*'Indices PF'!$L$15)),
   IF((O30&lt;='Indices PF'!$D$16),
   IF(('Funções Transações'!N30&lt;'Indices PF'!$E$18), N30*'Indices PF'!$J$16,
   IF(('Funções Transações'!N30&lt;'Indices PF'!$F$18), N30*'Indices PF'!$K$16, N30*'Indices PF'!$L$16)),
    IF((O30&gt;='Indices PF'!$D$17),
    IF(('Funções Transações'!N30&lt;'Indices PF'!$E$18), N30*'Indices PF'!$J$17,
    IF(('Funções Transações'!N30&lt;'Indices PF'!$F$18), N30*'Indices PF'!$K$17, N30*'Indices PF'!$L$17))))),
 IF(M30="EO", IF((O30&lt;='Indices PF'!$D$23),
  IF(('Funções Transações'!N30&lt;'Indices PF'!$E$26), N30*'Indices PF'!$J$23,
  IF(('Funções Transações'!N30&lt;'Indices PF'!$F$26), N30*'Indices PF'!$K$23, N30*'Indices PF'!$L$23)),
   IF((O30&lt;='Indices PF'!$D$24),
   IF(('Funções Transações'!N30&lt;'Indices PF'!$E$26), N30*'Indices PF'!$J$24,
   IF(('Funções Transações'!N30&lt;'Indices PF'!$F$26), N30*'Indices PF'!$K$24, N30*'Indices PF'!$L$24)),
    IF((O30&gt;='Indices PF'!$D$25),
    IF(('Funções Transações'!N30&lt;'Indices PF'!$E$26), N30*'Indices PF'!$J$25,
    IF(('Funções Transações'!N30&lt;'Indices PF'!$F$26), N30*'Indices PF'!$K$25, N30*'Indices PF'!$L$25)))))))))</f>
        <v/>
      </c>
      <c r="U30" s="216" t="str">
        <f>IF(OR(ISBLANK(P30),ISBLANK(Q30)),"",
 IF((Q30&lt;='Indices PF'!$D$47),
  IF(('Funções Transações'!P30&lt;'Indices PF'!$E$50), P30*'Indices PF'!$J$47,
  IF(('Funções Transações'!P30&lt;'Indices PF'!$F$50), P30*'Indices PF'!$K$47, P30*'Indices PF'!$L$47)),
   IF((Q30&lt;='Indices PF'!$D$48),
   IF(('Funções Transações'!P30&lt;'Indices PF'!$E$50), P30*'Indices PF'!$J$48,
   IF(('Funções Transações'!P30&lt;'Indices PF'!$F$50), P30*'Indices PF'!$K$48, P30*'Indices PF'!$L$48)),
    IF((Q30&gt;='Indices PF'!$D$49),
    IF(('Funções Transações'!P30&lt;'Indices PF'!$E$50), P30*'Indices PF'!$J$49,
    IF(('Funções Transações'!P30&lt;'Indices PF'!$F$50), P30*'Indices PF'!$K$49, P30*'Indices PF'!$L$49))))))</f>
        <v/>
      </c>
      <c r="V30" s="217"/>
      <c r="W30" s="218"/>
      <c r="X30" s="218"/>
      <c r="Y30" s="219"/>
      <c r="Z30" s="125"/>
      <c r="AA30" s="85"/>
      <c r="AB30" s="220" t="str">
        <f t="shared" si="0"/>
        <v/>
      </c>
      <c r="AC30" s="123"/>
      <c r="AD30" s="123"/>
      <c r="AE30" s="123"/>
      <c r="AF30" s="148"/>
      <c r="AG30" s="148"/>
    </row>
    <row r="31" spans="1:33" ht="12.75" customHeight="1">
      <c r="A31" s="124"/>
      <c r="B31" s="107"/>
      <c r="C31" s="89"/>
      <c r="D31" s="168"/>
      <c r="E31" s="169"/>
      <c r="F31" s="169"/>
      <c r="G31" s="211"/>
      <c r="H31" s="211"/>
      <c r="I31" s="211"/>
      <c r="J31" s="211"/>
      <c r="K31" s="211"/>
      <c r="L31" s="205"/>
      <c r="M31" s="125"/>
      <c r="N31" s="126"/>
      <c r="O31" s="126"/>
      <c r="P31" s="126"/>
      <c r="Q31" s="85"/>
      <c r="R31" s="222" t="str">
        <f>IF(AND(ISTEXT(T31),ISTEXT(U31)),"",SUM(T31:U31)*'Indices PF'!$E$54)</f>
        <v/>
      </c>
      <c r="S31" s="214" t="str">
        <f>IF(OR(ISBLANK(N31),ISBLANK(O31)),"",
 IF(M31="EI", IF((O31&lt;='Indices PF'!$D$7),
  IF(('Funções Transações'!N31&lt;'Indices PF'!$E$10), 'Indices PF'!$E$7,
  IF(('Funções Transações'!N31&lt;'Indices PF'!$F$10), 'Indices PF'!$F$7, 'Indices PF'!$G$7)),
   IF((O31&lt;='Indices PF'!$D$8),
   IF(('Funções Transações'!N31&lt;'Indices PF'!$E$10), 'Indices PF'!$E$8,
   IF(('Funções Transações'!N31&lt;'Indices PF'!$F$10), 'Indices PF'!$F$8, 'Indices PF'!$G$8)),
    IF((O31&gt;='Indices PF'!$D$9),
    IF(('Funções Transações'!N31&lt;'Indices PF'!$E$10), 'Indices PF'!$E$9,
    IF(('Funções Transações'!N31&lt;'Indices PF'!$F$10), 'Indices PF'!$F$9, 'Indices PF'!$G$9))))),
 IF(M31="EQ", IF((O31&lt;='Indices PF'!$D$15),
  IF(('Funções Transações'!N31&lt;'Indices PF'!$E$18), 'Indices PF'!$E$15,
  IF(('Funções Transações'!N31&lt;'Indices PF'!$F$18), 'Indices PF'!$F$15, 'Indices PF'!$G$15)),
   IF((O31&lt;='Indices PF'!$D$16),
   IF(('Funções Transações'!N31&lt;'Indices PF'!$E$18), 'Indices PF'!$E$16,
   IF(('Funções Transações'!N31&lt;'Indices PF'!$F$18), 'Indices PF'!$F$16, 'Indices PF'!$G$16)),
    IF((O31&gt;='Indices PF'!$D$17),
    IF(('Funções Transações'!N31&lt;'Indices PF'!$E$18), 'Indices PF'!$E$17,
    IF(('Funções Transações'!N31&lt;'Indices PF'!$F$18), 'Indices PF'!$F$17, 'Indices PF'!$G$17))))),
 IF(M31="EO", IF((O31&lt;='Indices PF'!$D$23),
  IF(('Funções Transações'!N31&lt;'Indices PF'!$E$26), 'Indices PF'!$E$23,
  IF(('Funções Transações'!N31&lt;'Indices PF'!$F$26), 'Indices PF'!$F$23, 'Indices PF'!$G$23)),
   IF((O31&lt;='Indices PF'!$D$24),
   IF(('Funções Transações'!N31&lt;'Indices PF'!$E$26), 'Indices PF'!$E$24,
   IF(('Funções Transações'!N31&lt;'Indices PF'!$F$26), 'Indices PF'!$F$24, 'Indices PF'!$G$24)),
    IF((O31&gt;='Indices PF'!$D$25),
    IF(('Funções Transações'!N31&lt;'Indices PF'!$E$26), 'Indices PF'!$E$25,
    IF(('Funções Transações'!N31&lt;'Indices PF'!$F$26), 'Indices PF'!$F$25, 'Indices PF'!$G$25)))))))))</f>
        <v/>
      </c>
      <c r="T31" s="215" t="str">
        <f>IF(OR(ISBLANK(N31),ISBLANK(O31)),"",
 IF(M31="EI", IF((O31&lt;='Indices PF'!$D$7),
  IF(('Funções Transações'!N31&lt;'Indices PF'!$E$10), N31*'Indices PF'!$J$7,
  IF(('Funções Transações'!N31&lt;'Indices PF'!$F$10), N31*'Indices PF'!$K$7, N31*'Indices PF'!$L$7)),
   IF((O31&lt;='Indices PF'!$D$8),
   IF(('Funções Transações'!N31&lt;'Indices PF'!$E$10), N31*'Indices PF'!$J$8,
   IF(('Funções Transações'!N31&lt;'Indices PF'!$F$10), N31*'Indices PF'!$K$8, N31*'Indices PF'!$L$8)),
    IF((O31&gt;='Indices PF'!$D$9),
    IF(('Funções Transações'!N31&lt;'Indices PF'!$E$10), N31*'Indices PF'!$J$9,
    IF(('Funções Transações'!N31&lt;'Indices PF'!$F$10), N31*'Indices PF'!$K$9, N31*'Indices PF'!$L$9))))),
 IF(M31="EQ", IF((O31&lt;='Indices PF'!$D$15),
  IF(('Funções Transações'!N31&lt;'Indices PF'!$E$18), N31*'Indices PF'!$J$15,
  IF(('Funções Transações'!N31&lt;'Indices PF'!$F$18), N31*'Indices PF'!$K$15, N31*'Indices PF'!$L$15)),
   IF((O31&lt;='Indices PF'!$D$16),
   IF(('Funções Transações'!N31&lt;'Indices PF'!$E$18), N31*'Indices PF'!$J$16,
   IF(('Funções Transações'!N31&lt;'Indices PF'!$F$18), N31*'Indices PF'!$K$16, N31*'Indices PF'!$L$16)),
    IF((O31&gt;='Indices PF'!$D$17),
    IF(('Funções Transações'!N31&lt;'Indices PF'!$E$18), N31*'Indices PF'!$J$17,
    IF(('Funções Transações'!N31&lt;'Indices PF'!$F$18), N31*'Indices PF'!$K$17, N31*'Indices PF'!$L$17))))),
 IF(M31="EO", IF((O31&lt;='Indices PF'!$D$23),
  IF(('Funções Transações'!N31&lt;'Indices PF'!$E$26), N31*'Indices PF'!$J$23,
  IF(('Funções Transações'!N31&lt;'Indices PF'!$F$26), N31*'Indices PF'!$K$23, N31*'Indices PF'!$L$23)),
   IF((O31&lt;='Indices PF'!$D$24),
   IF(('Funções Transações'!N31&lt;'Indices PF'!$E$26), N31*'Indices PF'!$J$24,
   IF(('Funções Transações'!N31&lt;'Indices PF'!$F$26), N31*'Indices PF'!$K$24, N31*'Indices PF'!$L$24)),
    IF((O31&gt;='Indices PF'!$D$25),
    IF(('Funções Transações'!N31&lt;'Indices PF'!$E$26), N31*'Indices PF'!$J$25,
    IF(('Funções Transações'!N31&lt;'Indices PF'!$F$26), N31*'Indices PF'!$K$25, N31*'Indices PF'!$L$25)))))))))</f>
        <v/>
      </c>
      <c r="U31" s="216" t="str">
        <f>IF(OR(ISBLANK(P31),ISBLANK(Q31)),"",
 IF((Q31&lt;='Indices PF'!$D$47),
  IF(('Funções Transações'!P31&lt;'Indices PF'!$E$50), P31*'Indices PF'!$J$47,
  IF(('Funções Transações'!P31&lt;'Indices PF'!$F$50), P31*'Indices PF'!$K$47, P31*'Indices PF'!$L$47)),
   IF((Q31&lt;='Indices PF'!$D$48),
   IF(('Funções Transações'!P31&lt;'Indices PF'!$E$50), P31*'Indices PF'!$J$48,
   IF(('Funções Transações'!P31&lt;'Indices PF'!$F$50), P31*'Indices PF'!$K$48, P31*'Indices PF'!$L$48)),
    IF((Q31&gt;='Indices PF'!$D$49),
    IF(('Funções Transações'!P31&lt;'Indices PF'!$E$50), P31*'Indices PF'!$J$49,
    IF(('Funções Transações'!P31&lt;'Indices PF'!$F$50), P31*'Indices PF'!$K$49, P31*'Indices PF'!$L$49))))))</f>
        <v/>
      </c>
      <c r="V31" s="217"/>
      <c r="W31" s="218"/>
      <c r="X31" s="218"/>
      <c r="Y31" s="219"/>
      <c r="Z31" s="125"/>
      <c r="AA31" s="85"/>
      <c r="AB31" s="220" t="str">
        <f t="shared" si="0"/>
        <v/>
      </c>
      <c r="AC31" s="123"/>
      <c r="AD31" s="123"/>
      <c r="AE31" s="123"/>
      <c r="AF31" s="148"/>
      <c r="AG31" s="148"/>
    </row>
    <row r="32" spans="1:33" ht="12.75" customHeight="1">
      <c r="A32" s="124"/>
      <c r="B32" s="107"/>
      <c r="C32" s="89"/>
      <c r="D32" s="168"/>
      <c r="E32" s="169"/>
      <c r="F32" s="169"/>
      <c r="G32" s="211"/>
      <c r="H32" s="211"/>
      <c r="I32" s="211"/>
      <c r="J32" s="211"/>
      <c r="K32" s="211"/>
      <c r="L32" s="205"/>
      <c r="M32" s="125"/>
      <c r="N32" s="126"/>
      <c r="O32" s="126"/>
      <c r="P32" s="126"/>
      <c r="Q32" s="85"/>
      <c r="R32" s="222" t="str">
        <f>IF(AND(ISTEXT(T32),ISTEXT(U32)),"",SUM(T32:U32)*'Indices PF'!$E$54)</f>
        <v/>
      </c>
      <c r="S32" s="214" t="str">
        <f>IF(OR(ISBLANK(N32),ISBLANK(O32)),"",
 IF(M32="EI", IF((O32&lt;='Indices PF'!$D$7),
  IF(('Funções Transações'!N32&lt;'Indices PF'!$E$10), 'Indices PF'!$E$7,
  IF(('Funções Transações'!N32&lt;'Indices PF'!$F$10), 'Indices PF'!$F$7, 'Indices PF'!$G$7)),
   IF((O32&lt;='Indices PF'!$D$8),
   IF(('Funções Transações'!N32&lt;'Indices PF'!$E$10), 'Indices PF'!$E$8,
   IF(('Funções Transações'!N32&lt;'Indices PF'!$F$10), 'Indices PF'!$F$8, 'Indices PF'!$G$8)),
    IF((O32&gt;='Indices PF'!$D$9),
    IF(('Funções Transações'!N32&lt;'Indices PF'!$E$10), 'Indices PF'!$E$9,
    IF(('Funções Transações'!N32&lt;'Indices PF'!$F$10), 'Indices PF'!$F$9, 'Indices PF'!$G$9))))),
 IF(M32="EQ", IF((O32&lt;='Indices PF'!$D$15),
  IF(('Funções Transações'!N32&lt;'Indices PF'!$E$18), 'Indices PF'!$E$15,
  IF(('Funções Transações'!N32&lt;'Indices PF'!$F$18), 'Indices PF'!$F$15, 'Indices PF'!$G$15)),
   IF((O32&lt;='Indices PF'!$D$16),
   IF(('Funções Transações'!N32&lt;'Indices PF'!$E$18), 'Indices PF'!$E$16,
   IF(('Funções Transações'!N32&lt;'Indices PF'!$F$18), 'Indices PF'!$F$16, 'Indices PF'!$G$16)),
    IF((O32&gt;='Indices PF'!$D$17),
    IF(('Funções Transações'!N32&lt;'Indices PF'!$E$18), 'Indices PF'!$E$17,
    IF(('Funções Transações'!N32&lt;'Indices PF'!$F$18), 'Indices PF'!$F$17, 'Indices PF'!$G$17))))),
 IF(M32="EO", IF((O32&lt;='Indices PF'!$D$23),
  IF(('Funções Transações'!N32&lt;'Indices PF'!$E$26), 'Indices PF'!$E$23,
  IF(('Funções Transações'!N32&lt;'Indices PF'!$F$26), 'Indices PF'!$F$23, 'Indices PF'!$G$23)),
   IF((O32&lt;='Indices PF'!$D$24),
   IF(('Funções Transações'!N32&lt;'Indices PF'!$E$26), 'Indices PF'!$E$24,
   IF(('Funções Transações'!N32&lt;'Indices PF'!$F$26), 'Indices PF'!$F$24, 'Indices PF'!$G$24)),
    IF((O32&gt;='Indices PF'!$D$25),
    IF(('Funções Transações'!N32&lt;'Indices PF'!$E$26), 'Indices PF'!$E$25,
    IF(('Funções Transações'!N32&lt;'Indices PF'!$F$26), 'Indices PF'!$F$25, 'Indices PF'!$G$25)))))))))</f>
        <v/>
      </c>
      <c r="T32" s="215" t="str">
        <f>IF(OR(ISBLANK(N32),ISBLANK(O32)),"",
 IF(M32="EI", IF((O32&lt;='Indices PF'!$D$7),
  IF(('Funções Transações'!N32&lt;'Indices PF'!$E$10), N32*'Indices PF'!$J$7,
  IF(('Funções Transações'!N32&lt;'Indices PF'!$F$10), N32*'Indices PF'!$K$7, N32*'Indices PF'!$L$7)),
   IF((O32&lt;='Indices PF'!$D$8),
   IF(('Funções Transações'!N32&lt;'Indices PF'!$E$10), N32*'Indices PF'!$J$8,
   IF(('Funções Transações'!N32&lt;'Indices PF'!$F$10), N32*'Indices PF'!$K$8, N32*'Indices PF'!$L$8)),
    IF((O32&gt;='Indices PF'!$D$9),
    IF(('Funções Transações'!N32&lt;'Indices PF'!$E$10), N32*'Indices PF'!$J$9,
    IF(('Funções Transações'!N32&lt;'Indices PF'!$F$10), N32*'Indices PF'!$K$9, N32*'Indices PF'!$L$9))))),
 IF(M32="EQ", IF((O32&lt;='Indices PF'!$D$15),
  IF(('Funções Transações'!N32&lt;'Indices PF'!$E$18), N32*'Indices PF'!$J$15,
  IF(('Funções Transações'!N32&lt;'Indices PF'!$F$18), N32*'Indices PF'!$K$15, N32*'Indices PF'!$L$15)),
   IF((O32&lt;='Indices PF'!$D$16),
   IF(('Funções Transações'!N32&lt;'Indices PF'!$E$18), N32*'Indices PF'!$J$16,
   IF(('Funções Transações'!N32&lt;'Indices PF'!$F$18), N32*'Indices PF'!$K$16, N32*'Indices PF'!$L$16)),
    IF((O32&gt;='Indices PF'!$D$17),
    IF(('Funções Transações'!N32&lt;'Indices PF'!$E$18), N32*'Indices PF'!$J$17,
    IF(('Funções Transações'!N32&lt;'Indices PF'!$F$18), N32*'Indices PF'!$K$17, N32*'Indices PF'!$L$17))))),
 IF(M32="EO", IF((O32&lt;='Indices PF'!$D$23),
  IF(('Funções Transações'!N32&lt;'Indices PF'!$E$26), N32*'Indices PF'!$J$23,
  IF(('Funções Transações'!N32&lt;'Indices PF'!$F$26), N32*'Indices PF'!$K$23, N32*'Indices PF'!$L$23)),
   IF((O32&lt;='Indices PF'!$D$24),
   IF(('Funções Transações'!N32&lt;'Indices PF'!$E$26), N32*'Indices PF'!$J$24,
   IF(('Funções Transações'!N32&lt;'Indices PF'!$F$26), N32*'Indices PF'!$K$24, N32*'Indices PF'!$L$24)),
    IF((O32&gt;='Indices PF'!$D$25),
    IF(('Funções Transações'!N32&lt;'Indices PF'!$E$26), N32*'Indices PF'!$J$25,
    IF(('Funções Transações'!N32&lt;'Indices PF'!$F$26), N32*'Indices PF'!$K$25, N32*'Indices PF'!$L$25)))))))))</f>
        <v/>
      </c>
      <c r="U32" s="216" t="str">
        <f>IF(OR(ISBLANK(P32),ISBLANK(Q32)),"",
 IF((Q32&lt;='Indices PF'!$D$47),
  IF(('Funções Transações'!P32&lt;'Indices PF'!$E$50), P32*'Indices PF'!$J$47,
  IF(('Funções Transações'!P32&lt;'Indices PF'!$F$50), P32*'Indices PF'!$K$47, P32*'Indices PF'!$L$47)),
   IF((Q32&lt;='Indices PF'!$D$48),
   IF(('Funções Transações'!P32&lt;'Indices PF'!$E$50), P32*'Indices PF'!$J$48,
   IF(('Funções Transações'!P32&lt;'Indices PF'!$F$50), P32*'Indices PF'!$K$48, P32*'Indices PF'!$L$48)),
    IF((Q32&gt;='Indices PF'!$D$49),
    IF(('Funções Transações'!P32&lt;'Indices PF'!$E$50), P32*'Indices PF'!$J$49,
    IF(('Funções Transações'!P32&lt;'Indices PF'!$F$50), P32*'Indices PF'!$K$49, P32*'Indices PF'!$L$49))))))</f>
        <v/>
      </c>
      <c r="V32" s="217"/>
      <c r="W32" s="218"/>
      <c r="X32" s="218"/>
      <c r="Y32" s="219"/>
      <c r="Z32" s="125"/>
      <c r="AA32" s="85"/>
      <c r="AB32" s="220" t="str">
        <f t="shared" si="0"/>
        <v/>
      </c>
      <c r="AC32" s="123"/>
      <c r="AD32" s="123"/>
      <c r="AE32" s="123"/>
      <c r="AF32" s="148"/>
      <c r="AG32" s="148"/>
    </row>
    <row r="33" spans="1:33" ht="12.75" customHeight="1">
      <c r="A33" s="124"/>
      <c r="B33" s="107"/>
      <c r="C33" s="89"/>
      <c r="D33" s="168"/>
      <c r="E33" s="169"/>
      <c r="F33" s="169"/>
      <c r="G33" s="211"/>
      <c r="H33" s="211"/>
      <c r="I33" s="211"/>
      <c r="J33" s="211"/>
      <c r="K33" s="211"/>
      <c r="L33" s="205"/>
      <c r="M33" s="125"/>
      <c r="N33" s="126"/>
      <c r="O33" s="126"/>
      <c r="P33" s="126"/>
      <c r="Q33" s="85"/>
      <c r="R33" s="222" t="str">
        <f>IF(AND(ISTEXT(T33),ISTEXT(U33)),"",SUM(T33:U33)*'Indices PF'!$E$54)</f>
        <v/>
      </c>
      <c r="S33" s="214" t="str">
        <f>IF(OR(ISBLANK(N33),ISBLANK(O33)),"",
 IF(M33="EI", IF((O33&lt;='Indices PF'!$D$7),
  IF(('Funções Transações'!N33&lt;'Indices PF'!$E$10), 'Indices PF'!$E$7,
  IF(('Funções Transações'!N33&lt;'Indices PF'!$F$10), 'Indices PF'!$F$7, 'Indices PF'!$G$7)),
   IF((O33&lt;='Indices PF'!$D$8),
   IF(('Funções Transações'!N33&lt;'Indices PF'!$E$10), 'Indices PF'!$E$8,
   IF(('Funções Transações'!N33&lt;'Indices PF'!$F$10), 'Indices PF'!$F$8, 'Indices PF'!$G$8)),
    IF((O33&gt;='Indices PF'!$D$9),
    IF(('Funções Transações'!N33&lt;'Indices PF'!$E$10), 'Indices PF'!$E$9,
    IF(('Funções Transações'!N33&lt;'Indices PF'!$F$10), 'Indices PF'!$F$9, 'Indices PF'!$G$9))))),
 IF(M33="EQ", IF((O33&lt;='Indices PF'!$D$15),
  IF(('Funções Transações'!N33&lt;'Indices PF'!$E$18), 'Indices PF'!$E$15,
  IF(('Funções Transações'!N33&lt;'Indices PF'!$F$18), 'Indices PF'!$F$15, 'Indices PF'!$G$15)),
   IF((O33&lt;='Indices PF'!$D$16),
   IF(('Funções Transações'!N33&lt;'Indices PF'!$E$18), 'Indices PF'!$E$16,
   IF(('Funções Transações'!N33&lt;'Indices PF'!$F$18), 'Indices PF'!$F$16, 'Indices PF'!$G$16)),
    IF((O33&gt;='Indices PF'!$D$17),
    IF(('Funções Transações'!N33&lt;'Indices PF'!$E$18), 'Indices PF'!$E$17,
    IF(('Funções Transações'!N33&lt;'Indices PF'!$F$18), 'Indices PF'!$F$17, 'Indices PF'!$G$17))))),
 IF(M33="EO", IF((O33&lt;='Indices PF'!$D$23),
  IF(('Funções Transações'!N33&lt;'Indices PF'!$E$26), 'Indices PF'!$E$23,
  IF(('Funções Transações'!N33&lt;'Indices PF'!$F$26), 'Indices PF'!$F$23, 'Indices PF'!$G$23)),
   IF((O33&lt;='Indices PF'!$D$24),
   IF(('Funções Transações'!N33&lt;'Indices PF'!$E$26), 'Indices PF'!$E$24,
   IF(('Funções Transações'!N33&lt;'Indices PF'!$F$26), 'Indices PF'!$F$24, 'Indices PF'!$G$24)),
    IF((O33&gt;='Indices PF'!$D$25),
    IF(('Funções Transações'!N33&lt;'Indices PF'!$E$26), 'Indices PF'!$E$25,
    IF(('Funções Transações'!N33&lt;'Indices PF'!$F$26), 'Indices PF'!$F$25, 'Indices PF'!$G$25)))))))))</f>
        <v/>
      </c>
      <c r="T33" s="215" t="str">
        <f>IF(OR(ISBLANK(N33),ISBLANK(O33)),"",
 IF(M33="EI", IF((O33&lt;='Indices PF'!$D$7),
  IF(('Funções Transações'!N33&lt;'Indices PF'!$E$10), N33*'Indices PF'!$J$7,
  IF(('Funções Transações'!N33&lt;'Indices PF'!$F$10), N33*'Indices PF'!$K$7, N33*'Indices PF'!$L$7)),
   IF((O33&lt;='Indices PF'!$D$8),
   IF(('Funções Transações'!N33&lt;'Indices PF'!$E$10), N33*'Indices PF'!$J$8,
   IF(('Funções Transações'!N33&lt;'Indices PF'!$F$10), N33*'Indices PF'!$K$8, N33*'Indices PF'!$L$8)),
    IF((O33&gt;='Indices PF'!$D$9),
    IF(('Funções Transações'!N33&lt;'Indices PF'!$E$10), N33*'Indices PF'!$J$9,
    IF(('Funções Transações'!N33&lt;'Indices PF'!$F$10), N33*'Indices PF'!$K$9, N33*'Indices PF'!$L$9))))),
 IF(M33="EQ", IF((O33&lt;='Indices PF'!$D$15),
  IF(('Funções Transações'!N33&lt;'Indices PF'!$E$18), N33*'Indices PF'!$J$15,
  IF(('Funções Transações'!N33&lt;'Indices PF'!$F$18), N33*'Indices PF'!$K$15, N33*'Indices PF'!$L$15)),
   IF((O33&lt;='Indices PF'!$D$16),
   IF(('Funções Transações'!N33&lt;'Indices PF'!$E$18), N33*'Indices PF'!$J$16,
   IF(('Funções Transações'!N33&lt;'Indices PF'!$F$18), N33*'Indices PF'!$K$16, N33*'Indices PF'!$L$16)),
    IF((O33&gt;='Indices PF'!$D$17),
    IF(('Funções Transações'!N33&lt;'Indices PF'!$E$18), N33*'Indices PF'!$J$17,
    IF(('Funções Transações'!N33&lt;'Indices PF'!$F$18), N33*'Indices PF'!$K$17, N33*'Indices PF'!$L$17))))),
 IF(M33="EO", IF((O33&lt;='Indices PF'!$D$23),
  IF(('Funções Transações'!N33&lt;'Indices PF'!$E$26), N33*'Indices PF'!$J$23,
  IF(('Funções Transações'!N33&lt;'Indices PF'!$F$26), N33*'Indices PF'!$K$23, N33*'Indices PF'!$L$23)),
   IF((O33&lt;='Indices PF'!$D$24),
   IF(('Funções Transações'!N33&lt;'Indices PF'!$E$26), N33*'Indices PF'!$J$24,
   IF(('Funções Transações'!N33&lt;'Indices PF'!$F$26), N33*'Indices PF'!$K$24, N33*'Indices PF'!$L$24)),
    IF((O33&gt;='Indices PF'!$D$25),
    IF(('Funções Transações'!N33&lt;'Indices PF'!$E$26), N33*'Indices PF'!$J$25,
    IF(('Funções Transações'!N33&lt;'Indices PF'!$F$26), N33*'Indices PF'!$K$25, N33*'Indices PF'!$L$25)))))))))</f>
        <v/>
      </c>
      <c r="U33" s="216" t="str">
        <f>IF(OR(ISBLANK(P33),ISBLANK(Q33)),"",
 IF((Q33&lt;='Indices PF'!$D$47),
  IF(('Funções Transações'!P33&lt;'Indices PF'!$E$50), P33*'Indices PF'!$J$47,
  IF(('Funções Transações'!P33&lt;'Indices PF'!$F$50), P33*'Indices PF'!$K$47, P33*'Indices PF'!$L$47)),
   IF((Q33&lt;='Indices PF'!$D$48),
   IF(('Funções Transações'!P33&lt;'Indices PF'!$E$50), P33*'Indices PF'!$J$48,
   IF(('Funções Transações'!P33&lt;'Indices PF'!$F$50), P33*'Indices PF'!$K$48, P33*'Indices PF'!$L$48)),
    IF((Q33&gt;='Indices PF'!$D$49),
    IF(('Funções Transações'!P33&lt;'Indices PF'!$E$50), P33*'Indices PF'!$J$49,
    IF(('Funções Transações'!P33&lt;'Indices PF'!$F$50), P33*'Indices PF'!$K$49, P33*'Indices PF'!$L$49))))))</f>
        <v/>
      </c>
      <c r="V33" s="217"/>
      <c r="W33" s="218"/>
      <c r="X33" s="218"/>
      <c r="Y33" s="219"/>
      <c r="Z33" s="125"/>
      <c r="AA33" s="85"/>
      <c r="AB33" s="220" t="str">
        <f t="shared" si="0"/>
        <v/>
      </c>
      <c r="AC33" s="123"/>
      <c r="AD33" s="123"/>
      <c r="AE33" s="123"/>
      <c r="AF33" s="148"/>
      <c r="AG33" s="148"/>
    </row>
    <row r="34" spans="1:33" ht="12.75" customHeight="1">
      <c r="A34" s="124"/>
      <c r="B34" s="107"/>
      <c r="C34" s="89"/>
      <c r="D34" s="168"/>
      <c r="E34" s="169"/>
      <c r="F34" s="169"/>
      <c r="G34" s="211"/>
      <c r="H34" s="211"/>
      <c r="I34" s="211"/>
      <c r="J34" s="211"/>
      <c r="K34" s="211"/>
      <c r="L34" s="205"/>
      <c r="M34" s="125"/>
      <c r="N34" s="126"/>
      <c r="O34" s="126"/>
      <c r="P34" s="126"/>
      <c r="Q34" s="85"/>
      <c r="R34" s="222" t="str">
        <f>IF(AND(ISTEXT(T34),ISTEXT(U34)),"",SUM(T34:U34)*'Indices PF'!$E$54)</f>
        <v/>
      </c>
      <c r="S34" s="214" t="str">
        <f>IF(OR(ISBLANK(N34),ISBLANK(O34)),"",
 IF(M34="EI", IF((O34&lt;='Indices PF'!$D$7),
  IF(('Funções Transações'!N34&lt;'Indices PF'!$E$10), 'Indices PF'!$E$7,
  IF(('Funções Transações'!N34&lt;'Indices PF'!$F$10), 'Indices PF'!$F$7, 'Indices PF'!$G$7)),
   IF((O34&lt;='Indices PF'!$D$8),
   IF(('Funções Transações'!N34&lt;'Indices PF'!$E$10), 'Indices PF'!$E$8,
   IF(('Funções Transações'!N34&lt;'Indices PF'!$F$10), 'Indices PF'!$F$8, 'Indices PF'!$G$8)),
    IF((O34&gt;='Indices PF'!$D$9),
    IF(('Funções Transações'!N34&lt;'Indices PF'!$E$10), 'Indices PF'!$E$9,
    IF(('Funções Transações'!N34&lt;'Indices PF'!$F$10), 'Indices PF'!$F$9, 'Indices PF'!$G$9))))),
 IF(M34="EQ", IF((O34&lt;='Indices PF'!$D$15),
  IF(('Funções Transações'!N34&lt;'Indices PF'!$E$18), 'Indices PF'!$E$15,
  IF(('Funções Transações'!N34&lt;'Indices PF'!$F$18), 'Indices PF'!$F$15, 'Indices PF'!$G$15)),
   IF((O34&lt;='Indices PF'!$D$16),
   IF(('Funções Transações'!N34&lt;'Indices PF'!$E$18), 'Indices PF'!$E$16,
   IF(('Funções Transações'!N34&lt;'Indices PF'!$F$18), 'Indices PF'!$F$16, 'Indices PF'!$G$16)),
    IF((O34&gt;='Indices PF'!$D$17),
    IF(('Funções Transações'!N34&lt;'Indices PF'!$E$18), 'Indices PF'!$E$17,
    IF(('Funções Transações'!N34&lt;'Indices PF'!$F$18), 'Indices PF'!$F$17, 'Indices PF'!$G$17))))),
 IF(M34="EO", IF((O34&lt;='Indices PF'!$D$23),
  IF(('Funções Transações'!N34&lt;'Indices PF'!$E$26), 'Indices PF'!$E$23,
  IF(('Funções Transações'!N34&lt;'Indices PF'!$F$26), 'Indices PF'!$F$23, 'Indices PF'!$G$23)),
   IF((O34&lt;='Indices PF'!$D$24),
   IF(('Funções Transações'!N34&lt;'Indices PF'!$E$26), 'Indices PF'!$E$24,
   IF(('Funções Transações'!N34&lt;'Indices PF'!$F$26), 'Indices PF'!$F$24, 'Indices PF'!$G$24)),
    IF((O34&gt;='Indices PF'!$D$25),
    IF(('Funções Transações'!N34&lt;'Indices PF'!$E$26), 'Indices PF'!$E$25,
    IF(('Funções Transações'!N34&lt;'Indices PF'!$F$26), 'Indices PF'!$F$25, 'Indices PF'!$G$25)))))))))</f>
        <v/>
      </c>
      <c r="T34" s="215" t="str">
        <f>IF(OR(ISBLANK(N34),ISBLANK(O34)),"",
 IF(M34="EI", IF((O34&lt;='Indices PF'!$D$7),
  IF(('Funções Transações'!N34&lt;'Indices PF'!$E$10), N34*'Indices PF'!$J$7,
  IF(('Funções Transações'!N34&lt;'Indices PF'!$F$10), N34*'Indices PF'!$K$7, N34*'Indices PF'!$L$7)),
   IF((O34&lt;='Indices PF'!$D$8),
   IF(('Funções Transações'!N34&lt;'Indices PF'!$E$10), N34*'Indices PF'!$J$8,
   IF(('Funções Transações'!N34&lt;'Indices PF'!$F$10), N34*'Indices PF'!$K$8, N34*'Indices PF'!$L$8)),
    IF((O34&gt;='Indices PF'!$D$9),
    IF(('Funções Transações'!N34&lt;'Indices PF'!$E$10), N34*'Indices PF'!$J$9,
    IF(('Funções Transações'!N34&lt;'Indices PF'!$F$10), N34*'Indices PF'!$K$9, N34*'Indices PF'!$L$9))))),
 IF(M34="EQ", IF((O34&lt;='Indices PF'!$D$15),
  IF(('Funções Transações'!N34&lt;'Indices PF'!$E$18), N34*'Indices PF'!$J$15,
  IF(('Funções Transações'!N34&lt;'Indices PF'!$F$18), N34*'Indices PF'!$K$15, N34*'Indices PF'!$L$15)),
   IF((O34&lt;='Indices PF'!$D$16),
   IF(('Funções Transações'!N34&lt;'Indices PF'!$E$18), N34*'Indices PF'!$J$16,
   IF(('Funções Transações'!N34&lt;'Indices PF'!$F$18), N34*'Indices PF'!$K$16, N34*'Indices PF'!$L$16)),
    IF((O34&gt;='Indices PF'!$D$17),
    IF(('Funções Transações'!N34&lt;'Indices PF'!$E$18), N34*'Indices PF'!$J$17,
    IF(('Funções Transações'!N34&lt;'Indices PF'!$F$18), N34*'Indices PF'!$K$17, N34*'Indices PF'!$L$17))))),
 IF(M34="EO", IF((O34&lt;='Indices PF'!$D$23),
  IF(('Funções Transações'!N34&lt;'Indices PF'!$E$26), N34*'Indices PF'!$J$23,
  IF(('Funções Transações'!N34&lt;'Indices PF'!$F$26), N34*'Indices PF'!$K$23, N34*'Indices PF'!$L$23)),
   IF((O34&lt;='Indices PF'!$D$24),
   IF(('Funções Transações'!N34&lt;'Indices PF'!$E$26), N34*'Indices PF'!$J$24,
   IF(('Funções Transações'!N34&lt;'Indices PF'!$F$26), N34*'Indices PF'!$K$24, N34*'Indices PF'!$L$24)),
    IF((O34&gt;='Indices PF'!$D$25),
    IF(('Funções Transações'!N34&lt;'Indices PF'!$E$26), N34*'Indices PF'!$J$25,
    IF(('Funções Transações'!N34&lt;'Indices PF'!$F$26), N34*'Indices PF'!$K$25, N34*'Indices PF'!$L$25)))))))))</f>
        <v/>
      </c>
      <c r="U34" s="216" t="str">
        <f>IF(OR(ISBLANK(P34),ISBLANK(Q34)),"",
 IF((Q34&lt;='Indices PF'!$D$47),
  IF(('Funções Transações'!P34&lt;'Indices PF'!$E$50), P34*'Indices PF'!$J$47,
  IF(('Funções Transações'!P34&lt;'Indices PF'!$F$50), P34*'Indices PF'!$K$47, P34*'Indices PF'!$L$47)),
   IF((Q34&lt;='Indices PF'!$D$48),
   IF(('Funções Transações'!P34&lt;'Indices PF'!$E$50), P34*'Indices PF'!$J$48,
   IF(('Funções Transações'!P34&lt;'Indices PF'!$F$50), P34*'Indices PF'!$K$48, P34*'Indices PF'!$L$48)),
    IF((Q34&gt;='Indices PF'!$D$49),
    IF(('Funções Transações'!P34&lt;'Indices PF'!$E$50), P34*'Indices PF'!$J$49,
    IF(('Funções Transações'!P34&lt;'Indices PF'!$F$50), P34*'Indices PF'!$K$49, P34*'Indices PF'!$L$49))))))</f>
        <v/>
      </c>
      <c r="V34" s="217"/>
      <c r="W34" s="218"/>
      <c r="X34" s="218"/>
      <c r="Y34" s="219"/>
      <c r="Z34" s="125"/>
      <c r="AA34" s="85"/>
      <c r="AB34" s="220" t="str">
        <f t="shared" si="0"/>
        <v/>
      </c>
      <c r="AC34" s="123"/>
      <c r="AD34" s="123"/>
      <c r="AE34" s="123"/>
      <c r="AF34" s="148"/>
      <c r="AG34" s="148"/>
    </row>
    <row r="35" spans="1:33" ht="12.75" customHeight="1">
      <c r="A35" s="124"/>
      <c r="B35" s="107"/>
      <c r="C35" s="89"/>
      <c r="D35" s="168"/>
      <c r="E35" s="169"/>
      <c r="F35" s="169"/>
      <c r="G35" s="211"/>
      <c r="H35" s="211"/>
      <c r="I35" s="211"/>
      <c r="J35" s="211"/>
      <c r="K35" s="211"/>
      <c r="L35" s="205"/>
      <c r="M35" s="125"/>
      <c r="N35" s="126"/>
      <c r="O35" s="126"/>
      <c r="P35" s="126"/>
      <c r="Q35" s="85"/>
      <c r="R35" s="222" t="str">
        <f>IF(AND(ISTEXT(T35),ISTEXT(U35)),"",SUM(T35:U35)*'Indices PF'!$E$54)</f>
        <v/>
      </c>
      <c r="S35" s="214" t="str">
        <f>IF(OR(ISBLANK(N35),ISBLANK(O35)),"",
 IF(M35="EI", IF((O35&lt;='Indices PF'!$D$7),
  IF(('Funções Transações'!N35&lt;'Indices PF'!$E$10), 'Indices PF'!$E$7,
  IF(('Funções Transações'!N35&lt;'Indices PF'!$F$10), 'Indices PF'!$F$7, 'Indices PF'!$G$7)),
   IF((O35&lt;='Indices PF'!$D$8),
   IF(('Funções Transações'!N35&lt;'Indices PF'!$E$10), 'Indices PF'!$E$8,
   IF(('Funções Transações'!N35&lt;'Indices PF'!$F$10), 'Indices PF'!$F$8, 'Indices PF'!$G$8)),
    IF((O35&gt;='Indices PF'!$D$9),
    IF(('Funções Transações'!N35&lt;'Indices PF'!$E$10), 'Indices PF'!$E$9,
    IF(('Funções Transações'!N35&lt;'Indices PF'!$F$10), 'Indices PF'!$F$9, 'Indices PF'!$G$9))))),
 IF(M35="EQ", IF((O35&lt;='Indices PF'!$D$15),
  IF(('Funções Transações'!N35&lt;'Indices PF'!$E$18), 'Indices PF'!$E$15,
  IF(('Funções Transações'!N35&lt;'Indices PF'!$F$18), 'Indices PF'!$F$15, 'Indices PF'!$G$15)),
   IF((O35&lt;='Indices PF'!$D$16),
   IF(('Funções Transações'!N35&lt;'Indices PF'!$E$18), 'Indices PF'!$E$16,
   IF(('Funções Transações'!N35&lt;'Indices PF'!$F$18), 'Indices PF'!$F$16, 'Indices PF'!$G$16)),
    IF((O35&gt;='Indices PF'!$D$17),
    IF(('Funções Transações'!N35&lt;'Indices PF'!$E$18), 'Indices PF'!$E$17,
    IF(('Funções Transações'!N35&lt;'Indices PF'!$F$18), 'Indices PF'!$F$17, 'Indices PF'!$G$17))))),
 IF(M35="EO", IF((O35&lt;='Indices PF'!$D$23),
  IF(('Funções Transações'!N35&lt;'Indices PF'!$E$26), 'Indices PF'!$E$23,
  IF(('Funções Transações'!N35&lt;'Indices PF'!$F$26), 'Indices PF'!$F$23, 'Indices PF'!$G$23)),
   IF((O35&lt;='Indices PF'!$D$24),
   IF(('Funções Transações'!N35&lt;'Indices PF'!$E$26), 'Indices PF'!$E$24,
   IF(('Funções Transações'!N35&lt;'Indices PF'!$F$26), 'Indices PF'!$F$24, 'Indices PF'!$G$24)),
    IF((O35&gt;='Indices PF'!$D$25),
    IF(('Funções Transações'!N35&lt;'Indices PF'!$E$26), 'Indices PF'!$E$25,
    IF(('Funções Transações'!N35&lt;'Indices PF'!$F$26), 'Indices PF'!$F$25, 'Indices PF'!$G$25)))))))))</f>
        <v/>
      </c>
      <c r="T35" s="215" t="str">
        <f>IF(OR(ISBLANK(N35),ISBLANK(O35)),"",
 IF(M35="EI", IF((O35&lt;='Indices PF'!$D$7),
  IF(('Funções Transações'!N35&lt;'Indices PF'!$E$10), N35*'Indices PF'!$J$7,
  IF(('Funções Transações'!N35&lt;'Indices PF'!$F$10), N35*'Indices PF'!$K$7, N35*'Indices PF'!$L$7)),
   IF((O35&lt;='Indices PF'!$D$8),
   IF(('Funções Transações'!N35&lt;'Indices PF'!$E$10), N35*'Indices PF'!$J$8,
   IF(('Funções Transações'!N35&lt;'Indices PF'!$F$10), N35*'Indices PF'!$K$8, N35*'Indices PF'!$L$8)),
    IF((O35&gt;='Indices PF'!$D$9),
    IF(('Funções Transações'!N35&lt;'Indices PF'!$E$10), N35*'Indices PF'!$J$9,
    IF(('Funções Transações'!N35&lt;'Indices PF'!$F$10), N35*'Indices PF'!$K$9, N35*'Indices PF'!$L$9))))),
 IF(M35="EQ", IF((O35&lt;='Indices PF'!$D$15),
  IF(('Funções Transações'!N35&lt;'Indices PF'!$E$18), N35*'Indices PF'!$J$15,
  IF(('Funções Transações'!N35&lt;'Indices PF'!$F$18), N35*'Indices PF'!$K$15, N35*'Indices PF'!$L$15)),
   IF((O35&lt;='Indices PF'!$D$16),
   IF(('Funções Transações'!N35&lt;'Indices PF'!$E$18), N35*'Indices PF'!$J$16,
   IF(('Funções Transações'!N35&lt;'Indices PF'!$F$18), N35*'Indices PF'!$K$16, N35*'Indices PF'!$L$16)),
    IF((O35&gt;='Indices PF'!$D$17),
    IF(('Funções Transações'!N35&lt;'Indices PF'!$E$18), N35*'Indices PF'!$J$17,
    IF(('Funções Transações'!N35&lt;'Indices PF'!$F$18), N35*'Indices PF'!$K$17, N35*'Indices PF'!$L$17))))),
 IF(M35="EO", IF((O35&lt;='Indices PF'!$D$23),
  IF(('Funções Transações'!N35&lt;'Indices PF'!$E$26), N35*'Indices PF'!$J$23,
  IF(('Funções Transações'!N35&lt;'Indices PF'!$F$26), N35*'Indices PF'!$K$23, N35*'Indices PF'!$L$23)),
   IF((O35&lt;='Indices PF'!$D$24),
   IF(('Funções Transações'!N35&lt;'Indices PF'!$E$26), N35*'Indices PF'!$J$24,
   IF(('Funções Transações'!N35&lt;'Indices PF'!$F$26), N35*'Indices PF'!$K$24, N35*'Indices PF'!$L$24)),
    IF((O35&gt;='Indices PF'!$D$25),
    IF(('Funções Transações'!N35&lt;'Indices PF'!$E$26), N35*'Indices PF'!$J$25,
    IF(('Funções Transações'!N35&lt;'Indices PF'!$F$26), N35*'Indices PF'!$K$25, N35*'Indices PF'!$L$25)))))))))</f>
        <v/>
      </c>
      <c r="U35" s="216" t="str">
        <f>IF(OR(ISBLANK(P35),ISBLANK(Q35)),"",
 IF((Q35&lt;='Indices PF'!$D$47),
  IF(('Funções Transações'!P35&lt;'Indices PF'!$E$50), P35*'Indices PF'!$J$47,
  IF(('Funções Transações'!P35&lt;'Indices PF'!$F$50), P35*'Indices PF'!$K$47, P35*'Indices PF'!$L$47)),
   IF((Q35&lt;='Indices PF'!$D$48),
   IF(('Funções Transações'!P35&lt;'Indices PF'!$E$50), P35*'Indices PF'!$J$48,
   IF(('Funções Transações'!P35&lt;'Indices PF'!$F$50), P35*'Indices PF'!$K$48, P35*'Indices PF'!$L$48)),
    IF((Q35&gt;='Indices PF'!$D$49),
    IF(('Funções Transações'!P35&lt;'Indices PF'!$E$50), P35*'Indices PF'!$J$49,
    IF(('Funções Transações'!P35&lt;'Indices PF'!$F$50), P35*'Indices PF'!$K$49, P35*'Indices PF'!$L$49))))))</f>
        <v/>
      </c>
      <c r="V35" s="217"/>
      <c r="W35" s="218"/>
      <c r="X35" s="218"/>
      <c r="Y35" s="219"/>
      <c r="Z35" s="125"/>
      <c r="AA35" s="85"/>
      <c r="AB35" s="220" t="str">
        <f t="shared" si="0"/>
        <v/>
      </c>
      <c r="AC35" s="123"/>
      <c r="AD35" s="85"/>
      <c r="AE35" s="123"/>
      <c r="AF35" s="148"/>
      <c r="AG35" s="148"/>
    </row>
    <row r="36" spans="1:33" ht="12.75" customHeight="1">
      <c r="A36" s="124"/>
      <c r="B36" s="107"/>
      <c r="C36" s="89"/>
      <c r="D36" s="168"/>
      <c r="E36" s="169"/>
      <c r="F36" s="169"/>
      <c r="G36" s="211"/>
      <c r="H36" s="211"/>
      <c r="I36" s="211"/>
      <c r="J36" s="211"/>
      <c r="K36" s="211"/>
      <c r="L36" s="205"/>
      <c r="M36" s="125"/>
      <c r="N36" s="126"/>
      <c r="O36" s="126"/>
      <c r="P36" s="126"/>
      <c r="Q36" s="85"/>
      <c r="R36" s="222" t="str">
        <f>IF(AND(ISTEXT(T36),ISTEXT(U36)),"",SUM(T36:U36)*'Indices PF'!$E$54)</f>
        <v/>
      </c>
      <c r="S36" s="214" t="str">
        <f>IF(OR(ISBLANK(N36),ISBLANK(O36)),"",
 IF(M36="EI", IF((O36&lt;='Indices PF'!$D$7),
  IF(('Funções Transações'!N36&lt;'Indices PF'!$E$10), 'Indices PF'!$E$7,
  IF(('Funções Transações'!N36&lt;'Indices PF'!$F$10), 'Indices PF'!$F$7, 'Indices PF'!$G$7)),
   IF((O36&lt;='Indices PF'!$D$8),
   IF(('Funções Transações'!N36&lt;'Indices PF'!$E$10), 'Indices PF'!$E$8,
   IF(('Funções Transações'!N36&lt;'Indices PF'!$F$10), 'Indices PF'!$F$8, 'Indices PF'!$G$8)),
    IF((O36&gt;='Indices PF'!$D$9),
    IF(('Funções Transações'!N36&lt;'Indices PF'!$E$10), 'Indices PF'!$E$9,
    IF(('Funções Transações'!N36&lt;'Indices PF'!$F$10), 'Indices PF'!$F$9, 'Indices PF'!$G$9))))),
 IF(M36="EQ", IF((O36&lt;='Indices PF'!$D$15),
  IF(('Funções Transações'!N36&lt;'Indices PF'!$E$18), 'Indices PF'!$E$15,
  IF(('Funções Transações'!N36&lt;'Indices PF'!$F$18), 'Indices PF'!$F$15, 'Indices PF'!$G$15)),
   IF((O36&lt;='Indices PF'!$D$16),
   IF(('Funções Transações'!N36&lt;'Indices PF'!$E$18), 'Indices PF'!$E$16,
   IF(('Funções Transações'!N36&lt;'Indices PF'!$F$18), 'Indices PF'!$F$16, 'Indices PF'!$G$16)),
    IF((O36&gt;='Indices PF'!$D$17),
    IF(('Funções Transações'!N36&lt;'Indices PF'!$E$18), 'Indices PF'!$E$17,
    IF(('Funções Transações'!N36&lt;'Indices PF'!$F$18), 'Indices PF'!$F$17, 'Indices PF'!$G$17))))),
 IF(M36="EO", IF((O36&lt;='Indices PF'!$D$23),
  IF(('Funções Transações'!N36&lt;'Indices PF'!$E$26), 'Indices PF'!$E$23,
  IF(('Funções Transações'!N36&lt;'Indices PF'!$F$26), 'Indices PF'!$F$23, 'Indices PF'!$G$23)),
   IF((O36&lt;='Indices PF'!$D$24),
   IF(('Funções Transações'!N36&lt;'Indices PF'!$E$26), 'Indices PF'!$E$24,
   IF(('Funções Transações'!N36&lt;'Indices PF'!$F$26), 'Indices PF'!$F$24, 'Indices PF'!$G$24)),
    IF((O36&gt;='Indices PF'!$D$25),
    IF(('Funções Transações'!N36&lt;'Indices PF'!$E$26), 'Indices PF'!$E$25,
    IF(('Funções Transações'!N36&lt;'Indices PF'!$F$26), 'Indices PF'!$F$25, 'Indices PF'!$G$25)))))))))</f>
        <v/>
      </c>
      <c r="T36" s="215" t="str">
        <f>IF(OR(ISBLANK(N36),ISBLANK(O36)),"",
 IF(M36="EI", IF((O36&lt;='Indices PF'!$D$7),
  IF(('Funções Transações'!N36&lt;'Indices PF'!$E$10), N36*'Indices PF'!$J$7,
  IF(('Funções Transações'!N36&lt;'Indices PF'!$F$10), N36*'Indices PF'!$K$7, N36*'Indices PF'!$L$7)),
   IF((O36&lt;='Indices PF'!$D$8),
   IF(('Funções Transações'!N36&lt;'Indices PF'!$E$10), N36*'Indices PF'!$J$8,
   IF(('Funções Transações'!N36&lt;'Indices PF'!$F$10), N36*'Indices PF'!$K$8, N36*'Indices PF'!$L$8)),
    IF((O36&gt;='Indices PF'!$D$9),
    IF(('Funções Transações'!N36&lt;'Indices PF'!$E$10), N36*'Indices PF'!$J$9,
    IF(('Funções Transações'!N36&lt;'Indices PF'!$F$10), N36*'Indices PF'!$K$9, N36*'Indices PF'!$L$9))))),
 IF(M36="EQ", IF((O36&lt;='Indices PF'!$D$15),
  IF(('Funções Transações'!N36&lt;'Indices PF'!$E$18), N36*'Indices PF'!$J$15,
  IF(('Funções Transações'!N36&lt;'Indices PF'!$F$18), N36*'Indices PF'!$K$15, N36*'Indices PF'!$L$15)),
   IF((O36&lt;='Indices PF'!$D$16),
   IF(('Funções Transações'!N36&lt;'Indices PF'!$E$18), N36*'Indices PF'!$J$16,
   IF(('Funções Transações'!N36&lt;'Indices PF'!$F$18), N36*'Indices PF'!$K$16, N36*'Indices PF'!$L$16)),
    IF((O36&gt;='Indices PF'!$D$17),
    IF(('Funções Transações'!N36&lt;'Indices PF'!$E$18), N36*'Indices PF'!$J$17,
    IF(('Funções Transações'!N36&lt;'Indices PF'!$F$18), N36*'Indices PF'!$K$17, N36*'Indices PF'!$L$17))))),
 IF(M36="EO", IF((O36&lt;='Indices PF'!$D$23),
  IF(('Funções Transações'!N36&lt;'Indices PF'!$E$26), N36*'Indices PF'!$J$23,
  IF(('Funções Transações'!N36&lt;'Indices PF'!$F$26), N36*'Indices PF'!$K$23, N36*'Indices PF'!$L$23)),
   IF((O36&lt;='Indices PF'!$D$24),
   IF(('Funções Transações'!N36&lt;'Indices PF'!$E$26), N36*'Indices PF'!$J$24,
   IF(('Funções Transações'!N36&lt;'Indices PF'!$F$26), N36*'Indices PF'!$K$24, N36*'Indices PF'!$L$24)),
    IF((O36&gt;='Indices PF'!$D$25),
    IF(('Funções Transações'!N36&lt;'Indices PF'!$E$26), N36*'Indices PF'!$J$25,
    IF(('Funções Transações'!N36&lt;'Indices PF'!$F$26), N36*'Indices PF'!$K$25, N36*'Indices PF'!$L$25)))))))))</f>
        <v/>
      </c>
      <c r="U36" s="216" t="str">
        <f>IF(OR(ISBLANK(P36),ISBLANK(Q36)),"",
 IF((Q36&lt;='Indices PF'!$D$47),
  IF(('Funções Transações'!P36&lt;'Indices PF'!$E$50), P36*'Indices PF'!$J$47,
  IF(('Funções Transações'!P36&lt;'Indices PF'!$F$50), P36*'Indices PF'!$K$47, P36*'Indices PF'!$L$47)),
   IF((Q36&lt;='Indices PF'!$D$48),
   IF(('Funções Transações'!P36&lt;'Indices PF'!$E$50), P36*'Indices PF'!$J$48,
   IF(('Funções Transações'!P36&lt;'Indices PF'!$F$50), P36*'Indices PF'!$K$48, P36*'Indices PF'!$L$48)),
    IF((Q36&gt;='Indices PF'!$D$49),
    IF(('Funções Transações'!P36&lt;'Indices PF'!$E$50), P36*'Indices PF'!$J$49,
    IF(('Funções Transações'!P36&lt;'Indices PF'!$F$50), P36*'Indices PF'!$K$49, P36*'Indices PF'!$L$49))))))</f>
        <v/>
      </c>
      <c r="V36" s="217"/>
      <c r="W36" s="218"/>
      <c r="X36" s="218"/>
      <c r="Y36" s="219"/>
      <c r="Z36" s="125"/>
      <c r="AA36" s="85"/>
      <c r="AB36" s="220" t="str">
        <f t="shared" si="0"/>
        <v/>
      </c>
      <c r="AC36" s="123"/>
      <c r="AD36" s="85"/>
      <c r="AE36" s="123"/>
      <c r="AF36" s="148"/>
      <c r="AG36" s="148"/>
    </row>
    <row r="37" spans="1:33" ht="12.75" customHeight="1">
      <c r="A37" s="124"/>
      <c r="B37" s="107"/>
      <c r="C37" s="89"/>
      <c r="D37" s="168"/>
      <c r="E37" s="169"/>
      <c r="F37" s="169"/>
      <c r="G37" s="211"/>
      <c r="H37" s="211"/>
      <c r="I37" s="211"/>
      <c r="J37" s="211"/>
      <c r="K37" s="211"/>
      <c r="L37" s="205"/>
      <c r="M37" s="125"/>
      <c r="N37" s="126"/>
      <c r="O37" s="126"/>
      <c r="P37" s="126"/>
      <c r="Q37" s="85"/>
      <c r="R37" s="222" t="str">
        <f>IF(AND(ISTEXT(T37),ISTEXT(U37)),"",SUM(T37:U37)*'Indices PF'!$E$54)</f>
        <v/>
      </c>
      <c r="S37" s="214" t="str">
        <f>IF(OR(ISBLANK(N37),ISBLANK(O37)),"",
 IF(M37="EI", IF((O37&lt;='Indices PF'!$D$7),
  IF(('Funções Transações'!N37&lt;'Indices PF'!$E$10), 'Indices PF'!$E$7,
  IF(('Funções Transações'!N37&lt;'Indices PF'!$F$10), 'Indices PF'!$F$7, 'Indices PF'!$G$7)),
   IF((O37&lt;='Indices PF'!$D$8),
   IF(('Funções Transações'!N37&lt;'Indices PF'!$E$10), 'Indices PF'!$E$8,
   IF(('Funções Transações'!N37&lt;'Indices PF'!$F$10), 'Indices PF'!$F$8, 'Indices PF'!$G$8)),
    IF((O37&gt;='Indices PF'!$D$9),
    IF(('Funções Transações'!N37&lt;'Indices PF'!$E$10), 'Indices PF'!$E$9,
    IF(('Funções Transações'!N37&lt;'Indices PF'!$F$10), 'Indices PF'!$F$9, 'Indices PF'!$G$9))))),
 IF(M37="EQ", IF((O37&lt;='Indices PF'!$D$15),
  IF(('Funções Transações'!N37&lt;'Indices PF'!$E$18), 'Indices PF'!$E$15,
  IF(('Funções Transações'!N37&lt;'Indices PF'!$F$18), 'Indices PF'!$F$15, 'Indices PF'!$G$15)),
   IF((O37&lt;='Indices PF'!$D$16),
   IF(('Funções Transações'!N37&lt;'Indices PF'!$E$18), 'Indices PF'!$E$16,
   IF(('Funções Transações'!N37&lt;'Indices PF'!$F$18), 'Indices PF'!$F$16, 'Indices PF'!$G$16)),
    IF((O37&gt;='Indices PF'!$D$17),
    IF(('Funções Transações'!N37&lt;'Indices PF'!$E$18), 'Indices PF'!$E$17,
    IF(('Funções Transações'!N37&lt;'Indices PF'!$F$18), 'Indices PF'!$F$17, 'Indices PF'!$G$17))))),
 IF(M37="EO", IF((O37&lt;='Indices PF'!$D$23),
  IF(('Funções Transações'!N37&lt;'Indices PF'!$E$26), 'Indices PF'!$E$23,
  IF(('Funções Transações'!N37&lt;'Indices PF'!$F$26), 'Indices PF'!$F$23, 'Indices PF'!$G$23)),
   IF((O37&lt;='Indices PF'!$D$24),
   IF(('Funções Transações'!N37&lt;'Indices PF'!$E$26), 'Indices PF'!$E$24,
   IF(('Funções Transações'!N37&lt;'Indices PF'!$F$26), 'Indices PF'!$F$24, 'Indices PF'!$G$24)),
    IF((O37&gt;='Indices PF'!$D$25),
    IF(('Funções Transações'!N37&lt;'Indices PF'!$E$26), 'Indices PF'!$E$25,
    IF(('Funções Transações'!N37&lt;'Indices PF'!$F$26), 'Indices PF'!$F$25, 'Indices PF'!$G$25)))))))))</f>
        <v/>
      </c>
      <c r="T37" s="215" t="str">
        <f>IF(OR(ISBLANK(N37),ISBLANK(O37)),"",
 IF(M37="EI", IF((O37&lt;='Indices PF'!$D$7),
  IF(('Funções Transações'!N37&lt;'Indices PF'!$E$10), N37*'Indices PF'!$J$7,
  IF(('Funções Transações'!N37&lt;'Indices PF'!$F$10), N37*'Indices PF'!$K$7, N37*'Indices PF'!$L$7)),
   IF((O37&lt;='Indices PF'!$D$8),
   IF(('Funções Transações'!N37&lt;'Indices PF'!$E$10), N37*'Indices PF'!$J$8,
   IF(('Funções Transações'!N37&lt;'Indices PF'!$F$10), N37*'Indices PF'!$K$8, N37*'Indices PF'!$L$8)),
    IF((O37&gt;='Indices PF'!$D$9),
    IF(('Funções Transações'!N37&lt;'Indices PF'!$E$10), N37*'Indices PF'!$J$9,
    IF(('Funções Transações'!N37&lt;'Indices PF'!$F$10), N37*'Indices PF'!$K$9, N37*'Indices PF'!$L$9))))),
 IF(M37="EQ", IF((O37&lt;='Indices PF'!$D$15),
  IF(('Funções Transações'!N37&lt;'Indices PF'!$E$18), N37*'Indices PF'!$J$15,
  IF(('Funções Transações'!N37&lt;'Indices PF'!$F$18), N37*'Indices PF'!$K$15, N37*'Indices PF'!$L$15)),
   IF((O37&lt;='Indices PF'!$D$16),
   IF(('Funções Transações'!N37&lt;'Indices PF'!$E$18), N37*'Indices PF'!$J$16,
   IF(('Funções Transações'!N37&lt;'Indices PF'!$F$18), N37*'Indices PF'!$K$16, N37*'Indices PF'!$L$16)),
    IF((O37&gt;='Indices PF'!$D$17),
    IF(('Funções Transações'!N37&lt;'Indices PF'!$E$18), N37*'Indices PF'!$J$17,
    IF(('Funções Transações'!N37&lt;'Indices PF'!$F$18), N37*'Indices PF'!$K$17, N37*'Indices PF'!$L$17))))),
 IF(M37="EO", IF((O37&lt;='Indices PF'!$D$23),
  IF(('Funções Transações'!N37&lt;'Indices PF'!$E$26), N37*'Indices PF'!$J$23,
  IF(('Funções Transações'!N37&lt;'Indices PF'!$F$26), N37*'Indices PF'!$K$23, N37*'Indices PF'!$L$23)),
   IF((O37&lt;='Indices PF'!$D$24),
   IF(('Funções Transações'!N37&lt;'Indices PF'!$E$26), N37*'Indices PF'!$J$24,
   IF(('Funções Transações'!N37&lt;'Indices PF'!$F$26), N37*'Indices PF'!$K$24, N37*'Indices PF'!$L$24)),
    IF((O37&gt;='Indices PF'!$D$25),
    IF(('Funções Transações'!N37&lt;'Indices PF'!$E$26), N37*'Indices PF'!$J$25,
    IF(('Funções Transações'!N37&lt;'Indices PF'!$F$26), N37*'Indices PF'!$K$25, N37*'Indices PF'!$L$25)))))))))</f>
        <v/>
      </c>
      <c r="U37" s="216" t="str">
        <f>IF(OR(ISBLANK(P37),ISBLANK(Q37)),"",
 IF((Q37&lt;='Indices PF'!$D$47),
  IF(('Funções Transações'!P37&lt;'Indices PF'!$E$50), P37*'Indices PF'!$J$47,
  IF(('Funções Transações'!P37&lt;'Indices PF'!$F$50), P37*'Indices PF'!$K$47, P37*'Indices PF'!$L$47)),
   IF((Q37&lt;='Indices PF'!$D$48),
   IF(('Funções Transações'!P37&lt;'Indices PF'!$E$50), P37*'Indices PF'!$J$48,
   IF(('Funções Transações'!P37&lt;'Indices PF'!$F$50), P37*'Indices PF'!$K$48, P37*'Indices PF'!$L$48)),
    IF((Q37&gt;='Indices PF'!$D$49),
    IF(('Funções Transações'!P37&lt;'Indices PF'!$E$50), P37*'Indices PF'!$J$49,
    IF(('Funções Transações'!P37&lt;'Indices PF'!$F$50), P37*'Indices PF'!$K$49, P37*'Indices PF'!$L$49))))))</f>
        <v/>
      </c>
      <c r="V37" s="217"/>
      <c r="W37" s="218"/>
      <c r="X37" s="218"/>
      <c r="Y37" s="219"/>
      <c r="Z37" s="125"/>
      <c r="AA37" s="85"/>
      <c r="AB37" s="220" t="str">
        <f t="shared" si="0"/>
        <v/>
      </c>
      <c r="AC37" s="123"/>
      <c r="AD37" s="85"/>
      <c r="AE37" s="123"/>
      <c r="AF37" s="148"/>
      <c r="AG37" s="148"/>
    </row>
    <row r="38" spans="1:33" ht="12.75" customHeight="1">
      <c r="A38" s="124"/>
      <c r="B38" s="107"/>
      <c r="C38" s="89"/>
      <c r="D38" s="168"/>
      <c r="E38" s="169"/>
      <c r="F38" s="169"/>
      <c r="G38" s="211"/>
      <c r="H38" s="211"/>
      <c r="I38" s="211"/>
      <c r="J38" s="211"/>
      <c r="K38" s="211"/>
      <c r="L38" s="205"/>
      <c r="M38" s="125"/>
      <c r="N38" s="126"/>
      <c r="O38" s="126"/>
      <c r="P38" s="126"/>
      <c r="Q38" s="85"/>
      <c r="R38" s="222" t="str">
        <f>IF(AND(ISTEXT(T38),ISTEXT(U38)),"",SUM(T38:U38)*'Indices PF'!$E$54)</f>
        <v/>
      </c>
      <c r="S38" s="214" t="str">
        <f>IF(OR(ISBLANK(N38),ISBLANK(O38)),"",
 IF(M38="EI", IF((O38&lt;='Indices PF'!$D$7),
  IF(('Funções Transações'!N38&lt;'Indices PF'!$E$10), 'Indices PF'!$E$7,
  IF(('Funções Transações'!N38&lt;'Indices PF'!$F$10), 'Indices PF'!$F$7, 'Indices PF'!$G$7)),
   IF((O38&lt;='Indices PF'!$D$8),
   IF(('Funções Transações'!N38&lt;'Indices PF'!$E$10), 'Indices PF'!$E$8,
   IF(('Funções Transações'!N38&lt;'Indices PF'!$F$10), 'Indices PF'!$F$8, 'Indices PF'!$G$8)),
    IF((O38&gt;='Indices PF'!$D$9),
    IF(('Funções Transações'!N38&lt;'Indices PF'!$E$10), 'Indices PF'!$E$9,
    IF(('Funções Transações'!N38&lt;'Indices PF'!$F$10), 'Indices PF'!$F$9, 'Indices PF'!$G$9))))),
 IF(M38="EQ", IF((O38&lt;='Indices PF'!$D$15),
  IF(('Funções Transações'!N38&lt;'Indices PF'!$E$18), 'Indices PF'!$E$15,
  IF(('Funções Transações'!N38&lt;'Indices PF'!$F$18), 'Indices PF'!$F$15, 'Indices PF'!$G$15)),
   IF((O38&lt;='Indices PF'!$D$16),
   IF(('Funções Transações'!N38&lt;'Indices PF'!$E$18), 'Indices PF'!$E$16,
   IF(('Funções Transações'!N38&lt;'Indices PF'!$F$18), 'Indices PF'!$F$16, 'Indices PF'!$G$16)),
    IF((O38&gt;='Indices PF'!$D$17),
    IF(('Funções Transações'!N38&lt;'Indices PF'!$E$18), 'Indices PF'!$E$17,
    IF(('Funções Transações'!N38&lt;'Indices PF'!$F$18), 'Indices PF'!$F$17, 'Indices PF'!$G$17))))),
 IF(M38="EO", IF((O38&lt;='Indices PF'!$D$23),
  IF(('Funções Transações'!N38&lt;'Indices PF'!$E$26), 'Indices PF'!$E$23,
  IF(('Funções Transações'!N38&lt;'Indices PF'!$F$26), 'Indices PF'!$F$23, 'Indices PF'!$G$23)),
   IF((O38&lt;='Indices PF'!$D$24),
   IF(('Funções Transações'!N38&lt;'Indices PF'!$E$26), 'Indices PF'!$E$24,
   IF(('Funções Transações'!N38&lt;'Indices PF'!$F$26), 'Indices PF'!$F$24, 'Indices PF'!$G$24)),
    IF((O38&gt;='Indices PF'!$D$25),
    IF(('Funções Transações'!N38&lt;'Indices PF'!$E$26), 'Indices PF'!$E$25,
    IF(('Funções Transações'!N38&lt;'Indices PF'!$F$26), 'Indices PF'!$F$25, 'Indices PF'!$G$25)))))))))</f>
        <v/>
      </c>
      <c r="T38" s="215" t="str">
        <f>IF(OR(ISBLANK(N38),ISBLANK(O38)),"",
 IF(M38="EI", IF((O38&lt;='Indices PF'!$D$7),
  IF(('Funções Transações'!N38&lt;'Indices PF'!$E$10), N38*'Indices PF'!$J$7,
  IF(('Funções Transações'!N38&lt;'Indices PF'!$F$10), N38*'Indices PF'!$K$7, N38*'Indices PF'!$L$7)),
   IF((O38&lt;='Indices PF'!$D$8),
   IF(('Funções Transações'!N38&lt;'Indices PF'!$E$10), N38*'Indices PF'!$J$8,
   IF(('Funções Transações'!N38&lt;'Indices PF'!$F$10), N38*'Indices PF'!$K$8, N38*'Indices PF'!$L$8)),
    IF((O38&gt;='Indices PF'!$D$9),
    IF(('Funções Transações'!N38&lt;'Indices PF'!$E$10), N38*'Indices PF'!$J$9,
    IF(('Funções Transações'!N38&lt;'Indices PF'!$F$10), N38*'Indices PF'!$K$9, N38*'Indices PF'!$L$9))))),
 IF(M38="EQ", IF((O38&lt;='Indices PF'!$D$15),
  IF(('Funções Transações'!N38&lt;'Indices PF'!$E$18), N38*'Indices PF'!$J$15,
  IF(('Funções Transações'!N38&lt;'Indices PF'!$F$18), N38*'Indices PF'!$K$15, N38*'Indices PF'!$L$15)),
   IF((O38&lt;='Indices PF'!$D$16),
   IF(('Funções Transações'!N38&lt;'Indices PF'!$E$18), N38*'Indices PF'!$J$16,
   IF(('Funções Transações'!N38&lt;'Indices PF'!$F$18), N38*'Indices PF'!$K$16, N38*'Indices PF'!$L$16)),
    IF((O38&gt;='Indices PF'!$D$17),
    IF(('Funções Transações'!N38&lt;'Indices PF'!$E$18), N38*'Indices PF'!$J$17,
    IF(('Funções Transações'!N38&lt;'Indices PF'!$F$18), N38*'Indices PF'!$K$17, N38*'Indices PF'!$L$17))))),
 IF(M38="EO", IF((O38&lt;='Indices PF'!$D$23),
  IF(('Funções Transações'!N38&lt;'Indices PF'!$E$26), N38*'Indices PF'!$J$23,
  IF(('Funções Transações'!N38&lt;'Indices PF'!$F$26), N38*'Indices PF'!$K$23, N38*'Indices PF'!$L$23)),
   IF((O38&lt;='Indices PF'!$D$24),
   IF(('Funções Transações'!N38&lt;'Indices PF'!$E$26), N38*'Indices PF'!$J$24,
   IF(('Funções Transações'!N38&lt;'Indices PF'!$F$26), N38*'Indices PF'!$K$24, N38*'Indices PF'!$L$24)),
    IF((O38&gt;='Indices PF'!$D$25),
    IF(('Funções Transações'!N38&lt;'Indices PF'!$E$26), N38*'Indices PF'!$J$25,
    IF(('Funções Transações'!N38&lt;'Indices PF'!$F$26), N38*'Indices PF'!$K$25, N38*'Indices PF'!$L$25)))))))))</f>
        <v/>
      </c>
      <c r="U38" s="216" t="str">
        <f>IF(OR(ISBLANK(P38),ISBLANK(Q38)),"",
 IF((Q38&lt;='Indices PF'!$D$47),
  IF(('Funções Transações'!P38&lt;'Indices PF'!$E$50), P38*'Indices PF'!$J$47,
  IF(('Funções Transações'!P38&lt;'Indices PF'!$F$50), P38*'Indices PF'!$K$47, P38*'Indices PF'!$L$47)),
   IF((Q38&lt;='Indices PF'!$D$48),
   IF(('Funções Transações'!P38&lt;'Indices PF'!$E$50), P38*'Indices PF'!$J$48,
   IF(('Funções Transações'!P38&lt;'Indices PF'!$F$50), P38*'Indices PF'!$K$48, P38*'Indices PF'!$L$48)),
    IF((Q38&gt;='Indices PF'!$D$49),
    IF(('Funções Transações'!P38&lt;'Indices PF'!$E$50), P38*'Indices PF'!$J$49,
    IF(('Funções Transações'!P38&lt;'Indices PF'!$F$50), P38*'Indices PF'!$K$49, P38*'Indices PF'!$L$49))))))</f>
        <v/>
      </c>
      <c r="V38" s="217"/>
      <c r="W38" s="218"/>
      <c r="X38" s="218"/>
      <c r="Y38" s="219"/>
      <c r="Z38" s="125"/>
      <c r="AA38" s="85"/>
      <c r="AB38" s="220" t="str">
        <f t="shared" si="0"/>
        <v/>
      </c>
      <c r="AC38" s="123"/>
      <c r="AD38" s="85"/>
      <c r="AE38" s="123"/>
      <c r="AF38" s="148"/>
      <c r="AG38" s="148"/>
    </row>
    <row r="39" spans="1:33" ht="12.75" customHeight="1">
      <c r="A39" s="124"/>
      <c r="B39" s="107"/>
      <c r="C39" s="89"/>
      <c r="D39" s="168"/>
      <c r="E39" s="169"/>
      <c r="F39" s="169"/>
      <c r="G39" s="211"/>
      <c r="H39" s="211"/>
      <c r="I39" s="211"/>
      <c r="J39" s="211"/>
      <c r="K39" s="211"/>
      <c r="L39" s="205"/>
      <c r="M39" s="125"/>
      <c r="N39" s="126"/>
      <c r="O39" s="126"/>
      <c r="P39" s="126"/>
      <c r="Q39" s="85"/>
      <c r="R39" s="222" t="str">
        <f>IF(AND(ISTEXT(T39),ISTEXT(U39)),"",SUM(T39:U39)*'Indices PF'!$E$54)</f>
        <v/>
      </c>
      <c r="S39" s="214" t="str">
        <f>IF(OR(ISBLANK(N39),ISBLANK(O39)),"",
 IF(M39="EI", IF((O39&lt;='Indices PF'!$D$7),
  IF(('Funções Transações'!N39&lt;'Indices PF'!$E$10), 'Indices PF'!$E$7,
  IF(('Funções Transações'!N39&lt;'Indices PF'!$F$10), 'Indices PF'!$F$7, 'Indices PF'!$G$7)),
   IF((O39&lt;='Indices PF'!$D$8),
   IF(('Funções Transações'!N39&lt;'Indices PF'!$E$10), 'Indices PF'!$E$8,
   IF(('Funções Transações'!N39&lt;'Indices PF'!$F$10), 'Indices PF'!$F$8, 'Indices PF'!$G$8)),
    IF((O39&gt;='Indices PF'!$D$9),
    IF(('Funções Transações'!N39&lt;'Indices PF'!$E$10), 'Indices PF'!$E$9,
    IF(('Funções Transações'!N39&lt;'Indices PF'!$F$10), 'Indices PF'!$F$9, 'Indices PF'!$G$9))))),
 IF(M39="EQ", IF((O39&lt;='Indices PF'!$D$15),
  IF(('Funções Transações'!N39&lt;'Indices PF'!$E$18), 'Indices PF'!$E$15,
  IF(('Funções Transações'!N39&lt;'Indices PF'!$F$18), 'Indices PF'!$F$15, 'Indices PF'!$G$15)),
   IF((O39&lt;='Indices PF'!$D$16),
   IF(('Funções Transações'!N39&lt;'Indices PF'!$E$18), 'Indices PF'!$E$16,
   IF(('Funções Transações'!N39&lt;'Indices PF'!$F$18), 'Indices PF'!$F$16, 'Indices PF'!$G$16)),
    IF((O39&gt;='Indices PF'!$D$17),
    IF(('Funções Transações'!N39&lt;'Indices PF'!$E$18), 'Indices PF'!$E$17,
    IF(('Funções Transações'!N39&lt;'Indices PF'!$F$18), 'Indices PF'!$F$17, 'Indices PF'!$G$17))))),
 IF(M39="EO", IF((O39&lt;='Indices PF'!$D$23),
  IF(('Funções Transações'!N39&lt;'Indices PF'!$E$26), 'Indices PF'!$E$23,
  IF(('Funções Transações'!N39&lt;'Indices PF'!$F$26), 'Indices PF'!$F$23, 'Indices PF'!$G$23)),
   IF((O39&lt;='Indices PF'!$D$24),
   IF(('Funções Transações'!N39&lt;'Indices PF'!$E$26), 'Indices PF'!$E$24,
   IF(('Funções Transações'!N39&lt;'Indices PF'!$F$26), 'Indices PF'!$F$24, 'Indices PF'!$G$24)),
    IF((O39&gt;='Indices PF'!$D$25),
    IF(('Funções Transações'!N39&lt;'Indices PF'!$E$26), 'Indices PF'!$E$25,
    IF(('Funções Transações'!N39&lt;'Indices PF'!$F$26), 'Indices PF'!$F$25, 'Indices PF'!$G$25)))))))))</f>
        <v/>
      </c>
      <c r="T39" s="215" t="str">
        <f>IF(OR(ISBLANK(N39),ISBLANK(O39)),"",
 IF(M39="EI", IF((O39&lt;='Indices PF'!$D$7),
  IF(('Funções Transações'!N39&lt;'Indices PF'!$E$10), N39*'Indices PF'!$J$7,
  IF(('Funções Transações'!N39&lt;'Indices PF'!$F$10), N39*'Indices PF'!$K$7, N39*'Indices PF'!$L$7)),
   IF((O39&lt;='Indices PF'!$D$8),
   IF(('Funções Transações'!N39&lt;'Indices PF'!$E$10), N39*'Indices PF'!$J$8,
   IF(('Funções Transações'!N39&lt;'Indices PF'!$F$10), N39*'Indices PF'!$K$8, N39*'Indices PF'!$L$8)),
    IF((O39&gt;='Indices PF'!$D$9),
    IF(('Funções Transações'!N39&lt;'Indices PF'!$E$10), N39*'Indices PF'!$J$9,
    IF(('Funções Transações'!N39&lt;'Indices PF'!$F$10), N39*'Indices PF'!$K$9, N39*'Indices PF'!$L$9))))),
 IF(M39="EQ", IF((O39&lt;='Indices PF'!$D$15),
  IF(('Funções Transações'!N39&lt;'Indices PF'!$E$18), N39*'Indices PF'!$J$15,
  IF(('Funções Transações'!N39&lt;'Indices PF'!$F$18), N39*'Indices PF'!$K$15, N39*'Indices PF'!$L$15)),
   IF((O39&lt;='Indices PF'!$D$16),
   IF(('Funções Transações'!N39&lt;'Indices PF'!$E$18), N39*'Indices PF'!$J$16,
   IF(('Funções Transações'!N39&lt;'Indices PF'!$F$18), N39*'Indices PF'!$K$16, N39*'Indices PF'!$L$16)),
    IF((O39&gt;='Indices PF'!$D$17),
    IF(('Funções Transações'!N39&lt;'Indices PF'!$E$18), N39*'Indices PF'!$J$17,
    IF(('Funções Transações'!N39&lt;'Indices PF'!$F$18), N39*'Indices PF'!$K$17, N39*'Indices PF'!$L$17))))),
 IF(M39="EO", IF((O39&lt;='Indices PF'!$D$23),
  IF(('Funções Transações'!N39&lt;'Indices PF'!$E$26), N39*'Indices PF'!$J$23,
  IF(('Funções Transações'!N39&lt;'Indices PF'!$F$26), N39*'Indices PF'!$K$23, N39*'Indices PF'!$L$23)),
   IF((O39&lt;='Indices PF'!$D$24),
   IF(('Funções Transações'!N39&lt;'Indices PF'!$E$26), N39*'Indices PF'!$J$24,
   IF(('Funções Transações'!N39&lt;'Indices PF'!$F$26), N39*'Indices PF'!$K$24, N39*'Indices PF'!$L$24)),
    IF((O39&gt;='Indices PF'!$D$25),
    IF(('Funções Transações'!N39&lt;'Indices PF'!$E$26), N39*'Indices PF'!$J$25,
    IF(('Funções Transações'!N39&lt;'Indices PF'!$F$26), N39*'Indices PF'!$K$25, N39*'Indices PF'!$L$25)))))))))</f>
        <v/>
      </c>
      <c r="U39" s="216" t="str">
        <f>IF(OR(ISBLANK(P39),ISBLANK(Q39)),"",
 IF((Q39&lt;='Indices PF'!$D$47),
  IF(('Funções Transações'!P39&lt;'Indices PF'!$E$50), P39*'Indices PF'!$J$47,
  IF(('Funções Transações'!P39&lt;'Indices PF'!$F$50), P39*'Indices PF'!$K$47, P39*'Indices PF'!$L$47)),
   IF((Q39&lt;='Indices PF'!$D$48),
   IF(('Funções Transações'!P39&lt;'Indices PF'!$E$50), P39*'Indices PF'!$J$48,
   IF(('Funções Transações'!P39&lt;'Indices PF'!$F$50), P39*'Indices PF'!$K$48, P39*'Indices PF'!$L$48)),
    IF((Q39&gt;='Indices PF'!$D$49),
    IF(('Funções Transações'!P39&lt;'Indices PF'!$E$50), P39*'Indices PF'!$J$49,
    IF(('Funções Transações'!P39&lt;'Indices PF'!$F$50), P39*'Indices PF'!$K$49, P39*'Indices PF'!$L$49))))))</f>
        <v/>
      </c>
      <c r="V39" s="217"/>
      <c r="W39" s="218"/>
      <c r="X39" s="218"/>
      <c r="Y39" s="219"/>
      <c r="Z39" s="125"/>
      <c r="AA39" s="85"/>
      <c r="AB39" s="220" t="str">
        <f t="shared" si="0"/>
        <v/>
      </c>
      <c r="AC39" s="123"/>
      <c r="AD39" s="85"/>
      <c r="AE39" s="123"/>
      <c r="AF39" s="148"/>
      <c r="AG39" s="148"/>
    </row>
    <row r="40" spans="1:33" ht="12.75" customHeight="1">
      <c r="A40" s="124"/>
      <c r="B40" s="107"/>
      <c r="C40" s="89"/>
      <c r="D40" s="168"/>
      <c r="E40" s="169"/>
      <c r="F40" s="169"/>
      <c r="G40" s="211"/>
      <c r="H40" s="211"/>
      <c r="I40" s="211"/>
      <c r="J40" s="211"/>
      <c r="K40" s="211"/>
      <c r="L40" s="205"/>
      <c r="M40" s="85"/>
      <c r="N40" s="126"/>
      <c r="O40" s="126"/>
      <c r="P40" s="126"/>
      <c r="Q40" s="85"/>
      <c r="R40" s="222" t="str">
        <f>IF(AND(ISTEXT(T40),ISTEXT(U40)),"",SUM(T40:U40)*'Indices PF'!$E$54)</f>
        <v/>
      </c>
      <c r="S40" s="214" t="str">
        <f>IF(OR(ISBLANK(N40),ISBLANK(O40)),"",
 IF(M40="EI", IF((O40&lt;='Indices PF'!$D$7),
  IF(('Funções Transações'!N40&lt;'Indices PF'!$E$10), 'Indices PF'!$E$7,
  IF(('Funções Transações'!N40&lt;'Indices PF'!$F$10), 'Indices PF'!$F$7, 'Indices PF'!$G$7)),
   IF((O40&lt;='Indices PF'!$D$8),
   IF(('Funções Transações'!N40&lt;'Indices PF'!$E$10), 'Indices PF'!$E$8,
   IF(('Funções Transações'!N40&lt;'Indices PF'!$F$10), 'Indices PF'!$F$8, 'Indices PF'!$G$8)),
    IF((O40&gt;='Indices PF'!$D$9),
    IF(('Funções Transações'!N40&lt;'Indices PF'!$E$10), 'Indices PF'!$E$9,
    IF(('Funções Transações'!N40&lt;'Indices PF'!$F$10), 'Indices PF'!$F$9, 'Indices PF'!$G$9))))),
 IF(M40="EQ", IF((O40&lt;='Indices PF'!$D$15),
  IF(('Funções Transações'!N40&lt;'Indices PF'!$E$18), 'Indices PF'!$E$15,
  IF(('Funções Transações'!N40&lt;'Indices PF'!$F$18), 'Indices PF'!$F$15, 'Indices PF'!$G$15)),
   IF((O40&lt;='Indices PF'!$D$16),
   IF(('Funções Transações'!N40&lt;'Indices PF'!$E$18), 'Indices PF'!$E$16,
   IF(('Funções Transações'!N40&lt;'Indices PF'!$F$18), 'Indices PF'!$F$16, 'Indices PF'!$G$16)),
    IF((O40&gt;='Indices PF'!$D$17),
    IF(('Funções Transações'!N40&lt;'Indices PF'!$E$18), 'Indices PF'!$E$17,
    IF(('Funções Transações'!N40&lt;'Indices PF'!$F$18), 'Indices PF'!$F$17, 'Indices PF'!$G$17))))),
 IF(M40="EO", IF((O40&lt;='Indices PF'!$D$23),
  IF(('Funções Transações'!N40&lt;'Indices PF'!$E$26), 'Indices PF'!$E$23,
  IF(('Funções Transações'!N40&lt;'Indices PF'!$F$26), 'Indices PF'!$F$23, 'Indices PF'!$G$23)),
   IF((O40&lt;='Indices PF'!$D$24),
   IF(('Funções Transações'!N40&lt;'Indices PF'!$E$26), 'Indices PF'!$E$24,
   IF(('Funções Transações'!N40&lt;'Indices PF'!$F$26), 'Indices PF'!$F$24, 'Indices PF'!$G$24)),
    IF((O40&gt;='Indices PF'!$D$25),
    IF(('Funções Transações'!N40&lt;'Indices PF'!$E$26), 'Indices PF'!$E$25,
    IF(('Funções Transações'!N40&lt;'Indices PF'!$F$26), 'Indices PF'!$F$25, 'Indices PF'!$G$25)))))))))</f>
        <v/>
      </c>
      <c r="T40" s="215" t="str">
        <f>IF(OR(ISBLANK(N40),ISBLANK(O40)),"",
 IF(M40="EI", IF((O40&lt;='Indices PF'!$D$7),
  IF(('Funções Transações'!N40&lt;'Indices PF'!$E$10), N40*'Indices PF'!$J$7,
  IF(('Funções Transações'!N40&lt;'Indices PF'!$F$10), N40*'Indices PF'!$K$7, N40*'Indices PF'!$L$7)),
   IF((O40&lt;='Indices PF'!$D$8),
   IF(('Funções Transações'!N40&lt;'Indices PF'!$E$10), N40*'Indices PF'!$J$8,
   IF(('Funções Transações'!N40&lt;'Indices PF'!$F$10), N40*'Indices PF'!$K$8, N40*'Indices PF'!$L$8)),
    IF((O40&gt;='Indices PF'!$D$9),
    IF(('Funções Transações'!N40&lt;'Indices PF'!$E$10), N40*'Indices PF'!$J$9,
    IF(('Funções Transações'!N40&lt;'Indices PF'!$F$10), N40*'Indices PF'!$K$9, N40*'Indices PF'!$L$9))))),
 IF(M40="EQ", IF((O40&lt;='Indices PF'!$D$15),
  IF(('Funções Transações'!N40&lt;'Indices PF'!$E$18), N40*'Indices PF'!$J$15,
  IF(('Funções Transações'!N40&lt;'Indices PF'!$F$18), N40*'Indices PF'!$K$15, N40*'Indices PF'!$L$15)),
   IF((O40&lt;='Indices PF'!$D$16),
   IF(('Funções Transações'!N40&lt;'Indices PF'!$E$18), N40*'Indices PF'!$J$16,
   IF(('Funções Transações'!N40&lt;'Indices PF'!$F$18), N40*'Indices PF'!$K$16, N40*'Indices PF'!$L$16)),
    IF((O40&gt;='Indices PF'!$D$17),
    IF(('Funções Transações'!N40&lt;'Indices PF'!$E$18), N40*'Indices PF'!$J$17,
    IF(('Funções Transações'!N40&lt;'Indices PF'!$F$18), N40*'Indices PF'!$K$17, N40*'Indices PF'!$L$17))))),
 IF(M40="EO", IF((O40&lt;='Indices PF'!$D$23),
  IF(('Funções Transações'!N40&lt;'Indices PF'!$E$26), N40*'Indices PF'!$J$23,
  IF(('Funções Transações'!N40&lt;'Indices PF'!$F$26), N40*'Indices PF'!$K$23, N40*'Indices PF'!$L$23)),
   IF((O40&lt;='Indices PF'!$D$24),
   IF(('Funções Transações'!N40&lt;'Indices PF'!$E$26), N40*'Indices PF'!$J$24,
   IF(('Funções Transações'!N40&lt;'Indices PF'!$F$26), N40*'Indices PF'!$K$24, N40*'Indices PF'!$L$24)),
    IF((O40&gt;='Indices PF'!$D$25),
    IF(('Funções Transações'!N40&lt;'Indices PF'!$E$26), N40*'Indices PF'!$J$25,
    IF(('Funções Transações'!N40&lt;'Indices PF'!$F$26), N40*'Indices PF'!$K$25, N40*'Indices PF'!$L$25)))))))))</f>
        <v/>
      </c>
      <c r="U40" s="216" t="str">
        <f>IF(OR(ISBLANK(P40),ISBLANK(Q40)),"",
 IF((Q40&lt;='Indices PF'!$D$47),
  IF(('Funções Transações'!P40&lt;'Indices PF'!$E$50), P40*'Indices PF'!$J$47,
  IF(('Funções Transações'!P40&lt;'Indices PF'!$F$50), P40*'Indices PF'!$K$47, P40*'Indices PF'!$L$47)),
   IF((Q40&lt;='Indices PF'!$D$48),
   IF(('Funções Transações'!P40&lt;'Indices PF'!$E$50), P40*'Indices PF'!$J$48,
   IF(('Funções Transações'!P40&lt;'Indices PF'!$F$50), P40*'Indices PF'!$K$48, P40*'Indices PF'!$L$48)),
    IF((Q40&gt;='Indices PF'!$D$49),
    IF(('Funções Transações'!P40&lt;'Indices PF'!$E$50), P40*'Indices PF'!$J$49,
    IF(('Funções Transações'!P40&lt;'Indices PF'!$F$50), P40*'Indices PF'!$K$49, P40*'Indices PF'!$L$49))))))</f>
        <v/>
      </c>
      <c r="V40" s="217"/>
      <c r="W40" s="218"/>
      <c r="X40" s="218"/>
      <c r="Y40" s="219"/>
      <c r="Z40" s="125"/>
      <c r="AA40" s="85"/>
      <c r="AB40" s="220" t="str">
        <f t="shared" si="0"/>
        <v/>
      </c>
      <c r="AC40" s="123"/>
      <c r="AD40" s="85"/>
      <c r="AE40" s="123"/>
      <c r="AF40" s="148"/>
      <c r="AG40" s="148"/>
    </row>
    <row r="41" spans="1:33" ht="12.75" customHeight="1">
      <c r="A41" s="124"/>
      <c r="B41" s="107"/>
      <c r="C41" s="89"/>
      <c r="D41" s="168"/>
      <c r="E41" s="169"/>
      <c r="F41" s="169"/>
      <c r="G41" s="211"/>
      <c r="H41" s="211"/>
      <c r="I41" s="211"/>
      <c r="J41" s="211"/>
      <c r="K41" s="211"/>
      <c r="L41" s="205"/>
      <c r="M41" s="85"/>
      <c r="N41" s="126"/>
      <c r="O41" s="126"/>
      <c r="P41" s="126"/>
      <c r="Q41" s="85"/>
      <c r="R41" s="222" t="str">
        <f>IF(AND(ISTEXT(T41),ISTEXT(U41)),"",SUM(T41:U41)*'Indices PF'!$E$54)</f>
        <v/>
      </c>
      <c r="S41" s="214" t="str">
        <f>IF(OR(ISBLANK(N41),ISBLANK(O41)),"",
 IF(M41="EI", IF((O41&lt;='Indices PF'!$D$7),
  IF(('Funções Transações'!N41&lt;'Indices PF'!$E$10), 'Indices PF'!$E$7,
  IF(('Funções Transações'!N41&lt;'Indices PF'!$F$10), 'Indices PF'!$F$7, 'Indices PF'!$G$7)),
   IF((O41&lt;='Indices PF'!$D$8),
   IF(('Funções Transações'!N41&lt;'Indices PF'!$E$10), 'Indices PF'!$E$8,
   IF(('Funções Transações'!N41&lt;'Indices PF'!$F$10), 'Indices PF'!$F$8, 'Indices PF'!$G$8)),
    IF((O41&gt;='Indices PF'!$D$9),
    IF(('Funções Transações'!N41&lt;'Indices PF'!$E$10), 'Indices PF'!$E$9,
    IF(('Funções Transações'!N41&lt;'Indices PF'!$F$10), 'Indices PF'!$F$9, 'Indices PF'!$G$9))))),
 IF(M41="EQ", IF((O41&lt;='Indices PF'!$D$15),
  IF(('Funções Transações'!N41&lt;'Indices PF'!$E$18), 'Indices PF'!$E$15,
  IF(('Funções Transações'!N41&lt;'Indices PF'!$F$18), 'Indices PF'!$F$15, 'Indices PF'!$G$15)),
   IF((O41&lt;='Indices PF'!$D$16),
   IF(('Funções Transações'!N41&lt;'Indices PF'!$E$18), 'Indices PF'!$E$16,
   IF(('Funções Transações'!N41&lt;'Indices PF'!$F$18), 'Indices PF'!$F$16, 'Indices PF'!$G$16)),
    IF((O41&gt;='Indices PF'!$D$17),
    IF(('Funções Transações'!N41&lt;'Indices PF'!$E$18), 'Indices PF'!$E$17,
    IF(('Funções Transações'!N41&lt;'Indices PF'!$F$18), 'Indices PF'!$F$17, 'Indices PF'!$G$17))))),
 IF(M41="EO", IF((O41&lt;='Indices PF'!$D$23),
  IF(('Funções Transações'!N41&lt;'Indices PF'!$E$26), 'Indices PF'!$E$23,
  IF(('Funções Transações'!N41&lt;'Indices PF'!$F$26), 'Indices PF'!$F$23, 'Indices PF'!$G$23)),
   IF((O41&lt;='Indices PF'!$D$24),
   IF(('Funções Transações'!N41&lt;'Indices PF'!$E$26), 'Indices PF'!$E$24,
   IF(('Funções Transações'!N41&lt;'Indices PF'!$F$26), 'Indices PF'!$F$24, 'Indices PF'!$G$24)),
    IF((O41&gt;='Indices PF'!$D$25),
    IF(('Funções Transações'!N41&lt;'Indices PF'!$E$26), 'Indices PF'!$E$25,
    IF(('Funções Transações'!N41&lt;'Indices PF'!$F$26), 'Indices PF'!$F$25, 'Indices PF'!$G$25)))))))))</f>
        <v/>
      </c>
      <c r="T41" s="215" t="str">
        <f>IF(OR(ISBLANK(N41),ISBLANK(O41)),"",
 IF(M41="EI", IF((O41&lt;='Indices PF'!$D$7),
  IF(('Funções Transações'!N41&lt;'Indices PF'!$E$10), N41*'Indices PF'!$J$7,
  IF(('Funções Transações'!N41&lt;'Indices PF'!$F$10), N41*'Indices PF'!$K$7, N41*'Indices PF'!$L$7)),
   IF((O41&lt;='Indices PF'!$D$8),
   IF(('Funções Transações'!N41&lt;'Indices PF'!$E$10), N41*'Indices PF'!$J$8,
   IF(('Funções Transações'!N41&lt;'Indices PF'!$F$10), N41*'Indices PF'!$K$8, N41*'Indices PF'!$L$8)),
    IF((O41&gt;='Indices PF'!$D$9),
    IF(('Funções Transações'!N41&lt;'Indices PF'!$E$10), N41*'Indices PF'!$J$9,
    IF(('Funções Transações'!N41&lt;'Indices PF'!$F$10), N41*'Indices PF'!$K$9, N41*'Indices PF'!$L$9))))),
 IF(M41="EQ", IF((O41&lt;='Indices PF'!$D$15),
  IF(('Funções Transações'!N41&lt;'Indices PF'!$E$18), N41*'Indices PF'!$J$15,
  IF(('Funções Transações'!N41&lt;'Indices PF'!$F$18), N41*'Indices PF'!$K$15, N41*'Indices PF'!$L$15)),
   IF((O41&lt;='Indices PF'!$D$16),
   IF(('Funções Transações'!N41&lt;'Indices PF'!$E$18), N41*'Indices PF'!$J$16,
   IF(('Funções Transações'!N41&lt;'Indices PF'!$F$18), N41*'Indices PF'!$K$16, N41*'Indices PF'!$L$16)),
    IF((O41&gt;='Indices PF'!$D$17),
    IF(('Funções Transações'!N41&lt;'Indices PF'!$E$18), N41*'Indices PF'!$J$17,
    IF(('Funções Transações'!N41&lt;'Indices PF'!$F$18), N41*'Indices PF'!$K$17, N41*'Indices PF'!$L$17))))),
 IF(M41="EO", IF((O41&lt;='Indices PF'!$D$23),
  IF(('Funções Transações'!N41&lt;'Indices PF'!$E$26), N41*'Indices PF'!$J$23,
  IF(('Funções Transações'!N41&lt;'Indices PF'!$F$26), N41*'Indices PF'!$K$23, N41*'Indices PF'!$L$23)),
   IF((O41&lt;='Indices PF'!$D$24),
   IF(('Funções Transações'!N41&lt;'Indices PF'!$E$26), N41*'Indices PF'!$J$24,
   IF(('Funções Transações'!N41&lt;'Indices PF'!$F$26), N41*'Indices PF'!$K$24, N41*'Indices PF'!$L$24)),
    IF((O41&gt;='Indices PF'!$D$25),
    IF(('Funções Transações'!N41&lt;'Indices PF'!$E$26), N41*'Indices PF'!$J$25,
    IF(('Funções Transações'!N41&lt;'Indices PF'!$F$26), N41*'Indices PF'!$K$25, N41*'Indices PF'!$L$25)))))))))</f>
        <v/>
      </c>
      <c r="U41" s="216" t="str">
        <f>IF(OR(ISBLANK(P41),ISBLANK(Q41)),"",
 IF((Q41&lt;='Indices PF'!$D$47),
  IF(('Funções Transações'!P41&lt;'Indices PF'!$E$50), P41*'Indices PF'!$J$47,
  IF(('Funções Transações'!P41&lt;'Indices PF'!$F$50), P41*'Indices PF'!$K$47, P41*'Indices PF'!$L$47)),
   IF((Q41&lt;='Indices PF'!$D$48),
   IF(('Funções Transações'!P41&lt;'Indices PF'!$E$50), P41*'Indices PF'!$J$48,
   IF(('Funções Transações'!P41&lt;'Indices PF'!$F$50), P41*'Indices PF'!$K$48, P41*'Indices PF'!$L$48)),
    IF((Q41&gt;='Indices PF'!$D$49),
    IF(('Funções Transações'!P41&lt;'Indices PF'!$E$50), P41*'Indices PF'!$J$49,
    IF(('Funções Transações'!P41&lt;'Indices PF'!$F$50), P41*'Indices PF'!$K$49, P41*'Indices PF'!$L$49))))))</f>
        <v/>
      </c>
      <c r="V41" s="217"/>
      <c r="W41" s="218"/>
      <c r="X41" s="218"/>
      <c r="Y41" s="219"/>
      <c r="Z41" s="125"/>
      <c r="AA41" s="85"/>
      <c r="AB41" s="220" t="str">
        <f t="shared" si="0"/>
        <v/>
      </c>
      <c r="AC41" s="123"/>
      <c r="AD41" s="85"/>
      <c r="AE41" s="123"/>
      <c r="AF41" s="148"/>
      <c r="AG41" s="148"/>
    </row>
    <row r="42" spans="1:33" ht="12.75" customHeight="1">
      <c r="A42" s="124"/>
      <c r="B42" s="107"/>
      <c r="C42" s="89"/>
      <c r="D42" s="168"/>
      <c r="E42" s="169"/>
      <c r="F42" s="169"/>
      <c r="G42" s="211"/>
      <c r="H42" s="211"/>
      <c r="I42" s="211"/>
      <c r="J42" s="211"/>
      <c r="K42" s="211"/>
      <c r="L42" s="205"/>
      <c r="M42" s="85"/>
      <c r="N42" s="126"/>
      <c r="O42" s="126"/>
      <c r="P42" s="126"/>
      <c r="Q42" s="85"/>
      <c r="R42" s="222" t="str">
        <f>IF(AND(ISTEXT(T42),ISTEXT(U42)),"",SUM(T42:U42)*'Indices PF'!$E$54)</f>
        <v/>
      </c>
      <c r="S42" s="214" t="str">
        <f>IF(OR(ISBLANK(N42),ISBLANK(O42)),"",
 IF(M42="EI", IF((O42&lt;='Indices PF'!$D$7),
  IF(('Funções Transações'!N42&lt;'Indices PF'!$E$10), 'Indices PF'!$E$7,
  IF(('Funções Transações'!N42&lt;'Indices PF'!$F$10), 'Indices PF'!$F$7, 'Indices PF'!$G$7)),
   IF((O42&lt;='Indices PF'!$D$8),
   IF(('Funções Transações'!N42&lt;'Indices PF'!$E$10), 'Indices PF'!$E$8,
   IF(('Funções Transações'!N42&lt;'Indices PF'!$F$10), 'Indices PF'!$F$8, 'Indices PF'!$G$8)),
    IF((O42&gt;='Indices PF'!$D$9),
    IF(('Funções Transações'!N42&lt;'Indices PF'!$E$10), 'Indices PF'!$E$9,
    IF(('Funções Transações'!N42&lt;'Indices PF'!$F$10), 'Indices PF'!$F$9, 'Indices PF'!$G$9))))),
 IF(M42="EQ", IF((O42&lt;='Indices PF'!$D$15),
  IF(('Funções Transações'!N42&lt;'Indices PF'!$E$18), 'Indices PF'!$E$15,
  IF(('Funções Transações'!N42&lt;'Indices PF'!$F$18), 'Indices PF'!$F$15, 'Indices PF'!$G$15)),
   IF((O42&lt;='Indices PF'!$D$16),
   IF(('Funções Transações'!N42&lt;'Indices PF'!$E$18), 'Indices PF'!$E$16,
   IF(('Funções Transações'!N42&lt;'Indices PF'!$F$18), 'Indices PF'!$F$16, 'Indices PF'!$G$16)),
    IF((O42&gt;='Indices PF'!$D$17),
    IF(('Funções Transações'!N42&lt;'Indices PF'!$E$18), 'Indices PF'!$E$17,
    IF(('Funções Transações'!N42&lt;'Indices PF'!$F$18), 'Indices PF'!$F$17, 'Indices PF'!$G$17))))),
 IF(M42="EO", IF((O42&lt;='Indices PF'!$D$23),
  IF(('Funções Transações'!N42&lt;'Indices PF'!$E$26), 'Indices PF'!$E$23,
  IF(('Funções Transações'!N42&lt;'Indices PF'!$F$26), 'Indices PF'!$F$23, 'Indices PF'!$G$23)),
   IF((O42&lt;='Indices PF'!$D$24),
   IF(('Funções Transações'!N42&lt;'Indices PF'!$E$26), 'Indices PF'!$E$24,
   IF(('Funções Transações'!N42&lt;'Indices PF'!$F$26), 'Indices PF'!$F$24, 'Indices PF'!$G$24)),
    IF((O42&gt;='Indices PF'!$D$25),
    IF(('Funções Transações'!N42&lt;'Indices PF'!$E$26), 'Indices PF'!$E$25,
    IF(('Funções Transações'!N42&lt;'Indices PF'!$F$26), 'Indices PF'!$F$25, 'Indices PF'!$G$25)))))))))</f>
        <v/>
      </c>
      <c r="T42" s="215" t="str">
        <f>IF(OR(ISBLANK(N42),ISBLANK(O42)),"",
 IF(M42="EI", IF((O42&lt;='Indices PF'!$D$7),
  IF(('Funções Transações'!N42&lt;'Indices PF'!$E$10), N42*'Indices PF'!$J$7,
  IF(('Funções Transações'!N42&lt;'Indices PF'!$F$10), N42*'Indices PF'!$K$7, N42*'Indices PF'!$L$7)),
   IF((O42&lt;='Indices PF'!$D$8),
   IF(('Funções Transações'!N42&lt;'Indices PF'!$E$10), N42*'Indices PF'!$J$8,
   IF(('Funções Transações'!N42&lt;'Indices PF'!$F$10), N42*'Indices PF'!$K$8, N42*'Indices PF'!$L$8)),
    IF((O42&gt;='Indices PF'!$D$9),
    IF(('Funções Transações'!N42&lt;'Indices PF'!$E$10), N42*'Indices PF'!$J$9,
    IF(('Funções Transações'!N42&lt;'Indices PF'!$F$10), N42*'Indices PF'!$K$9, N42*'Indices PF'!$L$9))))),
 IF(M42="EQ", IF((O42&lt;='Indices PF'!$D$15),
  IF(('Funções Transações'!N42&lt;'Indices PF'!$E$18), N42*'Indices PF'!$J$15,
  IF(('Funções Transações'!N42&lt;'Indices PF'!$F$18), N42*'Indices PF'!$K$15, N42*'Indices PF'!$L$15)),
   IF((O42&lt;='Indices PF'!$D$16),
   IF(('Funções Transações'!N42&lt;'Indices PF'!$E$18), N42*'Indices PF'!$J$16,
   IF(('Funções Transações'!N42&lt;'Indices PF'!$F$18), N42*'Indices PF'!$K$16, N42*'Indices PF'!$L$16)),
    IF((O42&gt;='Indices PF'!$D$17),
    IF(('Funções Transações'!N42&lt;'Indices PF'!$E$18), N42*'Indices PF'!$J$17,
    IF(('Funções Transações'!N42&lt;'Indices PF'!$F$18), N42*'Indices PF'!$K$17, N42*'Indices PF'!$L$17))))),
 IF(M42="EO", IF((O42&lt;='Indices PF'!$D$23),
  IF(('Funções Transações'!N42&lt;'Indices PF'!$E$26), N42*'Indices PF'!$J$23,
  IF(('Funções Transações'!N42&lt;'Indices PF'!$F$26), N42*'Indices PF'!$K$23, N42*'Indices PF'!$L$23)),
   IF((O42&lt;='Indices PF'!$D$24),
   IF(('Funções Transações'!N42&lt;'Indices PF'!$E$26), N42*'Indices PF'!$J$24,
   IF(('Funções Transações'!N42&lt;'Indices PF'!$F$26), N42*'Indices PF'!$K$24, N42*'Indices PF'!$L$24)),
    IF((O42&gt;='Indices PF'!$D$25),
    IF(('Funções Transações'!N42&lt;'Indices PF'!$E$26), N42*'Indices PF'!$J$25,
    IF(('Funções Transações'!N42&lt;'Indices PF'!$F$26), N42*'Indices PF'!$K$25, N42*'Indices PF'!$L$25)))))))))</f>
        <v/>
      </c>
      <c r="U42" s="216" t="str">
        <f>IF(OR(ISBLANK(P42),ISBLANK(Q42)),"",
 IF((Q42&lt;='Indices PF'!$D$47),
  IF(('Funções Transações'!P42&lt;'Indices PF'!$E$50), P42*'Indices PF'!$J$47,
  IF(('Funções Transações'!P42&lt;'Indices PF'!$F$50), P42*'Indices PF'!$K$47, P42*'Indices PF'!$L$47)),
   IF((Q42&lt;='Indices PF'!$D$48),
   IF(('Funções Transações'!P42&lt;'Indices PF'!$E$50), P42*'Indices PF'!$J$48,
   IF(('Funções Transações'!P42&lt;'Indices PF'!$F$50), P42*'Indices PF'!$K$48, P42*'Indices PF'!$L$48)),
    IF((Q42&gt;='Indices PF'!$D$49),
    IF(('Funções Transações'!P42&lt;'Indices PF'!$E$50), P42*'Indices PF'!$J$49,
    IF(('Funções Transações'!P42&lt;'Indices PF'!$F$50), P42*'Indices PF'!$K$49, P42*'Indices PF'!$L$49))))))</f>
        <v/>
      </c>
      <c r="V42" s="217"/>
      <c r="W42" s="218"/>
      <c r="X42" s="218"/>
      <c r="Y42" s="219"/>
      <c r="Z42" s="125"/>
      <c r="AA42" s="85"/>
      <c r="AB42" s="220" t="str">
        <f t="shared" si="0"/>
        <v/>
      </c>
      <c r="AC42" s="123"/>
      <c r="AD42" s="85"/>
      <c r="AE42" s="123"/>
      <c r="AF42" s="148"/>
      <c r="AG42" s="148"/>
    </row>
    <row r="43" spans="1:33" ht="12.75" customHeight="1">
      <c r="A43" s="124"/>
      <c r="B43" s="107"/>
      <c r="C43" s="89"/>
      <c r="D43" s="168"/>
      <c r="E43" s="169"/>
      <c r="F43" s="169"/>
      <c r="G43" s="211"/>
      <c r="H43" s="211"/>
      <c r="I43" s="211"/>
      <c r="J43" s="211"/>
      <c r="K43" s="211"/>
      <c r="L43" s="205"/>
      <c r="M43" s="85"/>
      <c r="N43" s="126"/>
      <c r="O43" s="126"/>
      <c r="P43" s="126"/>
      <c r="Q43" s="85"/>
      <c r="R43" s="222" t="str">
        <f>IF(AND(ISTEXT(T43),ISTEXT(U43)),"",SUM(T43:U43)*'Indices PF'!$E$54)</f>
        <v/>
      </c>
      <c r="S43" s="214" t="str">
        <f>IF(OR(ISBLANK(N43),ISBLANK(O43)),"",
 IF(M43="EI", IF((O43&lt;='Indices PF'!$D$7),
  IF(('Funções Transações'!N43&lt;'Indices PF'!$E$10), 'Indices PF'!$E$7,
  IF(('Funções Transações'!N43&lt;'Indices PF'!$F$10), 'Indices PF'!$F$7, 'Indices PF'!$G$7)),
   IF((O43&lt;='Indices PF'!$D$8),
   IF(('Funções Transações'!N43&lt;'Indices PF'!$E$10), 'Indices PF'!$E$8,
   IF(('Funções Transações'!N43&lt;'Indices PF'!$F$10), 'Indices PF'!$F$8, 'Indices PF'!$G$8)),
    IF((O43&gt;='Indices PF'!$D$9),
    IF(('Funções Transações'!N43&lt;'Indices PF'!$E$10), 'Indices PF'!$E$9,
    IF(('Funções Transações'!N43&lt;'Indices PF'!$F$10), 'Indices PF'!$F$9, 'Indices PF'!$G$9))))),
 IF(M43="EQ", IF((O43&lt;='Indices PF'!$D$15),
  IF(('Funções Transações'!N43&lt;'Indices PF'!$E$18), 'Indices PF'!$E$15,
  IF(('Funções Transações'!N43&lt;'Indices PF'!$F$18), 'Indices PF'!$F$15, 'Indices PF'!$G$15)),
   IF((O43&lt;='Indices PF'!$D$16),
   IF(('Funções Transações'!N43&lt;'Indices PF'!$E$18), 'Indices PF'!$E$16,
   IF(('Funções Transações'!N43&lt;'Indices PF'!$F$18), 'Indices PF'!$F$16, 'Indices PF'!$G$16)),
    IF((O43&gt;='Indices PF'!$D$17),
    IF(('Funções Transações'!N43&lt;'Indices PF'!$E$18), 'Indices PF'!$E$17,
    IF(('Funções Transações'!N43&lt;'Indices PF'!$F$18), 'Indices PF'!$F$17, 'Indices PF'!$G$17))))),
 IF(M43="EO", IF((O43&lt;='Indices PF'!$D$23),
  IF(('Funções Transações'!N43&lt;'Indices PF'!$E$26), 'Indices PF'!$E$23,
  IF(('Funções Transações'!N43&lt;'Indices PF'!$F$26), 'Indices PF'!$F$23, 'Indices PF'!$G$23)),
   IF((O43&lt;='Indices PF'!$D$24),
   IF(('Funções Transações'!N43&lt;'Indices PF'!$E$26), 'Indices PF'!$E$24,
   IF(('Funções Transações'!N43&lt;'Indices PF'!$F$26), 'Indices PF'!$F$24, 'Indices PF'!$G$24)),
    IF((O43&gt;='Indices PF'!$D$25),
    IF(('Funções Transações'!N43&lt;'Indices PF'!$E$26), 'Indices PF'!$E$25,
    IF(('Funções Transações'!N43&lt;'Indices PF'!$F$26), 'Indices PF'!$F$25, 'Indices PF'!$G$25)))))))))</f>
        <v/>
      </c>
      <c r="T43" s="215" t="str">
        <f>IF(OR(ISBLANK(N43),ISBLANK(O43)),"",
 IF(M43="EI", IF((O43&lt;='Indices PF'!$D$7),
  IF(('Funções Transações'!N43&lt;'Indices PF'!$E$10), N43*'Indices PF'!$J$7,
  IF(('Funções Transações'!N43&lt;'Indices PF'!$F$10), N43*'Indices PF'!$K$7, N43*'Indices PF'!$L$7)),
   IF((O43&lt;='Indices PF'!$D$8),
   IF(('Funções Transações'!N43&lt;'Indices PF'!$E$10), N43*'Indices PF'!$J$8,
   IF(('Funções Transações'!N43&lt;'Indices PF'!$F$10), N43*'Indices PF'!$K$8, N43*'Indices PF'!$L$8)),
    IF((O43&gt;='Indices PF'!$D$9),
    IF(('Funções Transações'!N43&lt;'Indices PF'!$E$10), N43*'Indices PF'!$J$9,
    IF(('Funções Transações'!N43&lt;'Indices PF'!$F$10), N43*'Indices PF'!$K$9, N43*'Indices PF'!$L$9))))),
 IF(M43="EQ", IF((O43&lt;='Indices PF'!$D$15),
  IF(('Funções Transações'!N43&lt;'Indices PF'!$E$18), N43*'Indices PF'!$J$15,
  IF(('Funções Transações'!N43&lt;'Indices PF'!$F$18), N43*'Indices PF'!$K$15, N43*'Indices PF'!$L$15)),
   IF((O43&lt;='Indices PF'!$D$16),
   IF(('Funções Transações'!N43&lt;'Indices PF'!$E$18), N43*'Indices PF'!$J$16,
   IF(('Funções Transações'!N43&lt;'Indices PF'!$F$18), N43*'Indices PF'!$K$16, N43*'Indices PF'!$L$16)),
    IF((O43&gt;='Indices PF'!$D$17),
    IF(('Funções Transações'!N43&lt;'Indices PF'!$E$18), N43*'Indices PF'!$J$17,
    IF(('Funções Transações'!N43&lt;'Indices PF'!$F$18), N43*'Indices PF'!$K$17, N43*'Indices PF'!$L$17))))),
 IF(M43="EO", IF((O43&lt;='Indices PF'!$D$23),
  IF(('Funções Transações'!N43&lt;'Indices PF'!$E$26), N43*'Indices PF'!$J$23,
  IF(('Funções Transações'!N43&lt;'Indices PF'!$F$26), N43*'Indices PF'!$K$23, N43*'Indices PF'!$L$23)),
   IF((O43&lt;='Indices PF'!$D$24),
   IF(('Funções Transações'!N43&lt;'Indices PF'!$E$26), N43*'Indices PF'!$J$24,
   IF(('Funções Transações'!N43&lt;'Indices PF'!$F$26), N43*'Indices PF'!$K$24, N43*'Indices PF'!$L$24)),
    IF((O43&gt;='Indices PF'!$D$25),
    IF(('Funções Transações'!N43&lt;'Indices PF'!$E$26), N43*'Indices PF'!$J$25,
    IF(('Funções Transações'!N43&lt;'Indices PF'!$F$26), N43*'Indices PF'!$K$25, N43*'Indices PF'!$L$25)))))))))</f>
        <v/>
      </c>
      <c r="U43" s="216" t="str">
        <f>IF(OR(ISBLANK(P43),ISBLANK(Q43)),"",
 IF((Q43&lt;='Indices PF'!$D$47),
  IF(('Funções Transações'!P43&lt;'Indices PF'!$E$50), P43*'Indices PF'!$J$47,
  IF(('Funções Transações'!P43&lt;'Indices PF'!$F$50), P43*'Indices PF'!$K$47, P43*'Indices PF'!$L$47)),
   IF((Q43&lt;='Indices PF'!$D$48),
   IF(('Funções Transações'!P43&lt;'Indices PF'!$E$50), P43*'Indices PF'!$J$48,
   IF(('Funções Transações'!P43&lt;'Indices PF'!$F$50), P43*'Indices PF'!$K$48, P43*'Indices PF'!$L$48)),
    IF((Q43&gt;='Indices PF'!$D$49),
    IF(('Funções Transações'!P43&lt;'Indices PF'!$E$50), P43*'Indices PF'!$J$49,
    IF(('Funções Transações'!P43&lt;'Indices PF'!$F$50), P43*'Indices PF'!$K$49, P43*'Indices PF'!$L$49))))))</f>
        <v/>
      </c>
      <c r="V43" s="217"/>
      <c r="W43" s="218"/>
      <c r="X43" s="218"/>
      <c r="Y43" s="219"/>
      <c r="Z43" s="125"/>
      <c r="AA43" s="85"/>
      <c r="AB43" s="220" t="str">
        <f t="shared" si="0"/>
        <v/>
      </c>
      <c r="AC43" s="123"/>
      <c r="AD43" s="85"/>
      <c r="AE43" s="123"/>
      <c r="AF43" s="148"/>
      <c r="AG43" s="148"/>
    </row>
    <row r="44" spans="1:33" ht="12.75" customHeight="1">
      <c r="A44" s="124"/>
      <c r="B44" s="107"/>
      <c r="C44" s="89"/>
      <c r="D44" s="168"/>
      <c r="E44" s="169"/>
      <c r="F44" s="169"/>
      <c r="G44" s="211"/>
      <c r="H44" s="211"/>
      <c r="I44" s="211"/>
      <c r="J44" s="211"/>
      <c r="K44" s="211"/>
      <c r="L44" s="205"/>
      <c r="M44" s="85"/>
      <c r="N44" s="126"/>
      <c r="O44" s="126"/>
      <c r="P44" s="126"/>
      <c r="Q44" s="85"/>
      <c r="R44" s="222" t="str">
        <f>IF(AND(ISTEXT(T44),ISTEXT(U44)),"",SUM(T44:U44)*'Indices PF'!$E$54)</f>
        <v/>
      </c>
      <c r="S44" s="214" t="str">
        <f>IF(OR(ISBLANK(N44),ISBLANK(O44)),"",
 IF(M44="EI", IF((O44&lt;='Indices PF'!$D$7),
  IF(('Funções Transações'!N44&lt;'Indices PF'!$E$10), 'Indices PF'!$E$7,
  IF(('Funções Transações'!N44&lt;'Indices PF'!$F$10), 'Indices PF'!$F$7, 'Indices PF'!$G$7)),
   IF((O44&lt;='Indices PF'!$D$8),
   IF(('Funções Transações'!N44&lt;'Indices PF'!$E$10), 'Indices PF'!$E$8,
   IF(('Funções Transações'!N44&lt;'Indices PF'!$F$10), 'Indices PF'!$F$8, 'Indices PF'!$G$8)),
    IF((O44&gt;='Indices PF'!$D$9),
    IF(('Funções Transações'!N44&lt;'Indices PF'!$E$10), 'Indices PF'!$E$9,
    IF(('Funções Transações'!N44&lt;'Indices PF'!$F$10), 'Indices PF'!$F$9, 'Indices PF'!$G$9))))),
 IF(M44="EQ", IF((O44&lt;='Indices PF'!$D$15),
  IF(('Funções Transações'!N44&lt;'Indices PF'!$E$18), 'Indices PF'!$E$15,
  IF(('Funções Transações'!N44&lt;'Indices PF'!$F$18), 'Indices PF'!$F$15, 'Indices PF'!$G$15)),
   IF((O44&lt;='Indices PF'!$D$16),
   IF(('Funções Transações'!N44&lt;'Indices PF'!$E$18), 'Indices PF'!$E$16,
   IF(('Funções Transações'!N44&lt;'Indices PF'!$F$18), 'Indices PF'!$F$16, 'Indices PF'!$G$16)),
    IF((O44&gt;='Indices PF'!$D$17),
    IF(('Funções Transações'!N44&lt;'Indices PF'!$E$18), 'Indices PF'!$E$17,
    IF(('Funções Transações'!N44&lt;'Indices PF'!$F$18), 'Indices PF'!$F$17, 'Indices PF'!$G$17))))),
 IF(M44="EO", IF((O44&lt;='Indices PF'!$D$23),
  IF(('Funções Transações'!N44&lt;'Indices PF'!$E$26), 'Indices PF'!$E$23,
  IF(('Funções Transações'!N44&lt;'Indices PF'!$F$26), 'Indices PF'!$F$23, 'Indices PF'!$G$23)),
   IF((O44&lt;='Indices PF'!$D$24),
   IF(('Funções Transações'!N44&lt;'Indices PF'!$E$26), 'Indices PF'!$E$24,
   IF(('Funções Transações'!N44&lt;'Indices PF'!$F$26), 'Indices PF'!$F$24, 'Indices PF'!$G$24)),
    IF((O44&gt;='Indices PF'!$D$25),
    IF(('Funções Transações'!N44&lt;'Indices PF'!$E$26), 'Indices PF'!$E$25,
    IF(('Funções Transações'!N44&lt;'Indices PF'!$F$26), 'Indices PF'!$F$25, 'Indices PF'!$G$25)))))))))</f>
        <v/>
      </c>
      <c r="T44" s="215" t="str">
        <f>IF(OR(ISBLANK(N44),ISBLANK(O44)),"",
 IF(M44="EI", IF((O44&lt;='Indices PF'!$D$7),
  IF(('Funções Transações'!N44&lt;'Indices PF'!$E$10), N44*'Indices PF'!$J$7,
  IF(('Funções Transações'!N44&lt;'Indices PF'!$F$10), N44*'Indices PF'!$K$7, N44*'Indices PF'!$L$7)),
   IF((O44&lt;='Indices PF'!$D$8),
   IF(('Funções Transações'!N44&lt;'Indices PF'!$E$10), N44*'Indices PF'!$J$8,
   IF(('Funções Transações'!N44&lt;'Indices PF'!$F$10), N44*'Indices PF'!$K$8, N44*'Indices PF'!$L$8)),
    IF((O44&gt;='Indices PF'!$D$9),
    IF(('Funções Transações'!N44&lt;'Indices PF'!$E$10), N44*'Indices PF'!$J$9,
    IF(('Funções Transações'!N44&lt;'Indices PF'!$F$10), N44*'Indices PF'!$K$9, N44*'Indices PF'!$L$9))))),
 IF(M44="EQ", IF((O44&lt;='Indices PF'!$D$15),
  IF(('Funções Transações'!N44&lt;'Indices PF'!$E$18), N44*'Indices PF'!$J$15,
  IF(('Funções Transações'!N44&lt;'Indices PF'!$F$18), N44*'Indices PF'!$K$15, N44*'Indices PF'!$L$15)),
   IF((O44&lt;='Indices PF'!$D$16),
   IF(('Funções Transações'!N44&lt;'Indices PF'!$E$18), N44*'Indices PF'!$J$16,
   IF(('Funções Transações'!N44&lt;'Indices PF'!$F$18), N44*'Indices PF'!$K$16, N44*'Indices PF'!$L$16)),
    IF((O44&gt;='Indices PF'!$D$17),
    IF(('Funções Transações'!N44&lt;'Indices PF'!$E$18), N44*'Indices PF'!$J$17,
    IF(('Funções Transações'!N44&lt;'Indices PF'!$F$18), N44*'Indices PF'!$K$17, N44*'Indices PF'!$L$17))))),
 IF(M44="EO", IF((O44&lt;='Indices PF'!$D$23),
  IF(('Funções Transações'!N44&lt;'Indices PF'!$E$26), N44*'Indices PF'!$J$23,
  IF(('Funções Transações'!N44&lt;'Indices PF'!$F$26), N44*'Indices PF'!$K$23, N44*'Indices PF'!$L$23)),
   IF((O44&lt;='Indices PF'!$D$24),
   IF(('Funções Transações'!N44&lt;'Indices PF'!$E$26), N44*'Indices PF'!$J$24,
   IF(('Funções Transações'!N44&lt;'Indices PF'!$F$26), N44*'Indices PF'!$K$24, N44*'Indices PF'!$L$24)),
    IF((O44&gt;='Indices PF'!$D$25),
    IF(('Funções Transações'!N44&lt;'Indices PF'!$E$26), N44*'Indices PF'!$J$25,
    IF(('Funções Transações'!N44&lt;'Indices PF'!$F$26), N44*'Indices PF'!$K$25, N44*'Indices PF'!$L$25)))))))))</f>
        <v/>
      </c>
      <c r="U44" s="216" t="str">
        <f>IF(OR(ISBLANK(P44),ISBLANK(Q44)),"",
 IF((Q44&lt;='Indices PF'!$D$47),
  IF(('Funções Transações'!P44&lt;'Indices PF'!$E$50), P44*'Indices PF'!$J$47,
  IF(('Funções Transações'!P44&lt;'Indices PF'!$F$50), P44*'Indices PF'!$K$47, P44*'Indices PF'!$L$47)),
   IF((Q44&lt;='Indices PF'!$D$48),
   IF(('Funções Transações'!P44&lt;'Indices PF'!$E$50), P44*'Indices PF'!$J$48,
   IF(('Funções Transações'!P44&lt;'Indices PF'!$F$50), P44*'Indices PF'!$K$48, P44*'Indices PF'!$L$48)),
    IF((Q44&gt;='Indices PF'!$D$49),
    IF(('Funções Transações'!P44&lt;'Indices PF'!$E$50), P44*'Indices PF'!$J$49,
    IF(('Funções Transações'!P44&lt;'Indices PF'!$F$50), P44*'Indices PF'!$K$49, P44*'Indices PF'!$L$49))))))</f>
        <v/>
      </c>
      <c r="V44" s="217"/>
      <c r="W44" s="218"/>
      <c r="X44" s="218"/>
      <c r="Y44" s="219"/>
      <c r="Z44" s="125"/>
      <c r="AA44" s="85"/>
      <c r="AB44" s="220" t="str">
        <f t="shared" si="0"/>
        <v/>
      </c>
      <c r="AC44" s="123"/>
      <c r="AD44" s="85"/>
      <c r="AE44" s="123"/>
      <c r="AF44" s="148"/>
      <c r="AG44" s="148"/>
    </row>
    <row r="45" spans="1:33" ht="12.75" customHeight="1">
      <c r="A45" s="124"/>
      <c r="B45" s="107"/>
      <c r="C45" s="89"/>
      <c r="D45" s="168"/>
      <c r="E45" s="169"/>
      <c r="F45" s="169"/>
      <c r="G45" s="211"/>
      <c r="H45" s="211"/>
      <c r="I45" s="211"/>
      <c r="J45" s="211"/>
      <c r="K45" s="211"/>
      <c r="L45" s="205"/>
      <c r="M45" s="85"/>
      <c r="N45" s="126"/>
      <c r="O45" s="126"/>
      <c r="P45" s="126"/>
      <c r="Q45" s="85"/>
      <c r="R45" s="222" t="str">
        <f>IF(AND(ISTEXT(T45),ISTEXT(U45)),"",SUM(T45:U45)*'Indices PF'!$E$54)</f>
        <v/>
      </c>
      <c r="S45" s="214" t="str">
        <f>IF(OR(ISBLANK(N45),ISBLANK(O45)),"",
 IF(M45="EI", IF((O45&lt;='Indices PF'!$D$7),
  IF(('Funções Transações'!N45&lt;'Indices PF'!$E$10), 'Indices PF'!$E$7,
  IF(('Funções Transações'!N45&lt;'Indices PF'!$F$10), 'Indices PF'!$F$7, 'Indices PF'!$G$7)),
   IF((O45&lt;='Indices PF'!$D$8),
   IF(('Funções Transações'!N45&lt;'Indices PF'!$E$10), 'Indices PF'!$E$8,
   IF(('Funções Transações'!N45&lt;'Indices PF'!$F$10), 'Indices PF'!$F$8, 'Indices PF'!$G$8)),
    IF((O45&gt;='Indices PF'!$D$9),
    IF(('Funções Transações'!N45&lt;'Indices PF'!$E$10), 'Indices PF'!$E$9,
    IF(('Funções Transações'!N45&lt;'Indices PF'!$F$10), 'Indices PF'!$F$9, 'Indices PF'!$G$9))))),
 IF(M45="EQ", IF((O45&lt;='Indices PF'!$D$15),
  IF(('Funções Transações'!N45&lt;'Indices PF'!$E$18), 'Indices PF'!$E$15,
  IF(('Funções Transações'!N45&lt;'Indices PF'!$F$18), 'Indices PF'!$F$15, 'Indices PF'!$G$15)),
   IF((O45&lt;='Indices PF'!$D$16),
   IF(('Funções Transações'!N45&lt;'Indices PF'!$E$18), 'Indices PF'!$E$16,
   IF(('Funções Transações'!N45&lt;'Indices PF'!$F$18), 'Indices PF'!$F$16, 'Indices PF'!$G$16)),
    IF((O45&gt;='Indices PF'!$D$17),
    IF(('Funções Transações'!N45&lt;'Indices PF'!$E$18), 'Indices PF'!$E$17,
    IF(('Funções Transações'!N45&lt;'Indices PF'!$F$18), 'Indices PF'!$F$17, 'Indices PF'!$G$17))))),
 IF(M45="EO", IF((O45&lt;='Indices PF'!$D$23),
  IF(('Funções Transações'!N45&lt;'Indices PF'!$E$26), 'Indices PF'!$E$23,
  IF(('Funções Transações'!N45&lt;'Indices PF'!$F$26), 'Indices PF'!$F$23, 'Indices PF'!$G$23)),
   IF((O45&lt;='Indices PF'!$D$24),
   IF(('Funções Transações'!N45&lt;'Indices PF'!$E$26), 'Indices PF'!$E$24,
   IF(('Funções Transações'!N45&lt;'Indices PF'!$F$26), 'Indices PF'!$F$24, 'Indices PF'!$G$24)),
    IF((O45&gt;='Indices PF'!$D$25),
    IF(('Funções Transações'!N45&lt;'Indices PF'!$E$26), 'Indices PF'!$E$25,
    IF(('Funções Transações'!N45&lt;'Indices PF'!$F$26), 'Indices PF'!$F$25, 'Indices PF'!$G$25)))))))))</f>
        <v/>
      </c>
      <c r="T45" s="215" t="str">
        <f>IF(OR(ISBLANK(N45),ISBLANK(O45)),"",
 IF(M45="EI", IF((O45&lt;='Indices PF'!$D$7),
  IF(('Funções Transações'!N45&lt;'Indices PF'!$E$10), N45*'Indices PF'!$J$7,
  IF(('Funções Transações'!N45&lt;'Indices PF'!$F$10), N45*'Indices PF'!$K$7, N45*'Indices PF'!$L$7)),
   IF((O45&lt;='Indices PF'!$D$8),
   IF(('Funções Transações'!N45&lt;'Indices PF'!$E$10), N45*'Indices PF'!$J$8,
   IF(('Funções Transações'!N45&lt;'Indices PF'!$F$10), N45*'Indices PF'!$K$8, N45*'Indices PF'!$L$8)),
    IF((O45&gt;='Indices PF'!$D$9),
    IF(('Funções Transações'!N45&lt;'Indices PF'!$E$10), N45*'Indices PF'!$J$9,
    IF(('Funções Transações'!N45&lt;'Indices PF'!$F$10), N45*'Indices PF'!$K$9, N45*'Indices PF'!$L$9))))),
 IF(M45="EQ", IF((O45&lt;='Indices PF'!$D$15),
  IF(('Funções Transações'!N45&lt;'Indices PF'!$E$18), N45*'Indices PF'!$J$15,
  IF(('Funções Transações'!N45&lt;'Indices PF'!$F$18), N45*'Indices PF'!$K$15, N45*'Indices PF'!$L$15)),
   IF((O45&lt;='Indices PF'!$D$16),
   IF(('Funções Transações'!N45&lt;'Indices PF'!$E$18), N45*'Indices PF'!$J$16,
   IF(('Funções Transações'!N45&lt;'Indices PF'!$F$18), N45*'Indices PF'!$K$16, N45*'Indices PF'!$L$16)),
    IF((O45&gt;='Indices PF'!$D$17),
    IF(('Funções Transações'!N45&lt;'Indices PF'!$E$18), N45*'Indices PF'!$J$17,
    IF(('Funções Transações'!N45&lt;'Indices PF'!$F$18), N45*'Indices PF'!$K$17, N45*'Indices PF'!$L$17))))),
 IF(M45="EO", IF((O45&lt;='Indices PF'!$D$23),
  IF(('Funções Transações'!N45&lt;'Indices PF'!$E$26), N45*'Indices PF'!$J$23,
  IF(('Funções Transações'!N45&lt;'Indices PF'!$F$26), N45*'Indices PF'!$K$23, N45*'Indices PF'!$L$23)),
   IF((O45&lt;='Indices PF'!$D$24),
   IF(('Funções Transações'!N45&lt;'Indices PF'!$E$26), N45*'Indices PF'!$J$24,
   IF(('Funções Transações'!N45&lt;'Indices PF'!$F$26), N45*'Indices PF'!$K$24, N45*'Indices PF'!$L$24)),
    IF((O45&gt;='Indices PF'!$D$25),
    IF(('Funções Transações'!N45&lt;'Indices PF'!$E$26), N45*'Indices PF'!$J$25,
    IF(('Funções Transações'!N45&lt;'Indices PF'!$F$26), N45*'Indices PF'!$K$25, N45*'Indices PF'!$L$25)))))))))</f>
        <v/>
      </c>
      <c r="U45" s="216" t="str">
        <f>IF(OR(ISBLANK(P45),ISBLANK(Q45)),"",
 IF((Q45&lt;='Indices PF'!$D$47),
  IF(('Funções Transações'!P45&lt;'Indices PF'!$E$50), P45*'Indices PF'!$J$47,
  IF(('Funções Transações'!P45&lt;'Indices PF'!$F$50), P45*'Indices PF'!$K$47, P45*'Indices PF'!$L$47)),
   IF((Q45&lt;='Indices PF'!$D$48),
   IF(('Funções Transações'!P45&lt;'Indices PF'!$E$50), P45*'Indices PF'!$J$48,
   IF(('Funções Transações'!P45&lt;'Indices PF'!$F$50), P45*'Indices PF'!$K$48, P45*'Indices PF'!$L$48)),
    IF((Q45&gt;='Indices PF'!$D$49),
    IF(('Funções Transações'!P45&lt;'Indices PF'!$E$50), P45*'Indices PF'!$J$49,
    IF(('Funções Transações'!P45&lt;'Indices PF'!$F$50), P45*'Indices PF'!$K$49, P45*'Indices PF'!$L$49))))))</f>
        <v/>
      </c>
      <c r="V45" s="217"/>
      <c r="W45" s="218"/>
      <c r="X45" s="218"/>
      <c r="Y45" s="219"/>
      <c r="Z45" s="125"/>
      <c r="AA45" s="85"/>
      <c r="AB45" s="220" t="str">
        <f t="shared" si="0"/>
        <v/>
      </c>
      <c r="AC45" s="123"/>
      <c r="AD45" s="85"/>
      <c r="AE45" s="123"/>
      <c r="AF45" s="148"/>
      <c r="AG45" s="148"/>
    </row>
    <row r="46" spans="1:33" ht="12.75" customHeight="1">
      <c r="A46" s="124"/>
      <c r="B46" s="107"/>
      <c r="C46" s="89"/>
      <c r="D46" s="168"/>
      <c r="E46" s="169"/>
      <c r="F46" s="169"/>
      <c r="G46" s="211"/>
      <c r="H46" s="211"/>
      <c r="I46" s="211"/>
      <c r="J46" s="211"/>
      <c r="K46" s="211"/>
      <c r="L46" s="205"/>
      <c r="M46" s="85"/>
      <c r="N46" s="126"/>
      <c r="O46" s="126"/>
      <c r="P46" s="126"/>
      <c r="Q46" s="85"/>
      <c r="R46" s="222" t="str">
        <f>IF(AND(ISTEXT(T46),ISTEXT(U46)),"",SUM(T46:U46)*'Indices PF'!$E$54)</f>
        <v/>
      </c>
      <c r="S46" s="214" t="str">
        <f>IF(OR(ISBLANK(N46),ISBLANK(O46)),"",
 IF(M46="EI", IF((O46&lt;='Indices PF'!$D$7),
  IF(('Funções Transações'!N46&lt;'Indices PF'!$E$10), 'Indices PF'!$E$7,
  IF(('Funções Transações'!N46&lt;'Indices PF'!$F$10), 'Indices PF'!$F$7, 'Indices PF'!$G$7)),
   IF((O46&lt;='Indices PF'!$D$8),
   IF(('Funções Transações'!N46&lt;'Indices PF'!$E$10), 'Indices PF'!$E$8,
   IF(('Funções Transações'!N46&lt;'Indices PF'!$F$10), 'Indices PF'!$F$8, 'Indices PF'!$G$8)),
    IF((O46&gt;='Indices PF'!$D$9),
    IF(('Funções Transações'!N46&lt;'Indices PF'!$E$10), 'Indices PF'!$E$9,
    IF(('Funções Transações'!N46&lt;'Indices PF'!$F$10), 'Indices PF'!$F$9, 'Indices PF'!$G$9))))),
 IF(M46="EQ", IF((O46&lt;='Indices PF'!$D$15),
  IF(('Funções Transações'!N46&lt;'Indices PF'!$E$18), 'Indices PF'!$E$15,
  IF(('Funções Transações'!N46&lt;'Indices PF'!$F$18), 'Indices PF'!$F$15, 'Indices PF'!$G$15)),
   IF((O46&lt;='Indices PF'!$D$16),
   IF(('Funções Transações'!N46&lt;'Indices PF'!$E$18), 'Indices PF'!$E$16,
   IF(('Funções Transações'!N46&lt;'Indices PF'!$F$18), 'Indices PF'!$F$16, 'Indices PF'!$G$16)),
    IF((O46&gt;='Indices PF'!$D$17),
    IF(('Funções Transações'!N46&lt;'Indices PF'!$E$18), 'Indices PF'!$E$17,
    IF(('Funções Transações'!N46&lt;'Indices PF'!$F$18), 'Indices PF'!$F$17, 'Indices PF'!$G$17))))),
 IF(M46="EO", IF((O46&lt;='Indices PF'!$D$23),
  IF(('Funções Transações'!N46&lt;'Indices PF'!$E$26), 'Indices PF'!$E$23,
  IF(('Funções Transações'!N46&lt;'Indices PF'!$F$26), 'Indices PF'!$F$23, 'Indices PF'!$G$23)),
   IF((O46&lt;='Indices PF'!$D$24),
   IF(('Funções Transações'!N46&lt;'Indices PF'!$E$26), 'Indices PF'!$E$24,
   IF(('Funções Transações'!N46&lt;'Indices PF'!$F$26), 'Indices PF'!$F$24, 'Indices PF'!$G$24)),
    IF((O46&gt;='Indices PF'!$D$25),
    IF(('Funções Transações'!N46&lt;'Indices PF'!$E$26), 'Indices PF'!$E$25,
    IF(('Funções Transações'!N46&lt;'Indices PF'!$F$26), 'Indices PF'!$F$25, 'Indices PF'!$G$25)))))))))</f>
        <v/>
      </c>
      <c r="T46" s="215" t="str">
        <f>IF(OR(ISBLANK(N46),ISBLANK(O46)),"",
 IF(M46="EI", IF((O46&lt;='Indices PF'!$D$7),
  IF(('Funções Transações'!N46&lt;'Indices PF'!$E$10), N46*'Indices PF'!$J$7,
  IF(('Funções Transações'!N46&lt;'Indices PF'!$F$10), N46*'Indices PF'!$K$7, N46*'Indices PF'!$L$7)),
   IF((O46&lt;='Indices PF'!$D$8),
   IF(('Funções Transações'!N46&lt;'Indices PF'!$E$10), N46*'Indices PF'!$J$8,
   IF(('Funções Transações'!N46&lt;'Indices PF'!$F$10), N46*'Indices PF'!$K$8, N46*'Indices PF'!$L$8)),
    IF((O46&gt;='Indices PF'!$D$9),
    IF(('Funções Transações'!N46&lt;'Indices PF'!$E$10), N46*'Indices PF'!$J$9,
    IF(('Funções Transações'!N46&lt;'Indices PF'!$F$10), N46*'Indices PF'!$K$9, N46*'Indices PF'!$L$9))))),
 IF(M46="EQ", IF((O46&lt;='Indices PF'!$D$15),
  IF(('Funções Transações'!N46&lt;'Indices PF'!$E$18), N46*'Indices PF'!$J$15,
  IF(('Funções Transações'!N46&lt;'Indices PF'!$F$18), N46*'Indices PF'!$K$15, N46*'Indices PF'!$L$15)),
   IF((O46&lt;='Indices PF'!$D$16),
   IF(('Funções Transações'!N46&lt;'Indices PF'!$E$18), N46*'Indices PF'!$J$16,
   IF(('Funções Transações'!N46&lt;'Indices PF'!$F$18), N46*'Indices PF'!$K$16, N46*'Indices PF'!$L$16)),
    IF((O46&gt;='Indices PF'!$D$17),
    IF(('Funções Transações'!N46&lt;'Indices PF'!$E$18), N46*'Indices PF'!$J$17,
    IF(('Funções Transações'!N46&lt;'Indices PF'!$F$18), N46*'Indices PF'!$K$17, N46*'Indices PF'!$L$17))))),
 IF(M46="EO", IF((O46&lt;='Indices PF'!$D$23),
  IF(('Funções Transações'!N46&lt;'Indices PF'!$E$26), N46*'Indices PF'!$J$23,
  IF(('Funções Transações'!N46&lt;'Indices PF'!$F$26), N46*'Indices PF'!$K$23, N46*'Indices PF'!$L$23)),
   IF((O46&lt;='Indices PF'!$D$24),
   IF(('Funções Transações'!N46&lt;'Indices PF'!$E$26), N46*'Indices PF'!$J$24,
   IF(('Funções Transações'!N46&lt;'Indices PF'!$F$26), N46*'Indices PF'!$K$24, N46*'Indices PF'!$L$24)),
    IF((O46&gt;='Indices PF'!$D$25),
    IF(('Funções Transações'!N46&lt;'Indices PF'!$E$26), N46*'Indices PF'!$J$25,
    IF(('Funções Transações'!N46&lt;'Indices PF'!$F$26), N46*'Indices PF'!$K$25, N46*'Indices PF'!$L$25)))))))))</f>
        <v/>
      </c>
      <c r="U46" s="216" t="str">
        <f>IF(OR(ISBLANK(P46),ISBLANK(Q46)),"",
 IF((Q46&lt;='Indices PF'!$D$47),
  IF(('Funções Transações'!P46&lt;'Indices PF'!$E$50), P46*'Indices PF'!$J$47,
  IF(('Funções Transações'!P46&lt;'Indices PF'!$F$50), P46*'Indices PF'!$K$47, P46*'Indices PF'!$L$47)),
   IF((Q46&lt;='Indices PF'!$D$48),
   IF(('Funções Transações'!P46&lt;'Indices PF'!$E$50), P46*'Indices PF'!$J$48,
   IF(('Funções Transações'!P46&lt;'Indices PF'!$F$50), P46*'Indices PF'!$K$48, P46*'Indices PF'!$L$48)),
    IF((Q46&gt;='Indices PF'!$D$49),
    IF(('Funções Transações'!P46&lt;'Indices PF'!$E$50), P46*'Indices PF'!$J$49,
    IF(('Funções Transações'!P46&lt;'Indices PF'!$F$50), P46*'Indices PF'!$K$49, P46*'Indices PF'!$L$49))))))</f>
        <v/>
      </c>
      <c r="V46" s="217"/>
      <c r="W46" s="218"/>
      <c r="X46" s="218"/>
      <c r="Y46" s="219"/>
      <c r="Z46" s="125"/>
      <c r="AA46" s="85"/>
      <c r="AB46" s="220" t="str">
        <f t="shared" si="0"/>
        <v/>
      </c>
      <c r="AC46" s="123"/>
      <c r="AD46" s="123"/>
      <c r="AE46" s="123"/>
      <c r="AF46" s="123"/>
      <c r="AG46" s="148"/>
    </row>
    <row r="47" spans="1:33" ht="12.75" customHeight="1">
      <c r="A47" s="124"/>
      <c r="B47" s="107"/>
      <c r="C47" s="89"/>
      <c r="D47" s="168"/>
      <c r="E47" s="169"/>
      <c r="F47" s="169"/>
      <c r="G47" s="211"/>
      <c r="H47" s="211"/>
      <c r="I47" s="211"/>
      <c r="J47" s="211"/>
      <c r="K47" s="211"/>
      <c r="L47" s="205"/>
      <c r="M47" s="85"/>
      <c r="N47" s="126"/>
      <c r="O47" s="126"/>
      <c r="P47" s="126"/>
      <c r="Q47" s="85"/>
      <c r="R47" s="222" t="str">
        <f>IF(AND(ISTEXT(T47),ISTEXT(U47)),"",SUM(T47:U47)*'Indices PF'!$E$54)</f>
        <v/>
      </c>
      <c r="S47" s="214" t="str">
        <f>IF(OR(ISBLANK(N47),ISBLANK(O47)),"",
 IF(M47="EI", IF((O47&lt;='Indices PF'!$D$7),
  IF(('Funções Transações'!N47&lt;'Indices PF'!$E$10), 'Indices PF'!$E$7,
  IF(('Funções Transações'!N47&lt;'Indices PF'!$F$10), 'Indices PF'!$F$7, 'Indices PF'!$G$7)),
   IF((O47&lt;='Indices PF'!$D$8),
   IF(('Funções Transações'!N47&lt;'Indices PF'!$E$10), 'Indices PF'!$E$8,
   IF(('Funções Transações'!N47&lt;'Indices PF'!$F$10), 'Indices PF'!$F$8, 'Indices PF'!$G$8)),
    IF((O47&gt;='Indices PF'!$D$9),
    IF(('Funções Transações'!N47&lt;'Indices PF'!$E$10), 'Indices PF'!$E$9,
    IF(('Funções Transações'!N47&lt;'Indices PF'!$F$10), 'Indices PF'!$F$9, 'Indices PF'!$G$9))))),
 IF(M47="EQ", IF((O47&lt;='Indices PF'!$D$15),
  IF(('Funções Transações'!N47&lt;'Indices PF'!$E$18), 'Indices PF'!$E$15,
  IF(('Funções Transações'!N47&lt;'Indices PF'!$F$18), 'Indices PF'!$F$15, 'Indices PF'!$G$15)),
   IF((O47&lt;='Indices PF'!$D$16),
   IF(('Funções Transações'!N47&lt;'Indices PF'!$E$18), 'Indices PF'!$E$16,
   IF(('Funções Transações'!N47&lt;'Indices PF'!$F$18), 'Indices PF'!$F$16, 'Indices PF'!$G$16)),
    IF((O47&gt;='Indices PF'!$D$17),
    IF(('Funções Transações'!N47&lt;'Indices PF'!$E$18), 'Indices PF'!$E$17,
    IF(('Funções Transações'!N47&lt;'Indices PF'!$F$18), 'Indices PF'!$F$17, 'Indices PF'!$G$17))))),
 IF(M47="EO", IF((O47&lt;='Indices PF'!$D$23),
  IF(('Funções Transações'!N47&lt;'Indices PF'!$E$26), 'Indices PF'!$E$23,
  IF(('Funções Transações'!N47&lt;'Indices PF'!$F$26), 'Indices PF'!$F$23, 'Indices PF'!$G$23)),
   IF((O47&lt;='Indices PF'!$D$24),
   IF(('Funções Transações'!N47&lt;'Indices PF'!$E$26), 'Indices PF'!$E$24,
   IF(('Funções Transações'!N47&lt;'Indices PF'!$F$26), 'Indices PF'!$F$24, 'Indices PF'!$G$24)),
    IF((O47&gt;='Indices PF'!$D$25),
    IF(('Funções Transações'!N47&lt;'Indices PF'!$E$26), 'Indices PF'!$E$25,
    IF(('Funções Transações'!N47&lt;'Indices PF'!$F$26), 'Indices PF'!$F$25, 'Indices PF'!$G$25)))))))))</f>
        <v/>
      </c>
      <c r="T47" s="215" t="str">
        <f>IF(OR(ISBLANK(N47),ISBLANK(O47)),"",
 IF(M47="EI", IF((O47&lt;='Indices PF'!$D$7),
  IF(('Funções Transações'!N47&lt;'Indices PF'!$E$10), N47*'Indices PF'!$J$7,
  IF(('Funções Transações'!N47&lt;'Indices PF'!$F$10), N47*'Indices PF'!$K$7, N47*'Indices PF'!$L$7)),
   IF((O47&lt;='Indices PF'!$D$8),
   IF(('Funções Transações'!N47&lt;'Indices PF'!$E$10), N47*'Indices PF'!$J$8,
   IF(('Funções Transações'!N47&lt;'Indices PF'!$F$10), N47*'Indices PF'!$K$8, N47*'Indices PF'!$L$8)),
    IF((O47&gt;='Indices PF'!$D$9),
    IF(('Funções Transações'!N47&lt;'Indices PF'!$E$10), N47*'Indices PF'!$J$9,
    IF(('Funções Transações'!N47&lt;'Indices PF'!$F$10), N47*'Indices PF'!$K$9, N47*'Indices PF'!$L$9))))),
 IF(M47="EQ", IF((O47&lt;='Indices PF'!$D$15),
  IF(('Funções Transações'!N47&lt;'Indices PF'!$E$18), N47*'Indices PF'!$J$15,
  IF(('Funções Transações'!N47&lt;'Indices PF'!$F$18), N47*'Indices PF'!$K$15, N47*'Indices PF'!$L$15)),
   IF((O47&lt;='Indices PF'!$D$16),
   IF(('Funções Transações'!N47&lt;'Indices PF'!$E$18), N47*'Indices PF'!$J$16,
   IF(('Funções Transações'!N47&lt;'Indices PF'!$F$18), N47*'Indices PF'!$K$16, N47*'Indices PF'!$L$16)),
    IF((O47&gt;='Indices PF'!$D$17),
    IF(('Funções Transações'!N47&lt;'Indices PF'!$E$18), N47*'Indices PF'!$J$17,
    IF(('Funções Transações'!N47&lt;'Indices PF'!$F$18), N47*'Indices PF'!$K$17, N47*'Indices PF'!$L$17))))),
 IF(M47="EO", IF((O47&lt;='Indices PF'!$D$23),
  IF(('Funções Transações'!N47&lt;'Indices PF'!$E$26), N47*'Indices PF'!$J$23,
  IF(('Funções Transações'!N47&lt;'Indices PF'!$F$26), N47*'Indices PF'!$K$23, N47*'Indices PF'!$L$23)),
   IF((O47&lt;='Indices PF'!$D$24),
   IF(('Funções Transações'!N47&lt;'Indices PF'!$E$26), N47*'Indices PF'!$J$24,
   IF(('Funções Transações'!N47&lt;'Indices PF'!$F$26), N47*'Indices PF'!$K$24, N47*'Indices PF'!$L$24)),
    IF((O47&gt;='Indices PF'!$D$25),
    IF(('Funções Transações'!N47&lt;'Indices PF'!$E$26), N47*'Indices PF'!$J$25,
    IF(('Funções Transações'!N47&lt;'Indices PF'!$F$26), N47*'Indices PF'!$K$25, N47*'Indices PF'!$L$25)))))))))</f>
        <v/>
      </c>
      <c r="U47" s="216" t="str">
        <f>IF(OR(ISBLANK(P47),ISBLANK(Q47)),"",
 IF((Q47&lt;='Indices PF'!$D$47),
  IF(('Funções Transações'!P47&lt;'Indices PF'!$E$50), P47*'Indices PF'!$J$47,
  IF(('Funções Transações'!P47&lt;'Indices PF'!$F$50), P47*'Indices PF'!$K$47, P47*'Indices PF'!$L$47)),
   IF((Q47&lt;='Indices PF'!$D$48),
   IF(('Funções Transações'!P47&lt;'Indices PF'!$E$50), P47*'Indices PF'!$J$48,
   IF(('Funções Transações'!P47&lt;'Indices PF'!$F$50), P47*'Indices PF'!$K$48, P47*'Indices PF'!$L$48)),
    IF((Q47&gt;='Indices PF'!$D$49),
    IF(('Funções Transações'!P47&lt;'Indices PF'!$E$50), P47*'Indices PF'!$J$49,
    IF(('Funções Transações'!P47&lt;'Indices PF'!$F$50), P47*'Indices PF'!$K$49, P47*'Indices PF'!$L$49))))))</f>
        <v/>
      </c>
      <c r="V47" s="217"/>
      <c r="W47" s="218"/>
      <c r="X47" s="218"/>
      <c r="Y47" s="219"/>
      <c r="Z47" s="125"/>
      <c r="AA47" s="85"/>
      <c r="AB47" s="220" t="str">
        <f t="shared" si="0"/>
        <v/>
      </c>
      <c r="AC47" s="123"/>
      <c r="AD47" s="148"/>
      <c r="AE47" s="123"/>
      <c r="AF47" s="123"/>
      <c r="AG47" s="148"/>
    </row>
    <row r="48" spans="1:33" ht="12.75" customHeight="1">
      <c r="A48" s="124"/>
      <c r="B48" s="107"/>
      <c r="C48" s="89"/>
      <c r="D48" s="168"/>
      <c r="E48" s="169"/>
      <c r="F48" s="169"/>
      <c r="G48" s="211"/>
      <c r="H48" s="211"/>
      <c r="I48" s="211"/>
      <c r="J48" s="211"/>
      <c r="K48" s="211"/>
      <c r="L48" s="205"/>
      <c r="M48" s="85"/>
      <c r="N48" s="126"/>
      <c r="O48" s="126"/>
      <c r="P48" s="126"/>
      <c r="Q48" s="85"/>
      <c r="R48" s="222" t="str">
        <f>IF(AND(ISTEXT(T48),ISTEXT(U48)),"",SUM(T48:U48)*'Indices PF'!$E$54)</f>
        <v/>
      </c>
      <c r="S48" s="214" t="str">
        <f>IF(OR(ISBLANK(N48),ISBLANK(O48)),"",
 IF(M48="EI", IF((O48&lt;='Indices PF'!$D$7),
  IF(('Funções Transações'!N48&lt;'Indices PF'!$E$10), 'Indices PF'!$E$7,
  IF(('Funções Transações'!N48&lt;'Indices PF'!$F$10), 'Indices PF'!$F$7, 'Indices PF'!$G$7)),
   IF((O48&lt;='Indices PF'!$D$8),
   IF(('Funções Transações'!N48&lt;'Indices PF'!$E$10), 'Indices PF'!$E$8,
   IF(('Funções Transações'!N48&lt;'Indices PF'!$F$10), 'Indices PF'!$F$8, 'Indices PF'!$G$8)),
    IF((O48&gt;='Indices PF'!$D$9),
    IF(('Funções Transações'!N48&lt;'Indices PF'!$E$10), 'Indices PF'!$E$9,
    IF(('Funções Transações'!N48&lt;'Indices PF'!$F$10), 'Indices PF'!$F$9, 'Indices PF'!$G$9))))),
 IF(M48="EQ", IF((O48&lt;='Indices PF'!$D$15),
  IF(('Funções Transações'!N48&lt;'Indices PF'!$E$18), 'Indices PF'!$E$15,
  IF(('Funções Transações'!N48&lt;'Indices PF'!$F$18), 'Indices PF'!$F$15, 'Indices PF'!$G$15)),
   IF((O48&lt;='Indices PF'!$D$16),
   IF(('Funções Transações'!N48&lt;'Indices PF'!$E$18), 'Indices PF'!$E$16,
   IF(('Funções Transações'!N48&lt;'Indices PF'!$F$18), 'Indices PF'!$F$16, 'Indices PF'!$G$16)),
    IF((O48&gt;='Indices PF'!$D$17),
    IF(('Funções Transações'!N48&lt;'Indices PF'!$E$18), 'Indices PF'!$E$17,
    IF(('Funções Transações'!N48&lt;'Indices PF'!$F$18), 'Indices PF'!$F$17, 'Indices PF'!$G$17))))),
 IF(M48="EO", IF((O48&lt;='Indices PF'!$D$23),
  IF(('Funções Transações'!N48&lt;'Indices PF'!$E$26), 'Indices PF'!$E$23,
  IF(('Funções Transações'!N48&lt;'Indices PF'!$F$26), 'Indices PF'!$F$23, 'Indices PF'!$G$23)),
   IF((O48&lt;='Indices PF'!$D$24),
   IF(('Funções Transações'!N48&lt;'Indices PF'!$E$26), 'Indices PF'!$E$24,
   IF(('Funções Transações'!N48&lt;'Indices PF'!$F$26), 'Indices PF'!$F$24, 'Indices PF'!$G$24)),
    IF((O48&gt;='Indices PF'!$D$25),
    IF(('Funções Transações'!N48&lt;'Indices PF'!$E$26), 'Indices PF'!$E$25,
    IF(('Funções Transações'!N48&lt;'Indices PF'!$F$26), 'Indices PF'!$F$25, 'Indices PF'!$G$25)))))))))</f>
        <v/>
      </c>
      <c r="T48" s="215" t="str">
        <f>IF(OR(ISBLANK(N48),ISBLANK(O48)),"",
 IF(M48="EI", IF((O48&lt;='Indices PF'!$D$7),
  IF(('Funções Transações'!N48&lt;'Indices PF'!$E$10), N48*'Indices PF'!$J$7,
  IF(('Funções Transações'!N48&lt;'Indices PF'!$F$10), N48*'Indices PF'!$K$7, N48*'Indices PF'!$L$7)),
   IF((O48&lt;='Indices PF'!$D$8),
   IF(('Funções Transações'!N48&lt;'Indices PF'!$E$10), N48*'Indices PF'!$J$8,
   IF(('Funções Transações'!N48&lt;'Indices PF'!$F$10), N48*'Indices PF'!$K$8, N48*'Indices PF'!$L$8)),
    IF((O48&gt;='Indices PF'!$D$9),
    IF(('Funções Transações'!N48&lt;'Indices PF'!$E$10), N48*'Indices PF'!$J$9,
    IF(('Funções Transações'!N48&lt;'Indices PF'!$F$10), N48*'Indices PF'!$K$9, N48*'Indices PF'!$L$9))))),
 IF(M48="EQ", IF((O48&lt;='Indices PF'!$D$15),
  IF(('Funções Transações'!N48&lt;'Indices PF'!$E$18), N48*'Indices PF'!$J$15,
  IF(('Funções Transações'!N48&lt;'Indices PF'!$F$18), N48*'Indices PF'!$K$15, N48*'Indices PF'!$L$15)),
   IF((O48&lt;='Indices PF'!$D$16),
   IF(('Funções Transações'!N48&lt;'Indices PF'!$E$18), N48*'Indices PF'!$J$16,
   IF(('Funções Transações'!N48&lt;'Indices PF'!$F$18), N48*'Indices PF'!$K$16, N48*'Indices PF'!$L$16)),
    IF((O48&gt;='Indices PF'!$D$17),
    IF(('Funções Transações'!N48&lt;'Indices PF'!$E$18), N48*'Indices PF'!$J$17,
    IF(('Funções Transações'!N48&lt;'Indices PF'!$F$18), N48*'Indices PF'!$K$17, N48*'Indices PF'!$L$17))))),
 IF(M48="EO", IF((O48&lt;='Indices PF'!$D$23),
  IF(('Funções Transações'!N48&lt;'Indices PF'!$E$26), N48*'Indices PF'!$J$23,
  IF(('Funções Transações'!N48&lt;'Indices PF'!$F$26), N48*'Indices PF'!$K$23, N48*'Indices PF'!$L$23)),
   IF((O48&lt;='Indices PF'!$D$24),
   IF(('Funções Transações'!N48&lt;'Indices PF'!$E$26), N48*'Indices PF'!$J$24,
   IF(('Funções Transações'!N48&lt;'Indices PF'!$F$26), N48*'Indices PF'!$K$24, N48*'Indices PF'!$L$24)),
    IF((O48&gt;='Indices PF'!$D$25),
    IF(('Funções Transações'!N48&lt;'Indices PF'!$E$26), N48*'Indices PF'!$J$25,
    IF(('Funções Transações'!N48&lt;'Indices PF'!$F$26), N48*'Indices PF'!$K$25, N48*'Indices PF'!$L$25)))))))))</f>
        <v/>
      </c>
      <c r="U48" s="216" t="str">
        <f>IF(OR(ISBLANK(P48),ISBLANK(Q48)),"",
 IF((Q48&lt;='Indices PF'!$D$47),
  IF(('Funções Transações'!P48&lt;'Indices PF'!$E$50), P48*'Indices PF'!$J$47,
  IF(('Funções Transações'!P48&lt;'Indices PF'!$F$50), P48*'Indices PF'!$K$47, P48*'Indices PF'!$L$47)),
   IF((Q48&lt;='Indices PF'!$D$48),
   IF(('Funções Transações'!P48&lt;'Indices PF'!$E$50), P48*'Indices PF'!$J$48,
   IF(('Funções Transações'!P48&lt;'Indices PF'!$F$50), P48*'Indices PF'!$K$48, P48*'Indices PF'!$L$48)),
    IF((Q48&gt;='Indices PF'!$D$49),
    IF(('Funções Transações'!P48&lt;'Indices PF'!$E$50), P48*'Indices PF'!$J$49,
    IF(('Funções Transações'!P48&lt;'Indices PF'!$F$50), P48*'Indices PF'!$K$49, P48*'Indices PF'!$L$49))))))</f>
        <v/>
      </c>
      <c r="V48" s="217"/>
      <c r="W48" s="218"/>
      <c r="X48" s="218"/>
      <c r="Y48" s="219"/>
      <c r="Z48" s="125"/>
      <c r="AA48" s="85"/>
      <c r="AB48" s="220" t="str">
        <f t="shared" si="0"/>
        <v/>
      </c>
      <c r="AC48" s="148"/>
      <c r="AD48" s="123"/>
      <c r="AE48" s="123"/>
      <c r="AF48" s="148"/>
      <c r="AG48" s="148"/>
    </row>
    <row r="49" spans="1:33" ht="12.75" customHeight="1">
      <c r="A49" s="124"/>
      <c r="B49" s="107"/>
      <c r="C49" s="89"/>
      <c r="D49" s="168"/>
      <c r="E49" s="169"/>
      <c r="F49" s="169"/>
      <c r="G49" s="211"/>
      <c r="H49" s="211"/>
      <c r="I49" s="211"/>
      <c r="J49" s="211"/>
      <c r="K49" s="211"/>
      <c r="L49" s="205"/>
      <c r="M49" s="85"/>
      <c r="N49" s="126"/>
      <c r="O49" s="126"/>
      <c r="P49" s="126"/>
      <c r="Q49" s="85"/>
      <c r="R49" s="222" t="str">
        <f>IF(AND(ISTEXT(T49),ISTEXT(U49)),"",SUM(T49:U49)*'Indices PF'!$E$54)</f>
        <v/>
      </c>
      <c r="S49" s="214" t="str">
        <f>IF(OR(ISBLANK(N49),ISBLANK(O49)),"",
 IF(M49="EI", IF((O49&lt;='Indices PF'!$D$7),
  IF(('Funções Transações'!N49&lt;'Indices PF'!$E$10), 'Indices PF'!$E$7,
  IF(('Funções Transações'!N49&lt;'Indices PF'!$F$10), 'Indices PF'!$F$7, 'Indices PF'!$G$7)),
   IF((O49&lt;='Indices PF'!$D$8),
   IF(('Funções Transações'!N49&lt;'Indices PF'!$E$10), 'Indices PF'!$E$8,
   IF(('Funções Transações'!N49&lt;'Indices PF'!$F$10), 'Indices PF'!$F$8, 'Indices PF'!$G$8)),
    IF((O49&gt;='Indices PF'!$D$9),
    IF(('Funções Transações'!N49&lt;'Indices PF'!$E$10), 'Indices PF'!$E$9,
    IF(('Funções Transações'!N49&lt;'Indices PF'!$F$10), 'Indices PF'!$F$9, 'Indices PF'!$G$9))))),
 IF(M49="EQ", IF((O49&lt;='Indices PF'!$D$15),
  IF(('Funções Transações'!N49&lt;'Indices PF'!$E$18), 'Indices PF'!$E$15,
  IF(('Funções Transações'!N49&lt;'Indices PF'!$F$18), 'Indices PF'!$F$15, 'Indices PF'!$G$15)),
   IF((O49&lt;='Indices PF'!$D$16),
   IF(('Funções Transações'!N49&lt;'Indices PF'!$E$18), 'Indices PF'!$E$16,
   IF(('Funções Transações'!N49&lt;'Indices PF'!$F$18), 'Indices PF'!$F$16, 'Indices PF'!$G$16)),
    IF((O49&gt;='Indices PF'!$D$17),
    IF(('Funções Transações'!N49&lt;'Indices PF'!$E$18), 'Indices PF'!$E$17,
    IF(('Funções Transações'!N49&lt;'Indices PF'!$F$18), 'Indices PF'!$F$17, 'Indices PF'!$G$17))))),
 IF(M49="EO", IF((O49&lt;='Indices PF'!$D$23),
  IF(('Funções Transações'!N49&lt;'Indices PF'!$E$26), 'Indices PF'!$E$23,
  IF(('Funções Transações'!N49&lt;'Indices PF'!$F$26), 'Indices PF'!$F$23, 'Indices PF'!$G$23)),
   IF((O49&lt;='Indices PF'!$D$24),
   IF(('Funções Transações'!N49&lt;'Indices PF'!$E$26), 'Indices PF'!$E$24,
   IF(('Funções Transações'!N49&lt;'Indices PF'!$F$26), 'Indices PF'!$F$24, 'Indices PF'!$G$24)),
    IF((O49&gt;='Indices PF'!$D$25),
    IF(('Funções Transações'!N49&lt;'Indices PF'!$E$26), 'Indices PF'!$E$25,
    IF(('Funções Transações'!N49&lt;'Indices PF'!$F$26), 'Indices PF'!$F$25, 'Indices PF'!$G$25)))))))))</f>
        <v/>
      </c>
      <c r="T49" s="215" t="str">
        <f>IF(OR(ISBLANK(N49),ISBLANK(O49)),"",
 IF(M49="EI", IF((O49&lt;='Indices PF'!$D$7),
  IF(('Funções Transações'!N49&lt;'Indices PF'!$E$10), N49*'Indices PF'!$J$7,
  IF(('Funções Transações'!N49&lt;'Indices PF'!$F$10), N49*'Indices PF'!$K$7, N49*'Indices PF'!$L$7)),
   IF((O49&lt;='Indices PF'!$D$8),
   IF(('Funções Transações'!N49&lt;'Indices PF'!$E$10), N49*'Indices PF'!$J$8,
   IF(('Funções Transações'!N49&lt;'Indices PF'!$F$10), N49*'Indices PF'!$K$8, N49*'Indices PF'!$L$8)),
    IF((O49&gt;='Indices PF'!$D$9),
    IF(('Funções Transações'!N49&lt;'Indices PF'!$E$10), N49*'Indices PF'!$J$9,
    IF(('Funções Transações'!N49&lt;'Indices PF'!$F$10), N49*'Indices PF'!$K$9, N49*'Indices PF'!$L$9))))),
 IF(M49="EQ", IF((O49&lt;='Indices PF'!$D$15),
  IF(('Funções Transações'!N49&lt;'Indices PF'!$E$18), N49*'Indices PF'!$J$15,
  IF(('Funções Transações'!N49&lt;'Indices PF'!$F$18), N49*'Indices PF'!$K$15, N49*'Indices PF'!$L$15)),
   IF((O49&lt;='Indices PF'!$D$16),
   IF(('Funções Transações'!N49&lt;'Indices PF'!$E$18), N49*'Indices PF'!$J$16,
   IF(('Funções Transações'!N49&lt;'Indices PF'!$F$18), N49*'Indices PF'!$K$16, N49*'Indices PF'!$L$16)),
    IF((O49&gt;='Indices PF'!$D$17),
    IF(('Funções Transações'!N49&lt;'Indices PF'!$E$18), N49*'Indices PF'!$J$17,
    IF(('Funções Transações'!N49&lt;'Indices PF'!$F$18), N49*'Indices PF'!$K$17, N49*'Indices PF'!$L$17))))),
 IF(M49="EO", IF((O49&lt;='Indices PF'!$D$23),
  IF(('Funções Transações'!N49&lt;'Indices PF'!$E$26), N49*'Indices PF'!$J$23,
  IF(('Funções Transações'!N49&lt;'Indices PF'!$F$26), N49*'Indices PF'!$K$23, N49*'Indices PF'!$L$23)),
   IF((O49&lt;='Indices PF'!$D$24),
   IF(('Funções Transações'!N49&lt;'Indices PF'!$E$26), N49*'Indices PF'!$J$24,
   IF(('Funções Transações'!N49&lt;'Indices PF'!$F$26), N49*'Indices PF'!$K$24, N49*'Indices PF'!$L$24)),
    IF((O49&gt;='Indices PF'!$D$25),
    IF(('Funções Transações'!N49&lt;'Indices PF'!$E$26), N49*'Indices PF'!$J$25,
    IF(('Funções Transações'!N49&lt;'Indices PF'!$F$26), N49*'Indices PF'!$K$25, N49*'Indices PF'!$L$25)))))))))</f>
        <v/>
      </c>
      <c r="U49" s="216" t="str">
        <f>IF(OR(ISBLANK(P49),ISBLANK(Q49)),"",
 IF((Q49&lt;='Indices PF'!$D$47),
  IF(('Funções Transações'!P49&lt;'Indices PF'!$E$50), P49*'Indices PF'!$J$47,
  IF(('Funções Transações'!P49&lt;'Indices PF'!$F$50), P49*'Indices PF'!$K$47, P49*'Indices PF'!$L$47)),
   IF((Q49&lt;='Indices PF'!$D$48),
   IF(('Funções Transações'!P49&lt;'Indices PF'!$E$50), P49*'Indices PF'!$J$48,
   IF(('Funções Transações'!P49&lt;'Indices PF'!$F$50), P49*'Indices PF'!$K$48, P49*'Indices PF'!$L$48)),
    IF((Q49&gt;='Indices PF'!$D$49),
    IF(('Funções Transações'!P49&lt;'Indices PF'!$E$50), P49*'Indices PF'!$J$49,
    IF(('Funções Transações'!P49&lt;'Indices PF'!$F$50), P49*'Indices PF'!$K$49, P49*'Indices PF'!$L$49))))))</f>
        <v/>
      </c>
      <c r="V49" s="217"/>
      <c r="W49" s="218"/>
      <c r="X49" s="218"/>
      <c r="Y49" s="219"/>
      <c r="Z49" s="125"/>
      <c r="AA49" s="85"/>
      <c r="AB49" s="220" t="str">
        <f t="shared" si="0"/>
        <v/>
      </c>
      <c r="AC49" s="148"/>
      <c r="AD49" s="123"/>
      <c r="AE49" s="123"/>
      <c r="AF49" s="148"/>
      <c r="AG49" s="148"/>
    </row>
    <row r="50" spans="1:33" ht="12.75" customHeight="1">
      <c r="A50" s="124"/>
      <c r="B50" s="107"/>
      <c r="C50" s="89"/>
      <c r="D50" s="168"/>
      <c r="E50" s="169"/>
      <c r="F50" s="169"/>
      <c r="G50" s="211"/>
      <c r="H50" s="211"/>
      <c r="I50" s="211"/>
      <c r="J50" s="211"/>
      <c r="K50" s="211"/>
      <c r="L50" s="205"/>
      <c r="M50" s="85"/>
      <c r="N50" s="126"/>
      <c r="O50" s="126"/>
      <c r="P50" s="126"/>
      <c r="Q50" s="85"/>
      <c r="R50" s="222" t="str">
        <f>IF(AND(ISTEXT(T50),ISTEXT(U50)),"",SUM(T50:U50)*'Indices PF'!$E$54)</f>
        <v/>
      </c>
      <c r="S50" s="214" t="str">
        <f>IF(OR(ISBLANK(N50),ISBLANK(O50)),"",
 IF(M50="EI", IF((O50&lt;='Indices PF'!$D$7),
  IF(('Funções Transações'!N50&lt;'Indices PF'!$E$10), 'Indices PF'!$E$7,
  IF(('Funções Transações'!N50&lt;'Indices PF'!$F$10), 'Indices PF'!$F$7, 'Indices PF'!$G$7)),
   IF((O50&lt;='Indices PF'!$D$8),
   IF(('Funções Transações'!N50&lt;'Indices PF'!$E$10), 'Indices PF'!$E$8,
   IF(('Funções Transações'!N50&lt;'Indices PF'!$F$10), 'Indices PF'!$F$8, 'Indices PF'!$G$8)),
    IF((O50&gt;='Indices PF'!$D$9),
    IF(('Funções Transações'!N50&lt;'Indices PF'!$E$10), 'Indices PF'!$E$9,
    IF(('Funções Transações'!N50&lt;'Indices PF'!$F$10), 'Indices PF'!$F$9, 'Indices PF'!$G$9))))),
 IF(M50="EQ", IF((O50&lt;='Indices PF'!$D$15),
  IF(('Funções Transações'!N50&lt;'Indices PF'!$E$18), 'Indices PF'!$E$15,
  IF(('Funções Transações'!N50&lt;'Indices PF'!$F$18), 'Indices PF'!$F$15, 'Indices PF'!$G$15)),
   IF((O50&lt;='Indices PF'!$D$16),
   IF(('Funções Transações'!N50&lt;'Indices PF'!$E$18), 'Indices PF'!$E$16,
   IF(('Funções Transações'!N50&lt;'Indices PF'!$F$18), 'Indices PF'!$F$16, 'Indices PF'!$G$16)),
    IF((O50&gt;='Indices PF'!$D$17),
    IF(('Funções Transações'!N50&lt;'Indices PF'!$E$18), 'Indices PF'!$E$17,
    IF(('Funções Transações'!N50&lt;'Indices PF'!$F$18), 'Indices PF'!$F$17, 'Indices PF'!$G$17))))),
 IF(M50="EO", IF((O50&lt;='Indices PF'!$D$23),
  IF(('Funções Transações'!N50&lt;'Indices PF'!$E$26), 'Indices PF'!$E$23,
  IF(('Funções Transações'!N50&lt;'Indices PF'!$F$26), 'Indices PF'!$F$23, 'Indices PF'!$G$23)),
   IF((O50&lt;='Indices PF'!$D$24),
   IF(('Funções Transações'!N50&lt;'Indices PF'!$E$26), 'Indices PF'!$E$24,
   IF(('Funções Transações'!N50&lt;'Indices PF'!$F$26), 'Indices PF'!$F$24, 'Indices PF'!$G$24)),
    IF((O50&gt;='Indices PF'!$D$25),
    IF(('Funções Transações'!N50&lt;'Indices PF'!$E$26), 'Indices PF'!$E$25,
    IF(('Funções Transações'!N50&lt;'Indices PF'!$F$26), 'Indices PF'!$F$25, 'Indices PF'!$G$25)))))))))</f>
        <v/>
      </c>
      <c r="T50" s="215" t="str">
        <f>IF(OR(ISBLANK(N50),ISBLANK(O50)),"",
 IF(M50="EI", IF((O50&lt;='Indices PF'!$D$7),
  IF(('Funções Transações'!N50&lt;'Indices PF'!$E$10), N50*'Indices PF'!$J$7,
  IF(('Funções Transações'!N50&lt;'Indices PF'!$F$10), N50*'Indices PF'!$K$7, N50*'Indices PF'!$L$7)),
   IF((O50&lt;='Indices PF'!$D$8),
   IF(('Funções Transações'!N50&lt;'Indices PF'!$E$10), N50*'Indices PF'!$J$8,
   IF(('Funções Transações'!N50&lt;'Indices PF'!$F$10), N50*'Indices PF'!$K$8, N50*'Indices PF'!$L$8)),
    IF((O50&gt;='Indices PF'!$D$9),
    IF(('Funções Transações'!N50&lt;'Indices PF'!$E$10), N50*'Indices PF'!$J$9,
    IF(('Funções Transações'!N50&lt;'Indices PF'!$F$10), N50*'Indices PF'!$K$9, N50*'Indices PF'!$L$9))))),
 IF(M50="EQ", IF((O50&lt;='Indices PF'!$D$15),
  IF(('Funções Transações'!N50&lt;'Indices PF'!$E$18), N50*'Indices PF'!$J$15,
  IF(('Funções Transações'!N50&lt;'Indices PF'!$F$18), N50*'Indices PF'!$K$15, N50*'Indices PF'!$L$15)),
   IF((O50&lt;='Indices PF'!$D$16),
   IF(('Funções Transações'!N50&lt;'Indices PF'!$E$18), N50*'Indices PF'!$J$16,
   IF(('Funções Transações'!N50&lt;'Indices PF'!$F$18), N50*'Indices PF'!$K$16, N50*'Indices PF'!$L$16)),
    IF((O50&gt;='Indices PF'!$D$17),
    IF(('Funções Transações'!N50&lt;'Indices PF'!$E$18), N50*'Indices PF'!$J$17,
    IF(('Funções Transações'!N50&lt;'Indices PF'!$F$18), N50*'Indices PF'!$K$17, N50*'Indices PF'!$L$17))))),
 IF(M50="EO", IF((O50&lt;='Indices PF'!$D$23),
  IF(('Funções Transações'!N50&lt;'Indices PF'!$E$26), N50*'Indices PF'!$J$23,
  IF(('Funções Transações'!N50&lt;'Indices PF'!$F$26), N50*'Indices PF'!$K$23, N50*'Indices PF'!$L$23)),
   IF((O50&lt;='Indices PF'!$D$24),
   IF(('Funções Transações'!N50&lt;'Indices PF'!$E$26), N50*'Indices PF'!$J$24,
   IF(('Funções Transações'!N50&lt;'Indices PF'!$F$26), N50*'Indices PF'!$K$24, N50*'Indices PF'!$L$24)),
    IF((O50&gt;='Indices PF'!$D$25),
    IF(('Funções Transações'!N50&lt;'Indices PF'!$E$26), N50*'Indices PF'!$J$25,
    IF(('Funções Transações'!N50&lt;'Indices PF'!$F$26), N50*'Indices PF'!$K$25, N50*'Indices PF'!$L$25)))))))))</f>
        <v/>
      </c>
      <c r="U50" s="216" t="str">
        <f>IF(OR(ISBLANK(P50),ISBLANK(Q50)),"",
 IF((Q50&lt;='Indices PF'!$D$47),
  IF(('Funções Transações'!P50&lt;'Indices PF'!$E$50), P50*'Indices PF'!$J$47,
  IF(('Funções Transações'!P50&lt;'Indices PF'!$F$50), P50*'Indices PF'!$K$47, P50*'Indices PF'!$L$47)),
   IF((Q50&lt;='Indices PF'!$D$48),
   IF(('Funções Transações'!P50&lt;'Indices PF'!$E$50), P50*'Indices PF'!$J$48,
   IF(('Funções Transações'!P50&lt;'Indices PF'!$F$50), P50*'Indices PF'!$K$48, P50*'Indices PF'!$L$48)),
    IF((Q50&gt;='Indices PF'!$D$49),
    IF(('Funções Transações'!P50&lt;'Indices PF'!$E$50), P50*'Indices PF'!$J$49,
    IF(('Funções Transações'!P50&lt;'Indices PF'!$F$50), P50*'Indices PF'!$K$49, P50*'Indices PF'!$L$49))))))</f>
        <v/>
      </c>
      <c r="V50" s="217"/>
      <c r="W50" s="218"/>
      <c r="X50" s="218"/>
      <c r="Y50" s="219"/>
      <c r="Z50" s="125"/>
      <c r="AA50" s="85"/>
      <c r="AB50" s="220" t="str">
        <f t="shared" si="0"/>
        <v/>
      </c>
      <c r="AC50" s="148"/>
      <c r="AD50" s="123"/>
      <c r="AE50" s="123"/>
      <c r="AF50" s="148"/>
      <c r="AG50" s="148"/>
    </row>
    <row r="51" spans="1:33" ht="12.75" customHeight="1">
      <c r="A51" s="124"/>
      <c r="B51" s="107"/>
      <c r="C51" s="89"/>
      <c r="D51" s="168"/>
      <c r="E51" s="169"/>
      <c r="F51" s="169"/>
      <c r="G51" s="211"/>
      <c r="H51" s="211"/>
      <c r="I51" s="211"/>
      <c r="J51" s="211"/>
      <c r="K51" s="211"/>
      <c r="L51" s="205"/>
      <c r="M51" s="85"/>
      <c r="N51" s="126"/>
      <c r="O51" s="126"/>
      <c r="P51" s="126"/>
      <c r="Q51" s="85"/>
      <c r="R51" s="222" t="str">
        <f>IF(AND(ISTEXT(T51),ISTEXT(U51)),"",SUM(T51:U51)*'Indices PF'!$E$54)</f>
        <v/>
      </c>
      <c r="S51" s="214" t="str">
        <f>IF(OR(ISBLANK(N51),ISBLANK(O51)),"",
 IF(M51="EI", IF((O51&lt;='Indices PF'!$D$7),
  IF(('Funções Transações'!N51&lt;'Indices PF'!$E$10), 'Indices PF'!$E$7,
  IF(('Funções Transações'!N51&lt;'Indices PF'!$F$10), 'Indices PF'!$F$7, 'Indices PF'!$G$7)),
   IF((O51&lt;='Indices PF'!$D$8),
   IF(('Funções Transações'!N51&lt;'Indices PF'!$E$10), 'Indices PF'!$E$8,
   IF(('Funções Transações'!N51&lt;'Indices PF'!$F$10), 'Indices PF'!$F$8, 'Indices PF'!$G$8)),
    IF((O51&gt;='Indices PF'!$D$9),
    IF(('Funções Transações'!N51&lt;'Indices PF'!$E$10), 'Indices PF'!$E$9,
    IF(('Funções Transações'!N51&lt;'Indices PF'!$F$10), 'Indices PF'!$F$9, 'Indices PF'!$G$9))))),
 IF(M51="EQ", IF((O51&lt;='Indices PF'!$D$15),
  IF(('Funções Transações'!N51&lt;'Indices PF'!$E$18), 'Indices PF'!$E$15,
  IF(('Funções Transações'!N51&lt;'Indices PF'!$F$18), 'Indices PF'!$F$15, 'Indices PF'!$G$15)),
   IF((O51&lt;='Indices PF'!$D$16),
   IF(('Funções Transações'!N51&lt;'Indices PF'!$E$18), 'Indices PF'!$E$16,
   IF(('Funções Transações'!N51&lt;'Indices PF'!$F$18), 'Indices PF'!$F$16, 'Indices PF'!$G$16)),
    IF((O51&gt;='Indices PF'!$D$17),
    IF(('Funções Transações'!N51&lt;'Indices PF'!$E$18), 'Indices PF'!$E$17,
    IF(('Funções Transações'!N51&lt;'Indices PF'!$F$18), 'Indices PF'!$F$17, 'Indices PF'!$G$17))))),
 IF(M51="EO", IF((O51&lt;='Indices PF'!$D$23),
  IF(('Funções Transações'!N51&lt;'Indices PF'!$E$26), 'Indices PF'!$E$23,
  IF(('Funções Transações'!N51&lt;'Indices PF'!$F$26), 'Indices PF'!$F$23, 'Indices PF'!$G$23)),
   IF((O51&lt;='Indices PF'!$D$24),
   IF(('Funções Transações'!N51&lt;'Indices PF'!$E$26), 'Indices PF'!$E$24,
   IF(('Funções Transações'!N51&lt;'Indices PF'!$F$26), 'Indices PF'!$F$24, 'Indices PF'!$G$24)),
    IF((O51&gt;='Indices PF'!$D$25),
    IF(('Funções Transações'!N51&lt;'Indices PF'!$E$26), 'Indices PF'!$E$25,
    IF(('Funções Transações'!N51&lt;'Indices PF'!$F$26), 'Indices PF'!$F$25, 'Indices PF'!$G$25)))))))))</f>
        <v/>
      </c>
      <c r="T51" s="215" t="str">
        <f>IF(OR(ISBLANK(N51),ISBLANK(O51)),"",
 IF(M51="EI", IF((O51&lt;='Indices PF'!$D$7),
  IF(('Funções Transações'!N51&lt;'Indices PF'!$E$10), N51*'Indices PF'!$J$7,
  IF(('Funções Transações'!N51&lt;'Indices PF'!$F$10), N51*'Indices PF'!$K$7, N51*'Indices PF'!$L$7)),
   IF((O51&lt;='Indices PF'!$D$8),
   IF(('Funções Transações'!N51&lt;'Indices PF'!$E$10), N51*'Indices PF'!$J$8,
   IF(('Funções Transações'!N51&lt;'Indices PF'!$F$10), N51*'Indices PF'!$K$8, N51*'Indices PF'!$L$8)),
    IF((O51&gt;='Indices PF'!$D$9),
    IF(('Funções Transações'!N51&lt;'Indices PF'!$E$10), N51*'Indices PF'!$J$9,
    IF(('Funções Transações'!N51&lt;'Indices PF'!$F$10), N51*'Indices PF'!$K$9, N51*'Indices PF'!$L$9))))),
 IF(M51="EQ", IF((O51&lt;='Indices PF'!$D$15),
  IF(('Funções Transações'!N51&lt;'Indices PF'!$E$18), N51*'Indices PF'!$J$15,
  IF(('Funções Transações'!N51&lt;'Indices PF'!$F$18), N51*'Indices PF'!$K$15, N51*'Indices PF'!$L$15)),
   IF((O51&lt;='Indices PF'!$D$16),
   IF(('Funções Transações'!N51&lt;'Indices PF'!$E$18), N51*'Indices PF'!$J$16,
   IF(('Funções Transações'!N51&lt;'Indices PF'!$F$18), N51*'Indices PF'!$K$16, N51*'Indices PF'!$L$16)),
    IF((O51&gt;='Indices PF'!$D$17),
    IF(('Funções Transações'!N51&lt;'Indices PF'!$E$18), N51*'Indices PF'!$J$17,
    IF(('Funções Transações'!N51&lt;'Indices PF'!$F$18), N51*'Indices PF'!$K$17, N51*'Indices PF'!$L$17))))),
 IF(M51="EO", IF((O51&lt;='Indices PF'!$D$23),
  IF(('Funções Transações'!N51&lt;'Indices PF'!$E$26), N51*'Indices PF'!$J$23,
  IF(('Funções Transações'!N51&lt;'Indices PF'!$F$26), N51*'Indices PF'!$K$23, N51*'Indices PF'!$L$23)),
   IF((O51&lt;='Indices PF'!$D$24),
   IF(('Funções Transações'!N51&lt;'Indices PF'!$E$26), N51*'Indices PF'!$J$24,
   IF(('Funções Transações'!N51&lt;'Indices PF'!$F$26), N51*'Indices PF'!$K$24, N51*'Indices PF'!$L$24)),
    IF((O51&gt;='Indices PF'!$D$25),
    IF(('Funções Transações'!N51&lt;'Indices PF'!$E$26), N51*'Indices PF'!$J$25,
    IF(('Funções Transações'!N51&lt;'Indices PF'!$F$26), N51*'Indices PF'!$K$25, N51*'Indices PF'!$L$25)))))))))</f>
        <v/>
      </c>
      <c r="U51" s="216" t="str">
        <f>IF(OR(ISBLANK(P51),ISBLANK(Q51)),"",
 IF((Q51&lt;='Indices PF'!$D$47),
  IF(('Funções Transações'!P51&lt;'Indices PF'!$E$50), P51*'Indices PF'!$J$47,
  IF(('Funções Transações'!P51&lt;'Indices PF'!$F$50), P51*'Indices PF'!$K$47, P51*'Indices PF'!$L$47)),
   IF((Q51&lt;='Indices PF'!$D$48),
   IF(('Funções Transações'!P51&lt;'Indices PF'!$E$50), P51*'Indices PF'!$J$48,
   IF(('Funções Transações'!P51&lt;'Indices PF'!$F$50), P51*'Indices PF'!$K$48, P51*'Indices PF'!$L$48)),
    IF((Q51&gt;='Indices PF'!$D$49),
    IF(('Funções Transações'!P51&lt;'Indices PF'!$E$50), P51*'Indices PF'!$J$49,
    IF(('Funções Transações'!P51&lt;'Indices PF'!$F$50), P51*'Indices PF'!$K$49, P51*'Indices PF'!$L$49))))))</f>
        <v/>
      </c>
      <c r="V51" s="217"/>
      <c r="W51" s="218"/>
      <c r="X51" s="218"/>
      <c r="Y51" s="219"/>
      <c r="Z51" s="125"/>
      <c r="AA51" s="85"/>
      <c r="AB51" s="220" t="str">
        <f t="shared" si="0"/>
        <v/>
      </c>
      <c r="AC51" s="148"/>
      <c r="AD51" s="123"/>
      <c r="AE51" s="123"/>
      <c r="AF51" s="148"/>
      <c r="AG51" s="148"/>
    </row>
    <row r="52" spans="1:33" ht="12.75" customHeight="1">
      <c r="A52" s="124"/>
      <c r="B52" s="107"/>
      <c r="C52" s="89"/>
      <c r="D52" s="168"/>
      <c r="E52" s="169"/>
      <c r="F52" s="169"/>
      <c r="G52" s="211"/>
      <c r="H52" s="211"/>
      <c r="I52" s="211"/>
      <c r="J52" s="211"/>
      <c r="K52" s="211"/>
      <c r="L52" s="205"/>
      <c r="M52" s="85"/>
      <c r="N52" s="126"/>
      <c r="O52" s="126"/>
      <c r="P52" s="126"/>
      <c r="Q52" s="85"/>
      <c r="R52" s="222" t="str">
        <f>IF(AND(ISTEXT(T52),ISTEXT(U52)),"",SUM(T52:U52)*'Indices PF'!$E$54)</f>
        <v/>
      </c>
      <c r="S52" s="214" t="str">
        <f>IF(OR(ISBLANK(N52),ISBLANK(O52)),"",
 IF(M52="EI", IF((O52&lt;='Indices PF'!$D$7),
  IF(('Funções Transações'!N52&lt;'Indices PF'!$E$10), 'Indices PF'!$E$7,
  IF(('Funções Transações'!N52&lt;'Indices PF'!$F$10), 'Indices PF'!$F$7, 'Indices PF'!$G$7)),
   IF((O52&lt;='Indices PF'!$D$8),
   IF(('Funções Transações'!N52&lt;'Indices PF'!$E$10), 'Indices PF'!$E$8,
   IF(('Funções Transações'!N52&lt;'Indices PF'!$F$10), 'Indices PF'!$F$8, 'Indices PF'!$G$8)),
    IF((O52&gt;='Indices PF'!$D$9),
    IF(('Funções Transações'!N52&lt;'Indices PF'!$E$10), 'Indices PF'!$E$9,
    IF(('Funções Transações'!N52&lt;'Indices PF'!$F$10), 'Indices PF'!$F$9, 'Indices PF'!$G$9))))),
 IF(M52="EQ", IF((O52&lt;='Indices PF'!$D$15),
  IF(('Funções Transações'!N52&lt;'Indices PF'!$E$18), 'Indices PF'!$E$15,
  IF(('Funções Transações'!N52&lt;'Indices PF'!$F$18), 'Indices PF'!$F$15, 'Indices PF'!$G$15)),
   IF((O52&lt;='Indices PF'!$D$16),
   IF(('Funções Transações'!N52&lt;'Indices PF'!$E$18), 'Indices PF'!$E$16,
   IF(('Funções Transações'!N52&lt;'Indices PF'!$F$18), 'Indices PF'!$F$16, 'Indices PF'!$G$16)),
    IF((O52&gt;='Indices PF'!$D$17),
    IF(('Funções Transações'!N52&lt;'Indices PF'!$E$18), 'Indices PF'!$E$17,
    IF(('Funções Transações'!N52&lt;'Indices PF'!$F$18), 'Indices PF'!$F$17, 'Indices PF'!$G$17))))),
 IF(M52="EO", IF((O52&lt;='Indices PF'!$D$23),
  IF(('Funções Transações'!N52&lt;'Indices PF'!$E$26), 'Indices PF'!$E$23,
  IF(('Funções Transações'!N52&lt;'Indices PF'!$F$26), 'Indices PF'!$F$23, 'Indices PF'!$G$23)),
   IF((O52&lt;='Indices PF'!$D$24),
   IF(('Funções Transações'!N52&lt;'Indices PF'!$E$26), 'Indices PF'!$E$24,
   IF(('Funções Transações'!N52&lt;'Indices PF'!$F$26), 'Indices PF'!$F$24, 'Indices PF'!$G$24)),
    IF((O52&gt;='Indices PF'!$D$25),
    IF(('Funções Transações'!N52&lt;'Indices PF'!$E$26), 'Indices PF'!$E$25,
    IF(('Funções Transações'!N52&lt;'Indices PF'!$F$26), 'Indices PF'!$F$25, 'Indices PF'!$G$25)))))))))</f>
        <v/>
      </c>
      <c r="T52" s="215" t="str">
        <f>IF(OR(ISBLANK(N52),ISBLANK(O52)),"",
 IF(M52="EI", IF((O52&lt;='Indices PF'!$D$7),
  IF(('Funções Transações'!N52&lt;'Indices PF'!$E$10), N52*'Indices PF'!$J$7,
  IF(('Funções Transações'!N52&lt;'Indices PF'!$F$10), N52*'Indices PF'!$K$7, N52*'Indices PF'!$L$7)),
   IF((O52&lt;='Indices PF'!$D$8),
   IF(('Funções Transações'!N52&lt;'Indices PF'!$E$10), N52*'Indices PF'!$J$8,
   IF(('Funções Transações'!N52&lt;'Indices PF'!$F$10), N52*'Indices PF'!$K$8, N52*'Indices PF'!$L$8)),
    IF((O52&gt;='Indices PF'!$D$9),
    IF(('Funções Transações'!N52&lt;'Indices PF'!$E$10), N52*'Indices PF'!$J$9,
    IF(('Funções Transações'!N52&lt;'Indices PF'!$F$10), N52*'Indices PF'!$K$9, N52*'Indices PF'!$L$9))))),
 IF(M52="EQ", IF((O52&lt;='Indices PF'!$D$15),
  IF(('Funções Transações'!N52&lt;'Indices PF'!$E$18), N52*'Indices PF'!$J$15,
  IF(('Funções Transações'!N52&lt;'Indices PF'!$F$18), N52*'Indices PF'!$K$15, N52*'Indices PF'!$L$15)),
   IF((O52&lt;='Indices PF'!$D$16),
   IF(('Funções Transações'!N52&lt;'Indices PF'!$E$18), N52*'Indices PF'!$J$16,
   IF(('Funções Transações'!N52&lt;'Indices PF'!$F$18), N52*'Indices PF'!$K$16, N52*'Indices PF'!$L$16)),
    IF((O52&gt;='Indices PF'!$D$17),
    IF(('Funções Transações'!N52&lt;'Indices PF'!$E$18), N52*'Indices PF'!$J$17,
    IF(('Funções Transações'!N52&lt;'Indices PF'!$F$18), N52*'Indices PF'!$K$17, N52*'Indices PF'!$L$17))))),
 IF(M52="EO", IF((O52&lt;='Indices PF'!$D$23),
  IF(('Funções Transações'!N52&lt;'Indices PF'!$E$26), N52*'Indices PF'!$J$23,
  IF(('Funções Transações'!N52&lt;'Indices PF'!$F$26), N52*'Indices PF'!$K$23, N52*'Indices PF'!$L$23)),
   IF((O52&lt;='Indices PF'!$D$24),
   IF(('Funções Transações'!N52&lt;'Indices PF'!$E$26), N52*'Indices PF'!$J$24,
   IF(('Funções Transações'!N52&lt;'Indices PF'!$F$26), N52*'Indices PF'!$K$24, N52*'Indices PF'!$L$24)),
    IF((O52&gt;='Indices PF'!$D$25),
    IF(('Funções Transações'!N52&lt;'Indices PF'!$E$26), N52*'Indices PF'!$J$25,
    IF(('Funções Transações'!N52&lt;'Indices PF'!$F$26), N52*'Indices PF'!$K$25, N52*'Indices PF'!$L$25)))))))))</f>
        <v/>
      </c>
      <c r="U52" s="216" t="str">
        <f>IF(OR(ISBLANK(P52),ISBLANK(Q52)),"",
 IF((Q52&lt;='Indices PF'!$D$47),
  IF(('Funções Transações'!P52&lt;'Indices PF'!$E$50), P52*'Indices PF'!$J$47,
  IF(('Funções Transações'!P52&lt;'Indices PF'!$F$50), P52*'Indices PF'!$K$47, P52*'Indices PF'!$L$47)),
   IF((Q52&lt;='Indices PF'!$D$48),
   IF(('Funções Transações'!P52&lt;'Indices PF'!$E$50), P52*'Indices PF'!$J$48,
   IF(('Funções Transações'!P52&lt;'Indices PF'!$F$50), P52*'Indices PF'!$K$48, P52*'Indices PF'!$L$48)),
    IF((Q52&gt;='Indices PF'!$D$49),
    IF(('Funções Transações'!P52&lt;'Indices PF'!$E$50), P52*'Indices PF'!$J$49,
    IF(('Funções Transações'!P52&lt;'Indices PF'!$F$50), P52*'Indices PF'!$K$49, P52*'Indices PF'!$L$49))))))</f>
        <v/>
      </c>
      <c r="V52" s="217"/>
      <c r="W52" s="218"/>
      <c r="X52" s="218"/>
      <c r="Y52" s="219"/>
      <c r="Z52" s="125"/>
      <c r="AA52" s="85"/>
      <c r="AB52" s="220" t="str">
        <f t="shared" si="0"/>
        <v/>
      </c>
      <c r="AC52" s="148"/>
      <c r="AD52" s="123"/>
      <c r="AE52" s="123"/>
      <c r="AF52" s="148"/>
      <c r="AG52" s="148"/>
    </row>
    <row r="53" spans="1:33" ht="12.75" customHeight="1">
      <c r="A53" s="124"/>
      <c r="B53" s="107"/>
      <c r="C53" s="89"/>
      <c r="D53" s="168"/>
      <c r="E53" s="169"/>
      <c r="F53" s="169"/>
      <c r="G53" s="211"/>
      <c r="H53" s="211"/>
      <c r="I53" s="211"/>
      <c r="J53" s="211"/>
      <c r="K53" s="211"/>
      <c r="L53" s="205"/>
      <c r="M53" s="85"/>
      <c r="N53" s="126"/>
      <c r="O53" s="126"/>
      <c r="P53" s="126"/>
      <c r="Q53" s="85"/>
      <c r="R53" s="222" t="str">
        <f>IF(AND(ISTEXT(T53),ISTEXT(U53)),"",SUM(T53:U53)*'Indices PF'!$E$54)</f>
        <v/>
      </c>
      <c r="S53" s="214" t="str">
        <f>IF(OR(ISBLANK(N53),ISBLANK(O53)),"",
 IF(M53="EI", IF((O53&lt;='Indices PF'!$D$7),
  IF(('Funções Transações'!N53&lt;'Indices PF'!$E$10), 'Indices PF'!$E$7,
  IF(('Funções Transações'!N53&lt;'Indices PF'!$F$10), 'Indices PF'!$F$7, 'Indices PF'!$G$7)),
   IF((O53&lt;='Indices PF'!$D$8),
   IF(('Funções Transações'!N53&lt;'Indices PF'!$E$10), 'Indices PF'!$E$8,
   IF(('Funções Transações'!N53&lt;'Indices PF'!$F$10), 'Indices PF'!$F$8, 'Indices PF'!$G$8)),
    IF((O53&gt;='Indices PF'!$D$9),
    IF(('Funções Transações'!N53&lt;'Indices PF'!$E$10), 'Indices PF'!$E$9,
    IF(('Funções Transações'!N53&lt;'Indices PF'!$F$10), 'Indices PF'!$F$9, 'Indices PF'!$G$9))))),
 IF(M53="EQ", IF((O53&lt;='Indices PF'!$D$15),
  IF(('Funções Transações'!N53&lt;'Indices PF'!$E$18), 'Indices PF'!$E$15,
  IF(('Funções Transações'!N53&lt;'Indices PF'!$F$18), 'Indices PF'!$F$15, 'Indices PF'!$G$15)),
   IF((O53&lt;='Indices PF'!$D$16),
   IF(('Funções Transações'!N53&lt;'Indices PF'!$E$18), 'Indices PF'!$E$16,
   IF(('Funções Transações'!N53&lt;'Indices PF'!$F$18), 'Indices PF'!$F$16, 'Indices PF'!$G$16)),
    IF((O53&gt;='Indices PF'!$D$17),
    IF(('Funções Transações'!N53&lt;'Indices PF'!$E$18), 'Indices PF'!$E$17,
    IF(('Funções Transações'!N53&lt;'Indices PF'!$F$18), 'Indices PF'!$F$17, 'Indices PF'!$G$17))))),
 IF(M53="EO", IF((O53&lt;='Indices PF'!$D$23),
  IF(('Funções Transações'!N53&lt;'Indices PF'!$E$26), 'Indices PF'!$E$23,
  IF(('Funções Transações'!N53&lt;'Indices PF'!$F$26), 'Indices PF'!$F$23, 'Indices PF'!$G$23)),
   IF((O53&lt;='Indices PF'!$D$24),
   IF(('Funções Transações'!N53&lt;'Indices PF'!$E$26), 'Indices PF'!$E$24,
   IF(('Funções Transações'!N53&lt;'Indices PF'!$F$26), 'Indices PF'!$F$24, 'Indices PF'!$G$24)),
    IF((O53&gt;='Indices PF'!$D$25),
    IF(('Funções Transações'!N53&lt;'Indices PF'!$E$26), 'Indices PF'!$E$25,
    IF(('Funções Transações'!N53&lt;'Indices PF'!$F$26), 'Indices PF'!$F$25, 'Indices PF'!$G$25)))))))))</f>
        <v/>
      </c>
      <c r="T53" s="215" t="str">
        <f>IF(OR(ISBLANK(N53),ISBLANK(O53)),"",
 IF(M53="EI", IF((O53&lt;='Indices PF'!$D$7),
  IF(('Funções Transações'!N53&lt;'Indices PF'!$E$10), N53*'Indices PF'!$J$7,
  IF(('Funções Transações'!N53&lt;'Indices PF'!$F$10), N53*'Indices PF'!$K$7, N53*'Indices PF'!$L$7)),
   IF((O53&lt;='Indices PF'!$D$8),
   IF(('Funções Transações'!N53&lt;'Indices PF'!$E$10), N53*'Indices PF'!$J$8,
   IF(('Funções Transações'!N53&lt;'Indices PF'!$F$10), N53*'Indices PF'!$K$8, N53*'Indices PF'!$L$8)),
    IF((O53&gt;='Indices PF'!$D$9),
    IF(('Funções Transações'!N53&lt;'Indices PF'!$E$10), N53*'Indices PF'!$J$9,
    IF(('Funções Transações'!N53&lt;'Indices PF'!$F$10), N53*'Indices PF'!$K$9, N53*'Indices PF'!$L$9))))),
 IF(M53="EQ", IF((O53&lt;='Indices PF'!$D$15),
  IF(('Funções Transações'!N53&lt;'Indices PF'!$E$18), N53*'Indices PF'!$J$15,
  IF(('Funções Transações'!N53&lt;'Indices PF'!$F$18), N53*'Indices PF'!$K$15, N53*'Indices PF'!$L$15)),
   IF((O53&lt;='Indices PF'!$D$16),
   IF(('Funções Transações'!N53&lt;'Indices PF'!$E$18), N53*'Indices PF'!$J$16,
   IF(('Funções Transações'!N53&lt;'Indices PF'!$F$18), N53*'Indices PF'!$K$16, N53*'Indices PF'!$L$16)),
    IF((O53&gt;='Indices PF'!$D$17),
    IF(('Funções Transações'!N53&lt;'Indices PF'!$E$18), N53*'Indices PF'!$J$17,
    IF(('Funções Transações'!N53&lt;'Indices PF'!$F$18), N53*'Indices PF'!$K$17, N53*'Indices PF'!$L$17))))),
 IF(M53="EO", IF((O53&lt;='Indices PF'!$D$23),
  IF(('Funções Transações'!N53&lt;'Indices PF'!$E$26), N53*'Indices PF'!$J$23,
  IF(('Funções Transações'!N53&lt;'Indices PF'!$F$26), N53*'Indices PF'!$K$23, N53*'Indices PF'!$L$23)),
   IF((O53&lt;='Indices PF'!$D$24),
   IF(('Funções Transações'!N53&lt;'Indices PF'!$E$26), N53*'Indices PF'!$J$24,
   IF(('Funções Transações'!N53&lt;'Indices PF'!$F$26), N53*'Indices PF'!$K$24, N53*'Indices PF'!$L$24)),
    IF((O53&gt;='Indices PF'!$D$25),
    IF(('Funções Transações'!N53&lt;'Indices PF'!$E$26), N53*'Indices PF'!$J$25,
    IF(('Funções Transações'!N53&lt;'Indices PF'!$F$26), N53*'Indices PF'!$K$25, N53*'Indices PF'!$L$25)))))))))</f>
        <v/>
      </c>
      <c r="U53" s="216" t="str">
        <f>IF(OR(ISBLANK(P53),ISBLANK(Q53)),"",
 IF((Q53&lt;='Indices PF'!$D$47),
  IF(('Funções Transações'!P53&lt;'Indices PF'!$E$50), P53*'Indices PF'!$J$47,
  IF(('Funções Transações'!P53&lt;'Indices PF'!$F$50), P53*'Indices PF'!$K$47, P53*'Indices PF'!$L$47)),
   IF((Q53&lt;='Indices PF'!$D$48),
   IF(('Funções Transações'!P53&lt;'Indices PF'!$E$50), P53*'Indices PF'!$J$48,
   IF(('Funções Transações'!P53&lt;'Indices PF'!$F$50), P53*'Indices PF'!$K$48, P53*'Indices PF'!$L$48)),
    IF((Q53&gt;='Indices PF'!$D$49),
    IF(('Funções Transações'!P53&lt;'Indices PF'!$E$50), P53*'Indices PF'!$J$49,
    IF(('Funções Transações'!P53&lt;'Indices PF'!$F$50), P53*'Indices PF'!$K$49, P53*'Indices PF'!$L$49))))))</f>
        <v/>
      </c>
      <c r="V53" s="217"/>
      <c r="W53" s="218"/>
      <c r="X53" s="218"/>
      <c r="Y53" s="219"/>
      <c r="Z53" s="125"/>
      <c r="AA53" s="85"/>
      <c r="AB53" s="220" t="str">
        <f t="shared" si="0"/>
        <v/>
      </c>
      <c r="AC53" s="148"/>
      <c r="AD53" s="123"/>
      <c r="AE53" s="123"/>
      <c r="AF53" s="148"/>
      <c r="AG53" s="148"/>
    </row>
    <row r="54" spans="1:33" ht="12.75" customHeight="1">
      <c r="A54" s="124"/>
      <c r="B54" s="107"/>
      <c r="C54" s="89"/>
      <c r="D54" s="168"/>
      <c r="E54" s="169"/>
      <c r="F54" s="169"/>
      <c r="G54" s="211"/>
      <c r="H54" s="211"/>
      <c r="I54" s="211"/>
      <c r="J54" s="211"/>
      <c r="K54" s="211"/>
      <c r="L54" s="205"/>
      <c r="M54" s="85"/>
      <c r="N54" s="126"/>
      <c r="O54" s="126"/>
      <c r="P54" s="126"/>
      <c r="Q54" s="85"/>
      <c r="R54" s="222" t="str">
        <f>IF(AND(ISTEXT(T54),ISTEXT(U54)),"",SUM(T54:U54)*'Indices PF'!$E$54)</f>
        <v/>
      </c>
      <c r="S54" s="214" t="str">
        <f>IF(OR(ISBLANK(N54),ISBLANK(O54)),"",
 IF(M54="EI", IF((O54&lt;='Indices PF'!$D$7),
  IF(('Funções Transações'!N54&lt;'Indices PF'!$E$10), 'Indices PF'!$E$7,
  IF(('Funções Transações'!N54&lt;'Indices PF'!$F$10), 'Indices PF'!$F$7, 'Indices PF'!$G$7)),
   IF((O54&lt;='Indices PF'!$D$8),
   IF(('Funções Transações'!N54&lt;'Indices PF'!$E$10), 'Indices PF'!$E$8,
   IF(('Funções Transações'!N54&lt;'Indices PF'!$F$10), 'Indices PF'!$F$8, 'Indices PF'!$G$8)),
    IF((O54&gt;='Indices PF'!$D$9),
    IF(('Funções Transações'!N54&lt;'Indices PF'!$E$10), 'Indices PF'!$E$9,
    IF(('Funções Transações'!N54&lt;'Indices PF'!$F$10), 'Indices PF'!$F$9, 'Indices PF'!$G$9))))),
 IF(M54="EQ", IF((O54&lt;='Indices PF'!$D$15),
  IF(('Funções Transações'!N54&lt;'Indices PF'!$E$18), 'Indices PF'!$E$15,
  IF(('Funções Transações'!N54&lt;'Indices PF'!$F$18), 'Indices PF'!$F$15, 'Indices PF'!$G$15)),
   IF((O54&lt;='Indices PF'!$D$16),
   IF(('Funções Transações'!N54&lt;'Indices PF'!$E$18), 'Indices PF'!$E$16,
   IF(('Funções Transações'!N54&lt;'Indices PF'!$F$18), 'Indices PF'!$F$16, 'Indices PF'!$G$16)),
    IF((O54&gt;='Indices PF'!$D$17),
    IF(('Funções Transações'!N54&lt;'Indices PF'!$E$18), 'Indices PF'!$E$17,
    IF(('Funções Transações'!N54&lt;'Indices PF'!$F$18), 'Indices PF'!$F$17, 'Indices PF'!$G$17))))),
 IF(M54="EO", IF((O54&lt;='Indices PF'!$D$23),
  IF(('Funções Transações'!N54&lt;'Indices PF'!$E$26), 'Indices PF'!$E$23,
  IF(('Funções Transações'!N54&lt;'Indices PF'!$F$26), 'Indices PF'!$F$23, 'Indices PF'!$G$23)),
   IF((O54&lt;='Indices PF'!$D$24),
   IF(('Funções Transações'!N54&lt;'Indices PF'!$E$26), 'Indices PF'!$E$24,
   IF(('Funções Transações'!N54&lt;'Indices PF'!$F$26), 'Indices PF'!$F$24, 'Indices PF'!$G$24)),
    IF((O54&gt;='Indices PF'!$D$25),
    IF(('Funções Transações'!N54&lt;'Indices PF'!$E$26), 'Indices PF'!$E$25,
    IF(('Funções Transações'!N54&lt;'Indices PF'!$F$26), 'Indices PF'!$F$25, 'Indices PF'!$G$25)))))))))</f>
        <v/>
      </c>
      <c r="T54" s="215" t="str">
        <f>IF(OR(ISBLANK(N54),ISBLANK(O54)),"",
 IF(M54="EI", IF((O54&lt;='Indices PF'!$D$7),
  IF(('Funções Transações'!N54&lt;'Indices PF'!$E$10), N54*'Indices PF'!$J$7,
  IF(('Funções Transações'!N54&lt;'Indices PF'!$F$10), N54*'Indices PF'!$K$7, N54*'Indices PF'!$L$7)),
   IF((O54&lt;='Indices PF'!$D$8),
   IF(('Funções Transações'!N54&lt;'Indices PF'!$E$10), N54*'Indices PF'!$J$8,
   IF(('Funções Transações'!N54&lt;'Indices PF'!$F$10), N54*'Indices PF'!$K$8, N54*'Indices PF'!$L$8)),
    IF((O54&gt;='Indices PF'!$D$9),
    IF(('Funções Transações'!N54&lt;'Indices PF'!$E$10), N54*'Indices PF'!$J$9,
    IF(('Funções Transações'!N54&lt;'Indices PF'!$F$10), N54*'Indices PF'!$K$9, N54*'Indices PF'!$L$9))))),
 IF(M54="EQ", IF((O54&lt;='Indices PF'!$D$15),
  IF(('Funções Transações'!N54&lt;'Indices PF'!$E$18), N54*'Indices PF'!$J$15,
  IF(('Funções Transações'!N54&lt;'Indices PF'!$F$18), N54*'Indices PF'!$K$15, N54*'Indices PF'!$L$15)),
   IF((O54&lt;='Indices PF'!$D$16),
   IF(('Funções Transações'!N54&lt;'Indices PF'!$E$18), N54*'Indices PF'!$J$16,
   IF(('Funções Transações'!N54&lt;'Indices PF'!$F$18), N54*'Indices PF'!$K$16, N54*'Indices PF'!$L$16)),
    IF((O54&gt;='Indices PF'!$D$17),
    IF(('Funções Transações'!N54&lt;'Indices PF'!$E$18), N54*'Indices PF'!$J$17,
    IF(('Funções Transações'!N54&lt;'Indices PF'!$F$18), N54*'Indices PF'!$K$17, N54*'Indices PF'!$L$17))))),
 IF(M54="EO", IF((O54&lt;='Indices PF'!$D$23),
  IF(('Funções Transações'!N54&lt;'Indices PF'!$E$26), N54*'Indices PF'!$J$23,
  IF(('Funções Transações'!N54&lt;'Indices PF'!$F$26), N54*'Indices PF'!$K$23, N54*'Indices PF'!$L$23)),
   IF((O54&lt;='Indices PF'!$D$24),
   IF(('Funções Transações'!N54&lt;'Indices PF'!$E$26), N54*'Indices PF'!$J$24,
   IF(('Funções Transações'!N54&lt;'Indices PF'!$F$26), N54*'Indices PF'!$K$24, N54*'Indices PF'!$L$24)),
    IF((O54&gt;='Indices PF'!$D$25),
    IF(('Funções Transações'!N54&lt;'Indices PF'!$E$26), N54*'Indices PF'!$J$25,
    IF(('Funções Transações'!N54&lt;'Indices PF'!$F$26), N54*'Indices PF'!$K$25, N54*'Indices PF'!$L$25)))))))))</f>
        <v/>
      </c>
      <c r="U54" s="216" t="str">
        <f>IF(OR(ISBLANK(P54),ISBLANK(Q54)),"",
 IF((Q54&lt;='Indices PF'!$D$47),
  IF(('Funções Transações'!P54&lt;'Indices PF'!$E$50), P54*'Indices PF'!$J$47,
  IF(('Funções Transações'!P54&lt;'Indices PF'!$F$50), P54*'Indices PF'!$K$47, P54*'Indices PF'!$L$47)),
   IF((Q54&lt;='Indices PF'!$D$48),
   IF(('Funções Transações'!P54&lt;'Indices PF'!$E$50), P54*'Indices PF'!$J$48,
   IF(('Funções Transações'!P54&lt;'Indices PF'!$F$50), P54*'Indices PF'!$K$48, P54*'Indices PF'!$L$48)),
    IF((Q54&gt;='Indices PF'!$D$49),
    IF(('Funções Transações'!P54&lt;'Indices PF'!$E$50), P54*'Indices PF'!$J$49,
    IF(('Funções Transações'!P54&lt;'Indices PF'!$F$50), P54*'Indices PF'!$K$49, P54*'Indices PF'!$L$49))))))</f>
        <v/>
      </c>
      <c r="V54" s="217"/>
      <c r="W54" s="218"/>
      <c r="X54" s="218"/>
      <c r="Y54" s="219"/>
      <c r="Z54" s="125"/>
      <c r="AA54" s="85"/>
      <c r="AB54" s="220" t="str">
        <f t="shared" si="0"/>
        <v/>
      </c>
      <c r="AC54" s="148"/>
      <c r="AD54" s="123"/>
      <c r="AE54" s="123"/>
      <c r="AF54" s="148"/>
      <c r="AG54" s="148"/>
    </row>
    <row r="55" spans="1:33" ht="12.75" customHeight="1">
      <c r="A55" s="124"/>
      <c r="B55" s="107"/>
      <c r="C55" s="89"/>
      <c r="D55" s="168"/>
      <c r="E55" s="169"/>
      <c r="F55" s="169"/>
      <c r="G55" s="211"/>
      <c r="H55" s="211"/>
      <c r="I55" s="211"/>
      <c r="J55" s="211"/>
      <c r="K55" s="211"/>
      <c r="L55" s="205"/>
      <c r="M55" s="85"/>
      <c r="N55" s="126"/>
      <c r="O55" s="126"/>
      <c r="P55" s="126"/>
      <c r="Q55" s="85"/>
      <c r="R55" s="222" t="str">
        <f>IF(AND(ISTEXT(T55),ISTEXT(U55)),"",SUM(T55:U55)*'Indices PF'!$E$54)</f>
        <v/>
      </c>
      <c r="S55" s="214" t="str">
        <f>IF(OR(ISBLANK(N55),ISBLANK(O55)),"",
 IF(M55="EI", IF((O55&lt;='Indices PF'!$D$7),
  IF(('Funções Transações'!N55&lt;'Indices PF'!$E$10), 'Indices PF'!$E$7,
  IF(('Funções Transações'!N55&lt;'Indices PF'!$F$10), 'Indices PF'!$F$7, 'Indices PF'!$G$7)),
   IF((O55&lt;='Indices PF'!$D$8),
   IF(('Funções Transações'!N55&lt;'Indices PF'!$E$10), 'Indices PF'!$E$8,
   IF(('Funções Transações'!N55&lt;'Indices PF'!$F$10), 'Indices PF'!$F$8, 'Indices PF'!$G$8)),
    IF((O55&gt;='Indices PF'!$D$9),
    IF(('Funções Transações'!N55&lt;'Indices PF'!$E$10), 'Indices PF'!$E$9,
    IF(('Funções Transações'!N55&lt;'Indices PF'!$F$10), 'Indices PF'!$F$9, 'Indices PF'!$G$9))))),
 IF(M55="EQ", IF((O55&lt;='Indices PF'!$D$15),
  IF(('Funções Transações'!N55&lt;'Indices PF'!$E$18), 'Indices PF'!$E$15,
  IF(('Funções Transações'!N55&lt;'Indices PF'!$F$18), 'Indices PF'!$F$15, 'Indices PF'!$G$15)),
   IF((O55&lt;='Indices PF'!$D$16),
   IF(('Funções Transações'!N55&lt;'Indices PF'!$E$18), 'Indices PF'!$E$16,
   IF(('Funções Transações'!N55&lt;'Indices PF'!$F$18), 'Indices PF'!$F$16, 'Indices PF'!$G$16)),
    IF((O55&gt;='Indices PF'!$D$17),
    IF(('Funções Transações'!N55&lt;'Indices PF'!$E$18), 'Indices PF'!$E$17,
    IF(('Funções Transações'!N55&lt;'Indices PF'!$F$18), 'Indices PF'!$F$17, 'Indices PF'!$G$17))))),
 IF(M55="EO", IF((O55&lt;='Indices PF'!$D$23),
  IF(('Funções Transações'!N55&lt;'Indices PF'!$E$26), 'Indices PF'!$E$23,
  IF(('Funções Transações'!N55&lt;'Indices PF'!$F$26), 'Indices PF'!$F$23, 'Indices PF'!$G$23)),
   IF((O55&lt;='Indices PF'!$D$24),
   IF(('Funções Transações'!N55&lt;'Indices PF'!$E$26), 'Indices PF'!$E$24,
   IF(('Funções Transações'!N55&lt;'Indices PF'!$F$26), 'Indices PF'!$F$24, 'Indices PF'!$G$24)),
    IF((O55&gt;='Indices PF'!$D$25),
    IF(('Funções Transações'!N55&lt;'Indices PF'!$E$26), 'Indices PF'!$E$25,
    IF(('Funções Transações'!N55&lt;'Indices PF'!$F$26), 'Indices PF'!$F$25, 'Indices PF'!$G$25)))))))))</f>
        <v/>
      </c>
      <c r="T55" s="215" t="str">
        <f>IF(OR(ISBLANK(N55),ISBLANK(O55)),"",
 IF(M55="EI", IF((O55&lt;='Indices PF'!$D$7),
  IF(('Funções Transações'!N55&lt;'Indices PF'!$E$10), N55*'Indices PF'!$J$7,
  IF(('Funções Transações'!N55&lt;'Indices PF'!$F$10), N55*'Indices PF'!$K$7, N55*'Indices PF'!$L$7)),
   IF((O55&lt;='Indices PF'!$D$8),
   IF(('Funções Transações'!N55&lt;'Indices PF'!$E$10), N55*'Indices PF'!$J$8,
   IF(('Funções Transações'!N55&lt;'Indices PF'!$F$10), N55*'Indices PF'!$K$8, N55*'Indices PF'!$L$8)),
    IF((O55&gt;='Indices PF'!$D$9),
    IF(('Funções Transações'!N55&lt;'Indices PF'!$E$10), N55*'Indices PF'!$J$9,
    IF(('Funções Transações'!N55&lt;'Indices PF'!$F$10), N55*'Indices PF'!$K$9, N55*'Indices PF'!$L$9))))),
 IF(M55="EQ", IF((O55&lt;='Indices PF'!$D$15),
  IF(('Funções Transações'!N55&lt;'Indices PF'!$E$18), N55*'Indices PF'!$J$15,
  IF(('Funções Transações'!N55&lt;'Indices PF'!$F$18), N55*'Indices PF'!$K$15, N55*'Indices PF'!$L$15)),
   IF((O55&lt;='Indices PF'!$D$16),
   IF(('Funções Transações'!N55&lt;'Indices PF'!$E$18), N55*'Indices PF'!$J$16,
   IF(('Funções Transações'!N55&lt;'Indices PF'!$F$18), N55*'Indices PF'!$K$16, N55*'Indices PF'!$L$16)),
    IF((O55&gt;='Indices PF'!$D$17),
    IF(('Funções Transações'!N55&lt;'Indices PF'!$E$18), N55*'Indices PF'!$J$17,
    IF(('Funções Transações'!N55&lt;'Indices PF'!$F$18), N55*'Indices PF'!$K$17, N55*'Indices PF'!$L$17))))),
 IF(M55="EO", IF((O55&lt;='Indices PF'!$D$23),
  IF(('Funções Transações'!N55&lt;'Indices PF'!$E$26), N55*'Indices PF'!$J$23,
  IF(('Funções Transações'!N55&lt;'Indices PF'!$F$26), N55*'Indices PF'!$K$23, N55*'Indices PF'!$L$23)),
   IF((O55&lt;='Indices PF'!$D$24),
   IF(('Funções Transações'!N55&lt;'Indices PF'!$E$26), N55*'Indices PF'!$J$24,
   IF(('Funções Transações'!N55&lt;'Indices PF'!$F$26), N55*'Indices PF'!$K$24, N55*'Indices PF'!$L$24)),
    IF((O55&gt;='Indices PF'!$D$25),
    IF(('Funções Transações'!N55&lt;'Indices PF'!$E$26), N55*'Indices PF'!$J$25,
    IF(('Funções Transações'!N55&lt;'Indices PF'!$F$26), N55*'Indices PF'!$K$25, N55*'Indices PF'!$L$25)))))))))</f>
        <v/>
      </c>
      <c r="U55" s="216" t="str">
        <f>IF(OR(ISBLANK(P55),ISBLANK(Q55)),"",
 IF((Q55&lt;='Indices PF'!$D$47),
  IF(('Funções Transações'!P55&lt;'Indices PF'!$E$50), P55*'Indices PF'!$J$47,
  IF(('Funções Transações'!P55&lt;'Indices PF'!$F$50), P55*'Indices PF'!$K$47, P55*'Indices PF'!$L$47)),
   IF((Q55&lt;='Indices PF'!$D$48),
   IF(('Funções Transações'!P55&lt;'Indices PF'!$E$50), P55*'Indices PF'!$J$48,
   IF(('Funções Transações'!P55&lt;'Indices PF'!$F$50), P55*'Indices PF'!$K$48, P55*'Indices PF'!$L$48)),
    IF((Q55&gt;='Indices PF'!$D$49),
    IF(('Funções Transações'!P55&lt;'Indices PF'!$E$50), P55*'Indices PF'!$J$49,
    IF(('Funções Transações'!P55&lt;'Indices PF'!$F$50), P55*'Indices PF'!$K$49, P55*'Indices PF'!$L$49))))))</f>
        <v/>
      </c>
      <c r="V55" s="217"/>
      <c r="W55" s="218"/>
      <c r="X55" s="218"/>
      <c r="Y55" s="219"/>
      <c r="Z55" s="125"/>
      <c r="AA55" s="85"/>
      <c r="AB55" s="220" t="str">
        <f t="shared" si="0"/>
        <v/>
      </c>
      <c r="AC55" s="148"/>
      <c r="AD55" s="123"/>
      <c r="AE55" s="123"/>
      <c r="AF55" s="148"/>
      <c r="AG55" s="148"/>
    </row>
    <row r="56" spans="1:33" ht="13.5" customHeight="1">
      <c r="A56" s="124"/>
      <c r="B56" s="107"/>
      <c r="C56" s="89"/>
      <c r="D56" s="168"/>
      <c r="E56" s="169"/>
      <c r="F56" s="169"/>
      <c r="G56" s="211"/>
      <c r="H56" s="211"/>
      <c r="I56" s="211"/>
      <c r="J56" s="211"/>
      <c r="K56" s="211"/>
      <c r="L56" s="205"/>
      <c r="M56" s="85"/>
      <c r="N56" s="126"/>
      <c r="O56" s="126"/>
      <c r="P56" s="126"/>
      <c r="Q56" s="85"/>
      <c r="R56" s="222" t="str">
        <f>IF(AND(ISTEXT(T56),ISTEXT(U56)),"",SUM(T56:U56)*'Indices PF'!$E$54)</f>
        <v/>
      </c>
      <c r="S56" s="214" t="str">
        <f>IF(OR(ISBLANK(N56),ISBLANK(O56)),"",
 IF(M56="EI", IF((O56&lt;='Indices PF'!$D$7),
  IF(('Funções Transações'!N56&lt;'Indices PF'!$E$10), 'Indices PF'!$E$7,
  IF(('Funções Transações'!N56&lt;'Indices PF'!$F$10), 'Indices PF'!$F$7, 'Indices PF'!$G$7)),
   IF((O56&lt;='Indices PF'!$D$8),
   IF(('Funções Transações'!N56&lt;'Indices PF'!$E$10), 'Indices PF'!$E$8,
   IF(('Funções Transações'!N56&lt;'Indices PF'!$F$10), 'Indices PF'!$F$8, 'Indices PF'!$G$8)),
    IF((O56&gt;='Indices PF'!$D$9),
    IF(('Funções Transações'!N56&lt;'Indices PF'!$E$10), 'Indices PF'!$E$9,
    IF(('Funções Transações'!N56&lt;'Indices PF'!$F$10), 'Indices PF'!$F$9, 'Indices PF'!$G$9))))),
 IF(M56="EQ", IF((O56&lt;='Indices PF'!$D$15),
  IF(('Funções Transações'!N56&lt;'Indices PF'!$E$18), 'Indices PF'!$E$15,
  IF(('Funções Transações'!N56&lt;'Indices PF'!$F$18), 'Indices PF'!$F$15, 'Indices PF'!$G$15)),
   IF((O56&lt;='Indices PF'!$D$16),
   IF(('Funções Transações'!N56&lt;'Indices PF'!$E$18), 'Indices PF'!$E$16,
   IF(('Funções Transações'!N56&lt;'Indices PF'!$F$18), 'Indices PF'!$F$16, 'Indices PF'!$G$16)),
    IF((O56&gt;='Indices PF'!$D$17),
    IF(('Funções Transações'!N56&lt;'Indices PF'!$E$18), 'Indices PF'!$E$17,
    IF(('Funções Transações'!N56&lt;'Indices PF'!$F$18), 'Indices PF'!$F$17, 'Indices PF'!$G$17))))),
 IF(M56="EO", IF((O56&lt;='Indices PF'!$D$23),
  IF(('Funções Transações'!N56&lt;'Indices PF'!$E$26), 'Indices PF'!$E$23,
  IF(('Funções Transações'!N56&lt;'Indices PF'!$F$26), 'Indices PF'!$F$23, 'Indices PF'!$G$23)),
   IF((O56&lt;='Indices PF'!$D$24),
   IF(('Funções Transações'!N56&lt;'Indices PF'!$E$26), 'Indices PF'!$E$24,
   IF(('Funções Transações'!N56&lt;'Indices PF'!$F$26), 'Indices PF'!$F$24, 'Indices PF'!$G$24)),
    IF((O56&gt;='Indices PF'!$D$25),
    IF(('Funções Transações'!N56&lt;'Indices PF'!$E$26), 'Indices PF'!$E$25,
    IF(('Funções Transações'!N56&lt;'Indices PF'!$F$26), 'Indices PF'!$F$25, 'Indices PF'!$G$25)))))))))</f>
        <v/>
      </c>
      <c r="T56" s="215" t="str">
        <f>IF(OR(ISBLANK(N56),ISBLANK(O56)),"",
 IF(M56="EI", IF((O56&lt;='Indices PF'!$D$7),
  IF(('Funções Transações'!N56&lt;'Indices PF'!$E$10), N56*'Indices PF'!$J$7,
  IF(('Funções Transações'!N56&lt;'Indices PF'!$F$10), N56*'Indices PF'!$K$7, N56*'Indices PF'!$L$7)),
   IF((O56&lt;='Indices PF'!$D$8),
   IF(('Funções Transações'!N56&lt;'Indices PF'!$E$10), N56*'Indices PF'!$J$8,
   IF(('Funções Transações'!N56&lt;'Indices PF'!$F$10), N56*'Indices PF'!$K$8, N56*'Indices PF'!$L$8)),
    IF((O56&gt;='Indices PF'!$D$9),
    IF(('Funções Transações'!N56&lt;'Indices PF'!$E$10), N56*'Indices PF'!$J$9,
    IF(('Funções Transações'!N56&lt;'Indices PF'!$F$10), N56*'Indices PF'!$K$9, N56*'Indices PF'!$L$9))))),
 IF(M56="EQ", IF((O56&lt;='Indices PF'!$D$15),
  IF(('Funções Transações'!N56&lt;'Indices PF'!$E$18), N56*'Indices PF'!$J$15,
  IF(('Funções Transações'!N56&lt;'Indices PF'!$F$18), N56*'Indices PF'!$K$15, N56*'Indices PF'!$L$15)),
   IF((O56&lt;='Indices PF'!$D$16),
   IF(('Funções Transações'!N56&lt;'Indices PF'!$E$18), N56*'Indices PF'!$J$16,
   IF(('Funções Transações'!N56&lt;'Indices PF'!$F$18), N56*'Indices PF'!$K$16, N56*'Indices PF'!$L$16)),
    IF((O56&gt;='Indices PF'!$D$17),
    IF(('Funções Transações'!N56&lt;'Indices PF'!$E$18), N56*'Indices PF'!$J$17,
    IF(('Funções Transações'!N56&lt;'Indices PF'!$F$18), N56*'Indices PF'!$K$17, N56*'Indices PF'!$L$17))))),
 IF(M56="EO", IF((O56&lt;='Indices PF'!$D$23),
  IF(('Funções Transações'!N56&lt;'Indices PF'!$E$26), N56*'Indices PF'!$J$23,
  IF(('Funções Transações'!N56&lt;'Indices PF'!$F$26), N56*'Indices PF'!$K$23, N56*'Indices PF'!$L$23)),
   IF((O56&lt;='Indices PF'!$D$24),
   IF(('Funções Transações'!N56&lt;'Indices PF'!$E$26), N56*'Indices PF'!$J$24,
   IF(('Funções Transações'!N56&lt;'Indices PF'!$F$26), N56*'Indices PF'!$K$24, N56*'Indices PF'!$L$24)),
    IF((O56&gt;='Indices PF'!$D$25),
    IF(('Funções Transações'!N56&lt;'Indices PF'!$E$26), N56*'Indices PF'!$J$25,
    IF(('Funções Transações'!N56&lt;'Indices PF'!$F$26), N56*'Indices PF'!$K$25, N56*'Indices PF'!$L$25)))))))))</f>
        <v/>
      </c>
      <c r="U56" s="216" t="str">
        <f>IF(OR(ISBLANK(P56),ISBLANK(Q56)),"",
 IF((Q56&lt;='Indices PF'!$D$47),
  IF(('Funções Transações'!P56&lt;'Indices PF'!$E$50), P56*'Indices PF'!$J$47,
  IF(('Funções Transações'!P56&lt;'Indices PF'!$F$50), P56*'Indices PF'!$K$47, P56*'Indices PF'!$L$47)),
   IF((Q56&lt;='Indices PF'!$D$48),
   IF(('Funções Transações'!P56&lt;'Indices PF'!$E$50), P56*'Indices PF'!$J$48,
   IF(('Funções Transações'!P56&lt;'Indices PF'!$F$50), P56*'Indices PF'!$K$48, P56*'Indices PF'!$L$48)),
    IF((Q56&gt;='Indices PF'!$D$49),
    IF(('Funções Transações'!P56&lt;'Indices PF'!$E$50), P56*'Indices PF'!$J$49,
    IF(('Funções Transações'!P56&lt;'Indices PF'!$F$50), P56*'Indices PF'!$K$49, P56*'Indices PF'!$L$49))))))</f>
        <v/>
      </c>
      <c r="V56" s="217"/>
      <c r="W56" s="218"/>
      <c r="X56" s="218"/>
      <c r="Y56" s="219"/>
      <c r="Z56" s="125"/>
      <c r="AA56" s="85"/>
      <c r="AB56" s="220" t="str">
        <f t="shared" si="0"/>
        <v/>
      </c>
      <c r="AC56" s="148"/>
      <c r="AD56" s="123"/>
      <c r="AE56" s="123"/>
      <c r="AF56" s="148"/>
      <c r="AG56" s="148"/>
    </row>
    <row r="57" spans="1:33" ht="12.75" customHeight="1">
      <c r="A57" s="124"/>
      <c r="B57" s="107"/>
      <c r="C57" s="89"/>
      <c r="D57" s="168"/>
      <c r="E57" s="169"/>
      <c r="F57" s="169"/>
      <c r="G57" s="211"/>
      <c r="H57" s="211"/>
      <c r="I57" s="211"/>
      <c r="J57" s="211"/>
      <c r="K57" s="211"/>
      <c r="L57" s="205"/>
      <c r="M57" s="85"/>
      <c r="N57" s="126"/>
      <c r="O57" s="126"/>
      <c r="P57" s="126"/>
      <c r="Q57" s="85"/>
      <c r="R57" s="222" t="str">
        <f>IF(AND(ISTEXT(T57),ISTEXT(U57)),"",SUM(T57:U57)*'Indices PF'!$E$54)</f>
        <v/>
      </c>
      <c r="S57" s="214" t="str">
        <f>IF(OR(ISBLANK(N57),ISBLANK(O57)),"",
 IF(M57="EI", IF((O57&lt;='Indices PF'!$D$7),
  IF(('Funções Transações'!N57&lt;'Indices PF'!$E$10), 'Indices PF'!$E$7,
  IF(('Funções Transações'!N57&lt;'Indices PF'!$F$10), 'Indices PF'!$F$7, 'Indices PF'!$G$7)),
   IF((O57&lt;='Indices PF'!$D$8),
   IF(('Funções Transações'!N57&lt;'Indices PF'!$E$10), 'Indices PF'!$E$8,
   IF(('Funções Transações'!N57&lt;'Indices PF'!$F$10), 'Indices PF'!$F$8, 'Indices PF'!$G$8)),
    IF((O57&gt;='Indices PF'!$D$9),
    IF(('Funções Transações'!N57&lt;'Indices PF'!$E$10), 'Indices PF'!$E$9,
    IF(('Funções Transações'!N57&lt;'Indices PF'!$F$10), 'Indices PF'!$F$9, 'Indices PF'!$G$9))))),
 IF(M57="EQ", IF((O57&lt;='Indices PF'!$D$15),
  IF(('Funções Transações'!N57&lt;'Indices PF'!$E$18), 'Indices PF'!$E$15,
  IF(('Funções Transações'!N57&lt;'Indices PF'!$F$18), 'Indices PF'!$F$15, 'Indices PF'!$G$15)),
   IF((O57&lt;='Indices PF'!$D$16),
   IF(('Funções Transações'!N57&lt;'Indices PF'!$E$18), 'Indices PF'!$E$16,
   IF(('Funções Transações'!N57&lt;'Indices PF'!$F$18), 'Indices PF'!$F$16, 'Indices PF'!$G$16)),
    IF((O57&gt;='Indices PF'!$D$17),
    IF(('Funções Transações'!N57&lt;'Indices PF'!$E$18), 'Indices PF'!$E$17,
    IF(('Funções Transações'!N57&lt;'Indices PF'!$F$18), 'Indices PF'!$F$17, 'Indices PF'!$G$17))))),
 IF(M57="EO", IF((O57&lt;='Indices PF'!$D$23),
  IF(('Funções Transações'!N57&lt;'Indices PF'!$E$26), 'Indices PF'!$E$23,
  IF(('Funções Transações'!N57&lt;'Indices PF'!$F$26), 'Indices PF'!$F$23, 'Indices PF'!$G$23)),
   IF((O57&lt;='Indices PF'!$D$24),
   IF(('Funções Transações'!N57&lt;'Indices PF'!$E$26), 'Indices PF'!$E$24,
   IF(('Funções Transações'!N57&lt;'Indices PF'!$F$26), 'Indices PF'!$F$24, 'Indices PF'!$G$24)),
    IF((O57&gt;='Indices PF'!$D$25),
    IF(('Funções Transações'!N57&lt;'Indices PF'!$E$26), 'Indices PF'!$E$25,
    IF(('Funções Transações'!N57&lt;'Indices PF'!$F$26), 'Indices PF'!$F$25, 'Indices PF'!$G$25)))))))))</f>
        <v/>
      </c>
      <c r="T57" s="215" t="str">
        <f>IF(OR(ISBLANK(N57),ISBLANK(O57)),"",
 IF(M57="EI", IF((O57&lt;='Indices PF'!$D$7),
  IF(('Funções Transações'!N57&lt;'Indices PF'!$E$10), N57*'Indices PF'!$J$7,
  IF(('Funções Transações'!N57&lt;'Indices PF'!$F$10), N57*'Indices PF'!$K$7, N57*'Indices PF'!$L$7)),
   IF((O57&lt;='Indices PF'!$D$8),
   IF(('Funções Transações'!N57&lt;'Indices PF'!$E$10), N57*'Indices PF'!$J$8,
   IF(('Funções Transações'!N57&lt;'Indices PF'!$F$10), N57*'Indices PF'!$K$8, N57*'Indices PF'!$L$8)),
    IF((O57&gt;='Indices PF'!$D$9),
    IF(('Funções Transações'!N57&lt;'Indices PF'!$E$10), N57*'Indices PF'!$J$9,
    IF(('Funções Transações'!N57&lt;'Indices PF'!$F$10), N57*'Indices PF'!$K$9, N57*'Indices PF'!$L$9))))),
 IF(M57="EQ", IF((O57&lt;='Indices PF'!$D$15),
  IF(('Funções Transações'!N57&lt;'Indices PF'!$E$18), N57*'Indices PF'!$J$15,
  IF(('Funções Transações'!N57&lt;'Indices PF'!$F$18), N57*'Indices PF'!$K$15, N57*'Indices PF'!$L$15)),
   IF((O57&lt;='Indices PF'!$D$16),
   IF(('Funções Transações'!N57&lt;'Indices PF'!$E$18), N57*'Indices PF'!$J$16,
   IF(('Funções Transações'!N57&lt;'Indices PF'!$F$18), N57*'Indices PF'!$K$16, N57*'Indices PF'!$L$16)),
    IF((O57&gt;='Indices PF'!$D$17),
    IF(('Funções Transações'!N57&lt;'Indices PF'!$E$18), N57*'Indices PF'!$J$17,
    IF(('Funções Transações'!N57&lt;'Indices PF'!$F$18), N57*'Indices PF'!$K$17, N57*'Indices PF'!$L$17))))),
 IF(M57="EO", IF((O57&lt;='Indices PF'!$D$23),
  IF(('Funções Transações'!N57&lt;'Indices PF'!$E$26), N57*'Indices PF'!$J$23,
  IF(('Funções Transações'!N57&lt;'Indices PF'!$F$26), N57*'Indices PF'!$K$23, N57*'Indices PF'!$L$23)),
   IF((O57&lt;='Indices PF'!$D$24),
   IF(('Funções Transações'!N57&lt;'Indices PF'!$E$26), N57*'Indices PF'!$J$24,
   IF(('Funções Transações'!N57&lt;'Indices PF'!$F$26), N57*'Indices PF'!$K$24, N57*'Indices PF'!$L$24)),
    IF((O57&gt;='Indices PF'!$D$25),
    IF(('Funções Transações'!N57&lt;'Indices PF'!$E$26), N57*'Indices PF'!$J$25,
    IF(('Funções Transações'!N57&lt;'Indices PF'!$F$26), N57*'Indices PF'!$K$25, N57*'Indices PF'!$L$25)))))))))</f>
        <v/>
      </c>
      <c r="U57" s="216" t="str">
        <f>IF(OR(ISBLANK(P57),ISBLANK(Q57)),"",
 IF((Q57&lt;='Indices PF'!$D$47),
  IF(('Funções Transações'!P57&lt;'Indices PF'!$E$50), P57*'Indices PF'!$J$47,
  IF(('Funções Transações'!P57&lt;'Indices PF'!$F$50), P57*'Indices PF'!$K$47, P57*'Indices PF'!$L$47)),
   IF((Q57&lt;='Indices PF'!$D$48),
   IF(('Funções Transações'!P57&lt;'Indices PF'!$E$50), P57*'Indices PF'!$J$48,
   IF(('Funções Transações'!P57&lt;'Indices PF'!$F$50), P57*'Indices PF'!$K$48, P57*'Indices PF'!$L$48)),
    IF((Q57&gt;='Indices PF'!$D$49),
    IF(('Funções Transações'!P57&lt;'Indices PF'!$E$50), P57*'Indices PF'!$J$49,
    IF(('Funções Transações'!P57&lt;'Indices PF'!$F$50), P57*'Indices PF'!$K$49, P57*'Indices PF'!$L$49))))))</f>
        <v/>
      </c>
      <c r="V57" s="217"/>
      <c r="W57" s="218"/>
      <c r="X57" s="218"/>
      <c r="Y57" s="219"/>
      <c r="Z57" s="125"/>
      <c r="AA57" s="85"/>
      <c r="AB57" s="220" t="str">
        <f t="shared" si="0"/>
        <v/>
      </c>
      <c r="AC57" s="148"/>
      <c r="AD57" s="123"/>
      <c r="AE57" s="123"/>
      <c r="AF57" s="148"/>
      <c r="AG57" s="148"/>
    </row>
    <row r="58" spans="1:33" ht="12.75" customHeight="1">
      <c r="A58" s="124"/>
      <c r="B58" s="107"/>
      <c r="C58" s="89"/>
      <c r="D58" s="168"/>
      <c r="E58" s="169"/>
      <c r="F58" s="169"/>
      <c r="G58" s="211"/>
      <c r="H58" s="211"/>
      <c r="I58" s="211"/>
      <c r="J58" s="211"/>
      <c r="K58" s="211"/>
      <c r="L58" s="205"/>
      <c r="M58" s="85"/>
      <c r="N58" s="126"/>
      <c r="O58" s="126"/>
      <c r="P58" s="126"/>
      <c r="Q58" s="85"/>
      <c r="R58" s="222" t="str">
        <f>IF(AND(ISTEXT(T58),ISTEXT(U58)),"",SUM(T58:U58)*'Indices PF'!$E$54)</f>
        <v/>
      </c>
      <c r="S58" s="214" t="str">
        <f>IF(OR(ISBLANK(N58),ISBLANK(O58)),"",
 IF(M58="EI", IF((O58&lt;='Indices PF'!$D$7),
  IF(('Funções Transações'!N58&lt;'Indices PF'!$E$10), 'Indices PF'!$E$7,
  IF(('Funções Transações'!N58&lt;'Indices PF'!$F$10), 'Indices PF'!$F$7, 'Indices PF'!$G$7)),
   IF((O58&lt;='Indices PF'!$D$8),
   IF(('Funções Transações'!N58&lt;'Indices PF'!$E$10), 'Indices PF'!$E$8,
   IF(('Funções Transações'!N58&lt;'Indices PF'!$F$10), 'Indices PF'!$F$8, 'Indices PF'!$G$8)),
    IF((O58&gt;='Indices PF'!$D$9),
    IF(('Funções Transações'!N58&lt;'Indices PF'!$E$10), 'Indices PF'!$E$9,
    IF(('Funções Transações'!N58&lt;'Indices PF'!$F$10), 'Indices PF'!$F$9, 'Indices PF'!$G$9))))),
 IF(M58="EQ", IF((O58&lt;='Indices PF'!$D$15),
  IF(('Funções Transações'!N58&lt;'Indices PF'!$E$18), 'Indices PF'!$E$15,
  IF(('Funções Transações'!N58&lt;'Indices PF'!$F$18), 'Indices PF'!$F$15, 'Indices PF'!$G$15)),
   IF((O58&lt;='Indices PF'!$D$16),
   IF(('Funções Transações'!N58&lt;'Indices PF'!$E$18), 'Indices PF'!$E$16,
   IF(('Funções Transações'!N58&lt;'Indices PF'!$F$18), 'Indices PF'!$F$16, 'Indices PF'!$G$16)),
    IF((O58&gt;='Indices PF'!$D$17),
    IF(('Funções Transações'!N58&lt;'Indices PF'!$E$18), 'Indices PF'!$E$17,
    IF(('Funções Transações'!N58&lt;'Indices PF'!$F$18), 'Indices PF'!$F$17, 'Indices PF'!$G$17))))),
 IF(M58="EO", IF((O58&lt;='Indices PF'!$D$23),
  IF(('Funções Transações'!N58&lt;'Indices PF'!$E$26), 'Indices PF'!$E$23,
  IF(('Funções Transações'!N58&lt;'Indices PF'!$F$26), 'Indices PF'!$F$23, 'Indices PF'!$G$23)),
   IF((O58&lt;='Indices PF'!$D$24),
   IF(('Funções Transações'!N58&lt;'Indices PF'!$E$26), 'Indices PF'!$E$24,
   IF(('Funções Transações'!N58&lt;'Indices PF'!$F$26), 'Indices PF'!$F$24, 'Indices PF'!$G$24)),
    IF((O58&gt;='Indices PF'!$D$25),
    IF(('Funções Transações'!N58&lt;'Indices PF'!$E$26), 'Indices PF'!$E$25,
    IF(('Funções Transações'!N58&lt;'Indices PF'!$F$26), 'Indices PF'!$F$25, 'Indices PF'!$G$25)))))))))</f>
        <v/>
      </c>
      <c r="T58" s="215" t="str">
        <f>IF(OR(ISBLANK(N58),ISBLANK(O58)),"",
 IF(M58="EI", IF((O58&lt;='Indices PF'!$D$7),
  IF(('Funções Transações'!N58&lt;'Indices PF'!$E$10), N58*'Indices PF'!$J$7,
  IF(('Funções Transações'!N58&lt;'Indices PF'!$F$10), N58*'Indices PF'!$K$7, N58*'Indices PF'!$L$7)),
   IF((O58&lt;='Indices PF'!$D$8),
   IF(('Funções Transações'!N58&lt;'Indices PF'!$E$10), N58*'Indices PF'!$J$8,
   IF(('Funções Transações'!N58&lt;'Indices PF'!$F$10), N58*'Indices PF'!$K$8, N58*'Indices PF'!$L$8)),
    IF((O58&gt;='Indices PF'!$D$9),
    IF(('Funções Transações'!N58&lt;'Indices PF'!$E$10), N58*'Indices PF'!$J$9,
    IF(('Funções Transações'!N58&lt;'Indices PF'!$F$10), N58*'Indices PF'!$K$9, N58*'Indices PF'!$L$9))))),
 IF(M58="EQ", IF((O58&lt;='Indices PF'!$D$15),
  IF(('Funções Transações'!N58&lt;'Indices PF'!$E$18), N58*'Indices PF'!$J$15,
  IF(('Funções Transações'!N58&lt;'Indices PF'!$F$18), N58*'Indices PF'!$K$15, N58*'Indices PF'!$L$15)),
   IF((O58&lt;='Indices PF'!$D$16),
   IF(('Funções Transações'!N58&lt;'Indices PF'!$E$18), N58*'Indices PF'!$J$16,
   IF(('Funções Transações'!N58&lt;'Indices PF'!$F$18), N58*'Indices PF'!$K$16, N58*'Indices PF'!$L$16)),
    IF((O58&gt;='Indices PF'!$D$17),
    IF(('Funções Transações'!N58&lt;'Indices PF'!$E$18), N58*'Indices PF'!$J$17,
    IF(('Funções Transações'!N58&lt;'Indices PF'!$F$18), N58*'Indices PF'!$K$17, N58*'Indices PF'!$L$17))))),
 IF(M58="EO", IF((O58&lt;='Indices PF'!$D$23),
  IF(('Funções Transações'!N58&lt;'Indices PF'!$E$26), N58*'Indices PF'!$J$23,
  IF(('Funções Transações'!N58&lt;'Indices PF'!$F$26), N58*'Indices PF'!$K$23, N58*'Indices PF'!$L$23)),
   IF((O58&lt;='Indices PF'!$D$24),
   IF(('Funções Transações'!N58&lt;'Indices PF'!$E$26), N58*'Indices PF'!$J$24,
   IF(('Funções Transações'!N58&lt;'Indices PF'!$F$26), N58*'Indices PF'!$K$24, N58*'Indices PF'!$L$24)),
    IF((O58&gt;='Indices PF'!$D$25),
    IF(('Funções Transações'!N58&lt;'Indices PF'!$E$26), N58*'Indices PF'!$J$25,
    IF(('Funções Transações'!N58&lt;'Indices PF'!$F$26), N58*'Indices PF'!$K$25, N58*'Indices PF'!$L$25)))))))))</f>
        <v/>
      </c>
      <c r="U58" s="216" t="str">
        <f>IF(OR(ISBLANK(P58),ISBLANK(Q58)),"",
 IF((Q58&lt;='Indices PF'!$D$47),
  IF(('Funções Transações'!P58&lt;'Indices PF'!$E$50), P58*'Indices PF'!$J$47,
  IF(('Funções Transações'!P58&lt;'Indices PF'!$F$50), P58*'Indices PF'!$K$47, P58*'Indices PF'!$L$47)),
   IF((Q58&lt;='Indices PF'!$D$48),
   IF(('Funções Transações'!P58&lt;'Indices PF'!$E$50), P58*'Indices PF'!$J$48,
   IF(('Funções Transações'!P58&lt;'Indices PF'!$F$50), P58*'Indices PF'!$K$48, P58*'Indices PF'!$L$48)),
    IF((Q58&gt;='Indices PF'!$D$49),
    IF(('Funções Transações'!P58&lt;'Indices PF'!$E$50), P58*'Indices PF'!$J$49,
    IF(('Funções Transações'!P58&lt;'Indices PF'!$F$50), P58*'Indices PF'!$K$49, P58*'Indices PF'!$L$49))))))</f>
        <v/>
      </c>
      <c r="V58" s="217"/>
      <c r="W58" s="218"/>
      <c r="X58" s="218"/>
      <c r="Y58" s="219"/>
      <c r="Z58" s="125"/>
      <c r="AA58" s="85"/>
      <c r="AB58" s="220" t="str">
        <f t="shared" si="0"/>
        <v/>
      </c>
      <c r="AC58" s="148"/>
      <c r="AD58" s="123"/>
      <c r="AE58" s="123"/>
      <c r="AF58" s="148"/>
      <c r="AG58" s="148"/>
    </row>
    <row r="59" spans="1:33" ht="12.75" customHeight="1">
      <c r="A59" s="124"/>
      <c r="B59" s="107"/>
      <c r="C59" s="89"/>
      <c r="D59" s="168"/>
      <c r="E59" s="169"/>
      <c r="F59" s="169"/>
      <c r="G59" s="211"/>
      <c r="H59" s="211"/>
      <c r="I59" s="211"/>
      <c r="J59" s="211"/>
      <c r="K59" s="211"/>
      <c r="L59" s="205"/>
      <c r="M59" s="85"/>
      <c r="N59" s="126"/>
      <c r="O59" s="126"/>
      <c r="P59" s="126"/>
      <c r="Q59" s="85"/>
      <c r="R59" s="222" t="str">
        <f>IF(AND(ISTEXT(T59),ISTEXT(U59)),"",SUM(T59:U59)*'Indices PF'!$E$54)</f>
        <v/>
      </c>
      <c r="S59" s="214" t="str">
        <f>IF(OR(ISBLANK(N59),ISBLANK(O59)),"",
 IF(M59="EI", IF((O59&lt;='Indices PF'!$D$7),
  IF(('Funções Transações'!N59&lt;'Indices PF'!$E$10), 'Indices PF'!$E$7,
  IF(('Funções Transações'!N59&lt;'Indices PF'!$F$10), 'Indices PF'!$F$7, 'Indices PF'!$G$7)),
   IF((O59&lt;='Indices PF'!$D$8),
   IF(('Funções Transações'!N59&lt;'Indices PF'!$E$10), 'Indices PF'!$E$8,
   IF(('Funções Transações'!N59&lt;'Indices PF'!$F$10), 'Indices PF'!$F$8, 'Indices PF'!$G$8)),
    IF((O59&gt;='Indices PF'!$D$9),
    IF(('Funções Transações'!N59&lt;'Indices PF'!$E$10), 'Indices PF'!$E$9,
    IF(('Funções Transações'!N59&lt;'Indices PF'!$F$10), 'Indices PF'!$F$9, 'Indices PF'!$G$9))))),
 IF(M59="EQ", IF((O59&lt;='Indices PF'!$D$15),
  IF(('Funções Transações'!N59&lt;'Indices PF'!$E$18), 'Indices PF'!$E$15,
  IF(('Funções Transações'!N59&lt;'Indices PF'!$F$18), 'Indices PF'!$F$15, 'Indices PF'!$G$15)),
   IF((O59&lt;='Indices PF'!$D$16),
   IF(('Funções Transações'!N59&lt;'Indices PF'!$E$18), 'Indices PF'!$E$16,
   IF(('Funções Transações'!N59&lt;'Indices PF'!$F$18), 'Indices PF'!$F$16, 'Indices PF'!$G$16)),
    IF((O59&gt;='Indices PF'!$D$17),
    IF(('Funções Transações'!N59&lt;'Indices PF'!$E$18), 'Indices PF'!$E$17,
    IF(('Funções Transações'!N59&lt;'Indices PF'!$F$18), 'Indices PF'!$F$17, 'Indices PF'!$G$17))))),
 IF(M59="EO", IF((O59&lt;='Indices PF'!$D$23),
  IF(('Funções Transações'!N59&lt;'Indices PF'!$E$26), 'Indices PF'!$E$23,
  IF(('Funções Transações'!N59&lt;'Indices PF'!$F$26), 'Indices PF'!$F$23, 'Indices PF'!$G$23)),
   IF((O59&lt;='Indices PF'!$D$24),
   IF(('Funções Transações'!N59&lt;'Indices PF'!$E$26), 'Indices PF'!$E$24,
   IF(('Funções Transações'!N59&lt;'Indices PF'!$F$26), 'Indices PF'!$F$24, 'Indices PF'!$G$24)),
    IF((O59&gt;='Indices PF'!$D$25),
    IF(('Funções Transações'!N59&lt;'Indices PF'!$E$26), 'Indices PF'!$E$25,
    IF(('Funções Transações'!N59&lt;'Indices PF'!$F$26), 'Indices PF'!$F$25, 'Indices PF'!$G$25)))))))))</f>
        <v/>
      </c>
      <c r="T59" s="215" t="str">
        <f>IF(OR(ISBLANK(N59),ISBLANK(O59)),"",
 IF(M59="EI", IF((O59&lt;='Indices PF'!$D$7),
  IF(('Funções Transações'!N59&lt;'Indices PF'!$E$10), N59*'Indices PF'!$J$7,
  IF(('Funções Transações'!N59&lt;'Indices PF'!$F$10), N59*'Indices PF'!$K$7, N59*'Indices PF'!$L$7)),
   IF((O59&lt;='Indices PF'!$D$8),
   IF(('Funções Transações'!N59&lt;'Indices PF'!$E$10), N59*'Indices PF'!$J$8,
   IF(('Funções Transações'!N59&lt;'Indices PF'!$F$10), N59*'Indices PF'!$K$8, N59*'Indices PF'!$L$8)),
    IF((O59&gt;='Indices PF'!$D$9),
    IF(('Funções Transações'!N59&lt;'Indices PF'!$E$10), N59*'Indices PF'!$J$9,
    IF(('Funções Transações'!N59&lt;'Indices PF'!$F$10), N59*'Indices PF'!$K$9, N59*'Indices PF'!$L$9))))),
 IF(M59="EQ", IF((O59&lt;='Indices PF'!$D$15),
  IF(('Funções Transações'!N59&lt;'Indices PF'!$E$18), N59*'Indices PF'!$J$15,
  IF(('Funções Transações'!N59&lt;'Indices PF'!$F$18), N59*'Indices PF'!$K$15, N59*'Indices PF'!$L$15)),
   IF((O59&lt;='Indices PF'!$D$16),
   IF(('Funções Transações'!N59&lt;'Indices PF'!$E$18), N59*'Indices PF'!$J$16,
   IF(('Funções Transações'!N59&lt;'Indices PF'!$F$18), N59*'Indices PF'!$K$16, N59*'Indices PF'!$L$16)),
    IF((O59&gt;='Indices PF'!$D$17),
    IF(('Funções Transações'!N59&lt;'Indices PF'!$E$18), N59*'Indices PF'!$J$17,
    IF(('Funções Transações'!N59&lt;'Indices PF'!$F$18), N59*'Indices PF'!$K$17, N59*'Indices PF'!$L$17))))),
 IF(M59="EO", IF((O59&lt;='Indices PF'!$D$23),
  IF(('Funções Transações'!N59&lt;'Indices PF'!$E$26), N59*'Indices PF'!$J$23,
  IF(('Funções Transações'!N59&lt;'Indices PF'!$F$26), N59*'Indices PF'!$K$23, N59*'Indices PF'!$L$23)),
   IF((O59&lt;='Indices PF'!$D$24),
   IF(('Funções Transações'!N59&lt;'Indices PF'!$E$26), N59*'Indices PF'!$J$24,
   IF(('Funções Transações'!N59&lt;'Indices PF'!$F$26), N59*'Indices PF'!$K$24, N59*'Indices PF'!$L$24)),
    IF((O59&gt;='Indices PF'!$D$25),
    IF(('Funções Transações'!N59&lt;'Indices PF'!$E$26), N59*'Indices PF'!$J$25,
    IF(('Funções Transações'!N59&lt;'Indices PF'!$F$26), N59*'Indices PF'!$K$25, N59*'Indices PF'!$L$25)))))))))</f>
        <v/>
      </c>
      <c r="U59" s="216" t="str">
        <f>IF(OR(ISBLANK(P59),ISBLANK(Q59)),"",
 IF((Q59&lt;='Indices PF'!$D$47),
  IF(('Funções Transações'!P59&lt;'Indices PF'!$E$50), P59*'Indices PF'!$J$47,
  IF(('Funções Transações'!P59&lt;'Indices PF'!$F$50), P59*'Indices PF'!$K$47, P59*'Indices PF'!$L$47)),
   IF((Q59&lt;='Indices PF'!$D$48),
   IF(('Funções Transações'!P59&lt;'Indices PF'!$E$50), P59*'Indices PF'!$J$48,
   IF(('Funções Transações'!P59&lt;'Indices PF'!$F$50), P59*'Indices PF'!$K$48, P59*'Indices PF'!$L$48)),
    IF((Q59&gt;='Indices PF'!$D$49),
    IF(('Funções Transações'!P59&lt;'Indices PF'!$E$50), P59*'Indices PF'!$J$49,
    IF(('Funções Transações'!P59&lt;'Indices PF'!$F$50), P59*'Indices PF'!$K$49, P59*'Indices PF'!$L$49))))))</f>
        <v/>
      </c>
      <c r="V59" s="217"/>
      <c r="W59" s="218"/>
      <c r="X59" s="218"/>
      <c r="Y59" s="219"/>
      <c r="Z59" s="125"/>
      <c r="AA59" s="85"/>
      <c r="AB59" s="220" t="str">
        <f t="shared" si="0"/>
        <v/>
      </c>
      <c r="AC59" s="148"/>
      <c r="AD59" s="123"/>
      <c r="AE59" s="123"/>
      <c r="AF59" s="148"/>
      <c r="AG59" s="148"/>
    </row>
    <row r="60" spans="1:33" ht="12.75" customHeight="1">
      <c r="A60" s="124"/>
      <c r="B60" s="107"/>
      <c r="C60" s="89"/>
      <c r="D60" s="168"/>
      <c r="E60" s="169"/>
      <c r="F60" s="169"/>
      <c r="G60" s="211"/>
      <c r="H60" s="211"/>
      <c r="I60" s="211"/>
      <c r="J60" s="211"/>
      <c r="K60" s="211"/>
      <c r="L60" s="205"/>
      <c r="M60" s="85"/>
      <c r="N60" s="126"/>
      <c r="O60" s="126"/>
      <c r="P60" s="126"/>
      <c r="Q60" s="85"/>
      <c r="R60" s="222" t="str">
        <f>IF(AND(ISTEXT(T60),ISTEXT(U60)),"",SUM(T60:U60)*'Indices PF'!$E$54)</f>
        <v/>
      </c>
      <c r="S60" s="214" t="str">
        <f>IF(OR(ISBLANK(N60),ISBLANK(O60)),"",
 IF(M60="EI", IF((O60&lt;='Indices PF'!$D$7),
  IF(('Funções Transações'!N60&lt;'Indices PF'!$E$10), 'Indices PF'!$E$7,
  IF(('Funções Transações'!N60&lt;'Indices PF'!$F$10), 'Indices PF'!$F$7, 'Indices PF'!$G$7)),
   IF((O60&lt;='Indices PF'!$D$8),
   IF(('Funções Transações'!N60&lt;'Indices PF'!$E$10), 'Indices PF'!$E$8,
   IF(('Funções Transações'!N60&lt;'Indices PF'!$F$10), 'Indices PF'!$F$8, 'Indices PF'!$G$8)),
    IF((O60&gt;='Indices PF'!$D$9),
    IF(('Funções Transações'!N60&lt;'Indices PF'!$E$10), 'Indices PF'!$E$9,
    IF(('Funções Transações'!N60&lt;'Indices PF'!$F$10), 'Indices PF'!$F$9, 'Indices PF'!$G$9))))),
 IF(M60="EQ", IF((O60&lt;='Indices PF'!$D$15),
  IF(('Funções Transações'!N60&lt;'Indices PF'!$E$18), 'Indices PF'!$E$15,
  IF(('Funções Transações'!N60&lt;'Indices PF'!$F$18), 'Indices PF'!$F$15, 'Indices PF'!$G$15)),
   IF((O60&lt;='Indices PF'!$D$16),
   IF(('Funções Transações'!N60&lt;'Indices PF'!$E$18), 'Indices PF'!$E$16,
   IF(('Funções Transações'!N60&lt;'Indices PF'!$F$18), 'Indices PF'!$F$16, 'Indices PF'!$G$16)),
    IF((O60&gt;='Indices PF'!$D$17),
    IF(('Funções Transações'!N60&lt;'Indices PF'!$E$18), 'Indices PF'!$E$17,
    IF(('Funções Transações'!N60&lt;'Indices PF'!$F$18), 'Indices PF'!$F$17, 'Indices PF'!$G$17))))),
 IF(M60="EO", IF((O60&lt;='Indices PF'!$D$23),
  IF(('Funções Transações'!N60&lt;'Indices PF'!$E$26), 'Indices PF'!$E$23,
  IF(('Funções Transações'!N60&lt;'Indices PF'!$F$26), 'Indices PF'!$F$23, 'Indices PF'!$G$23)),
   IF((O60&lt;='Indices PF'!$D$24),
   IF(('Funções Transações'!N60&lt;'Indices PF'!$E$26), 'Indices PF'!$E$24,
   IF(('Funções Transações'!N60&lt;'Indices PF'!$F$26), 'Indices PF'!$F$24, 'Indices PF'!$G$24)),
    IF((O60&gt;='Indices PF'!$D$25),
    IF(('Funções Transações'!N60&lt;'Indices PF'!$E$26), 'Indices PF'!$E$25,
    IF(('Funções Transações'!N60&lt;'Indices PF'!$F$26), 'Indices PF'!$F$25, 'Indices PF'!$G$25)))))))))</f>
        <v/>
      </c>
      <c r="T60" s="215" t="str">
        <f>IF(OR(ISBLANK(N60),ISBLANK(O60)),"",
 IF(M60="EI", IF((O60&lt;='Indices PF'!$D$7),
  IF(('Funções Transações'!N60&lt;'Indices PF'!$E$10), N60*'Indices PF'!$J$7,
  IF(('Funções Transações'!N60&lt;'Indices PF'!$F$10), N60*'Indices PF'!$K$7, N60*'Indices PF'!$L$7)),
   IF((O60&lt;='Indices PF'!$D$8),
   IF(('Funções Transações'!N60&lt;'Indices PF'!$E$10), N60*'Indices PF'!$J$8,
   IF(('Funções Transações'!N60&lt;'Indices PF'!$F$10), N60*'Indices PF'!$K$8, N60*'Indices PF'!$L$8)),
    IF((O60&gt;='Indices PF'!$D$9),
    IF(('Funções Transações'!N60&lt;'Indices PF'!$E$10), N60*'Indices PF'!$J$9,
    IF(('Funções Transações'!N60&lt;'Indices PF'!$F$10), N60*'Indices PF'!$K$9, N60*'Indices PF'!$L$9))))),
 IF(M60="EQ", IF((O60&lt;='Indices PF'!$D$15),
  IF(('Funções Transações'!N60&lt;'Indices PF'!$E$18), N60*'Indices PF'!$J$15,
  IF(('Funções Transações'!N60&lt;'Indices PF'!$F$18), N60*'Indices PF'!$K$15, N60*'Indices PF'!$L$15)),
   IF((O60&lt;='Indices PF'!$D$16),
   IF(('Funções Transações'!N60&lt;'Indices PF'!$E$18), N60*'Indices PF'!$J$16,
   IF(('Funções Transações'!N60&lt;'Indices PF'!$F$18), N60*'Indices PF'!$K$16, N60*'Indices PF'!$L$16)),
    IF((O60&gt;='Indices PF'!$D$17),
    IF(('Funções Transações'!N60&lt;'Indices PF'!$E$18), N60*'Indices PF'!$J$17,
    IF(('Funções Transações'!N60&lt;'Indices PF'!$F$18), N60*'Indices PF'!$K$17, N60*'Indices PF'!$L$17))))),
 IF(M60="EO", IF((O60&lt;='Indices PF'!$D$23),
  IF(('Funções Transações'!N60&lt;'Indices PF'!$E$26), N60*'Indices PF'!$J$23,
  IF(('Funções Transações'!N60&lt;'Indices PF'!$F$26), N60*'Indices PF'!$K$23, N60*'Indices PF'!$L$23)),
   IF((O60&lt;='Indices PF'!$D$24),
   IF(('Funções Transações'!N60&lt;'Indices PF'!$E$26), N60*'Indices PF'!$J$24,
   IF(('Funções Transações'!N60&lt;'Indices PF'!$F$26), N60*'Indices PF'!$K$24, N60*'Indices PF'!$L$24)),
    IF((O60&gt;='Indices PF'!$D$25),
    IF(('Funções Transações'!N60&lt;'Indices PF'!$E$26), N60*'Indices PF'!$J$25,
    IF(('Funções Transações'!N60&lt;'Indices PF'!$F$26), N60*'Indices PF'!$K$25, N60*'Indices PF'!$L$25)))))))))</f>
        <v/>
      </c>
      <c r="U60" s="216" t="str">
        <f>IF(OR(ISBLANK(P60),ISBLANK(Q60)),"",
 IF((Q60&lt;='Indices PF'!$D$47),
  IF(('Funções Transações'!P60&lt;'Indices PF'!$E$50), P60*'Indices PF'!$J$47,
  IF(('Funções Transações'!P60&lt;'Indices PF'!$F$50), P60*'Indices PF'!$K$47, P60*'Indices PF'!$L$47)),
   IF((Q60&lt;='Indices PF'!$D$48),
   IF(('Funções Transações'!P60&lt;'Indices PF'!$E$50), P60*'Indices PF'!$J$48,
   IF(('Funções Transações'!P60&lt;'Indices PF'!$F$50), P60*'Indices PF'!$K$48, P60*'Indices PF'!$L$48)),
    IF((Q60&gt;='Indices PF'!$D$49),
    IF(('Funções Transações'!P60&lt;'Indices PF'!$E$50), P60*'Indices PF'!$J$49,
    IF(('Funções Transações'!P60&lt;'Indices PF'!$F$50), P60*'Indices PF'!$K$49, P60*'Indices PF'!$L$49))))))</f>
        <v/>
      </c>
      <c r="V60" s="217"/>
      <c r="W60" s="218"/>
      <c r="X60" s="218"/>
      <c r="Y60" s="219"/>
      <c r="Z60" s="125"/>
      <c r="AA60" s="85"/>
      <c r="AB60" s="220" t="str">
        <f t="shared" si="0"/>
        <v/>
      </c>
      <c r="AC60" s="148"/>
      <c r="AD60" s="123"/>
      <c r="AE60" s="123"/>
      <c r="AF60" s="148"/>
      <c r="AG60" s="148"/>
    </row>
    <row r="61" spans="1:33" ht="12.75" customHeight="1">
      <c r="A61" s="124"/>
      <c r="B61" s="107"/>
      <c r="C61" s="89"/>
      <c r="D61" s="168"/>
      <c r="E61" s="169"/>
      <c r="F61" s="169"/>
      <c r="G61" s="211"/>
      <c r="H61" s="211"/>
      <c r="I61" s="211"/>
      <c r="J61" s="211"/>
      <c r="K61" s="211"/>
      <c r="L61" s="205"/>
      <c r="M61" s="85"/>
      <c r="N61" s="126"/>
      <c r="O61" s="126"/>
      <c r="P61" s="126"/>
      <c r="Q61" s="85"/>
      <c r="R61" s="222" t="str">
        <f>IF(AND(ISTEXT(T61),ISTEXT(U61)),"",SUM(T61:U61)*'Indices PF'!$E$54)</f>
        <v/>
      </c>
      <c r="S61" s="214" t="str">
        <f>IF(OR(ISBLANK(N61),ISBLANK(O61)),"",
 IF(M61="EI", IF((O61&lt;='Indices PF'!$D$7),
  IF(('Funções Transações'!N61&lt;'Indices PF'!$E$10), 'Indices PF'!$E$7,
  IF(('Funções Transações'!N61&lt;'Indices PF'!$F$10), 'Indices PF'!$F$7, 'Indices PF'!$G$7)),
   IF((O61&lt;='Indices PF'!$D$8),
   IF(('Funções Transações'!N61&lt;'Indices PF'!$E$10), 'Indices PF'!$E$8,
   IF(('Funções Transações'!N61&lt;'Indices PF'!$F$10), 'Indices PF'!$F$8, 'Indices PF'!$G$8)),
    IF((O61&gt;='Indices PF'!$D$9),
    IF(('Funções Transações'!N61&lt;'Indices PF'!$E$10), 'Indices PF'!$E$9,
    IF(('Funções Transações'!N61&lt;'Indices PF'!$F$10), 'Indices PF'!$F$9, 'Indices PF'!$G$9))))),
 IF(M61="EQ", IF((O61&lt;='Indices PF'!$D$15),
  IF(('Funções Transações'!N61&lt;'Indices PF'!$E$18), 'Indices PF'!$E$15,
  IF(('Funções Transações'!N61&lt;'Indices PF'!$F$18), 'Indices PF'!$F$15, 'Indices PF'!$G$15)),
   IF((O61&lt;='Indices PF'!$D$16),
   IF(('Funções Transações'!N61&lt;'Indices PF'!$E$18), 'Indices PF'!$E$16,
   IF(('Funções Transações'!N61&lt;'Indices PF'!$F$18), 'Indices PF'!$F$16, 'Indices PF'!$G$16)),
    IF((O61&gt;='Indices PF'!$D$17),
    IF(('Funções Transações'!N61&lt;'Indices PF'!$E$18), 'Indices PF'!$E$17,
    IF(('Funções Transações'!N61&lt;'Indices PF'!$F$18), 'Indices PF'!$F$17, 'Indices PF'!$G$17))))),
 IF(M61="EO", IF((O61&lt;='Indices PF'!$D$23),
  IF(('Funções Transações'!N61&lt;'Indices PF'!$E$26), 'Indices PF'!$E$23,
  IF(('Funções Transações'!N61&lt;'Indices PF'!$F$26), 'Indices PF'!$F$23, 'Indices PF'!$G$23)),
   IF((O61&lt;='Indices PF'!$D$24),
   IF(('Funções Transações'!N61&lt;'Indices PF'!$E$26), 'Indices PF'!$E$24,
   IF(('Funções Transações'!N61&lt;'Indices PF'!$F$26), 'Indices PF'!$F$24, 'Indices PF'!$G$24)),
    IF((O61&gt;='Indices PF'!$D$25),
    IF(('Funções Transações'!N61&lt;'Indices PF'!$E$26), 'Indices PF'!$E$25,
    IF(('Funções Transações'!N61&lt;'Indices PF'!$F$26), 'Indices PF'!$F$25, 'Indices PF'!$G$25)))))))))</f>
        <v/>
      </c>
      <c r="T61" s="215" t="str">
        <f>IF(OR(ISBLANK(N61),ISBLANK(O61)),"",
 IF(M61="EI", IF((O61&lt;='Indices PF'!$D$7),
  IF(('Funções Transações'!N61&lt;'Indices PF'!$E$10), N61*'Indices PF'!$J$7,
  IF(('Funções Transações'!N61&lt;'Indices PF'!$F$10), N61*'Indices PF'!$K$7, N61*'Indices PF'!$L$7)),
   IF((O61&lt;='Indices PF'!$D$8),
   IF(('Funções Transações'!N61&lt;'Indices PF'!$E$10), N61*'Indices PF'!$J$8,
   IF(('Funções Transações'!N61&lt;'Indices PF'!$F$10), N61*'Indices PF'!$K$8, N61*'Indices PF'!$L$8)),
    IF((O61&gt;='Indices PF'!$D$9),
    IF(('Funções Transações'!N61&lt;'Indices PF'!$E$10), N61*'Indices PF'!$J$9,
    IF(('Funções Transações'!N61&lt;'Indices PF'!$F$10), N61*'Indices PF'!$K$9, N61*'Indices PF'!$L$9))))),
 IF(M61="EQ", IF((O61&lt;='Indices PF'!$D$15),
  IF(('Funções Transações'!N61&lt;'Indices PF'!$E$18), N61*'Indices PF'!$J$15,
  IF(('Funções Transações'!N61&lt;'Indices PF'!$F$18), N61*'Indices PF'!$K$15, N61*'Indices PF'!$L$15)),
   IF((O61&lt;='Indices PF'!$D$16),
   IF(('Funções Transações'!N61&lt;'Indices PF'!$E$18), N61*'Indices PF'!$J$16,
   IF(('Funções Transações'!N61&lt;'Indices PF'!$F$18), N61*'Indices PF'!$K$16, N61*'Indices PF'!$L$16)),
    IF((O61&gt;='Indices PF'!$D$17),
    IF(('Funções Transações'!N61&lt;'Indices PF'!$E$18), N61*'Indices PF'!$J$17,
    IF(('Funções Transações'!N61&lt;'Indices PF'!$F$18), N61*'Indices PF'!$K$17, N61*'Indices PF'!$L$17))))),
 IF(M61="EO", IF((O61&lt;='Indices PF'!$D$23),
  IF(('Funções Transações'!N61&lt;'Indices PF'!$E$26), N61*'Indices PF'!$J$23,
  IF(('Funções Transações'!N61&lt;'Indices PF'!$F$26), N61*'Indices PF'!$K$23, N61*'Indices PF'!$L$23)),
   IF((O61&lt;='Indices PF'!$D$24),
   IF(('Funções Transações'!N61&lt;'Indices PF'!$E$26), N61*'Indices PF'!$J$24,
   IF(('Funções Transações'!N61&lt;'Indices PF'!$F$26), N61*'Indices PF'!$K$24, N61*'Indices PF'!$L$24)),
    IF((O61&gt;='Indices PF'!$D$25),
    IF(('Funções Transações'!N61&lt;'Indices PF'!$E$26), N61*'Indices PF'!$J$25,
    IF(('Funções Transações'!N61&lt;'Indices PF'!$F$26), N61*'Indices PF'!$K$25, N61*'Indices PF'!$L$25)))))))))</f>
        <v/>
      </c>
      <c r="U61" s="216" t="str">
        <f>IF(OR(ISBLANK(P61),ISBLANK(Q61)),"",
 IF((Q61&lt;='Indices PF'!$D$47),
  IF(('Funções Transações'!P61&lt;'Indices PF'!$E$50), P61*'Indices PF'!$J$47,
  IF(('Funções Transações'!P61&lt;'Indices PF'!$F$50), P61*'Indices PF'!$K$47, P61*'Indices PF'!$L$47)),
   IF((Q61&lt;='Indices PF'!$D$48),
   IF(('Funções Transações'!P61&lt;'Indices PF'!$E$50), P61*'Indices PF'!$J$48,
   IF(('Funções Transações'!P61&lt;'Indices PF'!$F$50), P61*'Indices PF'!$K$48, P61*'Indices PF'!$L$48)),
    IF((Q61&gt;='Indices PF'!$D$49),
    IF(('Funções Transações'!P61&lt;'Indices PF'!$E$50), P61*'Indices PF'!$J$49,
    IF(('Funções Transações'!P61&lt;'Indices PF'!$F$50), P61*'Indices PF'!$K$49, P61*'Indices PF'!$L$49))))))</f>
        <v/>
      </c>
      <c r="V61" s="217"/>
      <c r="W61" s="218"/>
      <c r="X61" s="218"/>
      <c r="Y61" s="219"/>
      <c r="Z61" s="125"/>
      <c r="AA61" s="85"/>
      <c r="AB61" s="220" t="str">
        <f t="shared" si="0"/>
        <v/>
      </c>
      <c r="AC61" s="148"/>
      <c r="AD61" s="123"/>
      <c r="AE61" s="123"/>
      <c r="AF61" s="148"/>
      <c r="AG61" s="148"/>
    </row>
    <row r="62" spans="1:33" ht="12.75" customHeight="1">
      <c r="A62" s="124"/>
      <c r="B62" s="107"/>
      <c r="C62" s="89"/>
      <c r="D62" s="168"/>
      <c r="E62" s="169"/>
      <c r="F62" s="169"/>
      <c r="G62" s="211"/>
      <c r="H62" s="211"/>
      <c r="I62" s="211"/>
      <c r="J62" s="211"/>
      <c r="K62" s="211"/>
      <c r="L62" s="205"/>
      <c r="M62" s="85"/>
      <c r="N62" s="126"/>
      <c r="O62" s="126"/>
      <c r="P62" s="126"/>
      <c r="Q62" s="85"/>
      <c r="R62" s="222" t="str">
        <f>IF(AND(ISTEXT(T62),ISTEXT(U62)),"",SUM(T62:U62)*'Indices PF'!$E$54)</f>
        <v/>
      </c>
      <c r="S62" s="214" t="str">
        <f>IF(OR(ISBLANK(N62),ISBLANK(O62)),"",
 IF(M62="EI", IF((O62&lt;='Indices PF'!$D$7),
  IF(('Funções Transações'!N62&lt;'Indices PF'!$E$10), 'Indices PF'!$E$7,
  IF(('Funções Transações'!N62&lt;'Indices PF'!$F$10), 'Indices PF'!$F$7, 'Indices PF'!$G$7)),
   IF((O62&lt;='Indices PF'!$D$8),
   IF(('Funções Transações'!N62&lt;'Indices PF'!$E$10), 'Indices PF'!$E$8,
   IF(('Funções Transações'!N62&lt;'Indices PF'!$F$10), 'Indices PF'!$F$8, 'Indices PF'!$G$8)),
    IF((O62&gt;='Indices PF'!$D$9),
    IF(('Funções Transações'!N62&lt;'Indices PF'!$E$10), 'Indices PF'!$E$9,
    IF(('Funções Transações'!N62&lt;'Indices PF'!$F$10), 'Indices PF'!$F$9, 'Indices PF'!$G$9))))),
 IF(M62="EQ", IF((O62&lt;='Indices PF'!$D$15),
  IF(('Funções Transações'!N62&lt;'Indices PF'!$E$18), 'Indices PF'!$E$15,
  IF(('Funções Transações'!N62&lt;'Indices PF'!$F$18), 'Indices PF'!$F$15, 'Indices PF'!$G$15)),
   IF((O62&lt;='Indices PF'!$D$16),
   IF(('Funções Transações'!N62&lt;'Indices PF'!$E$18), 'Indices PF'!$E$16,
   IF(('Funções Transações'!N62&lt;'Indices PF'!$F$18), 'Indices PF'!$F$16, 'Indices PF'!$G$16)),
    IF((O62&gt;='Indices PF'!$D$17),
    IF(('Funções Transações'!N62&lt;'Indices PF'!$E$18), 'Indices PF'!$E$17,
    IF(('Funções Transações'!N62&lt;'Indices PF'!$F$18), 'Indices PF'!$F$17, 'Indices PF'!$G$17))))),
 IF(M62="EO", IF((O62&lt;='Indices PF'!$D$23),
  IF(('Funções Transações'!N62&lt;'Indices PF'!$E$26), 'Indices PF'!$E$23,
  IF(('Funções Transações'!N62&lt;'Indices PF'!$F$26), 'Indices PF'!$F$23, 'Indices PF'!$G$23)),
   IF((O62&lt;='Indices PF'!$D$24),
   IF(('Funções Transações'!N62&lt;'Indices PF'!$E$26), 'Indices PF'!$E$24,
   IF(('Funções Transações'!N62&lt;'Indices PF'!$F$26), 'Indices PF'!$F$24, 'Indices PF'!$G$24)),
    IF((O62&gt;='Indices PF'!$D$25),
    IF(('Funções Transações'!N62&lt;'Indices PF'!$E$26), 'Indices PF'!$E$25,
    IF(('Funções Transações'!N62&lt;'Indices PF'!$F$26), 'Indices PF'!$F$25, 'Indices PF'!$G$25)))))))))</f>
        <v/>
      </c>
      <c r="T62" s="215" t="str">
        <f>IF(OR(ISBLANK(N62),ISBLANK(O62)),"",
 IF(M62="EI", IF((O62&lt;='Indices PF'!$D$7),
  IF(('Funções Transações'!N62&lt;'Indices PF'!$E$10), N62*'Indices PF'!$J$7,
  IF(('Funções Transações'!N62&lt;'Indices PF'!$F$10), N62*'Indices PF'!$K$7, N62*'Indices PF'!$L$7)),
   IF((O62&lt;='Indices PF'!$D$8),
   IF(('Funções Transações'!N62&lt;'Indices PF'!$E$10), N62*'Indices PF'!$J$8,
   IF(('Funções Transações'!N62&lt;'Indices PF'!$F$10), N62*'Indices PF'!$K$8, N62*'Indices PF'!$L$8)),
    IF((O62&gt;='Indices PF'!$D$9),
    IF(('Funções Transações'!N62&lt;'Indices PF'!$E$10), N62*'Indices PF'!$J$9,
    IF(('Funções Transações'!N62&lt;'Indices PF'!$F$10), N62*'Indices PF'!$K$9, N62*'Indices PF'!$L$9))))),
 IF(M62="EQ", IF((O62&lt;='Indices PF'!$D$15),
  IF(('Funções Transações'!N62&lt;'Indices PF'!$E$18), N62*'Indices PF'!$J$15,
  IF(('Funções Transações'!N62&lt;'Indices PF'!$F$18), N62*'Indices PF'!$K$15, N62*'Indices PF'!$L$15)),
   IF((O62&lt;='Indices PF'!$D$16),
   IF(('Funções Transações'!N62&lt;'Indices PF'!$E$18), N62*'Indices PF'!$J$16,
   IF(('Funções Transações'!N62&lt;'Indices PF'!$F$18), N62*'Indices PF'!$K$16, N62*'Indices PF'!$L$16)),
    IF((O62&gt;='Indices PF'!$D$17),
    IF(('Funções Transações'!N62&lt;'Indices PF'!$E$18), N62*'Indices PF'!$J$17,
    IF(('Funções Transações'!N62&lt;'Indices PF'!$F$18), N62*'Indices PF'!$K$17, N62*'Indices PF'!$L$17))))),
 IF(M62="EO", IF((O62&lt;='Indices PF'!$D$23),
  IF(('Funções Transações'!N62&lt;'Indices PF'!$E$26), N62*'Indices PF'!$J$23,
  IF(('Funções Transações'!N62&lt;'Indices PF'!$F$26), N62*'Indices PF'!$K$23, N62*'Indices PF'!$L$23)),
   IF((O62&lt;='Indices PF'!$D$24),
   IF(('Funções Transações'!N62&lt;'Indices PF'!$E$26), N62*'Indices PF'!$J$24,
   IF(('Funções Transações'!N62&lt;'Indices PF'!$F$26), N62*'Indices PF'!$K$24, N62*'Indices PF'!$L$24)),
    IF((O62&gt;='Indices PF'!$D$25),
    IF(('Funções Transações'!N62&lt;'Indices PF'!$E$26), N62*'Indices PF'!$J$25,
    IF(('Funções Transações'!N62&lt;'Indices PF'!$F$26), N62*'Indices PF'!$K$25, N62*'Indices PF'!$L$25)))))))))</f>
        <v/>
      </c>
      <c r="U62" s="216" t="str">
        <f>IF(OR(ISBLANK(P62),ISBLANK(Q62)),"",
 IF((Q62&lt;='Indices PF'!$D$47),
  IF(('Funções Transações'!P62&lt;'Indices PF'!$E$50), P62*'Indices PF'!$J$47,
  IF(('Funções Transações'!P62&lt;'Indices PF'!$F$50), P62*'Indices PF'!$K$47, P62*'Indices PF'!$L$47)),
   IF((Q62&lt;='Indices PF'!$D$48),
   IF(('Funções Transações'!P62&lt;'Indices PF'!$E$50), P62*'Indices PF'!$J$48,
   IF(('Funções Transações'!P62&lt;'Indices PF'!$F$50), P62*'Indices PF'!$K$48, P62*'Indices PF'!$L$48)),
    IF((Q62&gt;='Indices PF'!$D$49),
    IF(('Funções Transações'!P62&lt;'Indices PF'!$E$50), P62*'Indices PF'!$J$49,
    IF(('Funções Transações'!P62&lt;'Indices PF'!$F$50), P62*'Indices PF'!$K$49, P62*'Indices PF'!$L$49))))))</f>
        <v/>
      </c>
      <c r="V62" s="217"/>
      <c r="W62" s="218"/>
      <c r="X62" s="218"/>
      <c r="Y62" s="219"/>
      <c r="Z62" s="125"/>
      <c r="AA62" s="85"/>
      <c r="AB62" s="220" t="str">
        <f t="shared" si="0"/>
        <v/>
      </c>
      <c r="AC62" s="148"/>
      <c r="AD62" s="123"/>
      <c r="AE62" s="123"/>
      <c r="AF62" s="148"/>
      <c r="AG62" s="148"/>
    </row>
    <row r="63" spans="1:33" ht="12.75" customHeight="1">
      <c r="A63" s="124"/>
      <c r="B63" s="107"/>
      <c r="C63" s="89"/>
      <c r="D63" s="168"/>
      <c r="E63" s="169"/>
      <c r="F63" s="169"/>
      <c r="G63" s="211"/>
      <c r="H63" s="211"/>
      <c r="I63" s="211"/>
      <c r="J63" s="211"/>
      <c r="K63" s="211"/>
      <c r="L63" s="205"/>
      <c r="M63" s="85"/>
      <c r="N63" s="126"/>
      <c r="O63" s="126"/>
      <c r="P63" s="126"/>
      <c r="Q63" s="85"/>
      <c r="R63" s="222" t="str">
        <f>IF(AND(ISTEXT(T63),ISTEXT(U63)),"",SUM(T63:U63)*'Indices PF'!$E$54)</f>
        <v/>
      </c>
      <c r="S63" s="214" t="str">
        <f>IF(OR(ISBLANK(N63),ISBLANK(O63)),"",
 IF(M63="EI", IF((O63&lt;='Indices PF'!$D$7),
  IF(('Funções Transações'!N63&lt;'Indices PF'!$E$10), 'Indices PF'!$E$7,
  IF(('Funções Transações'!N63&lt;'Indices PF'!$F$10), 'Indices PF'!$F$7, 'Indices PF'!$G$7)),
   IF((O63&lt;='Indices PF'!$D$8),
   IF(('Funções Transações'!N63&lt;'Indices PF'!$E$10), 'Indices PF'!$E$8,
   IF(('Funções Transações'!N63&lt;'Indices PF'!$F$10), 'Indices PF'!$F$8, 'Indices PF'!$G$8)),
    IF((O63&gt;='Indices PF'!$D$9),
    IF(('Funções Transações'!N63&lt;'Indices PF'!$E$10), 'Indices PF'!$E$9,
    IF(('Funções Transações'!N63&lt;'Indices PF'!$F$10), 'Indices PF'!$F$9, 'Indices PF'!$G$9))))),
 IF(M63="EQ", IF((O63&lt;='Indices PF'!$D$15),
  IF(('Funções Transações'!N63&lt;'Indices PF'!$E$18), 'Indices PF'!$E$15,
  IF(('Funções Transações'!N63&lt;'Indices PF'!$F$18), 'Indices PF'!$F$15, 'Indices PF'!$G$15)),
   IF((O63&lt;='Indices PF'!$D$16),
   IF(('Funções Transações'!N63&lt;'Indices PF'!$E$18), 'Indices PF'!$E$16,
   IF(('Funções Transações'!N63&lt;'Indices PF'!$F$18), 'Indices PF'!$F$16, 'Indices PF'!$G$16)),
    IF((O63&gt;='Indices PF'!$D$17),
    IF(('Funções Transações'!N63&lt;'Indices PF'!$E$18), 'Indices PF'!$E$17,
    IF(('Funções Transações'!N63&lt;'Indices PF'!$F$18), 'Indices PF'!$F$17, 'Indices PF'!$G$17))))),
 IF(M63="EO", IF((O63&lt;='Indices PF'!$D$23),
  IF(('Funções Transações'!N63&lt;'Indices PF'!$E$26), 'Indices PF'!$E$23,
  IF(('Funções Transações'!N63&lt;'Indices PF'!$F$26), 'Indices PF'!$F$23, 'Indices PF'!$G$23)),
   IF((O63&lt;='Indices PF'!$D$24),
   IF(('Funções Transações'!N63&lt;'Indices PF'!$E$26), 'Indices PF'!$E$24,
   IF(('Funções Transações'!N63&lt;'Indices PF'!$F$26), 'Indices PF'!$F$24, 'Indices PF'!$G$24)),
    IF((O63&gt;='Indices PF'!$D$25),
    IF(('Funções Transações'!N63&lt;'Indices PF'!$E$26), 'Indices PF'!$E$25,
    IF(('Funções Transações'!N63&lt;'Indices PF'!$F$26), 'Indices PF'!$F$25, 'Indices PF'!$G$25)))))))))</f>
        <v/>
      </c>
      <c r="T63" s="215" t="str">
        <f>IF(OR(ISBLANK(N63),ISBLANK(O63)),"",
 IF(M63="EI", IF((O63&lt;='Indices PF'!$D$7),
  IF(('Funções Transações'!N63&lt;'Indices PF'!$E$10), N63*'Indices PF'!$J$7,
  IF(('Funções Transações'!N63&lt;'Indices PF'!$F$10), N63*'Indices PF'!$K$7, N63*'Indices PF'!$L$7)),
   IF((O63&lt;='Indices PF'!$D$8),
   IF(('Funções Transações'!N63&lt;'Indices PF'!$E$10), N63*'Indices PF'!$J$8,
   IF(('Funções Transações'!N63&lt;'Indices PF'!$F$10), N63*'Indices PF'!$K$8, N63*'Indices PF'!$L$8)),
    IF((O63&gt;='Indices PF'!$D$9),
    IF(('Funções Transações'!N63&lt;'Indices PF'!$E$10), N63*'Indices PF'!$J$9,
    IF(('Funções Transações'!N63&lt;'Indices PF'!$F$10), N63*'Indices PF'!$K$9, N63*'Indices PF'!$L$9))))),
 IF(M63="EQ", IF((O63&lt;='Indices PF'!$D$15),
  IF(('Funções Transações'!N63&lt;'Indices PF'!$E$18), N63*'Indices PF'!$J$15,
  IF(('Funções Transações'!N63&lt;'Indices PF'!$F$18), N63*'Indices PF'!$K$15, N63*'Indices PF'!$L$15)),
   IF((O63&lt;='Indices PF'!$D$16),
   IF(('Funções Transações'!N63&lt;'Indices PF'!$E$18), N63*'Indices PF'!$J$16,
   IF(('Funções Transações'!N63&lt;'Indices PF'!$F$18), N63*'Indices PF'!$K$16, N63*'Indices PF'!$L$16)),
    IF((O63&gt;='Indices PF'!$D$17),
    IF(('Funções Transações'!N63&lt;'Indices PF'!$E$18), N63*'Indices PF'!$J$17,
    IF(('Funções Transações'!N63&lt;'Indices PF'!$F$18), N63*'Indices PF'!$K$17, N63*'Indices PF'!$L$17))))),
 IF(M63="EO", IF((O63&lt;='Indices PF'!$D$23),
  IF(('Funções Transações'!N63&lt;'Indices PF'!$E$26), N63*'Indices PF'!$J$23,
  IF(('Funções Transações'!N63&lt;'Indices PF'!$F$26), N63*'Indices PF'!$K$23, N63*'Indices PF'!$L$23)),
   IF((O63&lt;='Indices PF'!$D$24),
   IF(('Funções Transações'!N63&lt;'Indices PF'!$E$26), N63*'Indices PF'!$J$24,
   IF(('Funções Transações'!N63&lt;'Indices PF'!$F$26), N63*'Indices PF'!$K$24, N63*'Indices PF'!$L$24)),
    IF((O63&gt;='Indices PF'!$D$25),
    IF(('Funções Transações'!N63&lt;'Indices PF'!$E$26), N63*'Indices PF'!$J$25,
    IF(('Funções Transações'!N63&lt;'Indices PF'!$F$26), N63*'Indices PF'!$K$25, N63*'Indices PF'!$L$25)))))))))</f>
        <v/>
      </c>
      <c r="U63" s="216" t="str">
        <f>IF(OR(ISBLANK(P63),ISBLANK(Q63)),"",
 IF((Q63&lt;='Indices PF'!$D$47),
  IF(('Funções Transações'!P63&lt;'Indices PF'!$E$50), P63*'Indices PF'!$J$47,
  IF(('Funções Transações'!P63&lt;'Indices PF'!$F$50), P63*'Indices PF'!$K$47, P63*'Indices PF'!$L$47)),
   IF((Q63&lt;='Indices PF'!$D$48),
   IF(('Funções Transações'!P63&lt;'Indices PF'!$E$50), P63*'Indices PF'!$J$48,
   IF(('Funções Transações'!P63&lt;'Indices PF'!$F$50), P63*'Indices PF'!$K$48, P63*'Indices PF'!$L$48)),
    IF((Q63&gt;='Indices PF'!$D$49),
    IF(('Funções Transações'!P63&lt;'Indices PF'!$E$50), P63*'Indices PF'!$J$49,
    IF(('Funções Transações'!P63&lt;'Indices PF'!$F$50), P63*'Indices PF'!$K$49, P63*'Indices PF'!$L$49))))))</f>
        <v/>
      </c>
      <c r="V63" s="217"/>
      <c r="W63" s="218"/>
      <c r="X63" s="218"/>
      <c r="Y63" s="219"/>
      <c r="Z63" s="125"/>
      <c r="AA63" s="85"/>
      <c r="AB63" s="220" t="str">
        <f t="shared" si="0"/>
        <v/>
      </c>
      <c r="AC63" s="148"/>
      <c r="AD63" s="123"/>
      <c r="AE63" s="123"/>
      <c r="AF63" s="148"/>
      <c r="AG63" s="148"/>
    </row>
    <row r="64" spans="1:33" ht="12.75" customHeight="1">
      <c r="A64" s="124"/>
      <c r="B64" s="107"/>
      <c r="C64" s="89"/>
      <c r="D64" s="168"/>
      <c r="E64" s="169"/>
      <c r="F64" s="169"/>
      <c r="G64" s="211"/>
      <c r="H64" s="211"/>
      <c r="I64" s="211"/>
      <c r="J64" s="211"/>
      <c r="K64" s="211"/>
      <c r="L64" s="205"/>
      <c r="M64" s="85"/>
      <c r="N64" s="126"/>
      <c r="O64" s="126"/>
      <c r="P64" s="126"/>
      <c r="Q64" s="85"/>
      <c r="R64" s="222" t="str">
        <f>IF(AND(ISTEXT(T64),ISTEXT(U64)),"",SUM(T64:U64)*'Indices PF'!$E$54)</f>
        <v/>
      </c>
      <c r="S64" s="214" t="str">
        <f>IF(OR(ISBLANK(N64),ISBLANK(O64)),"",
 IF(M64="EI", IF((O64&lt;='Indices PF'!$D$7),
  IF(('Funções Transações'!N64&lt;'Indices PF'!$E$10), 'Indices PF'!$E$7,
  IF(('Funções Transações'!N64&lt;'Indices PF'!$F$10), 'Indices PF'!$F$7, 'Indices PF'!$G$7)),
   IF((O64&lt;='Indices PF'!$D$8),
   IF(('Funções Transações'!N64&lt;'Indices PF'!$E$10), 'Indices PF'!$E$8,
   IF(('Funções Transações'!N64&lt;'Indices PF'!$F$10), 'Indices PF'!$F$8, 'Indices PF'!$G$8)),
    IF((O64&gt;='Indices PF'!$D$9),
    IF(('Funções Transações'!N64&lt;'Indices PF'!$E$10), 'Indices PF'!$E$9,
    IF(('Funções Transações'!N64&lt;'Indices PF'!$F$10), 'Indices PF'!$F$9, 'Indices PF'!$G$9))))),
 IF(M64="EQ", IF((O64&lt;='Indices PF'!$D$15),
  IF(('Funções Transações'!N64&lt;'Indices PF'!$E$18), 'Indices PF'!$E$15,
  IF(('Funções Transações'!N64&lt;'Indices PF'!$F$18), 'Indices PF'!$F$15, 'Indices PF'!$G$15)),
   IF((O64&lt;='Indices PF'!$D$16),
   IF(('Funções Transações'!N64&lt;'Indices PF'!$E$18), 'Indices PF'!$E$16,
   IF(('Funções Transações'!N64&lt;'Indices PF'!$F$18), 'Indices PF'!$F$16, 'Indices PF'!$G$16)),
    IF((O64&gt;='Indices PF'!$D$17),
    IF(('Funções Transações'!N64&lt;'Indices PF'!$E$18), 'Indices PF'!$E$17,
    IF(('Funções Transações'!N64&lt;'Indices PF'!$F$18), 'Indices PF'!$F$17, 'Indices PF'!$G$17))))),
 IF(M64="EO", IF((O64&lt;='Indices PF'!$D$23),
  IF(('Funções Transações'!N64&lt;'Indices PF'!$E$26), 'Indices PF'!$E$23,
  IF(('Funções Transações'!N64&lt;'Indices PF'!$F$26), 'Indices PF'!$F$23, 'Indices PF'!$G$23)),
   IF((O64&lt;='Indices PF'!$D$24),
   IF(('Funções Transações'!N64&lt;'Indices PF'!$E$26), 'Indices PF'!$E$24,
   IF(('Funções Transações'!N64&lt;'Indices PF'!$F$26), 'Indices PF'!$F$24, 'Indices PF'!$G$24)),
    IF((O64&gt;='Indices PF'!$D$25),
    IF(('Funções Transações'!N64&lt;'Indices PF'!$E$26), 'Indices PF'!$E$25,
    IF(('Funções Transações'!N64&lt;'Indices PF'!$F$26), 'Indices PF'!$F$25, 'Indices PF'!$G$25)))))))))</f>
        <v/>
      </c>
      <c r="T64" s="215" t="str">
        <f>IF(OR(ISBLANK(N64),ISBLANK(O64)),"",
 IF(M64="EI", IF((O64&lt;='Indices PF'!$D$7),
  IF(('Funções Transações'!N64&lt;'Indices PF'!$E$10), N64*'Indices PF'!$J$7,
  IF(('Funções Transações'!N64&lt;'Indices PF'!$F$10), N64*'Indices PF'!$K$7, N64*'Indices PF'!$L$7)),
   IF((O64&lt;='Indices PF'!$D$8),
   IF(('Funções Transações'!N64&lt;'Indices PF'!$E$10), N64*'Indices PF'!$J$8,
   IF(('Funções Transações'!N64&lt;'Indices PF'!$F$10), N64*'Indices PF'!$K$8, N64*'Indices PF'!$L$8)),
    IF((O64&gt;='Indices PF'!$D$9),
    IF(('Funções Transações'!N64&lt;'Indices PF'!$E$10), N64*'Indices PF'!$J$9,
    IF(('Funções Transações'!N64&lt;'Indices PF'!$F$10), N64*'Indices PF'!$K$9, N64*'Indices PF'!$L$9))))),
 IF(M64="EQ", IF((O64&lt;='Indices PF'!$D$15),
  IF(('Funções Transações'!N64&lt;'Indices PF'!$E$18), N64*'Indices PF'!$J$15,
  IF(('Funções Transações'!N64&lt;'Indices PF'!$F$18), N64*'Indices PF'!$K$15, N64*'Indices PF'!$L$15)),
   IF((O64&lt;='Indices PF'!$D$16),
   IF(('Funções Transações'!N64&lt;'Indices PF'!$E$18), N64*'Indices PF'!$J$16,
   IF(('Funções Transações'!N64&lt;'Indices PF'!$F$18), N64*'Indices PF'!$K$16, N64*'Indices PF'!$L$16)),
    IF((O64&gt;='Indices PF'!$D$17),
    IF(('Funções Transações'!N64&lt;'Indices PF'!$E$18), N64*'Indices PF'!$J$17,
    IF(('Funções Transações'!N64&lt;'Indices PF'!$F$18), N64*'Indices PF'!$K$17, N64*'Indices PF'!$L$17))))),
 IF(M64="EO", IF((O64&lt;='Indices PF'!$D$23),
  IF(('Funções Transações'!N64&lt;'Indices PF'!$E$26), N64*'Indices PF'!$J$23,
  IF(('Funções Transações'!N64&lt;'Indices PF'!$F$26), N64*'Indices PF'!$K$23, N64*'Indices PF'!$L$23)),
   IF((O64&lt;='Indices PF'!$D$24),
   IF(('Funções Transações'!N64&lt;'Indices PF'!$E$26), N64*'Indices PF'!$J$24,
   IF(('Funções Transações'!N64&lt;'Indices PF'!$F$26), N64*'Indices PF'!$K$24, N64*'Indices PF'!$L$24)),
    IF((O64&gt;='Indices PF'!$D$25),
    IF(('Funções Transações'!N64&lt;'Indices PF'!$E$26), N64*'Indices PF'!$J$25,
    IF(('Funções Transações'!N64&lt;'Indices PF'!$F$26), N64*'Indices PF'!$K$25, N64*'Indices PF'!$L$25)))))))))</f>
        <v/>
      </c>
      <c r="U64" s="216" t="str">
        <f>IF(OR(ISBLANK(P64),ISBLANK(Q64)),"",
 IF((Q64&lt;='Indices PF'!$D$47),
  IF(('Funções Transações'!P64&lt;'Indices PF'!$E$50), P64*'Indices PF'!$J$47,
  IF(('Funções Transações'!P64&lt;'Indices PF'!$F$50), P64*'Indices PF'!$K$47, P64*'Indices PF'!$L$47)),
   IF((Q64&lt;='Indices PF'!$D$48),
   IF(('Funções Transações'!P64&lt;'Indices PF'!$E$50), P64*'Indices PF'!$J$48,
   IF(('Funções Transações'!P64&lt;'Indices PF'!$F$50), P64*'Indices PF'!$K$48, P64*'Indices PF'!$L$48)),
    IF((Q64&gt;='Indices PF'!$D$49),
    IF(('Funções Transações'!P64&lt;'Indices PF'!$E$50), P64*'Indices PF'!$J$49,
    IF(('Funções Transações'!P64&lt;'Indices PF'!$F$50), P64*'Indices PF'!$K$49, P64*'Indices PF'!$L$49))))))</f>
        <v/>
      </c>
      <c r="V64" s="217"/>
      <c r="W64" s="218"/>
      <c r="X64" s="218"/>
      <c r="Y64" s="219"/>
      <c r="Z64" s="125"/>
      <c r="AA64" s="85"/>
      <c r="AB64" s="220" t="str">
        <f t="shared" si="0"/>
        <v/>
      </c>
      <c r="AC64" s="148"/>
      <c r="AD64" s="123"/>
      <c r="AE64" s="123"/>
      <c r="AF64" s="148"/>
      <c r="AG64" s="148"/>
    </row>
    <row r="65" spans="1:33" ht="12.75" customHeight="1">
      <c r="A65" s="124"/>
      <c r="B65" s="107"/>
      <c r="C65" s="89"/>
      <c r="D65" s="168"/>
      <c r="E65" s="169"/>
      <c r="F65" s="169"/>
      <c r="G65" s="211"/>
      <c r="H65" s="211"/>
      <c r="I65" s="211"/>
      <c r="J65" s="211"/>
      <c r="K65" s="211"/>
      <c r="L65" s="205"/>
      <c r="M65" s="85"/>
      <c r="N65" s="126"/>
      <c r="O65" s="126"/>
      <c r="P65" s="126"/>
      <c r="Q65" s="85"/>
      <c r="R65" s="222" t="str">
        <f>IF(AND(ISTEXT(T65),ISTEXT(U65)),"",SUM(T65:U65)*'Indices PF'!$E$54)</f>
        <v/>
      </c>
      <c r="S65" s="214" t="str">
        <f>IF(OR(ISBLANK(N65),ISBLANK(O65)),"",
 IF(M65="EI", IF((O65&lt;='Indices PF'!$D$7),
  IF(('Funções Transações'!N65&lt;'Indices PF'!$E$10), 'Indices PF'!$E$7,
  IF(('Funções Transações'!N65&lt;'Indices PF'!$F$10), 'Indices PF'!$F$7, 'Indices PF'!$G$7)),
   IF((O65&lt;='Indices PF'!$D$8),
   IF(('Funções Transações'!N65&lt;'Indices PF'!$E$10), 'Indices PF'!$E$8,
   IF(('Funções Transações'!N65&lt;'Indices PF'!$F$10), 'Indices PF'!$F$8, 'Indices PF'!$G$8)),
    IF((O65&gt;='Indices PF'!$D$9),
    IF(('Funções Transações'!N65&lt;'Indices PF'!$E$10), 'Indices PF'!$E$9,
    IF(('Funções Transações'!N65&lt;'Indices PF'!$F$10), 'Indices PF'!$F$9, 'Indices PF'!$G$9))))),
 IF(M65="EQ", IF((O65&lt;='Indices PF'!$D$15),
  IF(('Funções Transações'!N65&lt;'Indices PF'!$E$18), 'Indices PF'!$E$15,
  IF(('Funções Transações'!N65&lt;'Indices PF'!$F$18), 'Indices PF'!$F$15, 'Indices PF'!$G$15)),
   IF((O65&lt;='Indices PF'!$D$16),
   IF(('Funções Transações'!N65&lt;'Indices PF'!$E$18), 'Indices PF'!$E$16,
   IF(('Funções Transações'!N65&lt;'Indices PF'!$F$18), 'Indices PF'!$F$16, 'Indices PF'!$G$16)),
    IF((O65&gt;='Indices PF'!$D$17),
    IF(('Funções Transações'!N65&lt;'Indices PF'!$E$18), 'Indices PF'!$E$17,
    IF(('Funções Transações'!N65&lt;'Indices PF'!$F$18), 'Indices PF'!$F$17, 'Indices PF'!$G$17))))),
 IF(M65="EO", IF((O65&lt;='Indices PF'!$D$23),
  IF(('Funções Transações'!N65&lt;'Indices PF'!$E$26), 'Indices PF'!$E$23,
  IF(('Funções Transações'!N65&lt;'Indices PF'!$F$26), 'Indices PF'!$F$23, 'Indices PF'!$G$23)),
   IF((O65&lt;='Indices PF'!$D$24),
   IF(('Funções Transações'!N65&lt;'Indices PF'!$E$26), 'Indices PF'!$E$24,
   IF(('Funções Transações'!N65&lt;'Indices PF'!$F$26), 'Indices PF'!$F$24, 'Indices PF'!$G$24)),
    IF((O65&gt;='Indices PF'!$D$25),
    IF(('Funções Transações'!N65&lt;'Indices PF'!$E$26), 'Indices PF'!$E$25,
    IF(('Funções Transações'!N65&lt;'Indices PF'!$F$26), 'Indices PF'!$F$25, 'Indices PF'!$G$25)))))))))</f>
        <v/>
      </c>
      <c r="T65" s="215" t="str">
        <f>IF(OR(ISBLANK(N65),ISBLANK(O65)),"",
 IF(M65="EI", IF((O65&lt;='Indices PF'!$D$7),
  IF(('Funções Transações'!N65&lt;'Indices PF'!$E$10), N65*'Indices PF'!$J$7,
  IF(('Funções Transações'!N65&lt;'Indices PF'!$F$10), N65*'Indices PF'!$K$7, N65*'Indices PF'!$L$7)),
   IF((O65&lt;='Indices PF'!$D$8),
   IF(('Funções Transações'!N65&lt;'Indices PF'!$E$10), N65*'Indices PF'!$J$8,
   IF(('Funções Transações'!N65&lt;'Indices PF'!$F$10), N65*'Indices PF'!$K$8, N65*'Indices PF'!$L$8)),
    IF((O65&gt;='Indices PF'!$D$9),
    IF(('Funções Transações'!N65&lt;'Indices PF'!$E$10), N65*'Indices PF'!$J$9,
    IF(('Funções Transações'!N65&lt;'Indices PF'!$F$10), N65*'Indices PF'!$K$9, N65*'Indices PF'!$L$9))))),
 IF(M65="EQ", IF((O65&lt;='Indices PF'!$D$15),
  IF(('Funções Transações'!N65&lt;'Indices PF'!$E$18), N65*'Indices PF'!$J$15,
  IF(('Funções Transações'!N65&lt;'Indices PF'!$F$18), N65*'Indices PF'!$K$15, N65*'Indices PF'!$L$15)),
   IF((O65&lt;='Indices PF'!$D$16),
   IF(('Funções Transações'!N65&lt;'Indices PF'!$E$18), N65*'Indices PF'!$J$16,
   IF(('Funções Transações'!N65&lt;'Indices PF'!$F$18), N65*'Indices PF'!$K$16, N65*'Indices PF'!$L$16)),
    IF((O65&gt;='Indices PF'!$D$17),
    IF(('Funções Transações'!N65&lt;'Indices PF'!$E$18), N65*'Indices PF'!$J$17,
    IF(('Funções Transações'!N65&lt;'Indices PF'!$F$18), N65*'Indices PF'!$K$17, N65*'Indices PF'!$L$17))))),
 IF(M65="EO", IF((O65&lt;='Indices PF'!$D$23),
  IF(('Funções Transações'!N65&lt;'Indices PF'!$E$26), N65*'Indices PF'!$J$23,
  IF(('Funções Transações'!N65&lt;'Indices PF'!$F$26), N65*'Indices PF'!$K$23, N65*'Indices PF'!$L$23)),
   IF((O65&lt;='Indices PF'!$D$24),
   IF(('Funções Transações'!N65&lt;'Indices PF'!$E$26), N65*'Indices PF'!$J$24,
   IF(('Funções Transações'!N65&lt;'Indices PF'!$F$26), N65*'Indices PF'!$K$24, N65*'Indices PF'!$L$24)),
    IF((O65&gt;='Indices PF'!$D$25),
    IF(('Funções Transações'!N65&lt;'Indices PF'!$E$26), N65*'Indices PF'!$J$25,
    IF(('Funções Transações'!N65&lt;'Indices PF'!$F$26), N65*'Indices PF'!$K$25, N65*'Indices PF'!$L$25)))))))))</f>
        <v/>
      </c>
      <c r="U65" s="216" t="str">
        <f>IF(OR(ISBLANK(P65),ISBLANK(Q65)),"",
 IF((Q65&lt;='Indices PF'!$D$47),
  IF(('Funções Transações'!P65&lt;'Indices PF'!$E$50), P65*'Indices PF'!$J$47,
  IF(('Funções Transações'!P65&lt;'Indices PF'!$F$50), P65*'Indices PF'!$K$47, P65*'Indices PF'!$L$47)),
   IF((Q65&lt;='Indices PF'!$D$48),
   IF(('Funções Transações'!P65&lt;'Indices PF'!$E$50), P65*'Indices PF'!$J$48,
   IF(('Funções Transações'!P65&lt;'Indices PF'!$F$50), P65*'Indices PF'!$K$48, P65*'Indices PF'!$L$48)),
    IF((Q65&gt;='Indices PF'!$D$49),
    IF(('Funções Transações'!P65&lt;'Indices PF'!$E$50), P65*'Indices PF'!$J$49,
    IF(('Funções Transações'!P65&lt;'Indices PF'!$F$50), P65*'Indices PF'!$K$49, P65*'Indices PF'!$L$49))))))</f>
        <v/>
      </c>
      <c r="V65" s="217"/>
      <c r="W65" s="218"/>
      <c r="X65" s="218"/>
      <c r="Y65" s="219"/>
      <c r="Z65" s="125"/>
      <c r="AA65" s="85"/>
      <c r="AB65" s="220" t="str">
        <f t="shared" si="0"/>
        <v/>
      </c>
      <c r="AC65" s="148"/>
      <c r="AD65" s="123"/>
      <c r="AE65" s="123"/>
      <c r="AF65" s="148"/>
      <c r="AG65" s="148"/>
    </row>
    <row r="66" spans="1:33" ht="12.75" customHeight="1">
      <c r="A66" s="124"/>
      <c r="B66" s="107"/>
      <c r="C66" s="89"/>
      <c r="D66" s="168"/>
      <c r="E66" s="169"/>
      <c r="F66" s="169"/>
      <c r="G66" s="211"/>
      <c r="H66" s="211"/>
      <c r="I66" s="211"/>
      <c r="J66" s="211"/>
      <c r="K66" s="211"/>
      <c r="L66" s="205"/>
      <c r="M66" s="85"/>
      <c r="N66" s="126"/>
      <c r="O66" s="126"/>
      <c r="P66" s="126"/>
      <c r="Q66" s="85"/>
      <c r="R66" s="222" t="str">
        <f>IF(AND(ISTEXT(T66),ISTEXT(U66)),"",SUM(T66:U66)*'Indices PF'!$E$54)</f>
        <v/>
      </c>
      <c r="S66" s="214" t="str">
        <f>IF(OR(ISBLANK(N66),ISBLANK(O66)),"",
 IF(M66="EI", IF((O66&lt;='Indices PF'!$D$7),
  IF(('Funções Transações'!N66&lt;'Indices PF'!$E$10), 'Indices PF'!$E$7,
  IF(('Funções Transações'!N66&lt;'Indices PF'!$F$10), 'Indices PF'!$F$7, 'Indices PF'!$G$7)),
   IF((O66&lt;='Indices PF'!$D$8),
   IF(('Funções Transações'!N66&lt;'Indices PF'!$E$10), 'Indices PF'!$E$8,
   IF(('Funções Transações'!N66&lt;'Indices PF'!$F$10), 'Indices PF'!$F$8, 'Indices PF'!$G$8)),
    IF((O66&gt;='Indices PF'!$D$9),
    IF(('Funções Transações'!N66&lt;'Indices PF'!$E$10), 'Indices PF'!$E$9,
    IF(('Funções Transações'!N66&lt;'Indices PF'!$F$10), 'Indices PF'!$F$9, 'Indices PF'!$G$9))))),
 IF(M66="EQ", IF((O66&lt;='Indices PF'!$D$15),
  IF(('Funções Transações'!N66&lt;'Indices PF'!$E$18), 'Indices PF'!$E$15,
  IF(('Funções Transações'!N66&lt;'Indices PF'!$F$18), 'Indices PF'!$F$15, 'Indices PF'!$G$15)),
   IF((O66&lt;='Indices PF'!$D$16),
   IF(('Funções Transações'!N66&lt;'Indices PF'!$E$18), 'Indices PF'!$E$16,
   IF(('Funções Transações'!N66&lt;'Indices PF'!$F$18), 'Indices PF'!$F$16, 'Indices PF'!$G$16)),
    IF((O66&gt;='Indices PF'!$D$17),
    IF(('Funções Transações'!N66&lt;'Indices PF'!$E$18), 'Indices PF'!$E$17,
    IF(('Funções Transações'!N66&lt;'Indices PF'!$F$18), 'Indices PF'!$F$17, 'Indices PF'!$G$17))))),
 IF(M66="EO", IF((O66&lt;='Indices PF'!$D$23),
  IF(('Funções Transações'!N66&lt;'Indices PF'!$E$26), 'Indices PF'!$E$23,
  IF(('Funções Transações'!N66&lt;'Indices PF'!$F$26), 'Indices PF'!$F$23, 'Indices PF'!$G$23)),
   IF((O66&lt;='Indices PF'!$D$24),
   IF(('Funções Transações'!N66&lt;'Indices PF'!$E$26), 'Indices PF'!$E$24,
   IF(('Funções Transações'!N66&lt;'Indices PF'!$F$26), 'Indices PF'!$F$24, 'Indices PF'!$G$24)),
    IF((O66&gt;='Indices PF'!$D$25),
    IF(('Funções Transações'!N66&lt;'Indices PF'!$E$26), 'Indices PF'!$E$25,
    IF(('Funções Transações'!N66&lt;'Indices PF'!$F$26), 'Indices PF'!$F$25, 'Indices PF'!$G$25)))))))))</f>
        <v/>
      </c>
      <c r="T66" s="215" t="str">
        <f>IF(OR(ISBLANK(N66),ISBLANK(O66)),"",
 IF(M66="EI", IF((O66&lt;='Indices PF'!$D$7),
  IF(('Funções Transações'!N66&lt;'Indices PF'!$E$10), N66*'Indices PF'!$J$7,
  IF(('Funções Transações'!N66&lt;'Indices PF'!$F$10), N66*'Indices PF'!$K$7, N66*'Indices PF'!$L$7)),
   IF((O66&lt;='Indices PF'!$D$8),
   IF(('Funções Transações'!N66&lt;'Indices PF'!$E$10), N66*'Indices PF'!$J$8,
   IF(('Funções Transações'!N66&lt;'Indices PF'!$F$10), N66*'Indices PF'!$K$8, N66*'Indices PF'!$L$8)),
    IF((O66&gt;='Indices PF'!$D$9),
    IF(('Funções Transações'!N66&lt;'Indices PF'!$E$10), N66*'Indices PF'!$J$9,
    IF(('Funções Transações'!N66&lt;'Indices PF'!$F$10), N66*'Indices PF'!$K$9, N66*'Indices PF'!$L$9))))),
 IF(M66="EQ", IF((O66&lt;='Indices PF'!$D$15),
  IF(('Funções Transações'!N66&lt;'Indices PF'!$E$18), N66*'Indices PF'!$J$15,
  IF(('Funções Transações'!N66&lt;'Indices PF'!$F$18), N66*'Indices PF'!$K$15, N66*'Indices PF'!$L$15)),
   IF((O66&lt;='Indices PF'!$D$16),
   IF(('Funções Transações'!N66&lt;'Indices PF'!$E$18), N66*'Indices PF'!$J$16,
   IF(('Funções Transações'!N66&lt;'Indices PF'!$F$18), N66*'Indices PF'!$K$16, N66*'Indices PF'!$L$16)),
    IF((O66&gt;='Indices PF'!$D$17),
    IF(('Funções Transações'!N66&lt;'Indices PF'!$E$18), N66*'Indices PF'!$J$17,
    IF(('Funções Transações'!N66&lt;'Indices PF'!$F$18), N66*'Indices PF'!$K$17, N66*'Indices PF'!$L$17))))),
 IF(M66="EO", IF((O66&lt;='Indices PF'!$D$23),
  IF(('Funções Transações'!N66&lt;'Indices PF'!$E$26), N66*'Indices PF'!$J$23,
  IF(('Funções Transações'!N66&lt;'Indices PF'!$F$26), N66*'Indices PF'!$K$23, N66*'Indices PF'!$L$23)),
   IF((O66&lt;='Indices PF'!$D$24),
   IF(('Funções Transações'!N66&lt;'Indices PF'!$E$26), N66*'Indices PF'!$J$24,
   IF(('Funções Transações'!N66&lt;'Indices PF'!$F$26), N66*'Indices PF'!$K$24, N66*'Indices PF'!$L$24)),
    IF((O66&gt;='Indices PF'!$D$25),
    IF(('Funções Transações'!N66&lt;'Indices PF'!$E$26), N66*'Indices PF'!$J$25,
    IF(('Funções Transações'!N66&lt;'Indices PF'!$F$26), N66*'Indices PF'!$K$25, N66*'Indices PF'!$L$25)))))))))</f>
        <v/>
      </c>
      <c r="U66" s="216" t="str">
        <f>IF(OR(ISBLANK(P66),ISBLANK(Q66)),"",
 IF((Q66&lt;='Indices PF'!$D$47),
  IF(('Funções Transações'!P66&lt;'Indices PF'!$E$50), P66*'Indices PF'!$J$47,
  IF(('Funções Transações'!P66&lt;'Indices PF'!$F$50), P66*'Indices PF'!$K$47, P66*'Indices PF'!$L$47)),
   IF((Q66&lt;='Indices PF'!$D$48),
   IF(('Funções Transações'!P66&lt;'Indices PF'!$E$50), P66*'Indices PF'!$J$48,
   IF(('Funções Transações'!P66&lt;'Indices PF'!$F$50), P66*'Indices PF'!$K$48, P66*'Indices PF'!$L$48)),
    IF((Q66&gt;='Indices PF'!$D$49),
    IF(('Funções Transações'!P66&lt;'Indices PF'!$E$50), P66*'Indices PF'!$J$49,
    IF(('Funções Transações'!P66&lt;'Indices PF'!$F$50), P66*'Indices PF'!$K$49, P66*'Indices PF'!$L$49))))))</f>
        <v/>
      </c>
      <c r="V66" s="217"/>
      <c r="W66" s="218"/>
      <c r="X66" s="218"/>
      <c r="Y66" s="219"/>
      <c r="Z66" s="125"/>
      <c r="AA66" s="85"/>
      <c r="AB66" s="220" t="str">
        <f t="shared" si="0"/>
        <v/>
      </c>
      <c r="AC66" s="148"/>
      <c r="AD66" s="123"/>
      <c r="AE66" s="123"/>
      <c r="AF66" s="148"/>
      <c r="AG66" s="148"/>
    </row>
    <row r="67" spans="1:33" ht="12.75" customHeight="1">
      <c r="A67" s="124"/>
      <c r="B67" s="107"/>
      <c r="C67" s="89"/>
      <c r="D67" s="168"/>
      <c r="E67" s="169"/>
      <c r="F67" s="169"/>
      <c r="G67" s="211"/>
      <c r="H67" s="211"/>
      <c r="I67" s="211"/>
      <c r="J67" s="211"/>
      <c r="K67" s="211"/>
      <c r="L67" s="205"/>
      <c r="M67" s="85"/>
      <c r="N67" s="126"/>
      <c r="O67" s="126"/>
      <c r="P67" s="126"/>
      <c r="Q67" s="85"/>
      <c r="R67" s="222" t="str">
        <f>IF(AND(ISTEXT(T67),ISTEXT(U67)),"",SUM(T67:U67)*'Indices PF'!$E$54)</f>
        <v/>
      </c>
      <c r="S67" s="214" t="str">
        <f>IF(OR(ISBLANK(N67),ISBLANK(O67)),"",
 IF(M67="EI", IF((O67&lt;='Indices PF'!$D$7),
  IF(('Funções Transações'!N67&lt;'Indices PF'!$E$10), 'Indices PF'!$E$7,
  IF(('Funções Transações'!N67&lt;'Indices PF'!$F$10), 'Indices PF'!$F$7, 'Indices PF'!$G$7)),
   IF((O67&lt;='Indices PF'!$D$8),
   IF(('Funções Transações'!N67&lt;'Indices PF'!$E$10), 'Indices PF'!$E$8,
   IF(('Funções Transações'!N67&lt;'Indices PF'!$F$10), 'Indices PF'!$F$8, 'Indices PF'!$G$8)),
    IF((O67&gt;='Indices PF'!$D$9),
    IF(('Funções Transações'!N67&lt;'Indices PF'!$E$10), 'Indices PF'!$E$9,
    IF(('Funções Transações'!N67&lt;'Indices PF'!$F$10), 'Indices PF'!$F$9, 'Indices PF'!$G$9))))),
 IF(M67="EQ", IF((O67&lt;='Indices PF'!$D$15),
  IF(('Funções Transações'!N67&lt;'Indices PF'!$E$18), 'Indices PF'!$E$15,
  IF(('Funções Transações'!N67&lt;'Indices PF'!$F$18), 'Indices PF'!$F$15, 'Indices PF'!$G$15)),
   IF((O67&lt;='Indices PF'!$D$16),
   IF(('Funções Transações'!N67&lt;'Indices PF'!$E$18), 'Indices PF'!$E$16,
   IF(('Funções Transações'!N67&lt;'Indices PF'!$F$18), 'Indices PF'!$F$16, 'Indices PF'!$G$16)),
    IF((O67&gt;='Indices PF'!$D$17),
    IF(('Funções Transações'!N67&lt;'Indices PF'!$E$18), 'Indices PF'!$E$17,
    IF(('Funções Transações'!N67&lt;'Indices PF'!$F$18), 'Indices PF'!$F$17, 'Indices PF'!$G$17))))),
 IF(M67="EO", IF((O67&lt;='Indices PF'!$D$23),
  IF(('Funções Transações'!N67&lt;'Indices PF'!$E$26), 'Indices PF'!$E$23,
  IF(('Funções Transações'!N67&lt;'Indices PF'!$F$26), 'Indices PF'!$F$23, 'Indices PF'!$G$23)),
   IF((O67&lt;='Indices PF'!$D$24),
   IF(('Funções Transações'!N67&lt;'Indices PF'!$E$26), 'Indices PF'!$E$24,
   IF(('Funções Transações'!N67&lt;'Indices PF'!$F$26), 'Indices PF'!$F$24, 'Indices PF'!$G$24)),
    IF((O67&gt;='Indices PF'!$D$25),
    IF(('Funções Transações'!N67&lt;'Indices PF'!$E$26), 'Indices PF'!$E$25,
    IF(('Funções Transações'!N67&lt;'Indices PF'!$F$26), 'Indices PF'!$F$25, 'Indices PF'!$G$25)))))))))</f>
        <v/>
      </c>
      <c r="T67" s="215" t="str">
        <f>IF(OR(ISBLANK(N67),ISBLANK(O67)),"",
 IF(M67="EI", IF((O67&lt;='Indices PF'!$D$7),
  IF(('Funções Transações'!N67&lt;'Indices PF'!$E$10), N67*'Indices PF'!$J$7,
  IF(('Funções Transações'!N67&lt;'Indices PF'!$F$10), N67*'Indices PF'!$K$7, N67*'Indices PF'!$L$7)),
   IF((O67&lt;='Indices PF'!$D$8),
   IF(('Funções Transações'!N67&lt;'Indices PF'!$E$10), N67*'Indices PF'!$J$8,
   IF(('Funções Transações'!N67&lt;'Indices PF'!$F$10), N67*'Indices PF'!$K$8, N67*'Indices PF'!$L$8)),
    IF((O67&gt;='Indices PF'!$D$9),
    IF(('Funções Transações'!N67&lt;'Indices PF'!$E$10), N67*'Indices PF'!$J$9,
    IF(('Funções Transações'!N67&lt;'Indices PF'!$F$10), N67*'Indices PF'!$K$9, N67*'Indices PF'!$L$9))))),
 IF(M67="EQ", IF((O67&lt;='Indices PF'!$D$15),
  IF(('Funções Transações'!N67&lt;'Indices PF'!$E$18), N67*'Indices PF'!$J$15,
  IF(('Funções Transações'!N67&lt;'Indices PF'!$F$18), N67*'Indices PF'!$K$15, N67*'Indices PF'!$L$15)),
   IF((O67&lt;='Indices PF'!$D$16),
   IF(('Funções Transações'!N67&lt;'Indices PF'!$E$18), N67*'Indices PF'!$J$16,
   IF(('Funções Transações'!N67&lt;'Indices PF'!$F$18), N67*'Indices PF'!$K$16, N67*'Indices PF'!$L$16)),
    IF((O67&gt;='Indices PF'!$D$17),
    IF(('Funções Transações'!N67&lt;'Indices PF'!$E$18), N67*'Indices PF'!$J$17,
    IF(('Funções Transações'!N67&lt;'Indices PF'!$F$18), N67*'Indices PF'!$K$17, N67*'Indices PF'!$L$17))))),
 IF(M67="EO", IF((O67&lt;='Indices PF'!$D$23),
  IF(('Funções Transações'!N67&lt;'Indices PF'!$E$26), N67*'Indices PF'!$J$23,
  IF(('Funções Transações'!N67&lt;'Indices PF'!$F$26), N67*'Indices PF'!$K$23, N67*'Indices PF'!$L$23)),
   IF((O67&lt;='Indices PF'!$D$24),
   IF(('Funções Transações'!N67&lt;'Indices PF'!$E$26), N67*'Indices PF'!$J$24,
   IF(('Funções Transações'!N67&lt;'Indices PF'!$F$26), N67*'Indices PF'!$K$24, N67*'Indices PF'!$L$24)),
    IF((O67&gt;='Indices PF'!$D$25),
    IF(('Funções Transações'!N67&lt;'Indices PF'!$E$26), N67*'Indices PF'!$J$25,
    IF(('Funções Transações'!N67&lt;'Indices PF'!$F$26), N67*'Indices PF'!$K$25, N67*'Indices PF'!$L$25)))))))))</f>
        <v/>
      </c>
      <c r="U67" s="216" t="str">
        <f>IF(OR(ISBLANK(P67),ISBLANK(Q67)),"",
 IF((Q67&lt;='Indices PF'!$D$47),
  IF(('Funções Transações'!P67&lt;'Indices PF'!$E$50), P67*'Indices PF'!$J$47,
  IF(('Funções Transações'!P67&lt;'Indices PF'!$F$50), P67*'Indices PF'!$K$47, P67*'Indices PF'!$L$47)),
   IF((Q67&lt;='Indices PF'!$D$48),
   IF(('Funções Transações'!P67&lt;'Indices PF'!$E$50), P67*'Indices PF'!$J$48,
   IF(('Funções Transações'!P67&lt;'Indices PF'!$F$50), P67*'Indices PF'!$K$48, P67*'Indices PF'!$L$48)),
    IF((Q67&gt;='Indices PF'!$D$49),
    IF(('Funções Transações'!P67&lt;'Indices PF'!$E$50), P67*'Indices PF'!$J$49,
    IF(('Funções Transações'!P67&lt;'Indices PF'!$F$50), P67*'Indices PF'!$K$49, P67*'Indices PF'!$L$49))))))</f>
        <v/>
      </c>
      <c r="V67" s="217"/>
      <c r="W67" s="218"/>
      <c r="X67" s="218"/>
      <c r="Y67" s="219"/>
      <c r="Z67" s="125"/>
      <c r="AA67" s="85"/>
      <c r="AB67" s="220" t="str">
        <f t="shared" si="0"/>
        <v/>
      </c>
      <c r="AC67" s="148"/>
      <c r="AD67" s="123"/>
      <c r="AE67" s="123"/>
      <c r="AF67" s="148"/>
      <c r="AG67" s="148"/>
    </row>
    <row r="68" spans="1:33" ht="12.75" customHeight="1">
      <c r="A68" s="124"/>
      <c r="B68" s="107"/>
      <c r="C68" s="89"/>
      <c r="D68" s="168"/>
      <c r="E68" s="169"/>
      <c r="F68" s="169"/>
      <c r="G68" s="211"/>
      <c r="H68" s="211"/>
      <c r="I68" s="211"/>
      <c r="J68" s="211"/>
      <c r="K68" s="211"/>
      <c r="L68" s="205"/>
      <c r="M68" s="85"/>
      <c r="N68" s="126"/>
      <c r="O68" s="126"/>
      <c r="P68" s="126"/>
      <c r="Q68" s="85"/>
      <c r="R68" s="222" t="str">
        <f>IF(AND(ISTEXT(T68),ISTEXT(U68)),"",SUM(T68:U68)*'Indices PF'!$E$54)</f>
        <v/>
      </c>
      <c r="S68" s="214" t="str">
        <f>IF(OR(ISBLANK(N68),ISBLANK(O68)),"",
 IF(M68="EI", IF((O68&lt;='Indices PF'!$D$7),
  IF(('Funções Transações'!N68&lt;'Indices PF'!$E$10), 'Indices PF'!$E$7,
  IF(('Funções Transações'!N68&lt;'Indices PF'!$F$10), 'Indices PF'!$F$7, 'Indices PF'!$G$7)),
   IF((O68&lt;='Indices PF'!$D$8),
   IF(('Funções Transações'!N68&lt;'Indices PF'!$E$10), 'Indices PF'!$E$8,
   IF(('Funções Transações'!N68&lt;'Indices PF'!$F$10), 'Indices PF'!$F$8, 'Indices PF'!$G$8)),
    IF((O68&gt;='Indices PF'!$D$9),
    IF(('Funções Transações'!N68&lt;'Indices PF'!$E$10), 'Indices PF'!$E$9,
    IF(('Funções Transações'!N68&lt;'Indices PF'!$F$10), 'Indices PF'!$F$9, 'Indices PF'!$G$9))))),
 IF(M68="EQ", IF((O68&lt;='Indices PF'!$D$15),
  IF(('Funções Transações'!N68&lt;'Indices PF'!$E$18), 'Indices PF'!$E$15,
  IF(('Funções Transações'!N68&lt;'Indices PF'!$F$18), 'Indices PF'!$F$15, 'Indices PF'!$G$15)),
   IF((O68&lt;='Indices PF'!$D$16),
   IF(('Funções Transações'!N68&lt;'Indices PF'!$E$18), 'Indices PF'!$E$16,
   IF(('Funções Transações'!N68&lt;'Indices PF'!$F$18), 'Indices PF'!$F$16, 'Indices PF'!$G$16)),
    IF((O68&gt;='Indices PF'!$D$17),
    IF(('Funções Transações'!N68&lt;'Indices PF'!$E$18), 'Indices PF'!$E$17,
    IF(('Funções Transações'!N68&lt;'Indices PF'!$F$18), 'Indices PF'!$F$17, 'Indices PF'!$G$17))))),
 IF(M68="EO", IF((O68&lt;='Indices PF'!$D$23),
  IF(('Funções Transações'!N68&lt;'Indices PF'!$E$26), 'Indices PF'!$E$23,
  IF(('Funções Transações'!N68&lt;'Indices PF'!$F$26), 'Indices PF'!$F$23, 'Indices PF'!$G$23)),
   IF((O68&lt;='Indices PF'!$D$24),
   IF(('Funções Transações'!N68&lt;'Indices PF'!$E$26), 'Indices PF'!$E$24,
   IF(('Funções Transações'!N68&lt;'Indices PF'!$F$26), 'Indices PF'!$F$24, 'Indices PF'!$G$24)),
    IF((O68&gt;='Indices PF'!$D$25),
    IF(('Funções Transações'!N68&lt;'Indices PF'!$E$26), 'Indices PF'!$E$25,
    IF(('Funções Transações'!N68&lt;'Indices PF'!$F$26), 'Indices PF'!$F$25, 'Indices PF'!$G$25)))))))))</f>
        <v/>
      </c>
      <c r="T68" s="215" t="str">
        <f>IF(OR(ISBLANK(N68),ISBLANK(O68)),"",
 IF(M68="EI", IF((O68&lt;='Indices PF'!$D$7),
  IF(('Funções Transações'!N68&lt;'Indices PF'!$E$10), N68*'Indices PF'!$J$7,
  IF(('Funções Transações'!N68&lt;'Indices PF'!$F$10), N68*'Indices PF'!$K$7, N68*'Indices PF'!$L$7)),
   IF((O68&lt;='Indices PF'!$D$8),
   IF(('Funções Transações'!N68&lt;'Indices PF'!$E$10), N68*'Indices PF'!$J$8,
   IF(('Funções Transações'!N68&lt;'Indices PF'!$F$10), N68*'Indices PF'!$K$8, N68*'Indices PF'!$L$8)),
    IF((O68&gt;='Indices PF'!$D$9),
    IF(('Funções Transações'!N68&lt;'Indices PF'!$E$10), N68*'Indices PF'!$J$9,
    IF(('Funções Transações'!N68&lt;'Indices PF'!$F$10), N68*'Indices PF'!$K$9, N68*'Indices PF'!$L$9))))),
 IF(M68="EQ", IF((O68&lt;='Indices PF'!$D$15),
  IF(('Funções Transações'!N68&lt;'Indices PF'!$E$18), N68*'Indices PF'!$J$15,
  IF(('Funções Transações'!N68&lt;'Indices PF'!$F$18), N68*'Indices PF'!$K$15, N68*'Indices PF'!$L$15)),
   IF((O68&lt;='Indices PF'!$D$16),
   IF(('Funções Transações'!N68&lt;'Indices PF'!$E$18), N68*'Indices PF'!$J$16,
   IF(('Funções Transações'!N68&lt;'Indices PF'!$F$18), N68*'Indices PF'!$K$16, N68*'Indices PF'!$L$16)),
    IF((O68&gt;='Indices PF'!$D$17),
    IF(('Funções Transações'!N68&lt;'Indices PF'!$E$18), N68*'Indices PF'!$J$17,
    IF(('Funções Transações'!N68&lt;'Indices PF'!$F$18), N68*'Indices PF'!$K$17, N68*'Indices PF'!$L$17))))),
 IF(M68="EO", IF((O68&lt;='Indices PF'!$D$23),
  IF(('Funções Transações'!N68&lt;'Indices PF'!$E$26), N68*'Indices PF'!$J$23,
  IF(('Funções Transações'!N68&lt;'Indices PF'!$F$26), N68*'Indices PF'!$K$23, N68*'Indices PF'!$L$23)),
   IF((O68&lt;='Indices PF'!$D$24),
   IF(('Funções Transações'!N68&lt;'Indices PF'!$E$26), N68*'Indices PF'!$J$24,
   IF(('Funções Transações'!N68&lt;'Indices PF'!$F$26), N68*'Indices PF'!$K$24, N68*'Indices PF'!$L$24)),
    IF((O68&gt;='Indices PF'!$D$25),
    IF(('Funções Transações'!N68&lt;'Indices PF'!$E$26), N68*'Indices PF'!$J$25,
    IF(('Funções Transações'!N68&lt;'Indices PF'!$F$26), N68*'Indices PF'!$K$25, N68*'Indices PF'!$L$25)))))))))</f>
        <v/>
      </c>
      <c r="U68" s="216" t="str">
        <f>IF(OR(ISBLANK(P68),ISBLANK(Q68)),"",
 IF((Q68&lt;='Indices PF'!$D$47),
  IF(('Funções Transações'!P68&lt;'Indices PF'!$E$50), P68*'Indices PF'!$J$47,
  IF(('Funções Transações'!P68&lt;'Indices PF'!$F$50), P68*'Indices PF'!$K$47, P68*'Indices PF'!$L$47)),
   IF((Q68&lt;='Indices PF'!$D$48),
   IF(('Funções Transações'!P68&lt;'Indices PF'!$E$50), P68*'Indices PF'!$J$48,
   IF(('Funções Transações'!P68&lt;'Indices PF'!$F$50), P68*'Indices PF'!$K$48, P68*'Indices PF'!$L$48)),
    IF((Q68&gt;='Indices PF'!$D$49),
    IF(('Funções Transações'!P68&lt;'Indices PF'!$E$50), P68*'Indices PF'!$J$49,
    IF(('Funções Transações'!P68&lt;'Indices PF'!$F$50), P68*'Indices PF'!$K$49, P68*'Indices PF'!$L$49))))))</f>
        <v/>
      </c>
      <c r="V68" s="217"/>
      <c r="W68" s="218"/>
      <c r="X68" s="218"/>
      <c r="Y68" s="219"/>
      <c r="Z68" s="125"/>
      <c r="AA68" s="85"/>
      <c r="AB68" s="220" t="str">
        <f t="shared" si="0"/>
        <v/>
      </c>
      <c r="AC68" s="148"/>
      <c r="AD68" s="123"/>
      <c r="AE68" s="123"/>
      <c r="AF68" s="148"/>
      <c r="AG68" s="148"/>
    </row>
    <row r="69" spans="1:33" ht="12.75" customHeight="1">
      <c r="A69" s="124"/>
      <c r="B69" s="107"/>
      <c r="C69" s="89"/>
      <c r="D69" s="168"/>
      <c r="E69" s="169"/>
      <c r="F69" s="169"/>
      <c r="G69" s="211"/>
      <c r="H69" s="211"/>
      <c r="I69" s="211"/>
      <c r="J69" s="211"/>
      <c r="K69" s="211"/>
      <c r="L69" s="205"/>
      <c r="M69" s="85"/>
      <c r="N69" s="126"/>
      <c r="O69" s="126"/>
      <c r="P69" s="126"/>
      <c r="Q69" s="85"/>
      <c r="R69" s="222" t="str">
        <f>IF(AND(ISTEXT(T69),ISTEXT(U69)),"",SUM(T69:U69)*'Indices PF'!$E$54)</f>
        <v/>
      </c>
      <c r="S69" s="214" t="str">
        <f>IF(OR(ISBLANK(N69),ISBLANK(O69)),"",
 IF(M69="EI", IF((O69&lt;='Indices PF'!$D$7),
  IF(('Funções Transações'!N69&lt;'Indices PF'!$E$10), 'Indices PF'!$E$7,
  IF(('Funções Transações'!N69&lt;'Indices PF'!$F$10), 'Indices PF'!$F$7, 'Indices PF'!$G$7)),
   IF((O69&lt;='Indices PF'!$D$8),
   IF(('Funções Transações'!N69&lt;'Indices PF'!$E$10), 'Indices PF'!$E$8,
   IF(('Funções Transações'!N69&lt;'Indices PF'!$F$10), 'Indices PF'!$F$8, 'Indices PF'!$G$8)),
    IF((O69&gt;='Indices PF'!$D$9),
    IF(('Funções Transações'!N69&lt;'Indices PF'!$E$10), 'Indices PF'!$E$9,
    IF(('Funções Transações'!N69&lt;'Indices PF'!$F$10), 'Indices PF'!$F$9, 'Indices PF'!$G$9))))),
 IF(M69="EQ", IF((O69&lt;='Indices PF'!$D$15),
  IF(('Funções Transações'!N69&lt;'Indices PF'!$E$18), 'Indices PF'!$E$15,
  IF(('Funções Transações'!N69&lt;'Indices PF'!$F$18), 'Indices PF'!$F$15, 'Indices PF'!$G$15)),
   IF((O69&lt;='Indices PF'!$D$16),
   IF(('Funções Transações'!N69&lt;'Indices PF'!$E$18), 'Indices PF'!$E$16,
   IF(('Funções Transações'!N69&lt;'Indices PF'!$F$18), 'Indices PF'!$F$16, 'Indices PF'!$G$16)),
    IF((O69&gt;='Indices PF'!$D$17),
    IF(('Funções Transações'!N69&lt;'Indices PF'!$E$18), 'Indices PF'!$E$17,
    IF(('Funções Transações'!N69&lt;'Indices PF'!$F$18), 'Indices PF'!$F$17, 'Indices PF'!$G$17))))),
 IF(M69="EO", IF((O69&lt;='Indices PF'!$D$23),
  IF(('Funções Transações'!N69&lt;'Indices PF'!$E$26), 'Indices PF'!$E$23,
  IF(('Funções Transações'!N69&lt;'Indices PF'!$F$26), 'Indices PF'!$F$23, 'Indices PF'!$G$23)),
   IF((O69&lt;='Indices PF'!$D$24),
   IF(('Funções Transações'!N69&lt;'Indices PF'!$E$26), 'Indices PF'!$E$24,
   IF(('Funções Transações'!N69&lt;'Indices PF'!$F$26), 'Indices PF'!$F$24, 'Indices PF'!$G$24)),
    IF((O69&gt;='Indices PF'!$D$25),
    IF(('Funções Transações'!N69&lt;'Indices PF'!$E$26), 'Indices PF'!$E$25,
    IF(('Funções Transações'!N69&lt;'Indices PF'!$F$26), 'Indices PF'!$F$25, 'Indices PF'!$G$25)))))))))</f>
        <v/>
      </c>
      <c r="T69" s="215" t="str">
        <f>IF(OR(ISBLANK(N69),ISBLANK(O69)),"",
 IF(M69="EI", IF((O69&lt;='Indices PF'!$D$7),
  IF(('Funções Transações'!N69&lt;'Indices PF'!$E$10), N69*'Indices PF'!$J$7,
  IF(('Funções Transações'!N69&lt;'Indices PF'!$F$10), N69*'Indices PF'!$K$7, N69*'Indices PF'!$L$7)),
   IF((O69&lt;='Indices PF'!$D$8),
   IF(('Funções Transações'!N69&lt;'Indices PF'!$E$10), N69*'Indices PF'!$J$8,
   IF(('Funções Transações'!N69&lt;'Indices PF'!$F$10), N69*'Indices PF'!$K$8, N69*'Indices PF'!$L$8)),
    IF((O69&gt;='Indices PF'!$D$9),
    IF(('Funções Transações'!N69&lt;'Indices PF'!$E$10), N69*'Indices PF'!$J$9,
    IF(('Funções Transações'!N69&lt;'Indices PF'!$F$10), N69*'Indices PF'!$K$9, N69*'Indices PF'!$L$9))))),
 IF(M69="EQ", IF((O69&lt;='Indices PF'!$D$15),
  IF(('Funções Transações'!N69&lt;'Indices PF'!$E$18), N69*'Indices PF'!$J$15,
  IF(('Funções Transações'!N69&lt;'Indices PF'!$F$18), N69*'Indices PF'!$K$15, N69*'Indices PF'!$L$15)),
   IF((O69&lt;='Indices PF'!$D$16),
   IF(('Funções Transações'!N69&lt;'Indices PF'!$E$18), N69*'Indices PF'!$J$16,
   IF(('Funções Transações'!N69&lt;'Indices PF'!$F$18), N69*'Indices PF'!$K$16, N69*'Indices PF'!$L$16)),
    IF((O69&gt;='Indices PF'!$D$17),
    IF(('Funções Transações'!N69&lt;'Indices PF'!$E$18), N69*'Indices PF'!$J$17,
    IF(('Funções Transações'!N69&lt;'Indices PF'!$F$18), N69*'Indices PF'!$K$17, N69*'Indices PF'!$L$17))))),
 IF(M69="EO", IF((O69&lt;='Indices PF'!$D$23),
  IF(('Funções Transações'!N69&lt;'Indices PF'!$E$26), N69*'Indices PF'!$J$23,
  IF(('Funções Transações'!N69&lt;'Indices PF'!$F$26), N69*'Indices PF'!$K$23, N69*'Indices PF'!$L$23)),
   IF((O69&lt;='Indices PF'!$D$24),
   IF(('Funções Transações'!N69&lt;'Indices PF'!$E$26), N69*'Indices PF'!$J$24,
   IF(('Funções Transações'!N69&lt;'Indices PF'!$F$26), N69*'Indices PF'!$K$24, N69*'Indices PF'!$L$24)),
    IF((O69&gt;='Indices PF'!$D$25),
    IF(('Funções Transações'!N69&lt;'Indices PF'!$E$26), N69*'Indices PF'!$J$25,
    IF(('Funções Transações'!N69&lt;'Indices PF'!$F$26), N69*'Indices PF'!$K$25, N69*'Indices PF'!$L$25)))))))))</f>
        <v/>
      </c>
      <c r="U69" s="216" t="str">
        <f>IF(OR(ISBLANK(P69),ISBLANK(Q69)),"",
 IF((Q69&lt;='Indices PF'!$D$47),
  IF(('Funções Transações'!P69&lt;'Indices PF'!$E$50), P69*'Indices PF'!$J$47,
  IF(('Funções Transações'!P69&lt;'Indices PF'!$F$50), P69*'Indices PF'!$K$47, P69*'Indices PF'!$L$47)),
   IF((Q69&lt;='Indices PF'!$D$48),
   IF(('Funções Transações'!P69&lt;'Indices PF'!$E$50), P69*'Indices PF'!$J$48,
   IF(('Funções Transações'!P69&lt;'Indices PF'!$F$50), P69*'Indices PF'!$K$48, P69*'Indices PF'!$L$48)),
    IF((Q69&gt;='Indices PF'!$D$49),
    IF(('Funções Transações'!P69&lt;'Indices PF'!$E$50), P69*'Indices PF'!$J$49,
    IF(('Funções Transações'!P69&lt;'Indices PF'!$F$50), P69*'Indices PF'!$K$49, P69*'Indices PF'!$L$49))))))</f>
        <v/>
      </c>
      <c r="V69" s="217"/>
      <c r="W69" s="218"/>
      <c r="X69" s="218"/>
      <c r="Y69" s="219"/>
      <c r="Z69" s="125"/>
      <c r="AA69" s="85"/>
      <c r="AB69" s="220" t="str">
        <f t="shared" si="0"/>
        <v/>
      </c>
      <c r="AC69" s="148"/>
      <c r="AD69" s="123"/>
      <c r="AE69" s="123"/>
      <c r="AF69" s="148"/>
      <c r="AG69" s="148"/>
    </row>
    <row r="70" spans="1:33" ht="12.75" customHeight="1">
      <c r="A70" s="124"/>
      <c r="B70" s="107"/>
      <c r="C70" s="89"/>
      <c r="D70" s="168"/>
      <c r="E70" s="169"/>
      <c r="F70" s="169"/>
      <c r="G70" s="211"/>
      <c r="H70" s="211"/>
      <c r="I70" s="211"/>
      <c r="J70" s="211"/>
      <c r="K70" s="211"/>
      <c r="L70" s="205"/>
      <c r="M70" s="85"/>
      <c r="N70" s="126"/>
      <c r="O70" s="126"/>
      <c r="P70" s="126"/>
      <c r="Q70" s="85"/>
      <c r="R70" s="222" t="str">
        <f>IF(AND(ISTEXT(T70),ISTEXT(U70)),"",SUM(T70:U70)*'Indices PF'!$E$54)</f>
        <v/>
      </c>
      <c r="S70" s="214" t="str">
        <f>IF(OR(ISBLANK(N70),ISBLANK(O70)),"",
 IF(M70="EI", IF((O70&lt;='Indices PF'!$D$7),
  IF(('Funções Transações'!N70&lt;'Indices PF'!$E$10), 'Indices PF'!$E$7,
  IF(('Funções Transações'!N70&lt;'Indices PF'!$F$10), 'Indices PF'!$F$7, 'Indices PF'!$G$7)),
   IF((O70&lt;='Indices PF'!$D$8),
   IF(('Funções Transações'!N70&lt;'Indices PF'!$E$10), 'Indices PF'!$E$8,
   IF(('Funções Transações'!N70&lt;'Indices PF'!$F$10), 'Indices PF'!$F$8, 'Indices PF'!$G$8)),
    IF((O70&gt;='Indices PF'!$D$9),
    IF(('Funções Transações'!N70&lt;'Indices PF'!$E$10), 'Indices PF'!$E$9,
    IF(('Funções Transações'!N70&lt;'Indices PF'!$F$10), 'Indices PF'!$F$9, 'Indices PF'!$G$9))))),
 IF(M70="EQ", IF((O70&lt;='Indices PF'!$D$15),
  IF(('Funções Transações'!N70&lt;'Indices PF'!$E$18), 'Indices PF'!$E$15,
  IF(('Funções Transações'!N70&lt;'Indices PF'!$F$18), 'Indices PF'!$F$15, 'Indices PF'!$G$15)),
   IF((O70&lt;='Indices PF'!$D$16),
   IF(('Funções Transações'!N70&lt;'Indices PF'!$E$18), 'Indices PF'!$E$16,
   IF(('Funções Transações'!N70&lt;'Indices PF'!$F$18), 'Indices PF'!$F$16, 'Indices PF'!$G$16)),
    IF((O70&gt;='Indices PF'!$D$17),
    IF(('Funções Transações'!N70&lt;'Indices PF'!$E$18), 'Indices PF'!$E$17,
    IF(('Funções Transações'!N70&lt;'Indices PF'!$F$18), 'Indices PF'!$F$17, 'Indices PF'!$G$17))))),
 IF(M70="EO", IF((O70&lt;='Indices PF'!$D$23),
  IF(('Funções Transações'!N70&lt;'Indices PF'!$E$26), 'Indices PF'!$E$23,
  IF(('Funções Transações'!N70&lt;'Indices PF'!$F$26), 'Indices PF'!$F$23, 'Indices PF'!$G$23)),
   IF((O70&lt;='Indices PF'!$D$24),
   IF(('Funções Transações'!N70&lt;'Indices PF'!$E$26), 'Indices PF'!$E$24,
   IF(('Funções Transações'!N70&lt;'Indices PF'!$F$26), 'Indices PF'!$F$24, 'Indices PF'!$G$24)),
    IF((O70&gt;='Indices PF'!$D$25),
    IF(('Funções Transações'!N70&lt;'Indices PF'!$E$26), 'Indices PF'!$E$25,
    IF(('Funções Transações'!N70&lt;'Indices PF'!$F$26), 'Indices PF'!$F$25, 'Indices PF'!$G$25)))))))))</f>
        <v/>
      </c>
      <c r="T70" s="215" t="str">
        <f>IF(OR(ISBLANK(N70),ISBLANK(O70)),"",
 IF(M70="EI", IF((O70&lt;='Indices PF'!$D$7),
  IF(('Funções Transações'!N70&lt;'Indices PF'!$E$10), N70*'Indices PF'!$J$7,
  IF(('Funções Transações'!N70&lt;'Indices PF'!$F$10), N70*'Indices PF'!$K$7, N70*'Indices PF'!$L$7)),
   IF((O70&lt;='Indices PF'!$D$8),
   IF(('Funções Transações'!N70&lt;'Indices PF'!$E$10), N70*'Indices PF'!$J$8,
   IF(('Funções Transações'!N70&lt;'Indices PF'!$F$10), N70*'Indices PF'!$K$8, N70*'Indices PF'!$L$8)),
    IF((O70&gt;='Indices PF'!$D$9),
    IF(('Funções Transações'!N70&lt;'Indices PF'!$E$10), N70*'Indices PF'!$J$9,
    IF(('Funções Transações'!N70&lt;'Indices PF'!$F$10), N70*'Indices PF'!$K$9, N70*'Indices PF'!$L$9))))),
 IF(M70="EQ", IF((O70&lt;='Indices PF'!$D$15),
  IF(('Funções Transações'!N70&lt;'Indices PF'!$E$18), N70*'Indices PF'!$J$15,
  IF(('Funções Transações'!N70&lt;'Indices PF'!$F$18), N70*'Indices PF'!$K$15, N70*'Indices PF'!$L$15)),
   IF((O70&lt;='Indices PF'!$D$16),
   IF(('Funções Transações'!N70&lt;'Indices PF'!$E$18), N70*'Indices PF'!$J$16,
   IF(('Funções Transações'!N70&lt;'Indices PF'!$F$18), N70*'Indices PF'!$K$16, N70*'Indices PF'!$L$16)),
    IF((O70&gt;='Indices PF'!$D$17),
    IF(('Funções Transações'!N70&lt;'Indices PF'!$E$18), N70*'Indices PF'!$J$17,
    IF(('Funções Transações'!N70&lt;'Indices PF'!$F$18), N70*'Indices PF'!$K$17, N70*'Indices PF'!$L$17))))),
 IF(M70="EO", IF((O70&lt;='Indices PF'!$D$23),
  IF(('Funções Transações'!N70&lt;'Indices PF'!$E$26), N70*'Indices PF'!$J$23,
  IF(('Funções Transações'!N70&lt;'Indices PF'!$F$26), N70*'Indices PF'!$K$23, N70*'Indices PF'!$L$23)),
   IF((O70&lt;='Indices PF'!$D$24),
   IF(('Funções Transações'!N70&lt;'Indices PF'!$E$26), N70*'Indices PF'!$J$24,
   IF(('Funções Transações'!N70&lt;'Indices PF'!$F$26), N70*'Indices PF'!$K$24, N70*'Indices PF'!$L$24)),
    IF((O70&gt;='Indices PF'!$D$25),
    IF(('Funções Transações'!N70&lt;'Indices PF'!$E$26), N70*'Indices PF'!$J$25,
    IF(('Funções Transações'!N70&lt;'Indices PF'!$F$26), N70*'Indices PF'!$K$25, N70*'Indices PF'!$L$25)))))))))</f>
        <v/>
      </c>
      <c r="U70" s="216" t="str">
        <f>IF(OR(ISBLANK(P70),ISBLANK(Q70)),"",
 IF((Q70&lt;='Indices PF'!$D$47),
  IF(('Funções Transações'!P70&lt;'Indices PF'!$E$50), P70*'Indices PF'!$J$47,
  IF(('Funções Transações'!P70&lt;'Indices PF'!$F$50), P70*'Indices PF'!$K$47, P70*'Indices PF'!$L$47)),
   IF((Q70&lt;='Indices PF'!$D$48),
   IF(('Funções Transações'!P70&lt;'Indices PF'!$E$50), P70*'Indices PF'!$J$48,
   IF(('Funções Transações'!P70&lt;'Indices PF'!$F$50), P70*'Indices PF'!$K$48, P70*'Indices PF'!$L$48)),
    IF((Q70&gt;='Indices PF'!$D$49),
    IF(('Funções Transações'!P70&lt;'Indices PF'!$E$50), P70*'Indices PF'!$J$49,
    IF(('Funções Transações'!P70&lt;'Indices PF'!$F$50), P70*'Indices PF'!$K$49, P70*'Indices PF'!$L$49))))))</f>
        <v/>
      </c>
      <c r="V70" s="217"/>
      <c r="W70" s="218"/>
      <c r="X70" s="218"/>
      <c r="Y70" s="219"/>
      <c r="Z70" s="125"/>
      <c r="AA70" s="85"/>
      <c r="AB70" s="220" t="str">
        <f t="shared" si="0"/>
        <v/>
      </c>
      <c r="AC70" s="148"/>
      <c r="AD70" s="123"/>
      <c r="AE70" s="123"/>
      <c r="AF70" s="148"/>
      <c r="AG70" s="148"/>
    </row>
    <row r="71" spans="1:33" ht="12.75" customHeight="1">
      <c r="A71" s="124"/>
      <c r="B71" s="107"/>
      <c r="C71" s="89"/>
      <c r="D71" s="168"/>
      <c r="E71" s="169"/>
      <c r="F71" s="169"/>
      <c r="G71" s="211"/>
      <c r="H71" s="211"/>
      <c r="I71" s="211"/>
      <c r="J71" s="211"/>
      <c r="K71" s="211"/>
      <c r="L71" s="205"/>
      <c r="M71" s="85"/>
      <c r="N71" s="126"/>
      <c r="O71" s="126"/>
      <c r="P71" s="126"/>
      <c r="Q71" s="85"/>
      <c r="R71" s="222" t="str">
        <f>IF(AND(ISTEXT(T71),ISTEXT(U71)),"",SUM(T71:U71)*'Indices PF'!$E$54)</f>
        <v/>
      </c>
      <c r="S71" s="214" t="str">
        <f>IF(OR(ISBLANK(N71),ISBLANK(O71)),"",
 IF(M71="EI", IF((O71&lt;='Indices PF'!$D$7),
  IF(('Funções Transações'!N71&lt;'Indices PF'!$E$10), 'Indices PF'!$E$7,
  IF(('Funções Transações'!N71&lt;'Indices PF'!$F$10), 'Indices PF'!$F$7, 'Indices PF'!$G$7)),
   IF((O71&lt;='Indices PF'!$D$8),
   IF(('Funções Transações'!N71&lt;'Indices PF'!$E$10), 'Indices PF'!$E$8,
   IF(('Funções Transações'!N71&lt;'Indices PF'!$F$10), 'Indices PF'!$F$8, 'Indices PF'!$G$8)),
    IF((O71&gt;='Indices PF'!$D$9),
    IF(('Funções Transações'!N71&lt;'Indices PF'!$E$10), 'Indices PF'!$E$9,
    IF(('Funções Transações'!N71&lt;'Indices PF'!$F$10), 'Indices PF'!$F$9, 'Indices PF'!$G$9))))),
 IF(M71="EQ", IF((O71&lt;='Indices PF'!$D$15),
  IF(('Funções Transações'!N71&lt;'Indices PF'!$E$18), 'Indices PF'!$E$15,
  IF(('Funções Transações'!N71&lt;'Indices PF'!$F$18), 'Indices PF'!$F$15, 'Indices PF'!$G$15)),
   IF((O71&lt;='Indices PF'!$D$16),
   IF(('Funções Transações'!N71&lt;'Indices PF'!$E$18), 'Indices PF'!$E$16,
   IF(('Funções Transações'!N71&lt;'Indices PF'!$F$18), 'Indices PF'!$F$16, 'Indices PF'!$G$16)),
    IF((O71&gt;='Indices PF'!$D$17),
    IF(('Funções Transações'!N71&lt;'Indices PF'!$E$18), 'Indices PF'!$E$17,
    IF(('Funções Transações'!N71&lt;'Indices PF'!$F$18), 'Indices PF'!$F$17, 'Indices PF'!$G$17))))),
 IF(M71="EO", IF((O71&lt;='Indices PF'!$D$23),
  IF(('Funções Transações'!N71&lt;'Indices PF'!$E$26), 'Indices PF'!$E$23,
  IF(('Funções Transações'!N71&lt;'Indices PF'!$F$26), 'Indices PF'!$F$23, 'Indices PF'!$G$23)),
   IF((O71&lt;='Indices PF'!$D$24),
   IF(('Funções Transações'!N71&lt;'Indices PF'!$E$26), 'Indices PF'!$E$24,
   IF(('Funções Transações'!N71&lt;'Indices PF'!$F$26), 'Indices PF'!$F$24, 'Indices PF'!$G$24)),
    IF((O71&gt;='Indices PF'!$D$25),
    IF(('Funções Transações'!N71&lt;'Indices PF'!$E$26), 'Indices PF'!$E$25,
    IF(('Funções Transações'!N71&lt;'Indices PF'!$F$26), 'Indices PF'!$F$25, 'Indices PF'!$G$25)))))))))</f>
        <v/>
      </c>
      <c r="T71" s="215" t="str">
        <f>IF(OR(ISBLANK(N71),ISBLANK(O71)),"",
 IF(M71="EI", IF((O71&lt;='Indices PF'!$D$7),
  IF(('Funções Transações'!N71&lt;'Indices PF'!$E$10), N71*'Indices PF'!$J$7,
  IF(('Funções Transações'!N71&lt;'Indices PF'!$F$10), N71*'Indices PF'!$K$7, N71*'Indices PF'!$L$7)),
   IF((O71&lt;='Indices PF'!$D$8),
   IF(('Funções Transações'!N71&lt;'Indices PF'!$E$10), N71*'Indices PF'!$J$8,
   IF(('Funções Transações'!N71&lt;'Indices PF'!$F$10), N71*'Indices PF'!$K$8, N71*'Indices PF'!$L$8)),
    IF((O71&gt;='Indices PF'!$D$9),
    IF(('Funções Transações'!N71&lt;'Indices PF'!$E$10), N71*'Indices PF'!$J$9,
    IF(('Funções Transações'!N71&lt;'Indices PF'!$F$10), N71*'Indices PF'!$K$9, N71*'Indices PF'!$L$9))))),
 IF(M71="EQ", IF((O71&lt;='Indices PF'!$D$15),
  IF(('Funções Transações'!N71&lt;'Indices PF'!$E$18), N71*'Indices PF'!$J$15,
  IF(('Funções Transações'!N71&lt;'Indices PF'!$F$18), N71*'Indices PF'!$K$15, N71*'Indices PF'!$L$15)),
   IF((O71&lt;='Indices PF'!$D$16),
   IF(('Funções Transações'!N71&lt;'Indices PF'!$E$18), N71*'Indices PF'!$J$16,
   IF(('Funções Transações'!N71&lt;'Indices PF'!$F$18), N71*'Indices PF'!$K$16, N71*'Indices PF'!$L$16)),
    IF((O71&gt;='Indices PF'!$D$17),
    IF(('Funções Transações'!N71&lt;'Indices PF'!$E$18), N71*'Indices PF'!$J$17,
    IF(('Funções Transações'!N71&lt;'Indices PF'!$F$18), N71*'Indices PF'!$K$17, N71*'Indices PF'!$L$17))))),
 IF(M71="EO", IF((O71&lt;='Indices PF'!$D$23),
  IF(('Funções Transações'!N71&lt;'Indices PF'!$E$26), N71*'Indices PF'!$J$23,
  IF(('Funções Transações'!N71&lt;'Indices PF'!$F$26), N71*'Indices PF'!$K$23, N71*'Indices PF'!$L$23)),
   IF((O71&lt;='Indices PF'!$D$24),
   IF(('Funções Transações'!N71&lt;'Indices PF'!$E$26), N71*'Indices PF'!$J$24,
   IF(('Funções Transações'!N71&lt;'Indices PF'!$F$26), N71*'Indices PF'!$K$24, N71*'Indices PF'!$L$24)),
    IF((O71&gt;='Indices PF'!$D$25),
    IF(('Funções Transações'!N71&lt;'Indices PF'!$E$26), N71*'Indices PF'!$J$25,
    IF(('Funções Transações'!N71&lt;'Indices PF'!$F$26), N71*'Indices PF'!$K$25, N71*'Indices PF'!$L$25)))))))))</f>
        <v/>
      </c>
      <c r="U71" s="216" t="str">
        <f>IF(OR(ISBLANK(P71),ISBLANK(Q71)),"",
 IF((Q71&lt;='Indices PF'!$D$47),
  IF(('Funções Transações'!P71&lt;'Indices PF'!$E$50), P71*'Indices PF'!$J$47,
  IF(('Funções Transações'!P71&lt;'Indices PF'!$F$50), P71*'Indices PF'!$K$47, P71*'Indices PF'!$L$47)),
   IF((Q71&lt;='Indices PF'!$D$48),
   IF(('Funções Transações'!P71&lt;'Indices PF'!$E$50), P71*'Indices PF'!$J$48,
   IF(('Funções Transações'!P71&lt;'Indices PF'!$F$50), P71*'Indices PF'!$K$48, P71*'Indices PF'!$L$48)),
    IF((Q71&gt;='Indices PF'!$D$49),
    IF(('Funções Transações'!P71&lt;'Indices PF'!$E$50), P71*'Indices PF'!$J$49,
    IF(('Funções Transações'!P71&lt;'Indices PF'!$F$50), P71*'Indices PF'!$K$49, P71*'Indices PF'!$L$49))))))</f>
        <v/>
      </c>
      <c r="V71" s="217"/>
      <c r="W71" s="218"/>
      <c r="X71" s="218"/>
      <c r="Y71" s="219"/>
      <c r="Z71" s="125"/>
      <c r="AA71" s="85"/>
      <c r="AB71" s="220" t="str">
        <f t="shared" si="0"/>
        <v/>
      </c>
      <c r="AC71" s="148"/>
      <c r="AD71" s="123"/>
      <c r="AE71" s="123"/>
      <c r="AF71" s="148"/>
      <c r="AG71" s="148"/>
    </row>
    <row r="72" spans="1:33" ht="12.75" customHeight="1">
      <c r="A72" s="124"/>
      <c r="B72" s="107"/>
      <c r="C72" s="89"/>
      <c r="D72" s="168"/>
      <c r="E72" s="169"/>
      <c r="F72" s="169"/>
      <c r="G72" s="211"/>
      <c r="H72" s="211"/>
      <c r="I72" s="211"/>
      <c r="J72" s="211"/>
      <c r="K72" s="211"/>
      <c r="L72" s="205"/>
      <c r="M72" s="85"/>
      <c r="N72" s="126"/>
      <c r="O72" s="126"/>
      <c r="P72" s="126"/>
      <c r="Q72" s="85"/>
      <c r="R72" s="222" t="str">
        <f>IF(AND(ISTEXT(T72),ISTEXT(U72)),"",SUM(T72:U72)*'Indices PF'!$E$54)</f>
        <v/>
      </c>
      <c r="S72" s="214" t="str">
        <f>IF(OR(ISBLANK(N72),ISBLANK(O72)),"",
 IF(M72="EI", IF((O72&lt;='Indices PF'!$D$7),
  IF(('Funções Transações'!N72&lt;'Indices PF'!$E$10), 'Indices PF'!$E$7,
  IF(('Funções Transações'!N72&lt;'Indices PF'!$F$10), 'Indices PF'!$F$7, 'Indices PF'!$G$7)),
   IF((O72&lt;='Indices PF'!$D$8),
   IF(('Funções Transações'!N72&lt;'Indices PF'!$E$10), 'Indices PF'!$E$8,
   IF(('Funções Transações'!N72&lt;'Indices PF'!$F$10), 'Indices PF'!$F$8, 'Indices PF'!$G$8)),
    IF((O72&gt;='Indices PF'!$D$9),
    IF(('Funções Transações'!N72&lt;'Indices PF'!$E$10), 'Indices PF'!$E$9,
    IF(('Funções Transações'!N72&lt;'Indices PF'!$F$10), 'Indices PF'!$F$9, 'Indices PF'!$G$9))))),
 IF(M72="EQ", IF((O72&lt;='Indices PF'!$D$15),
  IF(('Funções Transações'!N72&lt;'Indices PF'!$E$18), 'Indices PF'!$E$15,
  IF(('Funções Transações'!N72&lt;'Indices PF'!$F$18), 'Indices PF'!$F$15, 'Indices PF'!$G$15)),
   IF((O72&lt;='Indices PF'!$D$16),
   IF(('Funções Transações'!N72&lt;'Indices PF'!$E$18), 'Indices PF'!$E$16,
   IF(('Funções Transações'!N72&lt;'Indices PF'!$F$18), 'Indices PF'!$F$16, 'Indices PF'!$G$16)),
    IF((O72&gt;='Indices PF'!$D$17),
    IF(('Funções Transações'!N72&lt;'Indices PF'!$E$18), 'Indices PF'!$E$17,
    IF(('Funções Transações'!N72&lt;'Indices PF'!$F$18), 'Indices PF'!$F$17, 'Indices PF'!$G$17))))),
 IF(M72="EO", IF((O72&lt;='Indices PF'!$D$23),
  IF(('Funções Transações'!N72&lt;'Indices PF'!$E$26), 'Indices PF'!$E$23,
  IF(('Funções Transações'!N72&lt;'Indices PF'!$F$26), 'Indices PF'!$F$23, 'Indices PF'!$G$23)),
   IF((O72&lt;='Indices PF'!$D$24),
   IF(('Funções Transações'!N72&lt;'Indices PF'!$E$26), 'Indices PF'!$E$24,
   IF(('Funções Transações'!N72&lt;'Indices PF'!$F$26), 'Indices PF'!$F$24, 'Indices PF'!$G$24)),
    IF((O72&gt;='Indices PF'!$D$25),
    IF(('Funções Transações'!N72&lt;'Indices PF'!$E$26), 'Indices PF'!$E$25,
    IF(('Funções Transações'!N72&lt;'Indices PF'!$F$26), 'Indices PF'!$F$25, 'Indices PF'!$G$25)))))))))</f>
        <v/>
      </c>
      <c r="T72" s="215" t="str">
        <f>IF(OR(ISBLANK(N72),ISBLANK(O72)),"",
 IF(M72="EI", IF((O72&lt;='Indices PF'!$D$7),
  IF(('Funções Transações'!N72&lt;'Indices PF'!$E$10), N72*'Indices PF'!$J$7,
  IF(('Funções Transações'!N72&lt;'Indices PF'!$F$10), N72*'Indices PF'!$K$7, N72*'Indices PF'!$L$7)),
   IF((O72&lt;='Indices PF'!$D$8),
   IF(('Funções Transações'!N72&lt;'Indices PF'!$E$10), N72*'Indices PF'!$J$8,
   IF(('Funções Transações'!N72&lt;'Indices PF'!$F$10), N72*'Indices PF'!$K$8, N72*'Indices PF'!$L$8)),
    IF((O72&gt;='Indices PF'!$D$9),
    IF(('Funções Transações'!N72&lt;'Indices PF'!$E$10), N72*'Indices PF'!$J$9,
    IF(('Funções Transações'!N72&lt;'Indices PF'!$F$10), N72*'Indices PF'!$K$9, N72*'Indices PF'!$L$9))))),
 IF(M72="EQ", IF((O72&lt;='Indices PF'!$D$15),
  IF(('Funções Transações'!N72&lt;'Indices PF'!$E$18), N72*'Indices PF'!$J$15,
  IF(('Funções Transações'!N72&lt;'Indices PF'!$F$18), N72*'Indices PF'!$K$15, N72*'Indices PF'!$L$15)),
   IF((O72&lt;='Indices PF'!$D$16),
   IF(('Funções Transações'!N72&lt;'Indices PF'!$E$18), N72*'Indices PF'!$J$16,
   IF(('Funções Transações'!N72&lt;'Indices PF'!$F$18), N72*'Indices PF'!$K$16, N72*'Indices PF'!$L$16)),
    IF((O72&gt;='Indices PF'!$D$17),
    IF(('Funções Transações'!N72&lt;'Indices PF'!$E$18), N72*'Indices PF'!$J$17,
    IF(('Funções Transações'!N72&lt;'Indices PF'!$F$18), N72*'Indices PF'!$K$17, N72*'Indices PF'!$L$17))))),
 IF(M72="EO", IF((O72&lt;='Indices PF'!$D$23),
  IF(('Funções Transações'!N72&lt;'Indices PF'!$E$26), N72*'Indices PF'!$J$23,
  IF(('Funções Transações'!N72&lt;'Indices PF'!$F$26), N72*'Indices PF'!$K$23, N72*'Indices PF'!$L$23)),
   IF((O72&lt;='Indices PF'!$D$24),
   IF(('Funções Transações'!N72&lt;'Indices PF'!$E$26), N72*'Indices PF'!$J$24,
   IF(('Funções Transações'!N72&lt;'Indices PF'!$F$26), N72*'Indices PF'!$K$24, N72*'Indices PF'!$L$24)),
    IF((O72&gt;='Indices PF'!$D$25),
    IF(('Funções Transações'!N72&lt;'Indices PF'!$E$26), N72*'Indices PF'!$J$25,
    IF(('Funções Transações'!N72&lt;'Indices PF'!$F$26), N72*'Indices PF'!$K$25, N72*'Indices PF'!$L$25)))))))))</f>
        <v/>
      </c>
      <c r="U72" s="216" t="str">
        <f>IF(OR(ISBLANK(P72),ISBLANK(Q72)),"",
 IF((Q72&lt;='Indices PF'!$D$47),
  IF(('Funções Transações'!P72&lt;'Indices PF'!$E$50), P72*'Indices PF'!$J$47,
  IF(('Funções Transações'!P72&lt;'Indices PF'!$F$50), P72*'Indices PF'!$K$47, P72*'Indices PF'!$L$47)),
   IF((Q72&lt;='Indices PF'!$D$48),
   IF(('Funções Transações'!P72&lt;'Indices PF'!$E$50), P72*'Indices PF'!$J$48,
   IF(('Funções Transações'!P72&lt;'Indices PF'!$F$50), P72*'Indices PF'!$K$48, P72*'Indices PF'!$L$48)),
    IF((Q72&gt;='Indices PF'!$D$49),
    IF(('Funções Transações'!P72&lt;'Indices PF'!$E$50), P72*'Indices PF'!$J$49,
    IF(('Funções Transações'!P72&lt;'Indices PF'!$F$50), P72*'Indices PF'!$K$49, P72*'Indices PF'!$L$49))))))</f>
        <v/>
      </c>
      <c r="V72" s="217"/>
      <c r="W72" s="218"/>
      <c r="X72" s="218"/>
      <c r="Y72" s="219"/>
      <c r="Z72" s="125"/>
      <c r="AA72" s="85"/>
      <c r="AB72" s="220" t="str">
        <f t="shared" si="0"/>
        <v/>
      </c>
      <c r="AC72" s="148"/>
      <c r="AD72" s="123"/>
      <c r="AE72" s="123"/>
      <c r="AF72" s="148"/>
      <c r="AG72" s="148"/>
    </row>
    <row r="73" spans="1:33" ht="12.75" customHeight="1">
      <c r="A73" s="124"/>
      <c r="B73" s="107"/>
      <c r="C73" s="89"/>
      <c r="D73" s="168"/>
      <c r="E73" s="169"/>
      <c r="F73" s="169"/>
      <c r="G73" s="211"/>
      <c r="H73" s="211"/>
      <c r="I73" s="211"/>
      <c r="J73" s="211"/>
      <c r="K73" s="211"/>
      <c r="L73" s="205"/>
      <c r="M73" s="85"/>
      <c r="N73" s="126"/>
      <c r="O73" s="126"/>
      <c r="P73" s="126"/>
      <c r="Q73" s="85"/>
      <c r="R73" s="222" t="str">
        <f>IF(AND(ISTEXT(T73),ISTEXT(U73)),"",SUM(T73:U73)*'Indices PF'!$E$54)</f>
        <v/>
      </c>
      <c r="S73" s="214" t="str">
        <f>IF(OR(ISBLANK(N73),ISBLANK(O73)),"",
 IF(M73="EI", IF((O73&lt;='Indices PF'!$D$7),
  IF(('Funções Transações'!N73&lt;'Indices PF'!$E$10), 'Indices PF'!$E$7,
  IF(('Funções Transações'!N73&lt;'Indices PF'!$F$10), 'Indices PF'!$F$7, 'Indices PF'!$G$7)),
   IF((O73&lt;='Indices PF'!$D$8),
   IF(('Funções Transações'!N73&lt;'Indices PF'!$E$10), 'Indices PF'!$E$8,
   IF(('Funções Transações'!N73&lt;'Indices PF'!$F$10), 'Indices PF'!$F$8, 'Indices PF'!$G$8)),
    IF((O73&gt;='Indices PF'!$D$9),
    IF(('Funções Transações'!N73&lt;'Indices PF'!$E$10), 'Indices PF'!$E$9,
    IF(('Funções Transações'!N73&lt;'Indices PF'!$F$10), 'Indices PF'!$F$9, 'Indices PF'!$G$9))))),
 IF(M73="EQ", IF((O73&lt;='Indices PF'!$D$15),
  IF(('Funções Transações'!N73&lt;'Indices PF'!$E$18), 'Indices PF'!$E$15,
  IF(('Funções Transações'!N73&lt;'Indices PF'!$F$18), 'Indices PF'!$F$15, 'Indices PF'!$G$15)),
   IF((O73&lt;='Indices PF'!$D$16),
   IF(('Funções Transações'!N73&lt;'Indices PF'!$E$18), 'Indices PF'!$E$16,
   IF(('Funções Transações'!N73&lt;'Indices PF'!$F$18), 'Indices PF'!$F$16, 'Indices PF'!$G$16)),
    IF((O73&gt;='Indices PF'!$D$17),
    IF(('Funções Transações'!N73&lt;'Indices PF'!$E$18), 'Indices PF'!$E$17,
    IF(('Funções Transações'!N73&lt;'Indices PF'!$F$18), 'Indices PF'!$F$17, 'Indices PF'!$G$17))))),
 IF(M73="EO", IF((O73&lt;='Indices PF'!$D$23),
  IF(('Funções Transações'!N73&lt;'Indices PF'!$E$26), 'Indices PF'!$E$23,
  IF(('Funções Transações'!N73&lt;'Indices PF'!$F$26), 'Indices PF'!$F$23, 'Indices PF'!$G$23)),
   IF((O73&lt;='Indices PF'!$D$24),
   IF(('Funções Transações'!N73&lt;'Indices PF'!$E$26), 'Indices PF'!$E$24,
   IF(('Funções Transações'!N73&lt;'Indices PF'!$F$26), 'Indices PF'!$F$24, 'Indices PF'!$G$24)),
    IF((O73&gt;='Indices PF'!$D$25),
    IF(('Funções Transações'!N73&lt;'Indices PF'!$E$26), 'Indices PF'!$E$25,
    IF(('Funções Transações'!N73&lt;'Indices PF'!$F$26), 'Indices PF'!$F$25, 'Indices PF'!$G$25)))))))))</f>
        <v/>
      </c>
      <c r="T73" s="215" t="str">
        <f>IF(OR(ISBLANK(N73),ISBLANK(O73)),"",
 IF(M73="EI", IF((O73&lt;='Indices PF'!$D$7),
  IF(('Funções Transações'!N73&lt;'Indices PF'!$E$10), N73*'Indices PF'!$J$7,
  IF(('Funções Transações'!N73&lt;'Indices PF'!$F$10), N73*'Indices PF'!$K$7, N73*'Indices PF'!$L$7)),
   IF((O73&lt;='Indices PF'!$D$8),
   IF(('Funções Transações'!N73&lt;'Indices PF'!$E$10), N73*'Indices PF'!$J$8,
   IF(('Funções Transações'!N73&lt;'Indices PF'!$F$10), N73*'Indices PF'!$K$8, N73*'Indices PF'!$L$8)),
    IF((O73&gt;='Indices PF'!$D$9),
    IF(('Funções Transações'!N73&lt;'Indices PF'!$E$10), N73*'Indices PF'!$J$9,
    IF(('Funções Transações'!N73&lt;'Indices PF'!$F$10), N73*'Indices PF'!$K$9, N73*'Indices PF'!$L$9))))),
 IF(M73="EQ", IF((O73&lt;='Indices PF'!$D$15),
  IF(('Funções Transações'!N73&lt;'Indices PF'!$E$18), N73*'Indices PF'!$J$15,
  IF(('Funções Transações'!N73&lt;'Indices PF'!$F$18), N73*'Indices PF'!$K$15, N73*'Indices PF'!$L$15)),
   IF((O73&lt;='Indices PF'!$D$16),
   IF(('Funções Transações'!N73&lt;'Indices PF'!$E$18), N73*'Indices PF'!$J$16,
   IF(('Funções Transações'!N73&lt;'Indices PF'!$F$18), N73*'Indices PF'!$K$16, N73*'Indices PF'!$L$16)),
    IF((O73&gt;='Indices PF'!$D$17),
    IF(('Funções Transações'!N73&lt;'Indices PF'!$E$18), N73*'Indices PF'!$J$17,
    IF(('Funções Transações'!N73&lt;'Indices PF'!$F$18), N73*'Indices PF'!$K$17, N73*'Indices PF'!$L$17))))),
 IF(M73="EO", IF((O73&lt;='Indices PF'!$D$23),
  IF(('Funções Transações'!N73&lt;'Indices PF'!$E$26), N73*'Indices PF'!$J$23,
  IF(('Funções Transações'!N73&lt;'Indices PF'!$F$26), N73*'Indices PF'!$K$23, N73*'Indices PF'!$L$23)),
   IF((O73&lt;='Indices PF'!$D$24),
   IF(('Funções Transações'!N73&lt;'Indices PF'!$E$26), N73*'Indices PF'!$J$24,
   IF(('Funções Transações'!N73&lt;'Indices PF'!$F$26), N73*'Indices PF'!$K$24, N73*'Indices PF'!$L$24)),
    IF((O73&gt;='Indices PF'!$D$25),
    IF(('Funções Transações'!N73&lt;'Indices PF'!$E$26), N73*'Indices PF'!$J$25,
    IF(('Funções Transações'!N73&lt;'Indices PF'!$F$26), N73*'Indices PF'!$K$25, N73*'Indices PF'!$L$25)))))))))</f>
        <v/>
      </c>
      <c r="U73" s="216" t="str">
        <f>IF(OR(ISBLANK(P73),ISBLANK(Q73)),"",
 IF((Q73&lt;='Indices PF'!$D$47),
  IF(('Funções Transações'!P73&lt;'Indices PF'!$E$50), P73*'Indices PF'!$J$47,
  IF(('Funções Transações'!P73&lt;'Indices PF'!$F$50), P73*'Indices PF'!$K$47, P73*'Indices PF'!$L$47)),
   IF((Q73&lt;='Indices PF'!$D$48),
   IF(('Funções Transações'!P73&lt;'Indices PF'!$E$50), P73*'Indices PF'!$J$48,
   IF(('Funções Transações'!P73&lt;'Indices PF'!$F$50), P73*'Indices PF'!$K$48, P73*'Indices PF'!$L$48)),
    IF((Q73&gt;='Indices PF'!$D$49),
    IF(('Funções Transações'!P73&lt;'Indices PF'!$E$50), P73*'Indices PF'!$J$49,
    IF(('Funções Transações'!P73&lt;'Indices PF'!$F$50), P73*'Indices PF'!$K$49, P73*'Indices PF'!$L$49))))))</f>
        <v/>
      </c>
      <c r="V73" s="217"/>
      <c r="W73" s="218"/>
      <c r="X73" s="218"/>
      <c r="Y73" s="219"/>
      <c r="Z73" s="125"/>
      <c r="AA73" s="85"/>
      <c r="AB73" s="220" t="str">
        <f t="shared" si="0"/>
        <v/>
      </c>
      <c r="AC73" s="148"/>
      <c r="AD73" s="123"/>
      <c r="AE73" s="123"/>
      <c r="AF73" s="148"/>
      <c r="AG73" s="148"/>
    </row>
    <row r="74" spans="1:33" ht="12.75" customHeight="1">
      <c r="A74" s="124"/>
      <c r="B74" s="107"/>
      <c r="C74" s="89"/>
      <c r="D74" s="168"/>
      <c r="E74" s="169"/>
      <c r="F74" s="169"/>
      <c r="G74" s="211"/>
      <c r="H74" s="211"/>
      <c r="I74" s="211"/>
      <c r="J74" s="211"/>
      <c r="K74" s="211"/>
      <c r="L74" s="205"/>
      <c r="M74" s="85"/>
      <c r="N74" s="126"/>
      <c r="O74" s="126"/>
      <c r="P74" s="126"/>
      <c r="Q74" s="85"/>
      <c r="R74" s="222" t="str">
        <f>IF(AND(ISTEXT(T74),ISTEXT(U74)),"",SUM(T74:U74)*'Indices PF'!$E$54)</f>
        <v/>
      </c>
      <c r="S74" s="214" t="str">
        <f>IF(OR(ISBLANK(N74),ISBLANK(O74)),"",
 IF(M74="EI", IF((O74&lt;='Indices PF'!$D$7),
  IF(('Funções Transações'!N74&lt;'Indices PF'!$E$10), 'Indices PF'!$E$7,
  IF(('Funções Transações'!N74&lt;'Indices PF'!$F$10), 'Indices PF'!$F$7, 'Indices PF'!$G$7)),
   IF((O74&lt;='Indices PF'!$D$8),
   IF(('Funções Transações'!N74&lt;'Indices PF'!$E$10), 'Indices PF'!$E$8,
   IF(('Funções Transações'!N74&lt;'Indices PF'!$F$10), 'Indices PF'!$F$8, 'Indices PF'!$G$8)),
    IF((O74&gt;='Indices PF'!$D$9),
    IF(('Funções Transações'!N74&lt;'Indices PF'!$E$10), 'Indices PF'!$E$9,
    IF(('Funções Transações'!N74&lt;'Indices PF'!$F$10), 'Indices PF'!$F$9, 'Indices PF'!$G$9))))),
 IF(M74="EQ", IF((O74&lt;='Indices PF'!$D$15),
  IF(('Funções Transações'!N74&lt;'Indices PF'!$E$18), 'Indices PF'!$E$15,
  IF(('Funções Transações'!N74&lt;'Indices PF'!$F$18), 'Indices PF'!$F$15, 'Indices PF'!$G$15)),
   IF((O74&lt;='Indices PF'!$D$16),
   IF(('Funções Transações'!N74&lt;'Indices PF'!$E$18), 'Indices PF'!$E$16,
   IF(('Funções Transações'!N74&lt;'Indices PF'!$F$18), 'Indices PF'!$F$16, 'Indices PF'!$G$16)),
    IF((O74&gt;='Indices PF'!$D$17),
    IF(('Funções Transações'!N74&lt;'Indices PF'!$E$18), 'Indices PF'!$E$17,
    IF(('Funções Transações'!N74&lt;'Indices PF'!$F$18), 'Indices PF'!$F$17, 'Indices PF'!$G$17))))),
 IF(M74="EO", IF((O74&lt;='Indices PF'!$D$23),
  IF(('Funções Transações'!N74&lt;'Indices PF'!$E$26), 'Indices PF'!$E$23,
  IF(('Funções Transações'!N74&lt;'Indices PF'!$F$26), 'Indices PF'!$F$23, 'Indices PF'!$G$23)),
   IF((O74&lt;='Indices PF'!$D$24),
   IF(('Funções Transações'!N74&lt;'Indices PF'!$E$26), 'Indices PF'!$E$24,
   IF(('Funções Transações'!N74&lt;'Indices PF'!$F$26), 'Indices PF'!$F$24, 'Indices PF'!$G$24)),
    IF((O74&gt;='Indices PF'!$D$25),
    IF(('Funções Transações'!N74&lt;'Indices PF'!$E$26), 'Indices PF'!$E$25,
    IF(('Funções Transações'!N74&lt;'Indices PF'!$F$26), 'Indices PF'!$F$25, 'Indices PF'!$G$25)))))))))</f>
        <v/>
      </c>
      <c r="T74" s="215" t="str">
        <f>IF(OR(ISBLANK(N74),ISBLANK(O74)),"",
 IF(M74="EI", IF((O74&lt;='Indices PF'!$D$7),
  IF(('Funções Transações'!N74&lt;'Indices PF'!$E$10), N74*'Indices PF'!$J$7,
  IF(('Funções Transações'!N74&lt;'Indices PF'!$F$10), N74*'Indices PF'!$K$7, N74*'Indices PF'!$L$7)),
   IF((O74&lt;='Indices PF'!$D$8),
   IF(('Funções Transações'!N74&lt;'Indices PF'!$E$10), N74*'Indices PF'!$J$8,
   IF(('Funções Transações'!N74&lt;'Indices PF'!$F$10), N74*'Indices PF'!$K$8, N74*'Indices PF'!$L$8)),
    IF((O74&gt;='Indices PF'!$D$9),
    IF(('Funções Transações'!N74&lt;'Indices PF'!$E$10), N74*'Indices PF'!$J$9,
    IF(('Funções Transações'!N74&lt;'Indices PF'!$F$10), N74*'Indices PF'!$K$9, N74*'Indices PF'!$L$9))))),
 IF(M74="EQ", IF((O74&lt;='Indices PF'!$D$15),
  IF(('Funções Transações'!N74&lt;'Indices PF'!$E$18), N74*'Indices PF'!$J$15,
  IF(('Funções Transações'!N74&lt;'Indices PF'!$F$18), N74*'Indices PF'!$K$15, N74*'Indices PF'!$L$15)),
   IF((O74&lt;='Indices PF'!$D$16),
   IF(('Funções Transações'!N74&lt;'Indices PF'!$E$18), N74*'Indices PF'!$J$16,
   IF(('Funções Transações'!N74&lt;'Indices PF'!$F$18), N74*'Indices PF'!$K$16, N74*'Indices PF'!$L$16)),
    IF((O74&gt;='Indices PF'!$D$17),
    IF(('Funções Transações'!N74&lt;'Indices PF'!$E$18), N74*'Indices PF'!$J$17,
    IF(('Funções Transações'!N74&lt;'Indices PF'!$F$18), N74*'Indices PF'!$K$17, N74*'Indices PF'!$L$17))))),
 IF(M74="EO", IF((O74&lt;='Indices PF'!$D$23),
  IF(('Funções Transações'!N74&lt;'Indices PF'!$E$26), N74*'Indices PF'!$J$23,
  IF(('Funções Transações'!N74&lt;'Indices PF'!$F$26), N74*'Indices PF'!$K$23, N74*'Indices PF'!$L$23)),
   IF((O74&lt;='Indices PF'!$D$24),
   IF(('Funções Transações'!N74&lt;'Indices PF'!$E$26), N74*'Indices PF'!$J$24,
   IF(('Funções Transações'!N74&lt;'Indices PF'!$F$26), N74*'Indices PF'!$K$24, N74*'Indices PF'!$L$24)),
    IF((O74&gt;='Indices PF'!$D$25),
    IF(('Funções Transações'!N74&lt;'Indices PF'!$E$26), N74*'Indices PF'!$J$25,
    IF(('Funções Transações'!N74&lt;'Indices PF'!$F$26), N74*'Indices PF'!$K$25, N74*'Indices PF'!$L$25)))))))))</f>
        <v/>
      </c>
      <c r="U74" s="216" t="str">
        <f>IF(OR(ISBLANK(P74),ISBLANK(Q74)),"",
 IF((Q74&lt;='Indices PF'!$D$47),
  IF(('Funções Transações'!P74&lt;'Indices PF'!$E$50), P74*'Indices PF'!$J$47,
  IF(('Funções Transações'!P74&lt;'Indices PF'!$F$50), P74*'Indices PF'!$K$47, P74*'Indices PF'!$L$47)),
   IF((Q74&lt;='Indices PF'!$D$48),
   IF(('Funções Transações'!P74&lt;'Indices PF'!$E$50), P74*'Indices PF'!$J$48,
   IF(('Funções Transações'!P74&lt;'Indices PF'!$F$50), P74*'Indices PF'!$K$48, P74*'Indices PF'!$L$48)),
    IF((Q74&gt;='Indices PF'!$D$49),
    IF(('Funções Transações'!P74&lt;'Indices PF'!$E$50), P74*'Indices PF'!$J$49,
    IF(('Funções Transações'!P74&lt;'Indices PF'!$F$50), P74*'Indices PF'!$K$49, P74*'Indices PF'!$L$49))))))</f>
        <v/>
      </c>
      <c r="V74" s="217"/>
      <c r="W74" s="218"/>
      <c r="X74" s="218"/>
      <c r="Y74" s="219"/>
      <c r="Z74" s="125"/>
      <c r="AA74" s="85"/>
      <c r="AB74" s="220" t="str">
        <f t="shared" si="0"/>
        <v/>
      </c>
      <c r="AC74" s="148"/>
      <c r="AD74" s="123"/>
      <c r="AE74" s="123"/>
      <c r="AF74" s="148"/>
      <c r="AG74" s="148"/>
    </row>
    <row r="75" spans="1:33" ht="12.75" customHeight="1">
      <c r="A75" s="124"/>
      <c r="B75" s="107"/>
      <c r="C75" s="89"/>
      <c r="D75" s="168"/>
      <c r="E75" s="169"/>
      <c r="F75" s="169"/>
      <c r="G75" s="211"/>
      <c r="H75" s="211"/>
      <c r="I75" s="211"/>
      <c r="J75" s="211"/>
      <c r="K75" s="211"/>
      <c r="L75" s="205"/>
      <c r="M75" s="85"/>
      <c r="N75" s="126"/>
      <c r="O75" s="126"/>
      <c r="P75" s="126"/>
      <c r="Q75" s="85"/>
      <c r="R75" s="222" t="str">
        <f>IF(AND(ISTEXT(T75),ISTEXT(U75)),"",SUM(T75:U75)*'Indices PF'!$E$54)</f>
        <v/>
      </c>
      <c r="S75" s="214" t="str">
        <f>IF(OR(ISBLANK(N75),ISBLANK(O75)),"",
 IF(M75="EI", IF((O75&lt;='Indices PF'!$D$7),
  IF(('Funções Transações'!N75&lt;'Indices PF'!$E$10), 'Indices PF'!$E$7,
  IF(('Funções Transações'!N75&lt;'Indices PF'!$F$10), 'Indices PF'!$F$7, 'Indices PF'!$G$7)),
   IF((O75&lt;='Indices PF'!$D$8),
   IF(('Funções Transações'!N75&lt;'Indices PF'!$E$10), 'Indices PF'!$E$8,
   IF(('Funções Transações'!N75&lt;'Indices PF'!$F$10), 'Indices PF'!$F$8, 'Indices PF'!$G$8)),
    IF((O75&gt;='Indices PF'!$D$9),
    IF(('Funções Transações'!N75&lt;'Indices PF'!$E$10), 'Indices PF'!$E$9,
    IF(('Funções Transações'!N75&lt;'Indices PF'!$F$10), 'Indices PF'!$F$9, 'Indices PF'!$G$9))))),
 IF(M75="EQ", IF((O75&lt;='Indices PF'!$D$15),
  IF(('Funções Transações'!N75&lt;'Indices PF'!$E$18), 'Indices PF'!$E$15,
  IF(('Funções Transações'!N75&lt;'Indices PF'!$F$18), 'Indices PF'!$F$15, 'Indices PF'!$G$15)),
   IF((O75&lt;='Indices PF'!$D$16),
   IF(('Funções Transações'!N75&lt;'Indices PF'!$E$18), 'Indices PF'!$E$16,
   IF(('Funções Transações'!N75&lt;'Indices PF'!$F$18), 'Indices PF'!$F$16, 'Indices PF'!$G$16)),
    IF((O75&gt;='Indices PF'!$D$17),
    IF(('Funções Transações'!N75&lt;'Indices PF'!$E$18), 'Indices PF'!$E$17,
    IF(('Funções Transações'!N75&lt;'Indices PF'!$F$18), 'Indices PF'!$F$17, 'Indices PF'!$G$17))))),
 IF(M75="EO", IF((O75&lt;='Indices PF'!$D$23),
  IF(('Funções Transações'!N75&lt;'Indices PF'!$E$26), 'Indices PF'!$E$23,
  IF(('Funções Transações'!N75&lt;'Indices PF'!$F$26), 'Indices PF'!$F$23, 'Indices PF'!$G$23)),
   IF((O75&lt;='Indices PF'!$D$24),
   IF(('Funções Transações'!N75&lt;'Indices PF'!$E$26), 'Indices PF'!$E$24,
   IF(('Funções Transações'!N75&lt;'Indices PF'!$F$26), 'Indices PF'!$F$24, 'Indices PF'!$G$24)),
    IF((O75&gt;='Indices PF'!$D$25),
    IF(('Funções Transações'!N75&lt;'Indices PF'!$E$26), 'Indices PF'!$E$25,
    IF(('Funções Transações'!N75&lt;'Indices PF'!$F$26), 'Indices PF'!$F$25, 'Indices PF'!$G$25)))))))))</f>
        <v/>
      </c>
      <c r="T75" s="215" t="str">
        <f>IF(OR(ISBLANK(N75),ISBLANK(O75)),"",
 IF(M75="EI", IF((O75&lt;='Indices PF'!$D$7),
  IF(('Funções Transações'!N75&lt;'Indices PF'!$E$10), N75*'Indices PF'!$J$7,
  IF(('Funções Transações'!N75&lt;'Indices PF'!$F$10), N75*'Indices PF'!$K$7, N75*'Indices PF'!$L$7)),
   IF((O75&lt;='Indices PF'!$D$8),
   IF(('Funções Transações'!N75&lt;'Indices PF'!$E$10), N75*'Indices PF'!$J$8,
   IF(('Funções Transações'!N75&lt;'Indices PF'!$F$10), N75*'Indices PF'!$K$8, N75*'Indices PF'!$L$8)),
    IF((O75&gt;='Indices PF'!$D$9),
    IF(('Funções Transações'!N75&lt;'Indices PF'!$E$10), N75*'Indices PF'!$J$9,
    IF(('Funções Transações'!N75&lt;'Indices PF'!$F$10), N75*'Indices PF'!$K$9, N75*'Indices PF'!$L$9))))),
 IF(M75="EQ", IF((O75&lt;='Indices PF'!$D$15),
  IF(('Funções Transações'!N75&lt;'Indices PF'!$E$18), N75*'Indices PF'!$J$15,
  IF(('Funções Transações'!N75&lt;'Indices PF'!$F$18), N75*'Indices PF'!$K$15, N75*'Indices PF'!$L$15)),
   IF((O75&lt;='Indices PF'!$D$16),
   IF(('Funções Transações'!N75&lt;'Indices PF'!$E$18), N75*'Indices PF'!$J$16,
   IF(('Funções Transações'!N75&lt;'Indices PF'!$F$18), N75*'Indices PF'!$K$16, N75*'Indices PF'!$L$16)),
    IF((O75&gt;='Indices PF'!$D$17),
    IF(('Funções Transações'!N75&lt;'Indices PF'!$E$18), N75*'Indices PF'!$J$17,
    IF(('Funções Transações'!N75&lt;'Indices PF'!$F$18), N75*'Indices PF'!$K$17, N75*'Indices PF'!$L$17))))),
 IF(M75="EO", IF((O75&lt;='Indices PF'!$D$23),
  IF(('Funções Transações'!N75&lt;'Indices PF'!$E$26), N75*'Indices PF'!$J$23,
  IF(('Funções Transações'!N75&lt;'Indices PF'!$F$26), N75*'Indices PF'!$K$23, N75*'Indices PF'!$L$23)),
   IF((O75&lt;='Indices PF'!$D$24),
   IF(('Funções Transações'!N75&lt;'Indices PF'!$E$26), N75*'Indices PF'!$J$24,
   IF(('Funções Transações'!N75&lt;'Indices PF'!$F$26), N75*'Indices PF'!$K$24, N75*'Indices PF'!$L$24)),
    IF((O75&gt;='Indices PF'!$D$25),
    IF(('Funções Transações'!N75&lt;'Indices PF'!$E$26), N75*'Indices PF'!$J$25,
    IF(('Funções Transações'!N75&lt;'Indices PF'!$F$26), N75*'Indices PF'!$K$25, N75*'Indices PF'!$L$25)))))))))</f>
        <v/>
      </c>
      <c r="U75" s="216" t="str">
        <f>IF(OR(ISBLANK(P75),ISBLANK(Q75)),"",
 IF((Q75&lt;='Indices PF'!$D$47),
  IF(('Funções Transações'!P75&lt;'Indices PF'!$E$50), P75*'Indices PF'!$J$47,
  IF(('Funções Transações'!P75&lt;'Indices PF'!$F$50), P75*'Indices PF'!$K$47, P75*'Indices PF'!$L$47)),
   IF((Q75&lt;='Indices PF'!$D$48),
   IF(('Funções Transações'!P75&lt;'Indices PF'!$E$50), P75*'Indices PF'!$J$48,
   IF(('Funções Transações'!P75&lt;'Indices PF'!$F$50), P75*'Indices PF'!$K$48, P75*'Indices PF'!$L$48)),
    IF((Q75&gt;='Indices PF'!$D$49),
    IF(('Funções Transações'!P75&lt;'Indices PF'!$E$50), P75*'Indices PF'!$J$49,
    IF(('Funções Transações'!P75&lt;'Indices PF'!$F$50), P75*'Indices PF'!$K$49, P75*'Indices PF'!$L$49))))))</f>
        <v/>
      </c>
      <c r="V75" s="217"/>
      <c r="W75" s="218"/>
      <c r="X75" s="218"/>
      <c r="Y75" s="219"/>
      <c r="Z75" s="125"/>
      <c r="AA75" s="85"/>
      <c r="AB75" s="220" t="str">
        <f t="shared" si="0"/>
        <v/>
      </c>
      <c r="AC75" s="148"/>
      <c r="AD75" s="123"/>
      <c r="AE75" s="123"/>
      <c r="AF75" s="148"/>
      <c r="AG75" s="148"/>
    </row>
    <row r="76" spans="1:33" ht="12.75" customHeight="1">
      <c r="A76" s="124"/>
      <c r="B76" s="107"/>
      <c r="C76" s="89"/>
      <c r="D76" s="168"/>
      <c r="E76" s="169"/>
      <c r="F76" s="169"/>
      <c r="G76" s="211"/>
      <c r="H76" s="211"/>
      <c r="I76" s="211"/>
      <c r="J76" s="211"/>
      <c r="K76" s="211"/>
      <c r="L76" s="205"/>
      <c r="M76" s="85"/>
      <c r="N76" s="126"/>
      <c r="O76" s="126"/>
      <c r="P76" s="126"/>
      <c r="Q76" s="85"/>
      <c r="R76" s="222" t="str">
        <f>IF(AND(ISTEXT(T76),ISTEXT(U76)),"",SUM(T76:U76)*'Indices PF'!$E$54)</f>
        <v/>
      </c>
      <c r="S76" s="214" t="str">
        <f>IF(OR(ISBLANK(N76),ISBLANK(O76)),"",
 IF(M76="EI", IF((O76&lt;='Indices PF'!$D$7),
  IF(('Funções Transações'!N76&lt;'Indices PF'!$E$10), 'Indices PF'!$E$7,
  IF(('Funções Transações'!N76&lt;'Indices PF'!$F$10), 'Indices PF'!$F$7, 'Indices PF'!$G$7)),
   IF((O76&lt;='Indices PF'!$D$8),
   IF(('Funções Transações'!N76&lt;'Indices PF'!$E$10), 'Indices PF'!$E$8,
   IF(('Funções Transações'!N76&lt;'Indices PF'!$F$10), 'Indices PF'!$F$8, 'Indices PF'!$G$8)),
    IF((O76&gt;='Indices PF'!$D$9),
    IF(('Funções Transações'!N76&lt;'Indices PF'!$E$10), 'Indices PF'!$E$9,
    IF(('Funções Transações'!N76&lt;'Indices PF'!$F$10), 'Indices PF'!$F$9, 'Indices PF'!$G$9))))),
 IF(M76="EQ", IF((O76&lt;='Indices PF'!$D$15),
  IF(('Funções Transações'!N76&lt;'Indices PF'!$E$18), 'Indices PF'!$E$15,
  IF(('Funções Transações'!N76&lt;'Indices PF'!$F$18), 'Indices PF'!$F$15, 'Indices PF'!$G$15)),
   IF((O76&lt;='Indices PF'!$D$16),
   IF(('Funções Transações'!N76&lt;'Indices PF'!$E$18), 'Indices PF'!$E$16,
   IF(('Funções Transações'!N76&lt;'Indices PF'!$F$18), 'Indices PF'!$F$16, 'Indices PF'!$G$16)),
    IF((O76&gt;='Indices PF'!$D$17),
    IF(('Funções Transações'!N76&lt;'Indices PF'!$E$18), 'Indices PF'!$E$17,
    IF(('Funções Transações'!N76&lt;'Indices PF'!$F$18), 'Indices PF'!$F$17, 'Indices PF'!$G$17))))),
 IF(M76="EO", IF((O76&lt;='Indices PF'!$D$23),
  IF(('Funções Transações'!N76&lt;'Indices PF'!$E$26), 'Indices PF'!$E$23,
  IF(('Funções Transações'!N76&lt;'Indices PF'!$F$26), 'Indices PF'!$F$23, 'Indices PF'!$G$23)),
   IF((O76&lt;='Indices PF'!$D$24),
   IF(('Funções Transações'!N76&lt;'Indices PF'!$E$26), 'Indices PF'!$E$24,
   IF(('Funções Transações'!N76&lt;'Indices PF'!$F$26), 'Indices PF'!$F$24, 'Indices PF'!$G$24)),
    IF((O76&gt;='Indices PF'!$D$25),
    IF(('Funções Transações'!N76&lt;'Indices PF'!$E$26), 'Indices PF'!$E$25,
    IF(('Funções Transações'!N76&lt;'Indices PF'!$F$26), 'Indices PF'!$F$25, 'Indices PF'!$G$25)))))))))</f>
        <v/>
      </c>
      <c r="T76" s="215" t="str">
        <f>IF(OR(ISBLANK(N76),ISBLANK(O76)),"",
 IF(M76="EI", IF((O76&lt;='Indices PF'!$D$7),
  IF(('Funções Transações'!N76&lt;'Indices PF'!$E$10), N76*'Indices PF'!$J$7,
  IF(('Funções Transações'!N76&lt;'Indices PF'!$F$10), N76*'Indices PF'!$K$7, N76*'Indices PF'!$L$7)),
   IF((O76&lt;='Indices PF'!$D$8),
   IF(('Funções Transações'!N76&lt;'Indices PF'!$E$10), N76*'Indices PF'!$J$8,
   IF(('Funções Transações'!N76&lt;'Indices PF'!$F$10), N76*'Indices PF'!$K$8, N76*'Indices PF'!$L$8)),
    IF((O76&gt;='Indices PF'!$D$9),
    IF(('Funções Transações'!N76&lt;'Indices PF'!$E$10), N76*'Indices PF'!$J$9,
    IF(('Funções Transações'!N76&lt;'Indices PF'!$F$10), N76*'Indices PF'!$K$9, N76*'Indices PF'!$L$9))))),
 IF(M76="EQ", IF((O76&lt;='Indices PF'!$D$15),
  IF(('Funções Transações'!N76&lt;'Indices PF'!$E$18), N76*'Indices PF'!$J$15,
  IF(('Funções Transações'!N76&lt;'Indices PF'!$F$18), N76*'Indices PF'!$K$15, N76*'Indices PF'!$L$15)),
   IF((O76&lt;='Indices PF'!$D$16),
   IF(('Funções Transações'!N76&lt;'Indices PF'!$E$18), N76*'Indices PF'!$J$16,
   IF(('Funções Transações'!N76&lt;'Indices PF'!$F$18), N76*'Indices PF'!$K$16, N76*'Indices PF'!$L$16)),
    IF((O76&gt;='Indices PF'!$D$17),
    IF(('Funções Transações'!N76&lt;'Indices PF'!$E$18), N76*'Indices PF'!$J$17,
    IF(('Funções Transações'!N76&lt;'Indices PF'!$F$18), N76*'Indices PF'!$K$17, N76*'Indices PF'!$L$17))))),
 IF(M76="EO", IF((O76&lt;='Indices PF'!$D$23),
  IF(('Funções Transações'!N76&lt;'Indices PF'!$E$26), N76*'Indices PF'!$J$23,
  IF(('Funções Transações'!N76&lt;'Indices PF'!$F$26), N76*'Indices PF'!$K$23, N76*'Indices PF'!$L$23)),
   IF((O76&lt;='Indices PF'!$D$24),
   IF(('Funções Transações'!N76&lt;'Indices PF'!$E$26), N76*'Indices PF'!$J$24,
   IF(('Funções Transações'!N76&lt;'Indices PF'!$F$26), N76*'Indices PF'!$K$24, N76*'Indices PF'!$L$24)),
    IF((O76&gt;='Indices PF'!$D$25),
    IF(('Funções Transações'!N76&lt;'Indices PF'!$E$26), N76*'Indices PF'!$J$25,
    IF(('Funções Transações'!N76&lt;'Indices PF'!$F$26), N76*'Indices PF'!$K$25, N76*'Indices PF'!$L$25)))))))))</f>
        <v/>
      </c>
      <c r="U76" s="216" t="str">
        <f>IF(OR(ISBLANK(P76),ISBLANK(Q76)),"",
 IF((Q76&lt;='Indices PF'!$D$47),
  IF(('Funções Transações'!P76&lt;'Indices PF'!$E$50), P76*'Indices PF'!$J$47,
  IF(('Funções Transações'!P76&lt;'Indices PF'!$F$50), P76*'Indices PF'!$K$47, P76*'Indices PF'!$L$47)),
   IF((Q76&lt;='Indices PF'!$D$48),
   IF(('Funções Transações'!P76&lt;'Indices PF'!$E$50), P76*'Indices PF'!$J$48,
   IF(('Funções Transações'!P76&lt;'Indices PF'!$F$50), P76*'Indices PF'!$K$48, P76*'Indices PF'!$L$48)),
    IF((Q76&gt;='Indices PF'!$D$49),
    IF(('Funções Transações'!P76&lt;'Indices PF'!$E$50), P76*'Indices PF'!$J$49,
    IF(('Funções Transações'!P76&lt;'Indices PF'!$F$50), P76*'Indices PF'!$K$49, P76*'Indices PF'!$L$49))))))</f>
        <v/>
      </c>
      <c r="V76" s="217"/>
      <c r="W76" s="218"/>
      <c r="X76" s="218"/>
      <c r="Y76" s="219"/>
      <c r="Z76" s="125"/>
      <c r="AA76" s="85"/>
      <c r="AB76" s="220" t="str">
        <f t="shared" si="0"/>
        <v/>
      </c>
      <c r="AC76" s="148"/>
      <c r="AD76" s="123"/>
      <c r="AE76" s="123"/>
      <c r="AF76" s="148"/>
      <c r="AG76" s="148"/>
    </row>
    <row r="77" spans="1:33" ht="12.75" customHeight="1">
      <c r="A77" s="124"/>
      <c r="B77" s="107"/>
      <c r="C77" s="89"/>
      <c r="D77" s="168"/>
      <c r="E77" s="169"/>
      <c r="F77" s="169"/>
      <c r="G77" s="211"/>
      <c r="H77" s="211"/>
      <c r="I77" s="211"/>
      <c r="J77" s="211"/>
      <c r="K77" s="211"/>
      <c r="L77" s="205"/>
      <c r="M77" s="85"/>
      <c r="N77" s="126"/>
      <c r="O77" s="126"/>
      <c r="P77" s="126"/>
      <c r="Q77" s="85"/>
      <c r="R77" s="222" t="str">
        <f>IF(AND(ISTEXT(T77),ISTEXT(U77)),"",SUM(T77:U77)*'Indices PF'!$E$54)</f>
        <v/>
      </c>
      <c r="S77" s="214" t="str">
        <f>IF(OR(ISBLANK(N77),ISBLANK(O77)),"",
 IF(M77="EI", IF((O77&lt;='Indices PF'!$D$7),
  IF(('Funções Transações'!N77&lt;'Indices PF'!$E$10), 'Indices PF'!$E$7,
  IF(('Funções Transações'!N77&lt;'Indices PF'!$F$10), 'Indices PF'!$F$7, 'Indices PF'!$G$7)),
   IF((O77&lt;='Indices PF'!$D$8),
   IF(('Funções Transações'!N77&lt;'Indices PF'!$E$10), 'Indices PF'!$E$8,
   IF(('Funções Transações'!N77&lt;'Indices PF'!$F$10), 'Indices PF'!$F$8, 'Indices PF'!$G$8)),
    IF((O77&gt;='Indices PF'!$D$9),
    IF(('Funções Transações'!N77&lt;'Indices PF'!$E$10), 'Indices PF'!$E$9,
    IF(('Funções Transações'!N77&lt;'Indices PF'!$F$10), 'Indices PF'!$F$9, 'Indices PF'!$G$9))))),
 IF(M77="EQ", IF((O77&lt;='Indices PF'!$D$15),
  IF(('Funções Transações'!N77&lt;'Indices PF'!$E$18), 'Indices PF'!$E$15,
  IF(('Funções Transações'!N77&lt;'Indices PF'!$F$18), 'Indices PF'!$F$15, 'Indices PF'!$G$15)),
   IF((O77&lt;='Indices PF'!$D$16),
   IF(('Funções Transações'!N77&lt;'Indices PF'!$E$18), 'Indices PF'!$E$16,
   IF(('Funções Transações'!N77&lt;'Indices PF'!$F$18), 'Indices PF'!$F$16, 'Indices PF'!$G$16)),
    IF((O77&gt;='Indices PF'!$D$17),
    IF(('Funções Transações'!N77&lt;'Indices PF'!$E$18), 'Indices PF'!$E$17,
    IF(('Funções Transações'!N77&lt;'Indices PF'!$F$18), 'Indices PF'!$F$17, 'Indices PF'!$G$17))))),
 IF(M77="EO", IF((O77&lt;='Indices PF'!$D$23),
  IF(('Funções Transações'!N77&lt;'Indices PF'!$E$26), 'Indices PF'!$E$23,
  IF(('Funções Transações'!N77&lt;'Indices PF'!$F$26), 'Indices PF'!$F$23, 'Indices PF'!$G$23)),
   IF((O77&lt;='Indices PF'!$D$24),
   IF(('Funções Transações'!N77&lt;'Indices PF'!$E$26), 'Indices PF'!$E$24,
   IF(('Funções Transações'!N77&lt;'Indices PF'!$F$26), 'Indices PF'!$F$24, 'Indices PF'!$G$24)),
    IF((O77&gt;='Indices PF'!$D$25),
    IF(('Funções Transações'!N77&lt;'Indices PF'!$E$26), 'Indices PF'!$E$25,
    IF(('Funções Transações'!N77&lt;'Indices PF'!$F$26), 'Indices PF'!$F$25, 'Indices PF'!$G$25)))))))))</f>
        <v/>
      </c>
      <c r="T77" s="215" t="str">
        <f>IF(OR(ISBLANK(N77),ISBLANK(O77)),"",
 IF(M77="EI", IF((O77&lt;='Indices PF'!$D$7),
  IF(('Funções Transações'!N77&lt;'Indices PF'!$E$10), N77*'Indices PF'!$J$7,
  IF(('Funções Transações'!N77&lt;'Indices PF'!$F$10), N77*'Indices PF'!$K$7, N77*'Indices PF'!$L$7)),
   IF((O77&lt;='Indices PF'!$D$8),
   IF(('Funções Transações'!N77&lt;'Indices PF'!$E$10), N77*'Indices PF'!$J$8,
   IF(('Funções Transações'!N77&lt;'Indices PF'!$F$10), N77*'Indices PF'!$K$8, N77*'Indices PF'!$L$8)),
    IF((O77&gt;='Indices PF'!$D$9),
    IF(('Funções Transações'!N77&lt;'Indices PF'!$E$10), N77*'Indices PF'!$J$9,
    IF(('Funções Transações'!N77&lt;'Indices PF'!$F$10), N77*'Indices PF'!$K$9, N77*'Indices PF'!$L$9))))),
 IF(M77="EQ", IF((O77&lt;='Indices PF'!$D$15),
  IF(('Funções Transações'!N77&lt;'Indices PF'!$E$18), N77*'Indices PF'!$J$15,
  IF(('Funções Transações'!N77&lt;'Indices PF'!$F$18), N77*'Indices PF'!$K$15, N77*'Indices PF'!$L$15)),
   IF((O77&lt;='Indices PF'!$D$16),
   IF(('Funções Transações'!N77&lt;'Indices PF'!$E$18), N77*'Indices PF'!$J$16,
   IF(('Funções Transações'!N77&lt;'Indices PF'!$F$18), N77*'Indices PF'!$K$16, N77*'Indices PF'!$L$16)),
    IF((O77&gt;='Indices PF'!$D$17),
    IF(('Funções Transações'!N77&lt;'Indices PF'!$E$18), N77*'Indices PF'!$J$17,
    IF(('Funções Transações'!N77&lt;'Indices PF'!$F$18), N77*'Indices PF'!$K$17, N77*'Indices PF'!$L$17))))),
 IF(M77="EO", IF((O77&lt;='Indices PF'!$D$23),
  IF(('Funções Transações'!N77&lt;'Indices PF'!$E$26), N77*'Indices PF'!$J$23,
  IF(('Funções Transações'!N77&lt;'Indices PF'!$F$26), N77*'Indices PF'!$K$23, N77*'Indices PF'!$L$23)),
   IF((O77&lt;='Indices PF'!$D$24),
   IF(('Funções Transações'!N77&lt;'Indices PF'!$E$26), N77*'Indices PF'!$J$24,
   IF(('Funções Transações'!N77&lt;'Indices PF'!$F$26), N77*'Indices PF'!$K$24, N77*'Indices PF'!$L$24)),
    IF((O77&gt;='Indices PF'!$D$25),
    IF(('Funções Transações'!N77&lt;'Indices PF'!$E$26), N77*'Indices PF'!$J$25,
    IF(('Funções Transações'!N77&lt;'Indices PF'!$F$26), N77*'Indices PF'!$K$25, N77*'Indices PF'!$L$25)))))))))</f>
        <v/>
      </c>
      <c r="U77" s="216" t="str">
        <f>IF(OR(ISBLANK(P77),ISBLANK(Q77)),"",
 IF((Q77&lt;='Indices PF'!$D$47),
  IF(('Funções Transações'!P77&lt;'Indices PF'!$E$50), P77*'Indices PF'!$J$47,
  IF(('Funções Transações'!P77&lt;'Indices PF'!$F$50), P77*'Indices PF'!$K$47, P77*'Indices PF'!$L$47)),
   IF((Q77&lt;='Indices PF'!$D$48),
   IF(('Funções Transações'!P77&lt;'Indices PF'!$E$50), P77*'Indices PF'!$J$48,
   IF(('Funções Transações'!P77&lt;'Indices PF'!$F$50), P77*'Indices PF'!$K$48, P77*'Indices PF'!$L$48)),
    IF((Q77&gt;='Indices PF'!$D$49),
    IF(('Funções Transações'!P77&lt;'Indices PF'!$E$50), P77*'Indices PF'!$J$49,
    IF(('Funções Transações'!P77&lt;'Indices PF'!$F$50), P77*'Indices PF'!$K$49, P77*'Indices PF'!$L$49))))))</f>
        <v/>
      </c>
      <c r="V77" s="217"/>
      <c r="W77" s="218"/>
      <c r="X77" s="218"/>
      <c r="Y77" s="219"/>
      <c r="Z77" s="125"/>
      <c r="AA77" s="85"/>
      <c r="AB77" s="220" t="str">
        <f t="shared" si="0"/>
        <v/>
      </c>
      <c r="AC77" s="148"/>
      <c r="AD77" s="123"/>
      <c r="AE77" s="123"/>
      <c r="AF77" s="148"/>
      <c r="AG77" s="148"/>
    </row>
    <row r="78" spans="1:33" ht="12.75" customHeight="1">
      <c r="A78" s="124"/>
      <c r="B78" s="107"/>
      <c r="C78" s="89"/>
      <c r="D78" s="168"/>
      <c r="E78" s="169"/>
      <c r="F78" s="169"/>
      <c r="G78" s="211"/>
      <c r="H78" s="211"/>
      <c r="I78" s="211"/>
      <c r="J78" s="211"/>
      <c r="K78" s="211"/>
      <c r="L78" s="205"/>
      <c r="M78" s="85"/>
      <c r="N78" s="126"/>
      <c r="O78" s="126"/>
      <c r="P78" s="126"/>
      <c r="Q78" s="85"/>
      <c r="R78" s="222" t="str">
        <f>IF(AND(ISTEXT(T78),ISTEXT(U78)),"",SUM(T78:U78)*'Indices PF'!$E$54)</f>
        <v/>
      </c>
      <c r="S78" s="214" t="str">
        <f>IF(OR(ISBLANK(N78),ISBLANK(O78)),"",
 IF(M78="EI", IF((O78&lt;='Indices PF'!$D$7),
  IF(('Funções Transações'!N78&lt;'Indices PF'!$E$10), 'Indices PF'!$E$7,
  IF(('Funções Transações'!N78&lt;'Indices PF'!$F$10), 'Indices PF'!$F$7, 'Indices PF'!$G$7)),
   IF((O78&lt;='Indices PF'!$D$8),
   IF(('Funções Transações'!N78&lt;'Indices PF'!$E$10), 'Indices PF'!$E$8,
   IF(('Funções Transações'!N78&lt;'Indices PF'!$F$10), 'Indices PF'!$F$8, 'Indices PF'!$G$8)),
    IF((O78&gt;='Indices PF'!$D$9),
    IF(('Funções Transações'!N78&lt;'Indices PF'!$E$10), 'Indices PF'!$E$9,
    IF(('Funções Transações'!N78&lt;'Indices PF'!$F$10), 'Indices PF'!$F$9, 'Indices PF'!$G$9))))),
 IF(M78="EQ", IF((O78&lt;='Indices PF'!$D$15),
  IF(('Funções Transações'!N78&lt;'Indices PF'!$E$18), 'Indices PF'!$E$15,
  IF(('Funções Transações'!N78&lt;'Indices PF'!$F$18), 'Indices PF'!$F$15, 'Indices PF'!$G$15)),
   IF((O78&lt;='Indices PF'!$D$16),
   IF(('Funções Transações'!N78&lt;'Indices PF'!$E$18), 'Indices PF'!$E$16,
   IF(('Funções Transações'!N78&lt;'Indices PF'!$F$18), 'Indices PF'!$F$16, 'Indices PF'!$G$16)),
    IF((O78&gt;='Indices PF'!$D$17),
    IF(('Funções Transações'!N78&lt;'Indices PF'!$E$18), 'Indices PF'!$E$17,
    IF(('Funções Transações'!N78&lt;'Indices PF'!$F$18), 'Indices PF'!$F$17, 'Indices PF'!$G$17))))),
 IF(M78="EO", IF((O78&lt;='Indices PF'!$D$23),
  IF(('Funções Transações'!N78&lt;'Indices PF'!$E$26), 'Indices PF'!$E$23,
  IF(('Funções Transações'!N78&lt;'Indices PF'!$F$26), 'Indices PF'!$F$23, 'Indices PF'!$G$23)),
   IF((O78&lt;='Indices PF'!$D$24),
   IF(('Funções Transações'!N78&lt;'Indices PF'!$E$26), 'Indices PF'!$E$24,
   IF(('Funções Transações'!N78&lt;'Indices PF'!$F$26), 'Indices PF'!$F$24, 'Indices PF'!$G$24)),
    IF((O78&gt;='Indices PF'!$D$25),
    IF(('Funções Transações'!N78&lt;'Indices PF'!$E$26), 'Indices PF'!$E$25,
    IF(('Funções Transações'!N78&lt;'Indices PF'!$F$26), 'Indices PF'!$F$25, 'Indices PF'!$G$25)))))))))</f>
        <v/>
      </c>
      <c r="T78" s="215" t="str">
        <f>IF(OR(ISBLANK(N78),ISBLANK(O78)),"",
 IF(M78="EI", IF((O78&lt;='Indices PF'!$D$7),
  IF(('Funções Transações'!N78&lt;'Indices PF'!$E$10), N78*'Indices PF'!$J$7,
  IF(('Funções Transações'!N78&lt;'Indices PF'!$F$10), N78*'Indices PF'!$K$7, N78*'Indices PF'!$L$7)),
   IF((O78&lt;='Indices PF'!$D$8),
   IF(('Funções Transações'!N78&lt;'Indices PF'!$E$10), N78*'Indices PF'!$J$8,
   IF(('Funções Transações'!N78&lt;'Indices PF'!$F$10), N78*'Indices PF'!$K$8, N78*'Indices PF'!$L$8)),
    IF((O78&gt;='Indices PF'!$D$9),
    IF(('Funções Transações'!N78&lt;'Indices PF'!$E$10), N78*'Indices PF'!$J$9,
    IF(('Funções Transações'!N78&lt;'Indices PF'!$F$10), N78*'Indices PF'!$K$9, N78*'Indices PF'!$L$9))))),
 IF(M78="EQ", IF((O78&lt;='Indices PF'!$D$15),
  IF(('Funções Transações'!N78&lt;'Indices PF'!$E$18), N78*'Indices PF'!$J$15,
  IF(('Funções Transações'!N78&lt;'Indices PF'!$F$18), N78*'Indices PF'!$K$15, N78*'Indices PF'!$L$15)),
   IF((O78&lt;='Indices PF'!$D$16),
   IF(('Funções Transações'!N78&lt;'Indices PF'!$E$18), N78*'Indices PF'!$J$16,
   IF(('Funções Transações'!N78&lt;'Indices PF'!$F$18), N78*'Indices PF'!$K$16, N78*'Indices PF'!$L$16)),
    IF((O78&gt;='Indices PF'!$D$17),
    IF(('Funções Transações'!N78&lt;'Indices PF'!$E$18), N78*'Indices PF'!$J$17,
    IF(('Funções Transações'!N78&lt;'Indices PF'!$F$18), N78*'Indices PF'!$K$17, N78*'Indices PF'!$L$17))))),
 IF(M78="EO", IF((O78&lt;='Indices PF'!$D$23),
  IF(('Funções Transações'!N78&lt;'Indices PF'!$E$26), N78*'Indices PF'!$J$23,
  IF(('Funções Transações'!N78&lt;'Indices PF'!$F$26), N78*'Indices PF'!$K$23, N78*'Indices PF'!$L$23)),
   IF((O78&lt;='Indices PF'!$D$24),
   IF(('Funções Transações'!N78&lt;'Indices PF'!$E$26), N78*'Indices PF'!$J$24,
   IF(('Funções Transações'!N78&lt;'Indices PF'!$F$26), N78*'Indices PF'!$K$24, N78*'Indices PF'!$L$24)),
    IF((O78&gt;='Indices PF'!$D$25),
    IF(('Funções Transações'!N78&lt;'Indices PF'!$E$26), N78*'Indices PF'!$J$25,
    IF(('Funções Transações'!N78&lt;'Indices PF'!$F$26), N78*'Indices PF'!$K$25, N78*'Indices PF'!$L$25)))))))))</f>
        <v/>
      </c>
      <c r="U78" s="216" t="str">
        <f>IF(OR(ISBLANK(P78),ISBLANK(Q78)),"",
 IF((Q78&lt;='Indices PF'!$D$47),
  IF(('Funções Transações'!P78&lt;'Indices PF'!$E$50), P78*'Indices PF'!$J$47,
  IF(('Funções Transações'!P78&lt;'Indices PF'!$F$50), P78*'Indices PF'!$K$47, P78*'Indices PF'!$L$47)),
   IF((Q78&lt;='Indices PF'!$D$48),
   IF(('Funções Transações'!P78&lt;'Indices PF'!$E$50), P78*'Indices PF'!$J$48,
   IF(('Funções Transações'!P78&lt;'Indices PF'!$F$50), P78*'Indices PF'!$K$48, P78*'Indices PF'!$L$48)),
    IF((Q78&gt;='Indices PF'!$D$49),
    IF(('Funções Transações'!P78&lt;'Indices PF'!$E$50), P78*'Indices PF'!$J$49,
    IF(('Funções Transações'!P78&lt;'Indices PF'!$F$50), P78*'Indices PF'!$K$49, P78*'Indices PF'!$L$49))))))</f>
        <v/>
      </c>
      <c r="V78" s="217"/>
      <c r="W78" s="218"/>
      <c r="X78" s="218"/>
      <c r="Y78" s="219"/>
      <c r="Z78" s="125"/>
      <c r="AA78" s="85"/>
      <c r="AB78" s="220" t="str">
        <f t="shared" si="0"/>
        <v/>
      </c>
      <c r="AC78" s="148"/>
      <c r="AD78" s="123"/>
      <c r="AE78" s="123"/>
      <c r="AF78" s="148"/>
      <c r="AG78" s="148"/>
    </row>
    <row r="79" spans="1:33" ht="12.75" customHeight="1">
      <c r="A79" s="124"/>
      <c r="B79" s="107"/>
      <c r="C79" s="89"/>
      <c r="D79" s="168"/>
      <c r="E79" s="169"/>
      <c r="F79" s="169"/>
      <c r="G79" s="211"/>
      <c r="H79" s="211"/>
      <c r="I79" s="211"/>
      <c r="J79" s="211"/>
      <c r="K79" s="211"/>
      <c r="L79" s="205"/>
      <c r="M79" s="85"/>
      <c r="N79" s="126"/>
      <c r="O79" s="126"/>
      <c r="P79" s="126"/>
      <c r="Q79" s="85"/>
      <c r="R79" s="222" t="str">
        <f>IF(AND(ISTEXT(T79),ISTEXT(U79)),"",SUM(T79:U79)*'Indices PF'!$E$54)</f>
        <v/>
      </c>
      <c r="S79" s="214" t="str">
        <f>IF(OR(ISBLANK(N79),ISBLANK(O79)),"",
 IF(M79="EI", IF((O79&lt;='Indices PF'!$D$7),
  IF(('Funções Transações'!N79&lt;'Indices PF'!$E$10), 'Indices PF'!$E$7,
  IF(('Funções Transações'!N79&lt;'Indices PF'!$F$10), 'Indices PF'!$F$7, 'Indices PF'!$G$7)),
   IF((O79&lt;='Indices PF'!$D$8),
   IF(('Funções Transações'!N79&lt;'Indices PF'!$E$10), 'Indices PF'!$E$8,
   IF(('Funções Transações'!N79&lt;'Indices PF'!$F$10), 'Indices PF'!$F$8, 'Indices PF'!$G$8)),
    IF((O79&gt;='Indices PF'!$D$9),
    IF(('Funções Transações'!N79&lt;'Indices PF'!$E$10), 'Indices PF'!$E$9,
    IF(('Funções Transações'!N79&lt;'Indices PF'!$F$10), 'Indices PF'!$F$9, 'Indices PF'!$G$9))))),
 IF(M79="EQ", IF((O79&lt;='Indices PF'!$D$15),
  IF(('Funções Transações'!N79&lt;'Indices PF'!$E$18), 'Indices PF'!$E$15,
  IF(('Funções Transações'!N79&lt;'Indices PF'!$F$18), 'Indices PF'!$F$15, 'Indices PF'!$G$15)),
   IF((O79&lt;='Indices PF'!$D$16),
   IF(('Funções Transações'!N79&lt;'Indices PF'!$E$18), 'Indices PF'!$E$16,
   IF(('Funções Transações'!N79&lt;'Indices PF'!$F$18), 'Indices PF'!$F$16, 'Indices PF'!$G$16)),
    IF((O79&gt;='Indices PF'!$D$17),
    IF(('Funções Transações'!N79&lt;'Indices PF'!$E$18), 'Indices PF'!$E$17,
    IF(('Funções Transações'!N79&lt;'Indices PF'!$F$18), 'Indices PF'!$F$17, 'Indices PF'!$G$17))))),
 IF(M79="EO", IF((O79&lt;='Indices PF'!$D$23),
  IF(('Funções Transações'!N79&lt;'Indices PF'!$E$26), 'Indices PF'!$E$23,
  IF(('Funções Transações'!N79&lt;'Indices PF'!$F$26), 'Indices PF'!$F$23, 'Indices PF'!$G$23)),
   IF((O79&lt;='Indices PF'!$D$24),
   IF(('Funções Transações'!N79&lt;'Indices PF'!$E$26), 'Indices PF'!$E$24,
   IF(('Funções Transações'!N79&lt;'Indices PF'!$F$26), 'Indices PF'!$F$24, 'Indices PF'!$G$24)),
    IF((O79&gt;='Indices PF'!$D$25),
    IF(('Funções Transações'!N79&lt;'Indices PF'!$E$26), 'Indices PF'!$E$25,
    IF(('Funções Transações'!N79&lt;'Indices PF'!$F$26), 'Indices PF'!$F$25, 'Indices PF'!$G$25)))))))))</f>
        <v/>
      </c>
      <c r="T79" s="215" t="str">
        <f>IF(OR(ISBLANK(N79),ISBLANK(O79)),"",
 IF(M79="EI", IF((O79&lt;='Indices PF'!$D$7),
  IF(('Funções Transações'!N79&lt;'Indices PF'!$E$10), N79*'Indices PF'!$J$7,
  IF(('Funções Transações'!N79&lt;'Indices PF'!$F$10), N79*'Indices PF'!$K$7, N79*'Indices PF'!$L$7)),
   IF((O79&lt;='Indices PF'!$D$8),
   IF(('Funções Transações'!N79&lt;'Indices PF'!$E$10), N79*'Indices PF'!$J$8,
   IF(('Funções Transações'!N79&lt;'Indices PF'!$F$10), N79*'Indices PF'!$K$8, N79*'Indices PF'!$L$8)),
    IF((O79&gt;='Indices PF'!$D$9),
    IF(('Funções Transações'!N79&lt;'Indices PF'!$E$10), N79*'Indices PF'!$J$9,
    IF(('Funções Transações'!N79&lt;'Indices PF'!$F$10), N79*'Indices PF'!$K$9, N79*'Indices PF'!$L$9))))),
 IF(M79="EQ", IF((O79&lt;='Indices PF'!$D$15),
  IF(('Funções Transações'!N79&lt;'Indices PF'!$E$18), N79*'Indices PF'!$J$15,
  IF(('Funções Transações'!N79&lt;'Indices PF'!$F$18), N79*'Indices PF'!$K$15, N79*'Indices PF'!$L$15)),
   IF((O79&lt;='Indices PF'!$D$16),
   IF(('Funções Transações'!N79&lt;'Indices PF'!$E$18), N79*'Indices PF'!$J$16,
   IF(('Funções Transações'!N79&lt;'Indices PF'!$F$18), N79*'Indices PF'!$K$16, N79*'Indices PF'!$L$16)),
    IF((O79&gt;='Indices PF'!$D$17),
    IF(('Funções Transações'!N79&lt;'Indices PF'!$E$18), N79*'Indices PF'!$J$17,
    IF(('Funções Transações'!N79&lt;'Indices PF'!$F$18), N79*'Indices PF'!$K$17, N79*'Indices PF'!$L$17))))),
 IF(M79="EO", IF((O79&lt;='Indices PF'!$D$23),
  IF(('Funções Transações'!N79&lt;'Indices PF'!$E$26), N79*'Indices PF'!$J$23,
  IF(('Funções Transações'!N79&lt;'Indices PF'!$F$26), N79*'Indices PF'!$K$23, N79*'Indices PF'!$L$23)),
   IF((O79&lt;='Indices PF'!$D$24),
   IF(('Funções Transações'!N79&lt;'Indices PF'!$E$26), N79*'Indices PF'!$J$24,
   IF(('Funções Transações'!N79&lt;'Indices PF'!$F$26), N79*'Indices PF'!$K$24, N79*'Indices PF'!$L$24)),
    IF((O79&gt;='Indices PF'!$D$25),
    IF(('Funções Transações'!N79&lt;'Indices PF'!$E$26), N79*'Indices PF'!$J$25,
    IF(('Funções Transações'!N79&lt;'Indices PF'!$F$26), N79*'Indices PF'!$K$25, N79*'Indices PF'!$L$25)))))))))</f>
        <v/>
      </c>
      <c r="U79" s="216" t="str">
        <f>IF(OR(ISBLANK(P79),ISBLANK(Q79)),"",
 IF((Q79&lt;='Indices PF'!$D$47),
  IF(('Funções Transações'!P79&lt;'Indices PF'!$E$50), P79*'Indices PF'!$J$47,
  IF(('Funções Transações'!P79&lt;'Indices PF'!$F$50), P79*'Indices PF'!$K$47, P79*'Indices PF'!$L$47)),
   IF((Q79&lt;='Indices PF'!$D$48),
   IF(('Funções Transações'!P79&lt;'Indices PF'!$E$50), P79*'Indices PF'!$J$48,
   IF(('Funções Transações'!P79&lt;'Indices PF'!$F$50), P79*'Indices PF'!$K$48, P79*'Indices PF'!$L$48)),
    IF((Q79&gt;='Indices PF'!$D$49),
    IF(('Funções Transações'!P79&lt;'Indices PF'!$E$50), P79*'Indices PF'!$J$49,
    IF(('Funções Transações'!P79&lt;'Indices PF'!$F$50), P79*'Indices PF'!$K$49, P79*'Indices PF'!$L$49))))))</f>
        <v/>
      </c>
      <c r="V79" s="217"/>
      <c r="W79" s="218"/>
      <c r="X79" s="218"/>
      <c r="Y79" s="219"/>
      <c r="Z79" s="125"/>
      <c r="AA79" s="85"/>
      <c r="AB79" s="220" t="str">
        <f t="shared" si="0"/>
        <v/>
      </c>
      <c r="AC79" s="148"/>
      <c r="AD79" s="123"/>
      <c r="AE79" s="123"/>
      <c r="AF79" s="148"/>
      <c r="AG79" s="148"/>
    </row>
    <row r="80" spans="1:33" ht="12.75" customHeight="1">
      <c r="A80" s="124"/>
      <c r="B80" s="107"/>
      <c r="C80" s="89"/>
      <c r="D80" s="168"/>
      <c r="E80" s="169"/>
      <c r="F80" s="169"/>
      <c r="G80" s="211"/>
      <c r="H80" s="211"/>
      <c r="I80" s="211"/>
      <c r="J80" s="211"/>
      <c r="K80" s="211"/>
      <c r="L80" s="205"/>
      <c r="M80" s="85"/>
      <c r="N80" s="126"/>
      <c r="O80" s="126"/>
      <c r="P80" s="126"/>
      <c r="Q80" s="85"/>
      <c r="R80" s="222" t="str">
        <f>IF(AND(ISTEXT(T80),ISTEXT(U80)),"",SUM(T80:U80)*'Indices PF'!$E$54)</f>
        <v/>
      </c>
      <c r="S80" s="214" t="str">
        <f>IF(OR(ISBLANK(N80),ISBLANK(O80)),"",
 IF(M80="EI", IF((O80&lt;='Indices PF'!$D$7),
  IF(('Funções Transações'!N80&lt;'Indices PF'!$E$10), 'Indices PF'!$E$7,
  IF(('Funções Transações'!N80&lt;'Indices PF'!$F$10), 'Indices PF'!$F$7, 'Indices PF'!$G$7)),
   IF((O80&lt;='Indices PF'!$D$8),
   IF(('Funções Transações'!N80&lt;'Indices PF'!$E$10), 'Indices PF'!$E$8,
   IF(('Funções Transações'!N80&lt;'Indices PF'!$F$10), 'Indices PF'!$F$8, 'Indices PF'!$G$8)),
    IF((O80&gt;='Indices PF'!$D$9),
    IF(('Funções Transações'!N80&lt;'Indices PF'!$E$10), 'Indices PF'!$E$9,
    IF(('Funções Transações'!N80&lt;'Indices PF'!$F$10), 'Indices PF'!$F$9, 'Indices PF'!$G$9))))),
 IF(M80="EQ", IF((O80&lt;='Indices PF'!$D$15),
  IF(('Funções Transações'!N80&lt;'Indices PF'!$E$18), 'Indices PF'!$E$15,
  IF(('Funções Transações'!N80&lt;'Indices PF'!$F$18), 'Indices PF'!$F$15, 'Indices PF'!$G$15)),
   IF((O80&lt;='Indices PF'!$D$16),
   IF(('Funções Transações'!N80&lt;'Indices PF'!$E$18), 'Indices PF'!$E$16,
   IF(('Funções Transações'!N80&lt;'Indices PF'!$F$18), 'Indices PF'!$F$16, 'Indices PF'!$G$16)),
    IF((O80&gt;='Indices PF'!$D$17),
    IF(('Funções Transações'!N80&lt;'Indices PF'!$E$18), 'Indices PF'!$E$17,
    IF(('Funções Transações'!N80&lt;'Indices PF'!$F$18), 'Indices PF'!$F$17, 'Indices PF'!$G$17))))),
 IF(M80="EO", IF((O80&lt;='Indices PF'!$D$23),
  IF(('Funções Transações'!N80&lt;'Indices PF'!$E$26), 'Indices PF'!$E$23,
  IF(('Funções Transações'!N80&lt;'Indices PF'!$F$26), 'Indices PF'!$F$23, 'Indices PF'!$G$23)),
   IF((O80&lt;='Indices PF'!$D$24),
   IF(('Funções Transações'!N80&lt;'Indices PF'!$E$26), 'Indices PF'!$E$24,
   IF(('Funções Transações'!N80&lt;'Indices PF'!$F$26), 'Indices PF'!$F$24, 'Indices PF'!$G$24)),
    IF((O80&gt;='Indices PF'!$D$25),
    IF(('Funções Transações'!N80&lt;'Indices PF'!$E$26), 'Indices PF'!$E$25,
    IF(('Funções Transações'!N80&lt;'Indices PF'!$F$26), 'Indices PF'!$F$25, 'Indices PF'!$G$25)))))))))</f>
        <v/>
      </c>
      <c r="T80" s="215" t="str">
        <f>IF(OR(ISBLANK(N80),ISBLANK(O80)),"",
 IF(M80="EI", IF((O80&lt;='Indices PF'!$D$7),
  IF(('Funções Transações'!N80&lt;'Indices PF'!$E$10), N80*'Indices PF'!$J$7,
  IF(('Funções Transações'!N80&lt;'Indices PF'!$F$10), N80*'Indices PF'!$K$7, N80*'Indices PF'!$L$7)),
   IF((O80&lt;='Indices PF'!$D$8),
   IF(('Funções Transações'!N80&lt;'Indices PF'!$E$10), N80*'Indices PF'!$J$8,
   IF(('Funções Transações'!N80&lt;'Indices PF'!$F$10), N80*'Indices PF'!$K$8, N80*'Indices PF'!$L$8)),
    IF((O80&gt;='Indices PF'!$D$9),
    IF(('Funções Transações'!N80&lt;'Indices PF'!$E$10), N80*'Indices PF'!$J$9,
    IF(('Funções Transações'!N80&lt;'Indices PF'!$F$10), N80*'Indices PF'!$K$9, N80*'Indices PF'!$L$9))))),
 IF(M80="EQ", IF((O80&lt;='Indices PF'!$D$15),
  IF(('Funções Transações'!N80&lt;'Indices PF'!$E$18), N80*'Indices PF'!$J$15,
  IF(('Funções Transações'!N80&lt;'Indices PF'!$F$18), N80*'Indices PF'!$K$15, N80*'Indices PF'!$L$15)),
   IF((O80&lt;='Indices PF'!$D$16),
   IF(('Funções Transações'!N80&lt;'Indices PF'!$E$18), N80*'Indices PF'!$J$16,
   IF(('Funções Transações'!N80&lt;'Indices PF'!$F$18), N80*'Indices PF'!$K$16, N80*'Indices PF'!$L$16)),
    IF((O80&gt;='Indices PF'!$D$17),
    IF(('Funções Transações'!N80&lt;'Indices PF'!$E$18), N80*'Indices PF'!$J$17,
    IF(('Funções Transações'!N80&lt;'Indices PF'!$F$18), N80*'Indices PF'!$K$17, N80*'Indices PF'!$L$17))))),
 IF(M80="EO", IF((O80&lt;='Indices PF'!$D$23),
  IF(('Funções Transações'!N80&lt;'Indices PF'!$E$26), N80*'Indices PF'!$J$23,
  IF(('Funções Transações'!N80&lt;'Indices PF'!$F$26), N80*'Indices PF'!$K$23, N80*'Indices PF'!$L$23)),
   IF((O80&lt;='Indices PF'!$D$24),
   IF(('Funções Transações'!N80&lt;'Indices PF'!$E$26), N80*'Indices PF'!$J$24,
   IF(('Funções Transações'!N80&lt;'Indices PF'!$F$26), N80*'Indices PF'!$K$24, N80*'Indices PF'!$L$24)),
    IF((O80&gt;='Indices PF'!$D$25),
    IF(('Funções Transações'!N80&lt;'Indices PF'!$E$26), N80*'Indices PF'!$J$25,
    IF(('Funções Transações'!N80&lt;'Indices PF'!$F$26), N80*'Indices PF'!$K$25, N80*'Indices PF'!$L$25)))))))))</f>
        <v/>
      </c>
      <c r="U80" s="216" t="str">
        <f>IF(OR(ISBLANK(P80),ISBLANK(Q80)),"",
 IF((Q80&lt;='Indices PF'!$D$47),
  IF(('Funções Transações'!P80&lt;'Indices PF'!$E$50), P80*'Indices PF'!$J$47,
  IF(('Funções Transações'!P80&lt;'Indices PF'!$F$50), P80*'Indices PF'!$K$47, P80*'Indices PF'!$L$47)),
   IF((Q80&lt;='Indices PF'!$D$48),
   IF(('Funções Transações'!P80&lt;'Indices PF'!$E$50), P80*'Indices PF'!$J$48,
   IF(('Funções Transações'!P80&lt;'Indices PF'!$F$50), P80*'Indices PF'!$K$48, P80*'Indices PF'!$L$48)),
    IF((Q80&gt;='Indices PF'!$D$49),
    IF(('Funções Transações'!P80&lt;'Indices PF'!$E$50), P80*'Indices PF'!$J$49,
    IF(('Funções Transações'!P80&lt;'Indices PF'!$F$50), P80*'Indices PF'!$K$49, P80*'Indices PF'!$L$49))))))</f>
        <v/>
      </c>
      <c r="V80" s="217"/>
      <c r="W80" s="218"/>
      <c r="X80" s="218"/>
      <c r="Y80" s="219"/>
      <c r="Z80" s="125"/>
      <c r="AA80" s="85"/>
      <c r="AB80" s="220" t="str">
        <f t="shared" si="0"/>
        <v/>
      </c>
      <c r="AC80" s="148"/>
      <c r="AD80" s="123"/>
      <c r="AE80" s="123"/>
      <c r="AF80" s="148"/>
      <c r="AG80" s="148"/>
    </row>
    <row r="81" spans="1:33" ht="12.75" customHeight="1">
      <c r="A81" s="124"/>
      <c r="B81" s="107"/>
      <c r="C81" s="89"/>
      <c r="D81" s="168"/>
      <c r="E81" s="169"/>
      <c r="F81" s="169"/>
      <c r="G81" s="211"/>
      <c r="H81" s="211"/>
      <c r="I81" s="211"/>
      <c r="J81" s="211"/>
      <c r="K81" s="211"/>
      <c r="L81" s="205"/>
      <c r="M81" s="85"/>
      <c r="N81" s="126"/>
      <c r="O81" s="126"/>
      <c r="P81" s="126"/>
      <c r="Q81" s="85"/>
      <c r="R81" s="222" t="str">
        <f>IF(AND(ISTEXT(T81),ISTEXT(U81)),"",SUM(T81:U81)*'Indices PF'!$E$54)</f>
        <v/>
      </c>
      <c r="S81" s="214" t="str">
        <f>IF(OR(ISBLANK(N81),ISBLANK(O81)),"",
 IF(M81="EI", IF((O81&lt;='Indices PF'!$D$7),
  IF(('Funções Transações'!N81&lt;'Indices PF'!$E$10), 'Indices PF'!$E$7,
  IF(('Funções Transações'!N81&lt;'Indices PF'!$F$10), 'Indices PF'!$F$7, 'Indices PF'!$G$7)),
   IF((O81&lt;='Indices PF'!$D$8),
   IF(('Funções Transações'!N81&lt;'Indices PF'!$E$10), 'Indices PF'!$E$8,
   IF(('Funções Transações'!N81&lt;'Indices PF'!$F$10), 'Indices PF'!$F$8, 'Indices PF'!$G$8)),
    IF((O81&gt;='Indices PF'!$D$9),
    IF(('Funções Transações'!N81&lt;'Indices PF'!$E$10), 'Indices PF'!$E$9,
    IF(('Funções Transações'!N81&lt;'Indices PF'!$F$10), 'Indices PF'!$F$9, 'Indices PF'!$G$9))))),
 IF(M81="EQ", IF((O81&lt;='Indices PF'!$D$15),
  IF(('Funções Transações'!N81&lt;'Indices PF'!$E$18), 'Indices PF'!$E$15,
  IF(('Funções Transações'!N81&lt;'Indices PF'!$F$18), 'Indices PF'!$F$15, 'Indices PF'!$G$15)),
   IF((O81&lt;='Indices PF'!$D$16),
   IF(('Funções Transações'!N81&lt;'Indices PF'!$E$18), 'Indices PF'!$E$16,
   IF(('Funções Transações'!N81&lt;'Indices PF'!$F$18), 'Indices PF'!$F$16, 'Indices PF'!$G$16)),
    IF((O81&gt;='Indices PF'!$D$17),
    IF(('Funções Transações'!N81&lt;'Indices PF'!$E$18), 'Indices PF'!$E$17,
    IF(('Funções Transações'!N81&lt;'Indices PF'!$F$18), 'Indices PF'!$F$17, 'Indices PF'!$G$17))))),
 IF(M81="EO", IF((O81&lt;='Indices PF'!$D$23),
  IF(('Funções Transações'!N81&lt;'Indices PF'!$E$26), 'Indices PF'!$E$23,
  IF(('Funções Transações'!N81&lt;'Indices PF'!$F$26), 'Indices PF'!$F$23, 'Indices PF'!$G$23)),
   IF((O81&lt;='Indices PF'!$D$24),
   IF(('Funções Transações'!N81&lt;'Indices PF'!$E$26), 'Indices PF'!$E$24,
   IF(('Funções Transações'!N81&lt;'Indices PF'!$F$26), 'Indices PF'!$F$24, 'Indices PF'!$G$24)),
    IF((O81&gt;='Indices PF'!$D$25),
    IF(('Funções Transações'!N81&lt;'Indices PF'!$E$26), 'Indices PF'!$E$25,
    IF(('Funções Transações'!N81&lt;'Indices PF'!$F$26), 'Indices PF'!$F$25, 'Indices PF'!$G$25)))))))))</f>
        <v/>
      </c>
      <c r="T81" s="215" t="str">
        <f>IF(OR(ISBLANK(N81),ISBLANK(O81)),"",
 IF(M81="EI", IF((O81&lt;='Indices PF'!$D$7),
  IF(('Funções Transações'!N81&lt;'Indices PF'!$E$10), N81*'Indices PF'!$J$7,
  IF(('Funções Transações'!N81&lt;'Indices PF'!$F$10), N81*'Indices PF'!$K$7, N81*'Indices PF'!$L$7)),
   IF((O81&lt;='Indices PF'!$D$8),
   IF(('Funções Transações'!N81&lt;'Indices PF'!$E$10), N81*'Indices PF'!$J$8,
   IF(('Funções Transações'!N81&lt;'Indices PF'!$F$10), N81*'Indices PF'!$K$8, N81*'Indices PF'!$L$8)),
    IF((O81&gt;='Indices PF'!$D$9),
    IF(('Funções Transações'!N81&lt;'Indices PF'!$E$10), N81*'Indices PF'!$J$9,
    IF(('Funções Transações'!N81&lt;'Indices PF'!$F$10), N81*'Indices PF'!$K$9, N81*'Indices PF'!$L$9))))),
 IF(M81="EQ", IF((O81&lt;='Indices PF'!$D$15),
  IF(('Funções Transações'!N81&lt;'Indices PF'!$E$18), N81*'Indices PF'!$J$15,
  IF(('Funções Transações'!N81&lt;'Indices PF'!$F$18), N81*'Indices PF'!$K$15, N81*'Indices PF'!$L$15)),
   IF((O81&lt;='Indices PF'!$D$16),
   IF(('Funções Transações'!N81&lt;'Indices PF'!$E$18), N81*'Indices PF'!$J$16,
   IF(('Funções Transações'!N81&lt;'Indices PF'!$F$18), N81*'Indices PF'!$K$16, N81*'Indices PF'!$L$16)),
    IF((O81&gt;='Indices PF'!$D$17),
    IF(('Funções Transações'!N81&lt;'Indices PF'!$E$18), N81*'Indices PF'!$J$17,
    IF(('Funções Transações'!N81&lt;'Indices PF'!$F$18), N81*'Indices PF'!$K$17, N81*'Indices PF'!$L$17))))),
 IF(M81="EO", IF((O81&lt;='Indices PF'!$D$23),
  IF(('Funções Transações'!N81&lt;'Indices PF'!$E$26), N81*'Indices PF'!$J$23,
  IF(('Funções Transações'!N81&lt;'Indices PF'!$F$26), N81*'Indices PF'!$K$23, N81*'Indices PF'!$L$23)),
   IF((O81&lt;='Indices PF'!$D$24),
   IF(('Funções Transações'!N81&lt;'Indices PF'!$E$26), N81*'Indices PF'!$J$24,
   IF(('Funções Transações'!N81&lt;'Indices PF'!$F$26), N81*'Indices PF'!$K$24, N81*'Indices PF'!$L$24)),
    IF((O81&gt;='Indices PF'!$D$25),
    IF(('Funções Transações'!N81&lt;'Indices PF'!$E$26), N81*'Indices PF'!$J$25,
    IF(('Funções Transações'!N81&lt;'Indices PF'!$F$26), N81*'Indices PF'!$K$25, N81*'Indices PF'!$L$25)))))))))</f>
        <v/>
      </c>
      <c r="U81" s="216" t="str">
        <f>IF(OR(ISBLANK(P81),ISBLANK(Q81)),"",
 IF((Q81&lt;='Indices PF'!$D$47),
  IF(('Funções Transações'!P81&lt;'Indices PF'!$E$50), P81*'Indices PF'!$J$47,
  IF(('Funções Transações'!P81&lt;'Indices PF'!$F$50), P81*'Indices PF'!$K$47, P81*'Indices PF'!$L$47)),
   IF((Q81&lt;='Indices PF'!$D$48),
   IF(('Funções Transações'!P81&lt;'Indices PF'!$E$50), P81*'Indices PF'!$J$48,
   IF(('Funções Transações'!P81&lt;'Indices PF'!$F$50), P81*'Indices PF'!$K$48, P81*'Indices PF'!$L$48)),
    IF((Q81&gt;='Indices PF'!$D$49),
    IF(('Funções Transações'!P81&lt;'Indices PF'!$E$50), P81*'Indices PF'!$J$49,
    IF(('Funções Transações'!P81&lt;'Indices PF'!$F$50), P81*'Indices PF'!$K$49, P81*'Indices PF'!$L$49))))))</f>
        <v/>
      </c>
      <c r="V81" s="217"/>
      <c r="W81" s="218"/>
      <c r="X81" s="218"/>
      <c r="Y81" s="219"/>
      <c r="Z81" s="125"/>
      <c r="AA81" s="85"/>
      <c r="AB81" s="220" t="str">
        <f t="shared" si="0"/>
        <v/>
      </c>
      <c r="AC81" s="148"/>
      <c r="AD81" s="123"/>
      <c r="AE81" s="123"/>
      <c r="AF81" s="148"/>
      <c r="AG81" s="148"/>
    </row>
    <row r="82" spans="1:33" ht="12.75" customHeight="1">
      <c r="A82" s="124"/>
      <c r="B82" s="107"/>
      <c r="C82" s="89"/>
      <c r="D82" s="168"/>
      <c r="E82" s="169"/>
      <c r="F82" s="169"/>
      <c r="G82" s="211"/>
      <c r="H82" s="211"/>
      <c r="I82" s="211"/>
      <c r="J82" s="211"/>
      <c r="K82" s="211"/>
      <c r="L82" s="205"/>
      <c r="M82" s="85"/>
      <c r="N82" s="126"/>
      <c r="O82" s="126"/>
      <c r="P82" s="126"/>
      <c r="Q82" s="85"/>
      <c r="R82" s="222" t="str">
        <f>IF(AND(ISTEXT(T82),ISTEXT(U82)),"",SUM(T82:U82)*'Indices PF'!$E$54)</f>
        <v/>
      </c>
      <c r="S82" s="214" t="str">
        <f>IF(OR(ISBLANK(N82),ISBLANK(O82)),"",
 IF(M82="EI", IF((O82&lt;='Indices PF'!$D$7),
  IF(('Funções Transações'!N82&lt;'Indices PF'!$E$10), 'Indices PF'!$E$7,
  IF(('Funções Transações'!N82&lt;'Indices PF'!$F$10), 'Indices PF'!$F$7, 'Indices PF'!$G$7)),
   IF((O82&lt;='Indices PF'!$D$8),
   IF(('Funções Transações'!N82&lt;'Indices PF'!$E$10), 'Indices PF'!$E$8,
   IF(('Funções Transações'!N82&lt;'Indices PF'!$F$10), 'Indices PF'!$F$8, 'Indices PF'!$G$8)),
    IF((O82&gt;='Indices PF'!$D$9),
    IF(('Funções Transações'!N82&lt;'Indices PF'!$E$10), 'Indices PF'!$E$9,
    IF(('Funções Transações'!N82&lt;'Indices PF'!$F$10), 'Indices PF'!$F$9, 'Indices PF'!$G$9))))),
 IF(M82="EQ", IF((O82&lt;='Indices PF'!$D$15),
  IF(('Funções Transações'!N82&lt;'Indices PF'!$E$18), 'Indices PF'!$E$15,
  IF(('Funções Transações'!N82&lt;'Indices PF'!$F$18), 'Indices PF'!$F$15, 'Indices PF'!$G$15)),
   IF((O82&lt;='Indices PF'!$D$16),
   IF(('Funções Transações'!N82&lt;'Indices PF'!$E$18), 'Indices PF'!$E$16,
   IF(('Funções Transações'!N82&lt;'Indices PF'!$F$18), 'Indices PF'!$F$16, 'Indices PF'!$G$16)),
    IF((O82&gt;='Indices PF'!$D$17),
    IF(('Funções Transações'!N82&lt;'Indices PF'!$E$18), 'Indices PF'!$E$17,
    IF(('Funções Transações'!N82&lt;'Indices PF'!$F$18), 'Indices PF'!$F$17, 'Indices PF'!$G$17))))),
 IF(M82="EO", IF((O82&lt;='Indices PF'!$D$23),
  IF(('Funções Transações'!N82&lt;'Indices PF'!$E$26), 'Indices PF'!$E$23,
  IF(('Funções Transações'!N82&lt;'Indices PF'!$F$26), 'Indices PF'!$F$23, 'Indices PF'!$G$23)),
   IF((O82&lt;='Indices PF'!$D$24),
   IF(('Funções Transações'!N82&lt;'Indices PF'!$E$26), 'Indices PF'!$E$24,
   IF(('Funções Transações'!N82&lt;'Indices PF'!$F$26), 'Indices PF'!$F$24, 'Indices PF'!$G$24)),
    IF((O82&gt;='Indices PF'!$D$25),
    IF(('Funções Transações'!N82&lt;'Indices PF'!$E$26), 'Indices PF'!$E$25,
    IF(('Funções Transações'!N82&lt;'Indices PF'!$F$26), 'Indices PF'!$F$25, 'Indices PF'!$G$25)))))))))</f>
        <v/>
      </c>
      <c r="T82" s="215" t="str">
        <f>IF(OR(ISBLANK(N82),ISBLANK(O82)),"",
 IF(M82="EI", IF((O82&lt;='Indices PF'!$D$7),
  IF(('Funções Transações'!N82&lt;'Indices PF'!$E$10), N82*'Indices PF'!$J$7,
  IF(('Funções Transações'!N82&lt;'Indices PF'!$F$10), N82*'Indices PF'!$K$7, N82*'Indices PF'!$L$7)),
   IF((O82&lt;='Indices PF'!$D$8),
   IF(('Funções Transações'!N82&lt;'Indices PF'!$E$10), N82*'Indices PF'!$J$8,
   IF(('Funções Transações'!N82&lt;'Indices PF'!$F$10), N82*'Indices PF'!$K$8, N82*'Indices PF'!$L$8)),
    IF((O82&gt;='Indices PF'!$D$9),
    IF(('Funções Transações'!N82&lt;'Indices PF'!$E$10), N82*'Indices PF'!$J$9,
    IF(('Funções Transações'!N82&lt;'Indices PF'!$F$10), N82*'Indices PF'!$K$9, N82*'Indices PF'!$L$9))))),
 IF(M82="EQ", IF((O82&lt;='Indices PF'!$D$15),
  IF(('Funções Transações'!N82&lt;'Indices PF'!$E$18), N82*'Indices PF'!$J$15,
  IF(('Funções Transações'!N82&lt;'Indices PF'!$F$18), N82*'Indices PF'!$K$15, N82*'Indices PF'!$L$15)),
   IF((O82&lt;='Indices PF'!$D$16),
   IF(('Funções Transações'!N82&lt;'Indices PF'!$E$18), N82*'Indices PF'!$J$16,
   IF(('Funções Transações'!N82&lt;'Indices PF'!$F$18), N82*'Indices PF'!$K$16, N82*'Indices PF'!$L$16)),
    IF((O82&gt;='Indices PF'!$D$17),
    IF(('Funções Transações'!N82&lt;'Indices PF'!$E$18), N82*'Indices PF'!$J$17,
    IF(('Funções Transações'!N82&lt;'Indices PF'!$F$18), N82*'Indices PF'!$K$17, N82*'Indices PF'!$L$17))))),
 IF(M82="EO", IF((O82&lt;='Indices PF'!$D$23),
  IF(('Funções Transações'!N82&lt;'Indices PF'!$E$26), N82*'Indices PF'!$J$23,
  IF(('Funções Transações'!N82&lt;'Indices PF'!$F$26), N82*'Indices PF'!$K$23, N82*'Indices PF'!$L$23)),
   IF((O82&lt;='Indices PF'!$D$24),
   IF(('Funções Transações'!N82&lt;'Indices PF'!$E$26), N82*'Indices PF'!$J$24,
   IF(('Funções Transações'!N82&lt;'Indices PF'!$F$26), N82*'Indices PF'!$K$24, N82*'Indices PF'!$L$24)),
    IF((O82&gt;='Indices PF'!$D$25),
    IF(('Funções Transações'!N82&lt;'Indices PF'!$E$26), N82*'Indices PF'!$J$25,
    IF(('Funções Transações'!N82&lt;'Indices PF'!$F$26), N82*'Indices PF'!$K$25, N82*'Indices PF'!$L$25)))))))))</f>
        <v/>
      </c>
      <c r="U82" s="216" t="str">
        <f>IF(OR(ISBLANK(P82),ISBLANK(Q82)),"",
 IF((Q82&lt;='Indices PF'!$D$47),
  IF(('Funções Transações'!P82&lt;'Indices PF'!$E$50), P82*'Indices PF'!$J$47,
  IF(('Funções Transações'!P82&lt;'Indices PF'!$F$50), P82*'Indices PF'!$K$47, P82*'Indices PF'!$L$47)),
   IF((Q82&lt;='Indices PF'!$D$48),
   IF(('Funções Transações'!P82&lt;'Indices PF'!$E$50), P82*'Indices PF'!$J$48,
   IF(('Funções Transações'!P82&lt;'Indices PF'!$F$50), P82*'Indices PF'!$K$48, P82*'Indices PF'!$L$48)),
    IF((Q82&gt;='Indices PF'!$D$49),
    IF(('Funções Transações'!P82&lt;'Indices PF'!$E$50), P82*'Indices PF'!$J$49,
    IF(('Funções Transações'!P82&lt;'Indices PF'!$F$50), P82*'Indices PF'!$K$49, P82*'Indices PF'!$L$49))))))</f>
        <v/>
      </c>
      <c r="V82" s="217"/>
      <c r="W82" s="218"/>
      <c r="X82" s="218"/>
      <c r="Y82" s="219"/>
      <c r="Z82" s="125"/>
      <c r="AA82" s="85"/>
      <c r="AB82" s="220" t="str">
        <f t="shared" si="0"/>
        <v/>
      </c>
      <c r="AC82" s="148"/>
      <c r="AD82" s="123"/>
      <c r="AE82" s="123"/>
      <c r="AF82" s="148"/>
      <c r="AG82" s="148"/>
    </row>
    <row r="83" spans="1:33" ht="12.75" customHeight="1">
      <c r="A83" s="124"/>
      <c r="B83" s="107"/>
      <c r="C83" s="89"/>
      <c r="D83" s="168"/>
      <c r="E83" s="169"/>
      <c r="F83" s="169"/>
      <c r="G83" s="211"/>
      <c r="H83" s="211"/>
      <c r="I83" s="211"/>
      <c r="J83" s="211"/>
      <c r="K83" s="211"/>
      <c r="L83" s="205"/>
      <c r="M83" s="85"/>
      <c r="N83" s="126"/>
      <c r="O83" s="126"/>
      <c r="P83" s="126"/>
      <c r="Q83" s="85"/>
      <c r="R83" s="222" t="str">
        <f>IF(AND(ISTEXT(T83),ISTEXT(U83)),"",SUM(T83:U83)*'Indices PF'!$E$54)</f>
        <v/>
      </c>
      <c r="S83" s="214" t="str">
        <f>IF(OR(ISBLANK(N83),ISBLANK(O83)),"",
 IF(M83="EI", IF((O83&lt;='Indices PF'!$D$7),
  IF(('Funções Transações'!N83&lt;'Indices PF'!$E$10), 'Indices PF'!$E$7,
  IF(('Funções Transações'!N83&lt;'Indices PF'!$F$10), 'Indices PF'!$F$7, 'Indices PF'!$G$7)),
   IF((O83&lt;='Indices PF'!$D$8),
   IF(('Funções Transações'!N83&lt;'Indices PF'!$E$10), 'Indices PF'!$E$8,
   IF(('Funções Transações'!N83&lt;'Indices PF'!$F$10), 'Indices PF'!$F$8, 'Indices PF'!$G$8)),
    IF((O83&gt;='Indices PF'!$D$9),
    IF(('Funções Transações'!N83&lt;'Indices PF'!$E$10), 'Indices PF'!$E$9,
    IF(('Funções Transações'!N83&lt;'Indices PF'!$F$10), 'Indices PF'!$F$9, 'Indices PF'!$G$9))))),
 IF(M83="EQ", IF((O83&lt;='Indices PF'!$D$15),
  IF(('Funções Transações'!N83&lt;'Indices PF'!$E$18), 'Indices PF'!$E$15,
  IF(('Funções Transações'!N83&lt;'Indices PF'!$F$18), 'Indices PF'!$F$15, 'Indices PF'!$G$15)),
   IF((O83&lt;='Indices PF'!$D$16),
   IF(('Funções Transações'!N83&lt;'Indices PF'!$E$18), 'Indices PF'!$E$16,
   IF(('Funções Transações'!N83&lt;'Indices PF'!$F$18), 'Indices PF'!$F$16, 'Indices PF'!$G$16)),
    IF((O83&gt;='Indices PF'!$D$17),
    IF(('Funções Transações'!N83&lt;'Indices PF'!$E$18), 'Indices PF'!$E$17,
    IF(('Funções Transações'!N83&lt;'Indices PF'!$F$18), 'Indices PF'!$F$17, 'Indices PF'!$G$17))))),
 IF(M83="EO", IF((O83&lt;='Indices PF'!$D$23),
  IF(('Funções Transações'!N83&lt;'Indices PF'!$E$26), 'Indices PF'!$E$23,
  IF(('Funções Transações'!N83&lt;'Indices PF'!$F$26), 'Indices PF'!$F$23, 'Indices PF'!$G$23)),
   IF((O83&lt;='Indices PF'!$D$24),
   IF(('Funções Transações'!N83&lt;'Indices PF'!$E$26), 'Indices PF'!$E$24,
   IF(('Funções Transações'!N83&lt;'Indices PF'!$F$26), 'Indices PF'!$F$24, 'Indices PF'!$G$24)),
    IF((O83&gt;='Indices PF'!$D$25),
    IF(('Funções Transações'!N83&lt;'Indices PF'!$E$26), 'Indices PF'!$E$25,
    IF(('Funções Transações'!N83&lt;'Indices PF'!$F$26), 'Indices PF'!$F$25, 'Indices PF'!$G$25)))))))))</f>
        <v/>
      </c>
      <c r="T83" s="215" t="str">
        <f>IF(OR(ISBLANK(N83),ISBLANK(O83)),"",
 IF(M83="EI", IF((O83&lt;='Indices PF'!$D$7),
  IF(('Funções Transações'!N83&lt;'Indices PF'!$E$10), N83*'Indices PF'!$J$7,
  IF(('Funções Transações'!N83&lt;'Indices PF'!$F$10), N83*'Indices PF'!$K$7, N83*'Indices PF'!$L$7)),
   IF((O83&lt;='Indices PF'!$D$8),
   IF(('Funções Transações'!N83&lt;'Indices PF'!$E$10), N83*'Indices PF'!$J$8,
   IF(('Funções Transações'!N83&lt;'Indices PF'!$F$10), N83*'Indices PF'!$K$8, N83*'Indices PF'!$L$8)),
    IF((O83&gt;='Indices PF'!$D$9),
    IF(('Funções Transações'!N83&lt;'Indices PF'!$E$10), N83*'Indices PF'!$J$9,
    IF(('Funções Transações'!N83&lt;'Indices PF'!$F$10), N83*'Indices PF'!$K$9, N83*'Indices PF'!$L$9))))),
 IF(M83="EQ", IF((O83&lt;='Indices PF'!$D$15),
  IF(('Funções Transações'!N83&lt;'Indices PF'!$E$18), N83*'Indices PF'!$J$15,
  IF(('Funções Transações'!N83&lt;'Indices PF'!$F$18), N83*'Indices PF'!$K$15, N83*'Indices PF'!$L$15)),
   IF((O83&lt;='Indices PF'!$D$16),
   IF(('Funções Transações'!N83&lt;'Indices PF'!$E$18), N83*'Indices PF'!$J$16,
   IF(('Funções Transações'!N83&lt;'Indices PF'!$F$18), N83*'Indices PF'!$K$16, N83*'Indices PF'!$L$16)),
    IF((O83&gt;='Indices PF'!$D$17),
    IF(('Funções Transações'!N83&lt;'Indices PF'!$E$18), N83*'Indices PF'!$J$17,
    IF(('Funções Transações'!N83&lt;'Indices PF'!$F$18), N83*'Indices PF'!$K$17, N83*'Indices PF'!$L$17))))),
 IF(M83="EO", IF((O83&lt;='Indices PF'!$D$23),
  IF(('Funções Transações'!N83&lt;'Indices PF'!$E$26), N83*'Indices PF'!$J$23,
  IF(('Funções Transações'!N83&lt;'Indices PF'!$F$26), N83*'Indices PF'!$K$23, N83*'Indices PF'!$L$23)),
   IF((O83&lt;='Indices PF'!$D$24),
   IF(('Funções Transações'!N83&lt;'Indices PF'!$E$26), N83*'Indices PF'!$J$24,
   IF(('Funções Transações'!N83&lt;'Indices PF'!$F$26), N83*'Indices PF'!$K$24, N83*'Indices PF'!$L$24)),
    IF((O83&gt;='Indices PF'!$D$25),
    IF(('Funções Transações'!N83&lt;'Indices PF'!$E$26), N83*'Indices PF'!$J$25,
    IF(('Funções Transações'!N83&lt;'Indices PF'!$F$26), N83*'Indices PF'!$K$25, N83*'Indices PF'!$L$25)))))))))</f>
        <v/>
      </c>
      <c r="U83" s="216" t="str">
        <f>IF(OR(ISBLANK(P83),ISBLANK(Q83)),"",
 IF((Q83&lt;='Indices PF'!$D$47),
  IF(('Funções Transações'!P83&lt;'Indices PF'!$E$50), P83*'Indices PF'!$J$47,
  IF(('Funções Transações'!P83&lt;'Indices PF'!$F$50), P83*'Indices PF'!$K$47, P83*'Indices PF'!$L$47)),
   IF((Q83&lt;='Indices PF'!$D$48),
   IF(('Funções Transações'!P83&lt;'Indices PF'!$E$50), P83*'Indices PF'!$J$48,
   IF(('Funções Transações'!P83&lt;'Indices PF'!$F$50), P83*'Indices PF'!$K$48, P83*'Indices PF'!$L$48)),
    IF((Q83&gt;='Indices PF'!$D$49),
    IF(('Funções Transações'!P83&lt;'Indices PF'!$E$50), P83*'Indices PF'!$J$49,
    IF(('Funções Transações'!P83&lt;'Indices PF'!$F$50), P83*'Indices PF'!$K$49, P83*'Indices PF'!$L$49))))))</f>
        <v/>
      </c>
      <c r="V83" s="217"/>
      <c r="W83" s="218"/>
      <c r="X83" s="218"/>
      <c r="Y83" s="219"/>
      <c r="Z83" s="125"/>
      <c r="AA83" s="85"/>
      <c r="AB83" s="220" t="str">
        <f t="shared" si="0"/>
        <v/>
      </c>
      <c r="AC83" s="148"/>
      <c r="AD83" s="123"/>
      <c r="AE83" s="123"/>
      <c r="AF83" s="148"/>
      <c r="AG83" s="148"/>
    </row>
    <row r="84" spans="1:33" ht="12.75" customHeight="1">
      <c r="A84" s="124"/>
      <c r="B84" s="107"/>
      <c r="C84" s="89"/>
      <c r="D84" s="168"/>
      <c r="E84" s="169"/>
      <c r="F84" s="169"/>
      <c r="G84" s="211"/>
      <c r="H84" s="211"/>
      <c r="I84" s="211"/>
      <c r="J84" s="211"/>
      <c r="K84" s="211"/>
      <c r="L84" s="205"/>
      <c r="M84" s="85"/>
      <c r="N84" s="126"/>
      <c r="O84" s="126"/>
      <c r="P84" s="126"/>
      <c r="Q84" s="85"/>
      <c r="R84" s="222" t="str">
        <f>IF(AND(ISTEXT(T84),ISTEXT(U84)),"",SUM(T84:U84)*'Indices PF'!$E$54)</f>
        <v/>
      </c>
      <c r="S84" s="214" t="str">
        <f>IF(OR(ISBLANK(N84),ISBLANK(O84)),"",
 IF(M84="EI", IF((O84&lt;='Indices PF'!$D$7),
  IF(('Funções Transações'!N84&lt;'Indices PF'!$E$10), 'Indices PF'!$E$7,
  IF(('Funções Transações'!N84&lt;'Indices PF'!$F$10), 'Indices PF'!$F$7, 'Indices PF'!$G$7)),
   IF((O84&lt;='Indices PF'!$D$8),
   IF(('Funções Transações'!N84&lt;'Indices PF'!$E$10), 'Indices PF'!$E$8,
   IF(('Funções Transações'!N84&lt;'Indices PF'!$F$10), 'Indices PF'!$F$8, 'Indices PF'!$G$8)),
    IF((O84&gt;='Indices PF'!$D$9),
    IF(('Funções Transações'!N84&lt;'Indices PF'!$E$10), 'Indices PF'!$E$9,
    IF(('Funções Transações'!N84&lt;'Indices PF'!$F$10), 'Indices PF'!$F$9, 'Indices PF'!$G$9))))),
 IF(M84="EQ", IF((O84&lt;='Indices PF'!$D$15),
  IF(('Funções Transações'!N84&lt;'Indices PF'!$E$18), 'Indices PF'!$E$15,
  IF(('Funções Transações'!N84&lt;'Indices PF'!$F$18), 'Indices PF'!$F$15, 'Indices PF'!$G$15)),
   IF((O84&lt;='Indices PF'!$D$16),
   IF(('Funções Transações'!N84&lt;'Indices PF'!$E$18), 'Indices PF'!$E$16,
   IF(('Funções Transações'!N84&lt;'Indices PF'!$F$18), 'Indices PF'!$F$16, 'Indices PF'!$G$16)),
    IF((O84&gt;='Indices PF'!$D$17),
    IF(('Funções Transações'!N84&lt;'Indices PF'!$E$18), 'Indices PF'!$E$17,
    IF(('Funções Transações'!N84&lt;'Indices PF'!$F$18), 'Indices PF'!$F$17, 'Indices PF'!$G$17))))),
 IF(M84="EO", IF((O84&lt;='Indices PF'!$D$23),
  IF(('Funções Transações'!N84&lt;'Indices PF'!$E$26), 'Indices PF'!$E$23,
  IF(('Funções Transações'!N84&lt;'Indices PF'!$F$26), 'Indices PF'!$F$23, 'Indices PF'!$G$23)),
   IF((O84&lt;='Indices PF'!$D$24),
   IF(('Funções Transações'!N84&lt;'Indices PF'!$E$26), 'Indices PF'!$E$24,
   IF(('Funções Transações'!N84&lt;'Indices PF'!$F$26), 'Indices PF'!$F$24, 'Indices PF'!$G$24)),
    IF((O84&gt;='Indices PF'!$D$25),
    IF(('Funções Transações'!N84&lt;'Indices PF'!$E$26), 'Indices PF'!$E$25,
    IF(('Funções Transações'!N84&lt;'Indices PF'!$F$26), 'Indices PF'!$F$25, 'Indices PF'!$G$25)))))))))</f>
        <v/>
      </c>
      <c r="T84" s="215" t="str">
        <f>IF(OR(ISBLANK(N84),ISBLANK(O84)),"",
 IF(M84="EI", IF((O84&lt;='Indices PF'!$D$7),
  IF(('Funções Transações'!N84&lt;'Indices PF'!$E$10), N84*'Indices PF'!$J$7,
  IF(('Funções Transações'!N84&lt;'Indices PF'!$F$10), N84*'Indices PF'!$K$7, N84*'Indices PF'!$L$7)),
   IF((O84&lt;='Indices PF'!$D$8),
   IF(('Funções Transações'!N84&lt;'Indices PF'!$E$10), N84*'Indices PF'!$J$8,
   IF(('Funções Transações'!N84&lt;'Indices PF'!$F$10), N84*'Indices PF'!$K$8, N84*'Indices PF'!$L$8)),
    IF((O84&gt;='Indices PF'!$D$9),
    IF(('Funções Transações'!N84&lt;'Indices PF'!$E$10), N84*'Indices PF'!$J$9,
    IF(('Funções Transações'!N84&lt;'Indices PF'!$F$10), N84*'Indices PF'!$K$9, N84*'Indices PF'!$L$9))))),
 IF(M84="EQ", IF((O84&lt;='Indices PF'!$D$15),
  IF(('Funções Transações'!N84&lt;'Indices PF'!$E$18), N84*'Indices PF'!$J$15,
  IF(('Funções Transações'!N84&lt;'Indices PF'!$F$18), N84*'Indices PF'!$K$15, N84*'Indices PF'!$L$15)),
   IF((O84&lt;='Indices PF'!$D$16),
   IF(('Funções Transações'!N84&lt;'Indices PF'!$E$18), N84*'Indices PF'!$J$16,
   IF(('Funções Transações'!N84&lt;'Indices PF'!$F$18), N84*'Indices PF'!$K$16, N84*'Indices PF'!$L$16)),
    IF((O84&gt;='Indices PF'!$D$17),
    IF(('Funções Transações'!N84&lt;'Indices PF'!$E$18), N84*'Indices PF'!$J$17,
    IF(('Funções Transações'!N84&lt;'Indices PF'!$F$18), N84*'Indices PF'!$K$17, N84*'Indices PF'!$L$17))))),
 IF(M84="EO", IF((O84&lt;='Indices PF'!$D$23),
  IF(('Funções Transações'!N84&lt;'Indices PF'!$E$26), N84*'Indices PF'!$J$23,
  IF(('Funções Transações'!N84&lt;'Indices PF'!$F$26), N84*'Indices PF'!$K$23, N84*'Indices PF'!$L$23)),
   IF((O84&lt;='Indices PF'!$D$24),
   IF(('Funções Transações'!N84&lt;'Indices PF'!$E$26), N84*'Indices PF'!$J$24,
   IF(('Funções Transações'!N84&lt;'Indices PF'!$F$26), N84*'Indices PF'!$K$24, N84*'Indices PF'!$L$24)),
    IF((O84&gt;='Indices PF'!$D$25),
    IF(('Funções Transações'!N84&lt;'Indices PF'!$E$26), N84*'Indices PF'!$J$25,
    IF(('Funções Transações'!N84&lt;'Indices PF'!$F$26), N84*'Indices PF'!$K$25, N84*'Indices PF'!$L$25)))))))))</f>
        <v/>
      </c>
      <c r="U84" s="216" t="str">
        <f>IF(OR(ISBLANK(P84),ISBLANK(Q84)),"",
 IF((Q84&lt;='Indices PF'!$D$47),
  IF(('Funções Transações'!P84&lt;'Indices PF'!$E$50), P84*'Indices PF'!$J$47,
  IF(('Funções Transações'!P84&lt;'Indices PF'!$F$50), P84*'Indices PF'!$K$47, P84*'Indices PF'!$L$47)),
   IF((Q84&lt;='Indices PF'!$D$48),
   IF(('Funções Transações'!P84&lt;'Indices PF'!$E$50), P84*'Indices PF'!$J$48,
   IF(('Funções Transações'!P84&lt;'Indices PF'!$F$50), P84*'Indices PF'!$K$48, P84*'Indices PF'!$L$48)),
    IF((Q84&gt;='Indices PF'!$D$49),
    IF(('Funções Transações'!P84&lt;'Indices PF'!$E$50), P84*'Indices PF'!$J$49,
    IF(('Funções Transações'!P84&lt;'Indices PF'!$F$50), P84*'Indices PF'!$K$49, P84*'Indices PF'!$L$49))))))</f>
        <v/>
      </c>
      <c r="V84" s="217"/>
      <c r="W84" s="218"/>
      <c r="X84" s="218"/>
      <c r="Y84" s="219"/>
      <c r="Z84" s="125"/>
      <c r="AA84" s="85"/>
      <c r="AB84" s="220" t="str">
        <f t="shared" si="0"/>
        <v/>
      </c>
      <c r="AC84" s="148"/>
      <c r="AD84" s="123"/>
      <c r="AE84" s="123"/>
      <c r="AF84" s="148"/>
      <c r="AG84" s="148"/>
    </row>
    <row r="85" spans="1:33" ht="12.75" customHeight="1">
      <c r="A85" s="124"/>
      <c r="B85" s="107"/>
      <c r="C85" s="89"/>
      <c r="D85" s="168"/>
      <c r="E85" s="169"/>
      <c r="F85" s="169"/>
      <c r="G85" s="211"/>
      <c r="H85" s="211"/>
      <c r="I85" s="211"/>
      <c r="J85" s="211"/>
      <c r="K85" s="211"/>
      <c r="L85" s="205"/>
      <c r="M85" s="85"/>
      <c r="N85" s="126"/>
      <c r="O85" s="126"/>
      <c r="P85" s="126"/>
      <c r="Q85" s="85"/>
      <c r="R85" s="222" t="str">
        <f>IF(AND(ISTEXT(T85),ISTEXT(U85)),"",SUM(T85:U85)*'Indices PF'!$E$54)</f>
        <v/>
      </c>
      <c r="S85" s="214" t="str">
        <f>IF(OR(ISBLANK(N85),ISBLANK(O85)),"",
 IF(M85="EI", IF((O85&lt;='Indices PF'!$D$7),
  IF(('Funções Transações'!N85&lt;'Indices PF'!$E$10), 'Indices PF'!$E$7,
  IF(('Funções Transações'!N85&lt;'Indices PF'!$F$10), 'Indices PF'!$F$7, 'Indices PF'!$G$7)),
   IF((O85&lt;='Indices PF'!$D$8),
   IF(('Funções Transações'!N85&lt;'Indices PF'!$E$10), 'Indices PF'!$E$8,
   IF(('Funções Transações'!N85&lt;'Indices PF'!$F$10), 'Indices PF'!$F$8, 'Indices PF'!$G$8)),
    IF((O85&gt;='Indices PF'!$D$9),
    IF(('Funções Transações'!N85&lt;'Indices PF'!$E$10), 'Indices PF'!$E$9,
    IF(('Funções Transações'!N85&lt;'Indices PF'!$F$10), 'Indices PF'!$F$9, 'Indices PF'!$G$9))))),
 IF(M85="EQ", IF((O85&lt;='Indices PF'!$D$15),
  IF(('Funções Transações'!N85&lt;'Indices PF'!$E$18), 'Indices PF'!$E$15,
  IF(('Funções Transações'!N85&lt;'Indices PF'!$F$18), 'Indices PF'!$F$15, 'Indices PF'!$G$15)),
   IF((O85&lt;='Indices PF'!$D$16),
   IF(('Funções Transações'!N85&lt;'Indices PF'!$E$18), 'Indices PF'!$E$16,
   IF(('Funções Transações'!N85&lt;'Indices PF'!$F$18), 'Indices PF'!$F$16, 'Indices PF'!$G$16)),
    IF((O85&gt;='Indices PF'!$D$17),
    IF(('Funções Transações'!N85&lt;'Indices PF'!$E$18), 'Indices PF'!$E$17,
    IF(('Funções Transações'!N85&lt;'Indices PF'!$F$18), 'Indices PF'!$F$17, 'Indices PF'!$G$17))))),
 IF(M85="EO", IF((O85&lt;='Indices PF'!$D$23),
  IF(('Funções Transações'!N85&lt;'Indices PF'!$E$26), 'Indices PF'!$E$23,
  IF(('Funções Transações'!N85&lt;'Indices PF'!$F$26), 'Indices PF'!$F$23, 'Indices PF'!$G$23)),
   IF((O85&lt;='Indices PF'!$D$24),
   IF(('Funções Transações'!N85&lt;'Indices PF'!$E$26), 'Indices PF'!$E$24,
   IF(('Funções Transações'!N85&lt;'Indices PF'!$F$26), 'Indices PF'!$F$24, 'Indices PF'!$G$24)),
    IF((O85&gt;='Indices PF'!$D$25),
    IF(('Funções Transações'!N85&lt;'Indices PF'!$E$26), 'Indices PF'!$E$25,
    IF(('Funções Transações'!N85&lt;'Indices PF'!$F$26), 'Indices PF'!$F$25, 'Indices PF'!$G$25)))))))))</f>
        <v/>
      </c>
      <c r="T85" s="215" t="str">
        <f>IF(OR(ISBLANK(N85),ISBLANK(O85)),"",
 IF(M85="EI", IF((O85&lt;='Indices PF'!$D$7),
  IF(('Funções Transações'!N85&lt;'Indices PF'!$E$10), N85*'Indices PF'!$J$7,
  IF(('Funções Transações'!N85&lt;'Indices PF'!$F$10), N85*'Indices PF'!$K$7, N85*'Indices PF'!$L$7)),
   IF((O85&lt;='Indices PF'!$D$8),
   IF(('Funções Transações'!N85&lt;'Indices PF'!$E$10), N85*'Indices PF'!$J$8,
   IF(('Funções Transações'!N85&lt;'Indices PF'!$F$10), N85*'Indices PF'!$K$8, N85*'Indices PF'!$L$8)),
    IF((O85&gt;='Indices PF'!$D$9),
    IF(('Funções Transações'!N85&lt;'Indices PF'!$E$10), N85*'Indices PF'!$J$9,
    IF(('Funções Transações'!N85&lt;'Indices PF'!$F$10), N85*'Indices PF'!$K$9, N85*'Indices PF'!$L$9))))),
 IF(M85="EQ", IF((O85&lt;='Indices PF'!$D$15),
  IF(('Funções Transações'!N85&lt;'Indices PF'!$E$18), N85*'Indices PF'!$J$15,
  IF(('Funções Transações'!N85&lt;'Indices PF'!$F$18), N85*'Indices PF'!$K$15, N85*'Indices PF'!$L$15)),
   IF((O85&lt;='Indices PF'!$D$16),
   IF(('Funções Transações'!N85&lt;'Indices PF'!$E$18), N85*'Indices PF'!$J$16,
   IF(('Funções Transações'!N85&lt;'Indices PF'!$F$18), N85*'Indices PF'!$K$16, N85*'Indices PF'!$L$16)),
    IF((O85&gt;='Indices PF'!$D$17),
    IF(('Funções Transações'!N85&lt;'Indices PF'!$E$18), N85*'Indices PF'!$J$17,
    IF(('Funções Transações'!N85&lt;'Indices PF'!$F$18), N85*'Indices PF'!$K$17, N85*'Indices PF'!$L$17))))),
 IF(M85="EO", IF((O85&lt;='Indices PF'!$D$23),
  IF(('Funções Transações'!N85&lt;'Indices PF'!$E$26), N85*'Indices PF'!$J$23,
  IF(('Funções Transações'!N85&lt;'Indices PF'!$F$26), N85*'Indices PF'!$K$23, N85*'Indices PF'!$L$23)),
   IF((O85&lt;='Indices PF'!$D$24),
   IF(('Funções Transações'!N85&lt;'Indices PF'!$E$26), N85*'Indices PF'!$J$24,
   IF(('Funções Transações'!N85&lt;'Indices PF'!$F$26), N85*'Indices PF'!$K$24, N85*'Indices PF'!$L$24)),
    IF((O85&gt;='Indices PF'!$D$25),
    IF(('Funções Transações'!N85&lt;'Indices PF'!$E$26), N85*'Indices PF'!$J$25,
    IF(('Funções Transações'!N85&lt;'Indices PF'!$F$26), N85*'Indices PF'!$K$25, N85*'Indices PF'!$L$25)))))))))</f>
        <v/>
      </c>
      <c r="U85" s="216" t="str">
        <f>IF(OR(ISBLANK(P85),ISBLANK(Q85)),"",
 IF((Q85&lt;='Indices PF'!$D$47),
  IF(('Funções Transações'!P85&lt;'Indices PF'!$E$50), P85*'Indices PF'!$J$47,
  IF(('Funções Transações'!P85&lt;'Indices PF'!$F$50), P85*'Indices PF'!$K$47, P85*'Indices PF'!$L$47)),
   IF((Q85&lt;='Indices PF'!$D$48),
   IF(('Funções Transações'!P85&lt;'Indices PF'!$E$50), P85*'Indices PF'!$J$48,
   IF(('Funções Transações'!P85&lt;'Indices PF'!$F$50), P85*'Indices PF'!$K$48, P85*'Indices PF'!$L$48)),
    IF((Q85&gt;='Indices PF'!$D$49),
    IF(('Funções Transações'!P85&lt;'Indices PF'!$E$50), P85*'Indices PF'!$J$49,
    IF(('Funções Transações'!P85&lt;'Indices PF'!$F$50), P85*'Indices PF'!$K$49, P85*'Indices PF'!$L$49))))))</f>
        <v/>
      </c>
      <c r="V85" s="217"/>
      <c r="W85" s="218"/>
      <c r="X85" s="218"/>
      <c r="Y85" s="219"/>
      <c r="Z85" s="125"/>
      <c r="AA85" s="85"/>
      <c r="AB85" s="220" t="str">
        <f t="shared" si="0"/>
        <v/>
      </c>
      <c r="AC85" s="148"/>
      <c r="AD85" s="123"/>
      <c r="AE85" s="123"/>
      <c r="AF85" s="148"/>
      <c r="AG85" s="148"/>
    </row>
    <row r="86" spans="1:33" ht="12.75" customHeight="1">
      <c r="A86" s="124"/>
      <c r="B86" s="107"/>
      <c r="C86" s="89"/>
      <c r="D86" s="168"/>
      <c r="E86" s="169"/>
      <c r="F86" s="169"/>
      <c r="G86" s="211"/>
      <c r="H86" s="211"/>
      <c r="I86" s="211"/>
      <c r="J86" s="211"/>
      <c r="K86" s="211"/>
      <c r="L86" s="205"/>
      <c r="M86" s="85"/>
      <c r="N86" s="126"/>
      <c r="O86" s="126"/>
      <c r="P86" s="126"/>
      <c r="Q86" s="85"/>
      <c r="R86" s="222" t="str">
        <f>IF(AND(ISTEXT(T86),ISTEXT(U86)),"",SUM(T86:U86)*'Indices PF'!$E$54)</f>
        <v/>
      </c>
      <c r="S86" s="214" t="str">
        <f>IF(OR(ISBLANK(N86),ISBLANK(O86)),"",
 IF(M86="EI", IF((O86&lt;='Indices PF'!$D$7),
  IF(('Funções Transações'!N86&lt;'Indices PF'!$E$10), 'Indices PF'!$E$7,
  IF(('Funções Transações'!N86&lt;'Indices PF'!$F$10), 'Indices PF'!$F$7, 'Indices PF'!$G$7)),
   IF((O86&lt;='Indices PF'!$D$8),
   IF(('Funções Transações'!N86&lt;'Indices PF'!$E$10), 'Indices PF'!$E$8,
   IF(('Funções Transações'!N86&lt;'Indices PF'!$F$10), 'Indices PF'!$F$8, 'Indices PF'!$G$8)),
    IF((O86&gt;='Indices PF'!$D$9),
    IF(('Funções Transações'!N86&lt;'Indices PF'!$E$10), 'Indices PF'!$E$9,
    IF(('Funções Transações'!N86&lt;'Indices PF'!$F$10), 'Indices PF'!$F$9, 'Indices PF'!$G$9))))),
 IF(M86="EQ", IF((O86&lt;='Indices PF'!$D$15),
  IF(('Funções Transações'!N86&lt;'Indices PF'!$E$18), 'Indices PF'!$E$15,
  IF(('Funções Transações'!N86&lt;'Indices PF'!$F$18), 'Indices PF'!$F$15, 'Indices PF'!$G$15)),
   IF((O86&lt;='Indices PF'!$D$16),
   IF(('Funções Transações'!N86&lt;'Indices PF'!$E$18), 'Indices PF'!$E$16,
   IF(('Funções Transações'!N86&lt;'Indices PF'!$F$18), 'Indices PF'!$F$16, 'Indices PF'!$G$16)),
    IF((O86&gt;='Indices PF'!$D$17),
    IF(('Funções Transações'!N86&lt;'Indices PF'!$E$18), 'Indices PF'!$E$17,
    IF(('Funções Transações'!N86&lt;'Indices PF'!$F$18), 'Indices PF'!$F$17, 'Indices PF'!$G$17))))),
 IF(M86="EO", IF((O86&lt;='Indices PF'!$D$23),
  IF(('Funções Transações'!N86&lt;'Indices PF'!$E$26), 'Indices PF'!$E$23,
  IF(('Funções Transações'!N86&lt;'Indices PF'!$F$26), 'Indices PF'!$F$23, 'Indices PF'!$G$23)),
   IF((O86&lt;='Indices PF'!$D$24),
   IF(('Funções Transações'!N86&lt;'Indices PF'!$E$26), 'Indices PF'!$E$24,
   IF(('Funções Transações'!N86&lt;'Indices PF'!$F$26), 'Indices PF'!$F$24, 'Indices PF'!$G$24)),
    IF((O86&gt;='Indices PF'!$D$25),
    IF(('Funções Transações'!N86&lt;'Indices PF'!$E$26), 'Indices PF'!$E$25,
    IF(('Funções Transações'!N86&lt;'Indices PF'!$F$26), 'Indices PF'!$F$25, 'Indices PF'!$G$25)))))))))</f>
        <v/>
      </c>
      <c r="T86" s="215" t="str">
        <f>IF(OR(ISBLANK(N86),ISBLANK(O86)),"",
 IF(M86="EI", IF((O86&lt;='Indices PF'!$D$7),
  IF(('Funções Transações'!N86&lt;'Indices PF'!$E$10), N86*'Indices PF'!$J$7,
  IF(('Funções Transações'!N86&lt;'Indices PF'!$F$10), N86*'Indices PF'!$K$7, N86*'Indices PF'!$L$7)),
   IF((O86&lt;='Indices PF'!$D$8),
   IF(('Funções Transações'!N86&lt;'Indices PF'!$E$10), N86*'Indices PF'!$J$8,
   IF(('Funções Transações'!N86&lt;'Indices PF'!$F$10), N86*'Indices PF'!$K$8, N86*'Indices PF'!$L$8)),
    IF((O86&gt;='Indices PF'!$D$9),
    IF(('Funções Transações'!N86&lt;'Indices PF'!$E$10), N86*'Indices PF'!$J$9,
    IF(('Funções Transações'!N86&lt;'Indices PF'!$F$10), N86*'Indices PF'!$K$9, N86*'Indices PF'!$L$9))))),
 IF(M86="EQ", IF((O86&lt;='Indices PF'!$D$15),
  IF(('Funções Transações'!N86&lt;'Indices PF'!$E$18), N86*'Indices PF'!$J$15,
  IF(('Funções Transações'!N86&lt;'Indices PF'!$F$18), N86*'Indices PF'!$K$15, N86*'Indices PF'!$L$15)),
   IF((O86&lt;='Indices PF'!$D$16),
   IF(('Funções Transações'!N86&lt;'Indices PF'!$E$18), N86*'Indices PF'!$J$16,
   IF(('Funções Transações'!N86&lt;'Indices PF'!$F$18), N86*'Indices PF'!$K$16, N86*'Indices PF'!$L$16)),
    IF((O86&gt;='Indices PF'!$D$17),
    IF(('Funções Transações'!N86&lt;'Indices PF'!$E$18), N86*'Indices PF'!$J$17,
    IF(('Funções Transações'!N86&lt;'Indices PF'!$F$18), N86*'Indices PF'!$K$17, N86*'Indices PF'!$L$17))))),
 IF(M86="EO", IF((O86&lt;='Indices PF'!$D$23),
  IF(('Funções Transações'!N86&lt;'Indices PF'!$E$26), N86*'Indices PF'!$J$23,
  IF(('Funções Transações'!N86&lt;'Indices PF'!$F$26), N86*'Indices PF'!$K$23, N86*'Indices PF'!$L$23)),
   IF((O86&lt;='Indices PF'!$D$24),
   IF(('Funções Transações'!N86&lt;'Indices PF'!$E$26), N86*'Indices PF'!$J$24,
   IF(('Funções Transações'!N86&lt;'Indices PF'!$F$26), N86*'Indices PF'!$K$24, N86*'Indices PF'!$L$24)),
    IF((O86&gt;='Indices PF'!$D$25),
    IF(('Funções Transações'!N86&lt;'Indices PF'!$E$26), N86*'Indices PF'!$J$25,
    IF(('Funções Transações'!N86&lt;'Indices PF'!$F$26), N86*'Indices PF'!$K$25, N86*'Indices PF'!$L$25)))))))))</f>
        <v/>
      </c>
      <c r="U86" s="216" t="str">
        <f>IF(OR(ISBLANK(P86),ISBLANK(Q86)),"",
 IF((Q86&lt;='Indices PF'!$D$47),
  IF(('Funções Transações'!P86&lt;'Indices PF'!$E$50), P86*'Indices PF'!$J$47,
  IF(('Funções Transações'!P86&lt;'Indices PF'!$F$50), P86*'Indices PF'!$K$47, P86*'Indices PF'!$L$47)),
   IF((Q86&lt;='Indices PF'!$D$48),
   IF(('Funções Transações'!P86&lt;'Indices PF'!$E$50), P86*'Indices PF'!$J$48,
   IF(('Funções Transações'!P86&lt;'Indices PF'!$F$50), P86*'Indices PF'!$K$48, P86*'Indices PF'!$L$48)),
    IF((Q86&gt;='Indices PF'!$D$49),
    IF(('Funções Transações'!P86&lt;'Indices PF'!$E$50), P86*'Indices PF'!$J$49,
    IF(('Funções Transações'!P86&lt;'Indices PF'!$F$50), P86*'Indices PF'!$K$49, P86*'Indices PF'!$L$49))))))</f>
        <v/>
      </c>
      <c r="V86" s="217"/>
      <c r="W86" s="218"/>
      <c r="X86" s="218"/>
      <c r="Y86" s="219"/>
      <c r="Z86" s="125"/>
      <c r="AA86" s="85"/>
      <c r="AB86" s="220" t="str">
        <f t="shared" si="0"/>
        <v/>
      </c>
      <c r="AC86" s="148"/>
      <c r="AD86" s="123"/>
      <c r="AE86" s="123"/>
      <c r="AF86" s="148"/>
      <c r="AG86" s="148"/>
    </row>
    <row r="87" spans="1:33" ht="12.75" customHeight="1">
      <c r="A87" s="124"/>
      <c r="B87" s="107"/>
      <c r="C87" s="89"/>
      <c r="D87" s="168"/>
      <c r="E87" s="169"/>
      <c r="F87" s="169"/>
      <c r="G87" s="211"/>
      <c r="H87" s="211"/>
      <c r="I87" s="211"/>
      <c r="J87" s="211"/>
      <c r="K87" s="211"/>
      <c r="L87" s="205"/>
      <c r="M87" s="85"/>
      <c r="N87" s="126"/>
      <c r="O87" s="126"/>
      <c r="P87" s="126"/>
      <c r="Q87" s="85"/>
      <c r="R87" s="222" t="str">
        <f>IF(AND(ISTEXT(T87),ISTEXT(U87)),"",SUM(T87:U87)*'Indices PF'!$E$54)</f>
        <v/>
      </c>
      <c r="S87" s="214" t="str">
        <f>IF(OR(ISBLANK(N87),ISBLANK(O87)),"",
 IF(M87="EI", IF((O87&lt;='Indices PF'!$D$7),
  IF(('Funções Transações'!N87&lt;'Indices PF'!$E$10), 'Indices PF'!$E$7,
  IF(('Funções Transações'!N87&lt;'Indices PF'!$F$10), 'Indices PF'!$F$7, 'Indices PF'!$G$7)),
   IF((O87&lt;='Indices PF'!$D$8),
   IF(('Funções Transações'!N87&lt;'Indices PF'!$E$10), 'Indices PF'!$E$8,
   IF(('Funções Transações'!N87&lt;'Indices PF'!$F$10), 'Indices PF'!$F$8, 'Indices PF'!$G$8)),
    IF((O87&gt;='Indices PF'!$D$9),
    IF(('Funções Transações'!N87&lt;'Indices PF'!$E$10), 'Indices PF'!$E$9,
    IF(('Funções Transações'!N87&lt;'Indices PF'!$F$10), 'Indices PF'!$F$9, 'Indices PF'!$G$9))))),
 IF(M87="EQ", IF((O87&lt;='Indices PF'!$D$15),
  IF(('Funções Transações'!N87&lt;'Indices PF'!$E$18), 'Indices PF'!$E$15,
  IF(('Funções Transações'!N87&lt;'Indices PF'!$F$18), 'Indices PF'!$F$15, 'Indices PF'!$G$15)),
   IF((O87&lt;='Indices PF'!$D$16),
   IF(('Funções Transações'!N87&lt;'Indices PF'!$E$18), 'Indices PF'!$E$16,
   IF(('Funções Transações'!N87&lt;'Indices PF'!$F$18), 'Indices PF'!$F$16, 'Indices PF'!$G$16)),
    IF((O87&gt;='Indices PF'!$D$17),
    IF(('Funções Transações'!N87&lt;'Indices PF'!$E$18), 'Indices PF'!$E$17,
    IF(('Funções Transações'!N87&lt;'Indices PF'!$F$18), 'Indices PF'!$F$17, 'Indices PF'!$G$17))))),
 IF(M87="EO", IF((O87&lt;='Indices PF'!$D$23),
  IF(('Funções Transações'!N87&lt;'Indices PF'!$E$26), 'Indices PF'!$E$23,
  IF(('Funções Transações'!N87&lt;'Indices PF'!$F$26), 'Indices PF'!$F$23, 'Indices PF'!$G$23)),
   IF((O87&lt;='Indices PF'!$D$24),
   IF(('Funções Transações'!N87&lt;'Indices PF'!$E$26), 'Indices PF'!$E$24,
   IF(('Funções Transações'!N87&lt;'Indices PF'!$F$26), 'Indices PF'!$F$24, 'Indices PF'!$G$24)),
    IF((O87&gt;='Indices PF'!$D$25),
    IF(('Funções Transações'!N87&lt;'Indices PF'!$E$26), 'Indices PF'!$E$25,
    IF(('Funções Transações'!N87&lt;'Indices PF'!$F$26), 'Indices PF'!$F$25, 'Indices PF'!$G$25)))))))))</f>
        <v/>
      </c>
      <c r="T87" s="215" t="str">
        <f>IF(OR(ISBLANK(N87),ISBLANK(O87)),"",
 IF(M87="EI", IF((O87&lt;='Indices PF'!$D$7),
  IF(('Funções Transações'!N87&lt;'Indices PF'!$E$10), N87*'Indices PF'!$J$7,
  IF(('Funções Transações'!N87&lt;'Indices PF'!$F$10), N87*'Indices PF'!$K$7, N87*'Indices PF'!$L$7)),
   IF((O87&lt;='Indices PF'!$D$8),
   IF(('Funções Transações'!N87&lt;'Indices PF'!$E$10), N87*'Indices PF'!$J$8,
   IF(('Funções Transações'!N87&lt;'Indices PF'!$F$10), N87*'Indices PF'!$K$8, N87*'Indices PF'!$L$8)),
    IF((O87&gt;='Indices PF'!$D$9),
    IF(('Funções Transações'!N87&lt;'Indices PF'!$E$10), N87*'Indices PF'!$J$9,
    IF(('Funções Transações'!N87&lt;'Indices PF'!$F$10), N87*'Indices PF'!$K$9, N87*'Indices PF'!$L$9))))),
 IF(M87="EQ", IF((O87&lt;='Indices PF'!$D$15),
  IF(('Funções Transações'!N87&lt;'Indices PF'!$E$18), N87*'Indices PF'!$J$15,
  IF(('Funções Transações'!N87&lt;'Indices PF'!$F$18), N87*'Indices PF'!$K$15, N87*'Indices PF'!$L$15)),
   IF((O87&lt;='Indices PF'!$D$16),
   IF(('Funções Transações'!N87&lt;'Indices PF'!$E$18), N87*'Indices PF'!$J$16,
   IF(('Funções Transações'!N87&lt;'Indices PF'!$F$18), N87*'Indices PF'!$K$16, N87*'Indices PF'!$L$16)),
    IF((O87&gt;='Indices PF'!$D$17),
    IF(('Funções Transações'!N87&lt;'Indices PF'!$E$18), N87*'Indices PF'!$J$17,
    IF(('Funções Transações'!N87&lt;'Indices PF'!$F$18), N87*'Indices PF'!$K$17, N87*'Indices PF'!$L$17))))),
 IF(M87="EO", IF((O87&lt;='Indices PF'!$D$23),
  IF(('Funções Transações'!N87&lt;'Indices PF'!$E$26), N87*'Indices PF'!$J$23,
  IF(('Funções Transações'!N87&lt;'Indices PF'!$F$26), N87*'Indices PF'!$K$23, N87*'Indices PF'!$L$23)),
   IF((O87&lt;='Indices PF'!$D$24),
   IF(('Funções Transações'!N87&lt;'Indices PF'!$E$26), N87*'Indices PF'!$J$24,
   IF(('Funções Transações'!N87&lt;'Indices PF'!$F$26), N87*'Indices PF'!$K$24, N87*'Indices PF'!$L$24)),
    IF((O87&gt;='Indices PF'!$D$25),
    IF(('Funções Transações'!N87&lt;'Indices PF'!$E$26), N87*'Indices PF'!$J$25,
    IF(('Funções Transações'!N87&lt;'Indices PF'!$F$26), N87*'Indices PF'!$K$25, N87*'Indices PF'!$L$25)))))))))</f>
        <v/>
      </c>
      <c r="U87" s="216" t="str">
        <f>IF(OR(ISBLANK(P87),ISBLANK(Q87)),"",
 IF((Q87&lt;='Indices PF'!$D$47),
  IF(('Funções Transações'!P87&lt;'Indices PF'!$E$50), P87*'Indices PF'!$J$47,
  IF(('Funções Transações'!P87&lt;'Indices PF'!$F$50), P87*'Indices PF'!$K$47, P87*'Indices PF'!$L$47)),
   IF((Q87&lt;='Indices PF'!$D$48),
   IF(('Funções Transações'!P87&lt;'Indices PF'!$E$50), P87*'Indices PF'!$J$48,
   IF(('Funções Transações'!P87&lt;'Indices PF'!$F$50), P87*'Indices PF'!$K$48, P87*'Indices PF'!$L$48)),
    IF((Q87&gt;='Indices PF'!$D$49),
    IF(('Funções Transações'!P87&lt;'Indices PF'!$E$50), P87*'Indices PF'!$J$49,
    IF(('Funções Transações'!P87&lt;'Indices PF'!$F$50), P87*'Indices PF'!$K$49, P87*'Indices PF'!$L$49))))))</f>
        <v/>
      </c>
      <c r="V87" s="217"/>
      <c r="W87" s="218"/>
      <c r="X87" s="218"/>
      <c r="Y87" s="219"/>
      <c r="Z87" s="125"/>
      <c r="AA87" s="85"/>
      <c r="AB87" s="220" t="str">
        <f t="shared" si="0"/>
        <v/>
      </c>
      <c r="AC87" s="148"/>
      <c r="AD87" s="123"/>
      <c r="AE87" s="123"/>
      <c r="AF87" s="148"/>
      <c r="AG87" s="148"/>
    </row>
    <row r="88" spans="1:33" ht="12.75" customHeight="1">
      <c r="A88" s="124"/>
      <c r="B88" s="107"/>
      <c r="C88" s="89"/>
      <c r="D88" s="168"/>
      <c r="E88" s="169"/>
      <c r="F88" s="169"/>
      <c r="G88" s="211"/>
      <c r="H88" s="211"/>
      <c r="I88" s="211"/>
      <c r="J88" s="211"/>
      <c r="K88" s="211"/>
      <c r="L88" s="205"/>
      <c r="M88" s="85"/>
      <c r="N88" s="126"/>
      <c r="O88" s="126"/>
      <c r="P88" s="126"/>
      <c r="Q88" s="85"/>
      <c r="R88" s="222" t="str">
        <f>IF(AND(ISTEXT(T88),ISTEXT(U88)),"",SUM(T88:U88)*'Indices PF'!$E$54)</f>
        <v/>
      </c>
      <c r="S88" s="214" t="str">
        <f>IF(OR(ISBLANK(N88),ISBLANK(O88)),"",
 IF(M88="EI", IF((O88&lt;='Indices PF'!$D$7),
  IF(('Funções Transações'!N88&lt;'Indices PF'!$E$10), 'Indices PF'!$E$7,
  IF(('Funções Transações'!N88&lt;'Indices PF'!$F$10), 'Indices PF'!$F$7, 'Indices PF'!$G$7)),
   IF((O88&lt;='Indices PF'!$D$8),
   IF(('Funções Transações'!N88&lt;'Indices PF'!$E$10), 'Indices PF'!$E$8,
   IF(('Funções Transações'!N88&lt;'Indices PF'!$F$10), 'Indices PF'!$F$8, 'Indices PF'!$G$8)),
    IF((O88&gt;='Indices PF'!$D$9),
    IF(('Funções Transações'!N88&lt;'Indices PF'!$E$10), 'Indices PF'!$E$9,
    IF(('Funções Transações'!N88&lt;'Indices PF'!$F$10), 'Indices PF'!$F$9, 'Indices PF'!$G$9))))),
 IF(M88="EQ", IF((O88&lt;='Indices PF'!$D$15),
  IF(('Funções Transações'!N88&lt;'Indices PF'!$E$18), 'Indices PF'!$E$15,
  IF(('Funções Transações'!N88&lt;'Indices PF'!$F$18), 'Indices PF'!$F$15, 'Indices PF'!$G$15)),
   IF((O88&lt;='Indices PF'!$D$16),
   IF(('Funções Transações'!N88&lt;'Indices PF'!$E$18), 'Indices PF'!$E$16,
   IF(('Funções Transações'!N88&lt;'Indices PF'!$F$18), 'Indices PF'!$F$16, 'Indices PF'!$G$16)),
    IF((O88&gt;='Indices PF'!$D$17),
    IF(('Funções Transações'!N88&lt;'Indices PF'!$E$18), 'Indices PF'!$E$17,
    IF(('Funções Transações'!N88&lt;'Indices PF'!$F$18), 'Indices PF'!$F$17, 'Indices PF'!$G$17))))),
 IF(M88="EO", IF((O88&lt;='Indices PF'!$D$23),
  IF(('Funções Transações'!N88&lt;'Indices PF'!$E$26), 'Indices PF'!$E$23,
  IF(('Funções Transações'!N88&lt;'Indices PF'!$F$26), 'Indices PF'!$F$23, 'Indices PF'!$G$23)),
   IF((O88&lt;='Indices PF'!$D$24),
   IF(('Funções Transações'!N88&lt;'Indices PF'!$E$26), 'Indices PF'!$E$24,
   IF(('Funções Transações'!N88&lt;'Indices PF'!$F$26), 'Indices PF'!$F$24, 'Indices PF'!$G$24)),
    IF((O88&gt;='Indices PF'!$D$25),
    IF(('Funções Transações'!N88&lt;'Indices PF'!$E$26), 'Indices PF'!$E$25,
    IF(('Funções Transações'!N88&lt;'Indices PF'!$F$26), 'Indices PF'!$F$25, 'Indices PF'!$G$25)))))))))</f>
        <v/>
      </c>
      <c r="T88" s="215" t="str">
        <f>IF(OR(ISBLANK(N88),ISBLANK(O88)),"",
 IF(M88="EI", IF((O88&lt;='Indices PF'!$D$7),
  IF(('Funções Transações'!N88&lt;'Indices PF'!$E$10), N88*'Indices PF'!$J$7,
  IF(('Funções Transações'!N88&lt;'Indices PF'!$F$10), N88*'Indices PF'!$K$7, N88*'Indices PF'!$L$7)),
   IF((O88&lt;='Indices PF'!$D$8),
   IF(('Funções Transações'!N88&lt;'Indices PF'!$E$10), N88*'Indices PF'!$J$8,
   IF(('Funções Transações'!N88&lt;'Indices PF'!$F$10), N88*'Indices PF'!$K$8, N88*'Indices PF'!$L$8)),
    IF((O88&gt;='Indices PF'!$D$9),
    IF(('Funções Transações'!N88&lt;'Indices PF'!$E$10), N88*'Indices PF'!$J$9,
    IF(('Funções Transações'!N88&lt;'Indices PF'!$F$10), N88*'Indices PF'!$K$9, N88*'Indices PF'!$L$9))))),
 IF(M88="EQ", IF((O88&lt;='Indices PF'!$D$15),
  IF(('Funções Transações'!N88&lt;'Indices PF'!$E$18), N88*'Indices PF'!$J$15,
  IF(('Funções Transações'!N88&lt;'Indices PF'!$F$18), N88*'Indices PF'!$K$15, N88*'Indices PF'!$L$15)),
   IF((O88&lt;='Indices PF'!$D$16),
   IF(('Funções Transações'!N88&lt;'Indices PF'!$E$18), N88*'Indices PF'!$J$16,
   IF(('Funções Transações'!N88&lt;'Indices PF'!$F$18), N88*'Indices PF'!$K$16, N88*'Indices PF'!$L$16)),
    IF((O88&gt;='Indices PF'!$D$17),
    IF(('Funções Transações'!N88&lt;'Indices PF'!$E$18), N88*'Indices PF'!$J$17,
    IF(('Funções Transações'!N88&lt;'Indices PF'!$F$18), N88*'Indices PF'!$K$17, N88*'Indices PF'!$L$17))))),
 IF(M88="EO", IF((O88&lt;='Indices PF'!$D$23),
  IF(('Funções Transações'!N88&lt;'Indices PF'!$E$26), N88*'Indices PF'!$J$23,
  IF(('Funções Transações'!N88&lt;'Indices PF'!$F$26), N88*'Indices PF'!$K$23, N88*'Indices PF'!$L$23)),
   IF((O88&lt;='Indices PF'!$D$24),
   IF(('Funções Transações'!N88&lt;'Indices PF'!$E$26), N88*'Indices PF'!$J$24,
   IF(('Funções Transações'!N88&lt;'Indices PF'!$F$26), N88*'Indices PF'!$K$24, N88*'Indices PF'!$L$24)),
    IF((O88&gt;='Indices PF'!$D$25),
    IF(('Funções Transações'!N88&lt;'Indices PF'!$E$26), N88*'Indices PF'!$J$25,
    IF(('Funções Transações'!N88&lt;'Indices PF'!$F$26), N88*'Indices PF'!$K$25, N88*'Indices PF'!$L$25)))))))))</f>
        <v/>
      </c>
      <c r="U88" s="216" t="str">
        <f>IF(OR(ISBLANK(P88),ISBLANK(Q88)),"",
 IF((Q88&lt;='Indices PF'!$D$47),
  IF(('Funções Transações'!P88&lt;'Indices PF'!$E$50), P88*'Indices PF'!$J$47,
  IF(('Funções Transações'!P88&lt;'Indices PF'!$F$50), P88*'Indices PF'!$K$47, P88*'Indices PF'!$L$47)),
   IF((Q88&lt;='Indices PF'!$D$48),
   IF(('Funções Transações'!P88&lt;'Indices PF'!$E$50), P88*'Indices PF'!$J$48,
   IF(('Funções Transações'!P88&lt;'Indices PF'!$F$50), P88*'Indices PF'!$K$48, P88*'Indices PF'!$L$48)),
    IF((Q88&gt;='Indices PF'!$D$49),
    IF(('Funções Transações'!P88&lt;'Indices PF'!$E$50), P88*'Indices PF'!$J$49,
    IF(('Funções Transações'!P88&lt;'Indices PF'!$F$50), P88*'Indices PF'!$K$49, P88*'Indices PF'!$L$49))))))</f>
        <v/>
      </c>
      <c r="V88" s="217"/>
      <c r="W88" s="218"/>
      <c r="X88" s="218"/>
      <c r="Y88" s="219"/>
      <c r="Z88" s="125"/>
      <c r="AA88" s="85"/>
      <c r="AB88" s="220" t="str">
        <f t="shared" si="0"/>
        <v/>
      </c>
      <c r="AC88" s="148"/>
      <c r="AD88" s="123"/>
      <c r="AE88" s="123"/>
      <c r="AF88" s="148"/>
      <c r="AG88" s="148"/>
    </row>
    <row r="89" spans="1:33" ht="12.75" customHeight="1">
      <c r="A89" s="124"/>
      <c r="B89" s="107"/>
      <c r="C89" s="89"/>
      <c r="D89" s="168"/>
      <c r="E89" s="169"/>
      <c r="F89" s="169"/>
      <c r="G89" s="211"/>
      <c r="H89" s="211"/>
      <c r="I89" s="211"/>
      <c r="J89" s="211"/>
      <c r="K89" s="211"/>
      <c r="L89" s="205"/>
      <c r="M89" s="85"/>
      <c r="N89" s="126"/>
      <c r="O89" s="126"/>
      <c r="P89" s="126"/>
      <c r="Q89" s="85"/>
      <c r="R89" s="222" t="str">
        <f>IF(AND(ISTEXT(T89),ISTEXT(U89)),"",SUM(T89:U89)*'Indices PF'!$E$54)</f>
        <v/>
      </c>
      <c r="S89" s="214" t="str">
        <f>IF(OR(ISBLANK(N89),ISBLANK(O89)),"",
 IF(M89="EI", IF((O89&lt;='Indices PF'!$D$7),
  IF(('Funções Transações'!N89&lt;'Indices PF'!$E$10), 'Indices PF'!$E$7,
  IF(('Funções Transações'!N89&lt;'Indices PF'!$F$10), 'Indices PF'!$F$7, 'Indices PF'!$G$7)),
   IF((O89&lt;='Indices PF'!$D$8),
   IF(('Funções Transações'!N89&lt;'Indices PF'!$E$10), 'Indices PF'!$E$8,
   IF(('Funções Transações'!N89&lt;'Indices PF'!$F$10), 'Indices PF'!$F$8, 'Indices PF'!$G$8)),
    IF((O89&gt;='Indices PF'!$D$9),
    IF(('Funções Transações'!N89&lt;'Indices PF'!$E$10), 'Indices PF'!$E$9,
    IF(('Funções Transações'!N89&lt;'Indices PF'!$F$10), 'Indices PF'!$F$9, 'Indices PF'!$G$9))))),
 IF(M89="EQ", IF((O89&lt;='Indices PF'!$D$15),
  IF(('Funções Transações'!N89&lt;'Indices PF'!$E$18), 'Indices PF'!$E$15,
  IF(('Funções Transações'!N89&lt;'Indices PF'!$F$18), 'Indices PF'!$F$15, 'Indices PF'!$G$15)),
   IF((O89&lt;='Indices PF'!$D$16),
   IF(('Funções Transações'!N89&lt;'Indices PF'!$E$18), 'Indices PF'!$E$16,
   IF(('Funções Transações'!N89&lt;'Indices PF'!$F$18), 'Indices PF'!$F$16, 'Indices PF'!$G$16)),
    IF((O89&gt;='Indices PF'!$D$17),
    IF(('Funções Transações'!N89&lt;'Indices PF'!$E$18), 'Indices PF'!$E$17,
    IF(('Funções Transações'!N89&lt;'Indices PF'!$F$18), 'Indices PF'!$F$17, 'Indices PF'!$G$17))))),
 IF(M89="EO", IF((O89&lt;='Indices PF'!$D$23),
  IF(('Funções Transações'!N89&lt;'Indices PF'!$E$26), 'Indices PF'!$E$23,
  IF(('Funções Transações'!N89&lt;'Indices PF'!$F$26), 'Indices PF'!$F$23, 'Indices PF'!$G$23)),
   IF((O89&lt;='Indices PF'!$D$24),
   IF(('Funções Transações'!N89&lt;'Indices PF'!$E$26), 'Indices PF'!$E$24,
   IF(('Funções Transações'!N89&lt;'Indices PF'!$F$26), 'Indices PF'!$F$24, 'Indices PF'!$G$24)),
    IF((O89&gt;='Indices PF'!$D$25),
    IF(('Funções Transações'!N89&lt;'Indices PF'!$E$26), 'Indices PF'!$E$25,
    IF(('Funções Transações'!N89&lt;'Indices PF'!$F$26), 'Indices PF'!$F$25, 'Indices PF'!$G$25)))))))))</f>
        <v/>
      </c>
      <c r="T89" s="215" t="str">
        <f>IF(OR(ISBLANK(N89),ISBLANK(O89)),"",
 IF(M89="EI", IF((O89&lt;='Indices PF'!$D$7),
  IF(('Funções Transações'!N89&lt;'Indices PF'!$E$10), N89*'Indices PF'!$J$7,
  IF(('Funções Transações'!N89&lt;'Indices PF'!$F$10), N89*'Indices PF'!$K$7, N89*'Indices PF'!$L$7)),
   IF((O89&lt;='Indices PF'!$D$8),
   IF(('Funções Transações'!N89&lt;'Indices PF'!$E$10), N89*'Indices PF'!$J$8,
   IF(('Funções Transações'!N89&lt;'Indices PF'!$F$10), N89*'Indices PF'!$K$8, N89*'Indices PF'!$L$8)),
    IF((O89&gt;='Indices PF'!$D$9),
    IF(('Funções Transações'!N89&lt;'Indices PF'!$E$10), N89*'Indices PF'!$J$9,
    IF(('Funções Transações'!N89&lt;'Indices PF'!$F$10), N89*'Indices PF'!$K$9, N89*'Indices PF'!$L$9))))),
 IF(M89="EQ", IF((O89&lt;='Indices PF'!$D$15),
  IF(('Funções Transações'!N89&lt;'Indices PF'!$E$18), N89*'Indices PF'!$J$15,
  IF(('Funções Transações'!N89&lt;'Indices PF'!$F$18), N89*'Indices PF'!$K$15, N89*'Indices PF'!$L$15)),
   IF((O89&lt;='Indices PF'!$D$16),
   IF(('Funções Transações'!N89&lt;'Indices PF'!$E$18), N89*'Indices PF'!$J$16,
   IF(('Funções Transações'!N89&lt;'Indices PF'!$F$18), N89*'Indices PF'!$K$16, N89*'Indices PF'!$L$16)),
    IF((O89&gt;='Indices PF'!$D$17),
    IF(('Funções Transações'!N89&lt;'Indices PF'!$E$18), N89*'Indices PF'!$J$17,
    IF(('Funções Transações'!N89&lt;'Indices PF'!$F$18), N89*'Indices PF'!$K$17, N89*'Indices PF'!$L$17))))),
 IF(M89="EO", IF((O89&lt;='Indices PF'!$D$23),
  IF(('Funções Transações'!N89&lt;'Indices PF'!$E$26), N89*'Indices PF'!$J$23,
  IF(('Funções Transações'!N89&lt;'Indices PF'!$F$26), N89*'Indices PF'!$K$23, N89*'Indices PF'!$L$23)),
   IF((O89&lt;='Indices PF'!$D$24),
   IF(('Funções Transações'!N89&lt;'Indices PF'!$E$26), N89*'Indices PF'!$J$24,
   IF(('Funções Transações'!N89&lt;'Indices PF'!$F$26), N89*'Indices PF'!$K$24, N89*'Indices PF'!$L$24)),
    IF((O89&gt;='Indices PF'!$D$25),
    IF(('Funções Transações'!N89&lt;'Indices PF'!$E$26), N89*'Indices PF'!$J$25,
    IF(('Funções Transações'!N89&lt;'Indices PF'!$F$26), N89*'Indices PF'!$K$25, N89*'Indices PF'!$L$25)))))))))</f>
        <v/>
      </c>
      <c r="U89" s="216" t="str">
        <f>IF(OR(ISBLANK(P89),ISBLANK(Q89)),"",
 IF((Q89&lt;='Indices PF'!$D$47),
  IF(('Funções Transações'!P89&lt;'Indices PF'!$E$50), P89*'Indices PF'!$J$47,
  IF(('Funções Transações'!P89&lt;'Indices PF'!$F$50), P89*'Indices PF'!$K$47, P89*'Indices PF'!$L$47)),
   IF((Q89&lt;='Indices PF'!$D$48),
   IF(('Funções Transações'!P89&lt;'Indices PF'!$E$50), P89*'Indices PF'!$J$48,
   IF(('Funções Transações'!P89&lt;'Indices PF'!$F$50), P89*'Indices PF'!$K$48, P89*'Indices PF'!$L$48)),
    IF((Q89&gt;='Indices PF'!$D$49),
    IF(('Funções Transações'!P89&lt;'Indices PF'!$E$50), P89*'Indices PF'!$J$49,
    IF(('Funções Transações'!P89&lt;'Indices PF'!$F$50), P89*'Indices PF'!$K$49, P89*'Indices PF'!$L$49))))))</f>
        <v/>
      </c>
      <c r="V89" s="217"/>
      <c r="W89" s="218"/>
      <c r="X89" s="218"/>
      <c r="Y89" s="219"/>
      <c r="Z89" s="125"/>
      <c r="AA89" s="85"/>
      <c r="AB89" s="220" t="str">
        <f t="shared" si="0"/>
        <v/>
      </c>
      <c r="AC89" s="148"/>
      <c r="AD89" s="123"/>
      <c r="AE89" s="123"/>
      <c r="AF89" s="148"/>
      <c r="AG89" s="148"/>
    </row>
    <row r="90" spans="1:33" ht="12.75" customHeight="1">
      <c r="A90" s="124"/>
      <c r="B90" s="107"/>
      <c r="C90" s="89"/>
      <c r="D90" s="168"/>
      <c r="E90" s="169"/>
      <c r="F90" s="169"/>
      <c r="G90" s="211"/>
      <c r="H90" s="211"/>
      <c r="I90" s="211"/>
      <c r="J90" s="211"/>
      <c r="K90" s="211"/>
      <c r="L90" s="205"/>
      <c r="M90" s="85"/>
      <c r="N90" s="126"/>
      <c r="O90" s="126"/>
      <c r="P90" s="126"/>
      <c r="Q90" s="85"/>
      <c r="R90" s="222" t="str">
        <f>IF(AND(ISTEXT(T90),ISTEXT(U90)),"",SUM(T90:U90)*'Indices PF'!$E$54)</f>
        <v/>
      </c>
      <c r="S90" s="214" t="str">
        <f>IF(OR(ISBLANK(N90),ISBLANK(O90)),"",
 IF(M90="EI", IF((O90&lt;='Indices PF'!$D$7),
  IF(('Funções Transações'!N90&lt;'Indices PF'!$E$10), 'Indices PF'!$E$7,
  IF(('Funções Transações'!N90&lt;'Indices PF'!$F$10), 'Indices PF'!$F$7, 'Indices PF'!$G$7)),
   IF((O90&lt;='Indices PF'!$D$8),
   IF(('Funções Transações'!N90&lt;'Indices PF'!$E$10), 'Indices PF'!$E$8,
   IF(('Funções Transações'!N90&lt;'Indices PF'!$F$10), 'Indices PF'!$F$8, 'Indices PF'!$G$8)),
    IF((O90&gt;='Indices PF'!$D$9),
    IF(('Funções Transações'!N90&lt;'Indices PF'!$E$10), 'Indices PF'!$E$9,
    IF(('Funções Transações'!N90&lt;'Indices PF'!$F$10), 'Indices PF'!$F$9, 'Indices PF'!$G$9))))),
 IF(M90="EQ", IF((O90&lt;='Indices PF'!$D$15),
  IF(('Funções Transações'!N90&lt;'Indices PF'!$E$18), 'Indices PF'!$E$15,
  IF(('Funções Transações'!N90&lt;'Indices PF'!$F$18), 'Indices PF'!$F$15, 'Indices PF'!$G$15)),
   IF((O90&lt;='Indices PF'!$D$16),
   IF(('Funções Transações'!N90&lt;'Indices PF'!$E$18), 'Indices PF'!$E$16,
   IF(('Funções Transações'!N90&lt;'Indices PF'!$F$18), 'Indices PF'!$F$16, 'Indices PF'!$G$16)),
    IF((O90&gt;='Indices PF'!$D$17),
    IF(('Funções Transações'!N90&lt;'Indices PF'!$E$18), 'Indices PF'!$E$17,
    IF(('Funções Transações'!N90&lt;'Indices PF'!$F$18), 'Indices PF'!$F$17, 'Indices PF'!$G$17))))),
 IF(M90="EO", IF((O90&lt;='Indices PF'!$D$23),
  IF(('Funções Transações'!N90&lt;'Indices PF'!$E$26), 'Indices PF'!$E$23,
  IF(('Funções Transações'!N90&lt;'Indices PF'!$F$26), 'Indices PF'!$F$23, 'Indices PF'!$G$23)),
   IF((O90&lt;='Indices PF'!$D$24),
   IF(('Funções Transações'!N90&lt;'Indices PF'!$E$26), 'Indices PF'!$E$24,
   IF(('Funções Transações'!N90&lt;'Indices PF'!$F$26), 'Indices PF'!$F$24, 'Indices PF'!$G$24)),
    IF((O90&gt;='Indices PF'!$D$25),
    IF(('Funções Transações'!N90&lt;'Indices PF'!$E$26), 'Indices PF'!$E$25,
    IF(('Funções Transações'!N90&lt;'Indices PF'!$F$26), 'Indices PF'!$F$25, 'Indices PF'!$G$25)))))))))</f>
        <v/>
      </c>
      <c r="T90" s="215" t="str">
        <f>IF(OR(ISBLANK(N90),ISBLANK(O90)),"",
 IF(M90="EI", IF((O90&lt;='Indices PF'!$D$7),
  IF(('Funções Transações'!N90&lt;'Indices PF'!$E$10), N90*'Indices PF'!$J$7,
  IF(('Funções Transações'!N90&lt;'Indices PF'!$F$10), N90*'Indices PF'!$K$7, N90*'Indices PF'!$L$7)),
   IF((O90&lt;='Indices PF'!$D$8),
   IF(('Funções Transações'!N90&lt;'Indices PF'!$E$10), N90*'Indices PF'!$J$8,
   IF(('Funções Transações'!N90&lt;'Indices PF'!$F$10), N90*'Indices PF'!$K$8, N90*'Indices PF'!$L$8)),
    IF((O90&gt;='Indices PF'!$D$9),
    IF(('Funções Transações'!N90&lt;'Indices PF'!$E$10), N90*'Indices PF'!$J$9,
    IF(('Funções Transações'!N90&lt;'Indices PF'!$F$10), N90*'Indices PF'!$K$9, N90*'Indices PF'!$L$9))))),
 IF(M90="EQ", IF((O90&lt;='Indices PF'!$D$15),
  IF(('Funções Transações'!N90&lt;'Indices PF'!$E$18), N90*'Indices PF'!$J$15,
  IF(('Funções Transações'!N90&lt;'Indices PF'!$F$18), N90*'Indices PF'!$K$15, N90*'Indices PF'!$L$15)),
   IF((O90&lt;='Indices PF'!$D$16),
   IF(('Funções Transações'!N90&lt;'Indices PF'!$E$18), N90*'Indices PF'!$J$16,
   IF(('Funções Transações'!N90&lt;'Indices PF'!$F$18), N90*'Indices PF'!$K$16, N90*'Indices PF'!$L$16)),
    IF((O90&gt;='Indices PF'!$D$17),
    IF(('Funções Transações'!N90&lt;'Indices PF'!$E$18), N90*'Indices PF'!$J$17,
    IF(('Funções Transações'!N90&lt;'Indices PF'!$F$18), N90*'Indices PF'!$K$17, N90*'Indices PF'!$L$17))))),
 IF(M90="EO", IF((O90&lt;='Indices PF'!$D$23),
  IF(('Funções Transações'!N90&lt;'Indices PF'!$E$26), N90*'Indices PF'!$J$23,
  IF(('Funções Transações'!N90&lt;'Indices PF'!$F$26), N90*'Indices PF'!$K$23, N90*'Indices PF'!$L$23)),
   IF((O90&lt;='Indices PF'!$D$24),
   IF(('Funções Transações'!N90&lt;'Indices PF'!$E$26), N90*'Indices PF'!$J$24,
   IF(('Funções Transações'!N90&lt;'Indices PF'!$F$26), N90*'Indices PF'!$K$24, N90*'Indices PF'!$L$24)),
    IF((O90&gt;='Indices PF'!$D$25),
    IF(('Funções Transações'!N90&lt;'Indices PF'!$E$26), N90*'Indices PF'!$J$25,
    IF(('Funções Transações'!N90&lt;'Indices PF'!$F$26), N90*'Indices PF'!$K$25, N90*'Indices PF'!$L$25)))))))))</f>
        <v/>
      </c>
      <c r="U90" s="216" t="str">
        <f>IF(OR(ISBLANK(P90),ISBLANK(Q90)),"",
 IF((Q90&lt;='Indices PF'!$D$47),
  IF(('Funções Transações'!P90&lt;'Indices PF'!$E$50), P90*'Indices PF'!$J$47,
  IF(('Funções Transações'!P90&lt;'Indices PF'!$F$50), P90*'Indices PF'!$K$47, P90*'Indices PF'!$L$47)),
   IF((Q90&lt;='Indices PF'!$D$48),
   IF(('Funções Transações'!P90&lt;'Indices PF'!$E$50), P90*'Indices PF'!$J$48,
   IF(('Funções Transações'!P90&lt;'Indices PF'!$F$50), P90*'Indices PF'!$K$48, P90*'Indices PF'!$L$48)),
    IF((Q90&gt;='Indices PF'!$D$49),
    IF(('Funções Transações'!P90&lt;'Indices PF'!$E$50), P90*'Indices PF'!$J$49,
    IF(('Funções Transações'!P90&lt;'Indices PF'!$F$50), P90*'Indices PF'!$K$49, P90*'Indices PF'!$L$49))))))</f>
        <v/>
      </c>
      <c r="V90" s="217"/>
      <c r="W90" s="218"/>
      <c r="X90" s="218"/>
      <c r="Y90" s="219"/>
      <c r="Z90" s="125"/>
      <c r="AA90" s="85"/>
      <c r="AB90" s="220" t="str">
        <f t="shared" si="0"/>
        <v/>
      </c>
      <c r="AC90" s="148"/>
      <c r="AD90" s="123"/>
      <c r="AE90" s="123"/>
      <c r="AF90" s="148"/>
      <c r="AG90" s="148"/>
    </row>
    <row r="91" spans="1:33" ht="12.75" customHeight="1">
      <c r="A91" s="124"/>
      <c r="B91" s="107"/>
      <c r="C91" s="89"/>
      <c r="D91" s="168"/>
      <c r="E91" s="169"/>
      <c r="F91" s="169"/>
      <c r="G91" s="211"/>
      <c r="H91" s="211"/>
      <c r="I91" s="211"/>
      <c r="J91" s="211"/>
      <c r="K91" s="211"/>
      <c r="L91" s="205"/>
      <c r="M91" s="85"/>
      <c r="N91" s="126"/>
      <c r="O91" s="126"/>
      <c r="P91" s="126"/>
      <c r="Q91" s="85"/>
      <c r="R91" s="222" t="str">
        <f>IF(AND(ISTEXT(T91),ISTEXT(U91)),"",SUM(T91:U91)*'Indices PF'!$E$54)</f>
        <v/>
      </c>
      <c r="S91" s="214" t="str">
        <f>IF(OR(ISBLANK(N91),ISBLANK(O91)),"",
 IF(M91="EI", IF((O91&lt;='Indices PF'!$D$7),
  IF(('Funções Transações'!N91&lt;'Indices PF'!$E$10), 'Indices PF'!$E$7,
  IF(('Funções Transações'!N91&lt;'Indices PF'!$F$10), 'Indices PF'!$F$7, 'Indices PF'!$G$7)),
   IF((O91&lt;='Indices PF'!$D$8),
   IF(('Funções Transações'!N91&lt;'Indices PF'!$E$10), 'Indices PF'!$E$8,
   IF(('Funções Transações'!N91&lt;'Indices PF'!$F$10), 'Indices PF'!$F$8, 'Indices PF'!$G$8)),
    IF((O91&gt;='Indices PF'!$D$9),
    IF(('Funções Transações'!N91&lt;'Indices PF'!$E$10), 'Indices PF'!$E$9,
    IF(('Funções Transações'!N91&lt;'Indices PF'!$F$10), 'Indices PF'!$F$9, 'Indices PF'!$G$9))))),
 IF(M91="EQ", IF((O91&lt;='Indices PF'!$D$15),
  IF(('Funções Transações'!N91&lt;'Indices PF'!$E$18), 'Indices PF'!$E$15,
  IF(('Funções Transações'!N91&lt;'Indices PF'!$F$18), 'Indices PF'!$F$15, 'Indices PF'!$G$15)),
   IF((O91&lt;='Indices PF'!$D$16),
   IF(('Funções Transações'!N91&lt;'Indices PF'!$E$18), 'Indices PF'!$E$16,
   IF(('Funções Transações'!N91&lt;'Indices PF'!$F$18), 'Indices PF'!$F$16, 'Indices PF'!$G$16)),
    IF((O91&gt;='Indices PF'!$D$17),
    IF(('Funções Transações'!N91&lt;'Indices PF'!$E$18), 'Indices PF'!$E$17,
    IF(('Funções Transações'!N91&lt;'Indices PF'!$F$18), 'Indices PF'!$F$17, 'Indices PF'!$G$17))))),
 IF(M91="EO", IF((O91&lt;='Indices PF'!$D$23),
  IF(('Funções Transações'!N91&lt;'Indices PF'!$E$26), 'Indices PF'!$E$23,
  IF(('Funções Transações'!N91&lt;'Indices PF'!$F$26), 'Indices PF'!$F$23, 'Indices PF'!$G$23)),
   IF((O91&lt;='Indices PF'!$D$24),
   IF(('Funções Transações'!N91&lt;'Indices PF'!$E$26), 'Indices PF'!$E$24,
   IF(('Funções Transações'!N91&lt;'Indices PF'!$F$26), 'Indices PF'!$F$24, 'Indices PF'!$G$24)),
    IF((O91&gt;='Indices PF'!$D$25),
    IF(('Funções Transações'!N91&lt;'Indices PF'!$E$26), 'Indices PF'!$E$25,
    IF(('Funções Transações'!N91&lt;'Indices PF'!$F$26), 'Indices PF'!$F$25, 'Indices PF'!$G$25)))))))))</f>
        <v/>
      </c>
      <c r="T91" s="215" t="str">
        <f>IF(OR(ISBLANK(N91),ISBLANK(O91)),"",
 IF(M91="EI", IF((O91&lt;='Indices PF'!$D$7),
  IF(('Funções Transações'!N91&lt;'Indices PF'!$E$10), N91*'Indices PF'!$J$7,
  IF(('Funções Transações'!N91&lt;'Indices PF'!$F$10), N91*'Indices PF'!$K$7, N91*'Indices PF'!$L$7)),
   IF((O91&lt;='Indices PF'!$D$8),
   IF(('Funções Transações'!N91&lt;'Indices PF'!$E$10), N91*'Indices PF'!$J$8,
   IF(('Funções Transações'!N91&lt;'Indices PF'!$F$10), N91*'Indices PF'!$K$8, N91*'Indices PF'!$L$8)),
    IF((O91&gt;='Indices PF'!$D$9),
    IF(('Funções Transações'!N91&lt;'Indices PF'!$E$10), N91*'Indices PF'!$J$9,
    IF(('Funções Transações'!N91&lt;'Indices PF'!$F$10), N91*'Indices PF'!$K$9, N91*'Indices PF'!$L$9))))),
 IF(M91="EQ", IF((O91&lt;='Indices PF'!$D$15),
  IF(('Funções Transações'!N91&lt;'Indices PF'!$E$18), N91*'Indices PF'!$J$15,
  IF(('Funções Transações'!N91&lt;'Indices PF'!$F$18), N91*'Indices PF'!$K$15, N91*'Indices PF'!$L$15)),
   IF((O91&lt;='Indices PF'!$D$16),
   IF(('Funções Transações'!N91&lt;'Indices PF'!$E$18), N91*'Indices PF'!$J$16,
   IF(('Funções Transações'!N91&lt;'Indices PF'!$F$18), N91*'Indices PF'!$K$16, N91*'Indices PF'!$L$16)),
    IF((O91&gt;='Indices PF'!$D$17),
    IF(('Funções Transações'!N91&lt;'Indices PF'!$E$18), N91*'Indices PF'!$J$17,
    IF(('Funções Transações'!N91&lt;'Indices PF'!$F$18), N91*'Indices PF'!$K$17, N91*'Indices PF'!$L$17))))),
 IF(M91="EO", IF((O91&lt;='Indices PF'!$D$23),
  IF(('Funções Transações'!N91&lt;'Indices PF'!$E$26), N91*'Indices PF'!$J$23,
  IF(('Funções Transações'!N91&lt;'Indices PF'!$F$26), N91*'Indices PF'!$K$23, N91*'Indices PF'!$L$23)),
   IF((O91&lt;='Indices PF'!$D$24),
   IF(('Funções Transações'!N91&lt;'Indices PF'!$E$26), N91*'Indices PF'!$J$24,
   IF(('Funções Transações'!N91&lt;'Indices PF'!$F$26), N91*'Indices PF'!$K$24, N91*'Indices PF'!$L$24)),
    IF((O91&gt;='Indices PF'!$D$25),
    IF(('Funções Transações'!N91&lt;'Indices PF'!$E$26), N91*'Indices PF'!$J$25,
    IF(('Funções Transações'!N91&lt;'Indices PF'!$F$26), N91*'Indices PF'!$K$25, N91*'Indices PF'!$L$25)))))))))</f>
        <v/>
      </c>
      <c r="U91" s="216" t="str">
        <f>IF(OR(ISBLANK(P91),ISBLANK(Q91)),"",
 IF((Q91&lt;='Indices PF'!$D$47),
  IF(('Funções Transações'!P91&lt;'Indices PF'!$E$50), P91*'Indices PF'!$J$47,
  IF(('Funções Transações'!P91&lt;'Indices PF'!$F$50), P91*'Indices PF'!$K$47, P91*'Indices PF'!$L$47)),
   IF((Q91&lt;='Indices PF'!$D$48),
   IF(('Funções Transações'!P91&lt;'Indices PF'!$E$50), P91*'Indices PF'!$J$48,
   IF(('Funções Transações'!P91&lt;'Indices PF'!$F$50), P91*'Indices PF'!$K$48, P91*'Indices PF'!$L$48)),
    IF((Q91&gt;='Indices PF'!$D$49),
    IF(('Funções Transações'!P91&lt;'Indices PF'!$E$50), P91*'Indices PF'!$J$49,
    IF(('Funções Transações'!P91&lt;'Indices PF'!$F$50), P91*'Indices PF'!$K$49, P91*'Indices PF'!$L$49))))))</f>
        <v/>
      </c>
      <c r="V91" s="217"/>
      <c r="W91" s="218"/>
      <c r="X91" s="218"/>
      <c r="Y91" s="219"/>
      <c r="Z91" s="125"/>
      <c r="AA91" s="85"/>
      <c r="AB91" s="220" t="str">
        <f t="shared" si="0"/>
        <v/>
      </c>
      <c r="AC91" s="148"/>
      <c r="AD91" s="123"/>
      <c r="AE91" s="123"/>
      <c r="AF91" s="148"/>
      <c r="AG91" s="148"/>
    </row>
    <row r="92" spans="1:33" ht="12.75" customHeight="1">
      <c r="A92" s="124"/>
      <c r="B92" s="107"/>
      <c r="C92" s="89"/>
      <c r="D92" s="168"/>
      <c r="E92" s="169"/>
      <c r="F92" s="169"/>
      <c r="G92" s="211"/>
      <c r="H92" s="211"/>
      <c r="I92" s="211"/>
      <c r="J92" s="211"/>
      <c r="K92" s="211"/>
      <c r="L92" s="205"/>
      <c r="M92" s="85"/>
      <c r="N92" s="126"/>
      <c r="O92" s="126"/>
      <c r="P92" s="126"/>
      <c r="Q92" s="85"/>
      <c r="R92" s="222" t="str">
        <f>IF(AND(ISTEXT(T92),ISTEXT(U92)),"",SUM(T92:U92)*'Indices PF'!$E$54)</f>
        <v/>
      </c>
      <c r="S92" s="214" t="str">
        <f>IF(OR(ISBLANK(N92),ISBLANK(O92)),"",
 IF(M92="EI", IF((O92&lt;='Indices PF'!$D$7),
  IF(('Funções Transações'!N92&lt;'Indices PF'!$E$10), 'Indices PF'!$E$7,
  IF(('Funções Transações'!N92&lt;'Indices PF'!$F$10), 'Indices PF'!$F$7, 'Indices PF'!$G$7)),
   IF((O92&lt;='Indices PF'!$D$8),
   IF(('Funções Transações'!N92&lt;'Indices PF'!$E$10), 'Indices PF'!$E$8,
   IF(('Funções Transações'!N92&lt;'Indices PF'!$F$10), 'Indices PF'!$F$8, 'Indices PF'!$G$8)),
    IF((O92&gt;='Indices PF'!$D$9),
    IF(('Funções Transações'!N92&lt;'Indices PF'!$E$10), 'Indices PF'!$E$9,
    IF(('Funções Transações'!N92&lt;'Indices PF'!$F$10), 'Indices PF'!$F$9, 'Indices PF'!$G$9))))),
 IF(M92="EQ", IF((O92&lt;='Indices PF'!$D$15),
  IF(('Funções Transações'!N92&lt;'Indices PF'!$E$18), 'Indices PF'!$E$15,
  IF(('Funções Transações'!N92&lt;'Indices PF'!$F$18), 'Indices PF'!$F$15, 'Indices PF'!$G$15)),
   IF((O92&lt;='Indices PF'!$D$16),
   IF(('Funções Transações'!N92&lt;'Indices PF'!$E$18), 'Indices PF'!$E$16,
   IF(('Funções Transações'!N92&lt;'Indices PF'!$F$18), 'Indices PF'!$F$16, 'Indices PF'!$G$16)),
    IF((O92&gt;='Indices PF'!$D$17),
    IF(('Funções Transações'!N92&lt;'Indices PF'!$E$18), 'Indices PF'!$E$17,
    IF(('Funções Transações'!N92&lt;'Indices PF'!$F$18), 'Indices PF'!$F$17, 'Indices PF'!$G$17))))),
 IF(M92="EO", IF((O92&lt;='Indices PF'!$D$23),
  IF(('Funções Transações'!N92&lt;'Indices PF'!$E$26), 'Indices PF'!$E$23,
  IF(('Funções Transações'!N92&lt;'Indices PF'!$F$26), 'Indices PF'!$F$23, 'Indices PF'!$G$23)),
   IF((O92&lt;='Indices PF'!$D$24),
   IF(('Funções Transações'!N92&lt;'Indices PF'!$E$26), 'Indices PF'!$E$24,
   IF(('Funções Transações'!N92&lt;'Indices PF'!$F$26), 'Indices PF'!$F$24, 'Indices PF'!$G$24)),
    IF((O92&gt;='Indices PF'!$D$25),
    IF(('Funções Transações'!N92&lt;'Indices PF'!$E$26), 'Indices PF'!$E$25,
    IF(('Funções Transações'!N92&lt;'Indices PF'!$F$26), 'Indices PF'!$F$25, 'Indices PF'!$G$25)))))))))</f>
        <v/>
      </c>
      <c r="T92" s="215" t="str">
        <f>IF(OR(ISBLANK(N92),ISBLANK(O92)),"",
 IF(M92="EI", IF((O92&lt;='Indices PF'!$D$7),
  IF(('Funções Transações'!N92&lt;'Indices PF'!$E$10), N92*'Indices PF'!$J$7,
  IF(('Funções Transações'!N92&lt;'Indices PF'!$F$10), N92*'Indices PF'!$K$7, N92*'Indices PF'!$L$7)),
   IF((O92&lt;='Indices PF'!$D$8),
   IF(('Funções Transações'!N92&lt;'Indices PF'!$E$10), N92*'Indices PF'!$J$8,
   IF(('Funções Transações'!N92&lt;'Indices PF'!$F$10), N92*'Indices PF'!$K$8, N92*'Indices PF'!$L$8)),
    IF((O92&gt;='Indices PF'!$D$9),
    IF(('Funções Transações'!N92&lt;'Indices PF'!$E$10), N92*'Indices PF'!$J$9,
    IF(('Funções Transações'!N92&lt;'Indices PF'!$F$10), N92*'Indices PF'!$K$9, N92*'Indices PF'!$L$9))))),
 IF(M92="EQ", IF((O92&lt;='Indices PF'!$D$15),
  IF(('Funções Transações'!N92&lt;'Indices PF'!$E$18), N92*'Indices PF'!$J$15,
  IF(('Funções Transações'!N92&lt;'Indices PF'!$F$18), N92*'Indices PF'!$K$15, N92*'Indices PF'!$L$15)),
   IF((O92&lt;='Indices PF'!$D$16),
   IF(('Funções Transações'!N92&lt;'Indices PF'!$E$18), N92*'Indices PF'!$J$16,
   IF(('Funções Transações'!N92&lt;'Indices PF'!$F$18), N92*'Indices PF'!$K$16, N92*'Indices PF'!$L$16)),
    IF((O92&gt;='Indices PF'!$D$17),
    IF(('Funções Transações'!N92&lt;'Indices PF'!$E$18), N92*'Indices PF'!$J$17,
    IF(('Funções Transações'!N92&lt;'Indices PF'!$F$18), N92*'Indices PF'!$K$17, N92*'Indices PF'!$L$17))))),
 IF(M92="EO", IF((O92&lt;='Indices PF'!$D$23),
  IF(('Funções Transações'!N92&lt;'Indices PF'!$E$26), N92*'Indices PF'!$J$23,
  IF(('Funções Transações'!N92&lt;'Indices PF'!$F$26), N92*'Indices PF'!$K$23, N92*'Indices PF'!$L$23)),
   IF((O92&lt;='Indices PF'!$D$24),
   IF(('Funções Transações'!N92&lt;'Indices PF'!$E$26), N92*'Indices PF'!$J$24,
   IF(('Funções Transações'!N92&lt;'Indices PF'!$F$26), N92*'Indices PF'!$K$24, N92*'Indices PF'!$L$24)),
    IF((O92&gt;='Indices PF'!$D$25),
    IF(('Funções Transações'!N92&lt;'Indices PF'!$E$26), N92*'Indices PF'!$J$25,
    IF(('Funções Transações'!N92&lt;'Indices PF'!$F$26), N92*'Indices PF'!$K$25, N92*'Indices PF'!$L$25)))))))))</f>
        <v/>
      </c>
      <c r="U92" s="216" t="str">
        <f>IF(OR(ISBLANK(P92),ISBLANK(Q92)),"",
 IF((Q92&lt;='Indices PF'!$D$47),
  IF(('Funções Transações'!P92&lt;'Indices PF'!$E$50), P92*'Indices PF'!$J$47,
  IF(('Funções Transações'!P92&lt;'Indices PF'!$F$50), P92*'Indices PF'!$K$47, P92*'Indices PF'!$L$47)),
   IF((Q92&lt;='Indices PF'!$D$48),
   IF(('Funções Transações'!P92&lt;'Indices PF'!$E$50), P92*'Indices PF'!$J$48,
   IF(('Funções Transações'!P92&lt;'Indices PF'!$F$50), P92*'Indices PF'!$K$48, P92*'Indices PF'!$L$48)),
    IF((Q92&gt;='Indices PF'!$D$49),
    IF(('Funções Transações'!P92&lt;'Indices PF'!$E$50), P92*'Indices PF'!$J$49,
    IF(('Funções Transações'!P92&lt;'Indices PF'!$F$50), P92*'Indices PF'!$K$49, P92*'Indices PF'!$L$49))))))</f>
        <v/>
      </c>
      <c r="V92" s="217"/>
      <c r="W92" s="218"/>
      <c r="X92" s="218"/>
      <c r="Y92" s="219"/>
      <c r="Z92" s="125"/>
      <c r="AA92" s="85"/>
      <c r="AB92" s="220" t="str">
        <f t="shared" si="0"/>
        <v/>
      </c>
      <c r="AC92" s="148"/>
      <c r="AD92" s="123"/>
      <c r="AE92" s="123"/>
      <c r="AF92" s="148"/>
      <c r="AG92" s="148"/>
    </row>
    <row r="93" spans="1:33" ht="12.75" customHeight="1">
      <c r="A93" s="124"/>
      <c r="B93" s="107"/>
      <c r="C93" s="89"/>
      <c r="D93" s="168"/>
      <c r="E93" s="169"/>
      <c r="F93" s="169"/>
      <c r="G93" s="211"/>
      <c r="H93" s="211"/>
      <c r="I93" s="211"/>
      <c r="J93" s="211"/>
      <c r="K93" s="211"/>
      <c r="L93" s="205"/>
      <c r="M93" s="85"/>
      <c r="N93" s="126"/>
      <c r="O93" s="126"/>
      <c r="P93" s="126"/>
      <c r="Q93" s="85"/>
      <c r="R93" s="222" t="str">
        <f>IF(AND(ISTEXT(T93),ISTEXT(U93)),"",SUM(T93:U93)*'Indices PF'!$E$54)</f>
        <v/>
      </c>
      <c r="S93" s="214" t="str">
        <f>IF(OR(ISBLANK(N93),ISBLANK(O93)),"",
 IF(M93="EI", IF((O93&lt;='Indices PF'!$D$7),
  IF(('Funções Transações'!N93&lt;'Indices PF'!$E$10), 'Indices PF'!$E$7,
  IF(('Funções Transações'!N93&lt;'Indices PF'!$F$10), 'Indices PF'!$F$7, 'Indices PF'!$G$7)),
   IF((O93&lt;='Indices PF'!$D$8),
   IF(('Funções Transações'!N93&lt;'Indices PF'!$E$10), 'Indices PF'!$E$8,
   IF(('Funções Transações'!N93&lt;'Indices PF'!$F$10), 'Indices PF'!$F$8, 'Indices PF'!$G$8)),
    IF((O93&gt;='Indices PF'!$D$9),
    IF(('Funções Transações'!N93&lt;'Indices PF'!$E$10), 'Indices PF'!$E$9,
    IF(('Funções Transações'!N93&lt;'Indices PF'!$F$10), 'Indices PF'!$F$9, 'Indices PF'!$G$9))))),
 IF(M93="EQ", IF((O93&lt;='Indices PF'!$D$15),
  IF(('Funções Transações'!N93&lt;'Indices PF'!$E$18), 'Indices PF'!$E$15,
  IF(('Funções Transações'!N93&lt;'Indices PF'!$F$18), 'Indices PF'!$F$15, 'Indices PF'!$G$15)),
   IF((O93&lt;='Indices PF'!$D$16),
   IF(('Funções Transações'!N93&lt;'Indices PF'!$E$18), 'Indices PF'!$E$16,
   IF(('Funções Transações'!N93&lt;'Indices PF'!$F$18), 'Indices PF'!$F$16, 'Indices PF'!$G$16)),
    IF((O93&gt;='Indices PF'!$D$17),
    IF(('Funções Transações'!N93&lt;'Indices PF'!$E$18), 'Indices PF'!$E$17,
    IF(('Funções Transações'!N93&lt;'Indices PF'!$F$18), 'Indices PF'!$F$17, 'Indices PF'!$G$17))))),
 IF(M93="EO", IF((O93&lt;='Indices PF'!$D$23),
  IF(('Funções Transações'!N93&lt;'Indices PF'!$E$26), 'Indices PF'!$E$23,
  IF(('Funções Transações'!N93&lt;'Indices PF'!$F$26), 'Indices PF'!$F$23, 'Indices PF'!$G$23)),
   IF((O93&lt;='Indices PF'!$D$24),
   IF(('Funções Transações'!N93&lt;'Indices PF'!$E$26), 'Indices PF'!$E$24,
   IF(('Funções Transações'!N93&lt;'Indices PF'!$F$26), 'Indices PF'!$F$24, 'Indices PF'!$G$24)),
    IF((O93&gt;='Indices PF'!$D$25),
    IF(('Funções Transações'!N93&lt;'Indices PF'!$E$26), 'Indices PF'!$E$25,
    IF(('Funções Transações'!N93&lt;'Indices PF'!$F$26), 'Indices PF'!$F$25, 'Indices PF'!$G$25)))))))))</f>
        <v/>
      </c>
      <c r="T93" s="215" t="str">
        <f>IF(OR(ISBLANK(N93),ISBLANK(O93)),"",
 IF(M93="EI", IF((O93&lt;='Indices PF'!$D$7),
  IF(('Funções Transações'!N93&lt;'Indices PF'!$E$10), N93*'Indices PF'!$J$7,
  IF(('Funções Transações'!N93&lt;'Indices PF'!$F$10), N93*'Indices PF'!$K$7, N93*'Indices PF'!$L$7)),
   IF((O93&lt;='Indices PF'!$D$8),
   IF(('Funções Transações'!N93&lt;'Indices PF'!$E$10), N93*'Indices PF'!$J$8,
   IF(('Funções Transações'!N93&lt;'Indices PF'!$F$10), N93*'Indices PF'!$K$8, N93*'Indices PF'!$L$8)),
    IF((O93&gt;='Indices PF'!$D$9),
    IF(('Funções Transações'!N93&lt;'Indices PF'!$E$10), N93*'Indices PF'!$J$9,
    IF(('Funções Transações'!N93&lt;'Indices PF'!$F$10), N93*'Indices PF'!$K$9, N93*'Indices PF'!$L$9))))),
 IF(M93="EQ", IF((O93&lt;='Indices PF'!$D$15),
  IF(('Funções Transações'!N93&lt;'Indices PF'!$E$18), N93*'Indices PF'!$J$15,
  IF(('Funções Transações'!N93&lt;'Indices PF'!$F$18), N93*'Indices PF'!$K$15, N93*'Indices PF'!$L$15)),
   IF((O93&lt;='Indices PF'!$D$16),
   IF(('Funções Transações'!N93&lt;'Indices PF'!$E$18), N93*'Indices PF'!$J$16,
   IF(('Funções Transações'!N93&lt;'Indices PF'!$F$18), N93*'Indices PF'!$K$16, N93*'Indices PF'!$L$16)),
    IF((O93&gt;='Indices PF'!$D$17),
    IF(('Funções Transações'!N93&lt;'Indices PF'!$E$18), N93*'Indices PF'!$J$17,
    IF(('Funções Transações'!N93&lt;'Indices PF'!$F$18), N93*'Indices PF'!$K$17, N93*'Indices PF'!$L$17))))),
 IF(M93="EO", IF((O93&lt;='Indices PF'!$D$23),
  IF(('Funções Transações'!N93&lt;'Indices PF'!$E$26), N93*'Indices PF'!$J$23,
  IF(('Funções Transações'!N93&lt;'Indices PF'!$F$26), N93*'Indices PF'!$K$23, N93*'Indices PF'!$L$23)),
   IF((O93&lt;='Indices PF'!$D$24),
   IF(('Funções Transações'!N93&lt;'Indices PF'!$E$26), N93*'Indices PF'!$J$24,
   IF(('Funções Transações'!N93&lt;'Indices PF'!$F$26), N93*'Indices PF'!$K$24, N93*'Indices PF'!$L$24)),
    IF((O93&gt;='Indices PF'!$D$25),
    IF(('Funções Transações'!N93&lt;'Indices PF'!$E$26), N93*'Indices PF'!$J$25,
    IF(('Funções Transações'!N93&lt;'Indices PF'!$F$26), N93*'Indices PF'!$K$25, N93*'Indices PF'!$L$25)))))))))</f>
        <v/>
      </c>
      <c r="U93" s="216" t="str">
        <f>IF(OR(ISBLANK(P93),ISBLANK(Q93)),"",
 IF((Q93&lt;='Indices PF'!$D$47),
  IF(('Funções Transações'!P93&lt;'Indices PF'!$E$50), P93*'Indices PF'!$J$47,
  IF(('Funções Transações'!P93&lt;'Indices PF'!$F$50), P93*'Indices PF'!$K$47, P93*'Indices PF'!$L$47)),
   IF((Q93&lt;='Indices PF'!$D$48),
   IF(('Funções Transações'!P93&lt;'Indices PF'!$E$50), P93*'Indices PF'!$J$48,
   IF(('Funções Transações'!P93&lt;'Indices PF'!$F$50), P93*'Indices PF'!$K$48, P93*'Indices PF'!$L$48)),
    IF((Q93&gt;='Indices PF'!$D$49),
    IF(('Funções Transações'!P93&lt;'Indices PF'!$E$50), P93*'Indices PF'!$J$49,
    IF(('Funções Transações'!P93&lt;'Indices PF'!$F$50), P93*'Indices PF'!$K$49, P93*'Indices PF'!$L$49))))))</f>
        <v/>
      </c>
      <c r="V93" s="217"/>
      <c r="W93" s="218"/>
      <c r="X93" s="218"/>
      <c r="Y93" s="219"/>
      <c r="Z93" s="125"/>
      <c r="AA93" s="85"/>
      <c r="AB93" s="220" t="str">
        <f t="shared" si="0"/>
        <v/>
      </c>
      <c r="AC93" s="148"/>
      <c r="AD93" s="123"/>
      <c r="AE93" s="123"/>
      <c r="AF93" s="148"/>
      <c r="AG93" s="148"/>
    </row>
    <row r="94" spans="1:33" ht="12.75" customHeight="1">
      <c r="A94" s="124"/>
      <c r="B94" s="107"/>
      <c r="C94" s="89"/>
      <c r="D94" s="168"/>
      <c r="E94" s="169"/>
      <c r="F94" s="169"/>
      <c r="G94" s="211"/>
      <c r="H94" s="211"/>
      <c r="I94" s="211"/>
      <c r="J94" s="211"/>
      <c r="K94" s="211"/>
      <c r="L94" s="205"/>
      <c r="M94" s="85"/>
      <c r="N94" s="126"/>
      <c r="O94" s="126"/>
      <c r="P94" s="126"/>
      <c r="Q94" s="85"/>
      <c r="R94" s="222" t="str">
        <f>IF(AND(ISTEXT(T94),ISTEXT(U94)),"",SUM(T94:U94)*'Indices PF'!$E$54)</f>
        <v/>
      </c>
      <c r="S94" s="214" t="str">
        <f>IF(OR(ISBLANK(N94),ISBLANK(O94)),"",
 IF(M94="EI", IF((O94&lt;='Indices PF'!$D$7),
  IF(('Funções Transações'!N94&lt;'Indices PF'!$E$10), 'Indices PF'!$E$7,
  IF(('Funções Transações'!N94&lt;'Indices PF'!$F$10), 'Indices PF'!$F$7, 'Indices PF'!$G$7)),
   IF((O94&lt;='Indices PF'!$D$8),
   IF(('Funções Transações'!N94&lt;'Indices PF'!$E$10), 'Indices PF'!$E$8,
   IF(('Funções Transações'!N94&lt;'Indices PF'!$F$10), 'Indices PF'!$F$8, 'Indices PF'!$G$8)),
    IF((O94&gt;='Indices PF'!$D$9),
    IF(('Funções Transações'!N94&lt;'Indices PF'!$E$10), 'Indices PF'!$E$9,
    IF(('Funções Transações'!N94&lt;'Indices PF'!$F$10), 'Indices PF'!$F$9, 'Indices PF'!$G$9))))),
 IF(M94="EQ", IF((O94&lt;='Indices PF'!$D$15),
  IF(('Funções Transações'!N94&lt;'Indices PF'!$E$18), 'Indices PF'!$E$15,
  IF(('Funções Transações'!N94&lt;'Indices PF'!$F$18), 'Indices PF'!$F$15, 'Indices PF'!$G$15)),
   IF((O94&lt;='Indices PF'!$D$16),
   IF(('Funções Transações'!N94&lt;'Indices PF'!$E$18), 'Indices PF'!$E$16,
   IF(('Funções Transações'!N94&lt;'Indices PF'!$F$18), 'Indices PF'!$F$16, 'Indices PF'!$G$16)),
    IF((O94&gt;='Indices PF'!$D$17),
    IF(('Funções Transações'!N94&lt;'Indices PF'!$E$18), 'Indices PF'!$E$17,
    IF(('Funções Transações'!N94&lt;'Indices PF'!$F$18), 'Indices PF'!$F$17, 'Indices PF'!$G$17))))),
 IF(M94="EO", IF((O94&lt;='Indices PF'!$D$23),
  IF(('Funções Transações'!N94&lt;'Indices PF'!$E$26), 'Indices PF'!$E$23,
  IF(('Funções Transações'!N94&lt;'Indices PF'!$F$26), 'Indices PF'!$F$23, 'Indices PF'!$G$23)),
   IF((O94&lt;='Indices PF'!$D$24),
   IF(('Funções Transações'!N94&lt;'Indices PF'!$E$26), 'Indices PF'!$E$24,
   IF(('Funções Transações'!N94&lt;'Indices PF'!$F$26), 'Indices PF'!$F$24, 'Indices PF'!$G$24)),
    IF((O94&gt;='Indices PF'!$D$25),
    IF(('Funções Transações'!N94&lt;'Indices PF'!$E$26), 'Indices PF'!$E$25,
    IF(('Funções Transações'!N94&lt;'Indices PF'!$F$26), 'Indices PF'!$F$25, 'Indices PF'!$G$25)))))))))</f>
        <v/>
      </c>
      <c r="T94" s="215" t="str">
        <f>IF(OR(ISBLANK(N94),ISBLANK(O94)),"",
 IF(M94="EI", IF((O94&lt;='Indices PF'!$D$7),
  IF(('Funções Transações'!N94&lt;'Indices PF'!$E$10), N94*'Indices PF'!$J$7,
  IF(('Funções Transações'!N94&lt;'Indices PF'!$F$10), N94*'Indices PF'!$K$7, N94*'Indices PF'!$L$7)),
   IF((O94&lt;='Indices PF'!$D$8),
   IF(('Funções Transações'!N94&lt;'Indices PF'!$E$10), N94*'Indices PF'!$J$8,
   IF(('Funções Transações'!N94&lt;'Indices PF'!$F$10), N94*'Indices PF'!$K$8, N94*'Indices PF'!$L$8)),
    IF((O94&gt;='Indices PF'!$D$9),
    IF(('Funções Transações'!N94&lt;'Indices PF'!$E$10), N94*'Indices PF'!$J$9,
    IF(('Funções Transações'!N94&lt;'Indices PF'!$F$10), N94*'Indices PF'!$K$9, N94*'Indices PF'!$L$9))))),
 IF(M94="EQ", IF((O94&lt;='Indices PF'!$D$15),
  IF(('Funções Transações'!N94&lt;'Indices PF'!$E$18), N94*'Indices PF'!$J$15,
  IF(('Funções Transações'!N94&lt;'Indices PF'!$F$18), N94*'Indices PF'!$K$15, N94*'Indices PF'!$L$15)),
   IF((O94&lt;='Indices PF'!$D$16),
   IF(('Funções Transações'!N94&lt;'Indices PF'!$E$18), N94*'Indices PF'!$J$16,
   IF(('Funções Transações'!N94&lt;'Indices PF'!$F$18), N94*'Indices PF'!$K$16, N94*'Indices PF'!$L$16)),
    IF((O94&gt;='Indices PF'!$D$17),
    IF(('Funções Transações'!N94&lt;'Indices PF'!$E$18), N94*'Indices PF'!$J$17,
    IF(('Funções Transações'!N94&lt;'Indices PF'!$F$18), N94*'Indices PF'!$K$17, N94*'Indices PF'!$L$17))))),
 IF(M94="EO", IF((O94&lt;='Indices PF'!$D$23),
  IF(('Funções Transações'!N94&lt;'Indices PF'!$E$26), N94*'Indices PF'!$J$23,
  IF(('Funções Transações'!N94&lt;'Indices PF'!$F$26), N94*'Indices PF'!$K$23, N94*'Indices PF'!$L$23)),
   IF((O94&lt;='Indices PF'!$D$24),
   IF(('Funções Transações'!N94&lt;'Indices PF'!$E$26), N94*'Indices PF'!$J$24,
   IF(('Funções Transações'!N94&lt;'Indices PF'!$F$26), N94*'Indices PF'!$K$24, N94*'Indices PF'!$L$24)),
    IF((O94&gt;='Indices PF'!$D$25),
    IF(('Funções Transações'!N94&lt;'Indices PF'!$E$26), N94*'Indices PF'!$J$25,
    IF(('Funções Transações'!N94&lt;'Indices PF'!$F$26), N94*'Indices PF'!$K$25, N94*'Indices PF'!$L$25)))))))))</f>
        <v/>
      </c>
      <c r="U94" s="216" t="str">
        <f>IF(OR(ISBLANK(P94),ISBLANK(Q94)),"",
 IF((Q94&lt;='Indices PF'!$D$47),
  IF(('Funções Transações'!P94&lt;'Indices PF'!$E$50), P94*'Indices PF'!$J$47,
  IF(('Funções Transações'!P94&lt;'Indices PF'!$F$50), P94*'Indices PF'!$K$47, P94*'Indices PF'!$L$47)),
   IF((Q94&lt;='Indices PF'!$D$48),
   IF(('Funções Transações'!P94&lt;'Indices PF'!$E$50), P94*'Indices PF'!$J$48,
   IF(('Funções Transações'!P94&lt;'Indices PF'!$F$50), P94*'Indices PF'!$K$48, P94*'Indices PF'!$L$48)),
    IF((Q94&gt;='Indices PF'!$D$49),
    IF(('Funções Transações'!P94&lt;'Indices PF'!$E$50), P94*'Indices PF'!$J$49,
    IF(('Funções Transações'!P94&lt;'Indices PF'!$F$50), P94*'Indices PF'!$K$49, P94*'Indices PF'!$L$49))))))</f>
        <v/>
      </c>
      <c r="V94" s="217"/>
      <c r="W94" s="218"/>
      <c r="X94" s="218"/>
      <c r="Y94" s="219"/>
      <c r="Z94" s="125"/>
      <c r="AA94" s="85"/>
      <c r="AB94" s="220" t="str">
        <f t="shared" si="0"/>
        <v/>
      </c>
      <c r="AC94" s="148"/>
      <c r="AD94" s="123"/>
      <c r="AE94" s="123"/>
      <c r="AF94" s="148"/>
      <c r="AG94" s="148"/>
    </row>
    <row r="95" spans="1:33" ht="12.75" customHeight="1">
      <c r="A95" s="124"/>
      <c r="B95" s="107"/>
      <c r="C95" s="89"/>
      <c r="D95" s="168"/>
      <c r="E95" s="169"/>
      <c r="F95" s="169"/>
      <c r="G95" s="211"/>
      <c r="H95" s="211"/>
      <c r="I95" s="211"/>
      <c r="J95" s="211"/>
      <c r="K95" s="211"/>
      <c r="L95" s="205"/>
      <c r="M95" s="85"/>
      <c r="N95" s="126"/>
      <c r="O95" s="126"/>
      <c r="P95" s="126"/>
      <c r="Q95" s="85"/>
      <c r="R95" s="222" t="str">
        <f>IF(AND(ISTEXT(T95),ISTEXT(U95)),"",SUM(T95:U95)*'Indices PF'!$E$54)</f>
        <v/>
      </c>
      <c r="S95" s="214" t="str">
        <f>IF(OR(ISBLANK(N95),ISBLANK(O95)),"",
 IF(M95="EI", IF((O95&lt;='Indices PF'!$D$7),
  IF(('Funções Transações'!N95&lt;'Indices PF'!$E$10), 'Indices PF'!$E$7,
  IF(('Funções Transações'!N95&lt;'Indices PF'!$F$10), 'Indices PF'!$F$7, 'Indices PF'!$G$7)),
   IF((O95&lt;='Indices PF'!$D$8),
   IF(('Funções Transações'!N95&lt;'Indices PF'!$E$10), 'Indices PF'!$E$8,
   IF(('Funções Transações'!N95&lt;'Indices PF'!$F$10), 'Indices PF'!$F$8, 'Indices PF'!$G$8)),
    IF((O95&gt;='Indices PF'!$D$9),
    IF(('Funções Transações'!N95&lt;'Indices PF'!$E$10), 'Indices PF'!$E$9,
    IF(('Funções Transações'!N95&lt;'Indices PF'!$F$10), 'Indices PF'!$F$9, 'Indices PF'!$G$9))))),
 IF(M95="EQ", IF((O95&lt;='Indices PF'!$D$15),
  IF(('Funções Transações'!N95&lt;'Indices PF'!$E$18), 'Indices PF'!$E$15,
  IF(('Funções Transações'!N95&lt;'Indices PF'!$F$18), 'Indices PF'!$F$15, 'Indices PF'!$G$15)),
   IF((O95&lt;='Indices PF'!$D$16),
   IF(('Funções Transações'!N95&lt;'Indices PF'!$E$18), 'Indices PF'!$E$16,
   IF(('Funções Transações'!N95&lt;'Indices PF'!$F$18), 'Indices PF'!$F$16, 'Indices PF'!$G$16)),
    IF((O95&gt;='Indices PF'!$D$17),
    IF(('Funções Transações'!N95&lt;'Indices PF'!$E$18), 'Indices PF'!$E$17,
    IF(('Funções Transações'!N95&lt;'Indices PF'!$F$18), 'Indices PF'!$F$17, 'Indices PF'!$G$17))))),
 IF(M95="EO", IF((O95&lt;='Indices PF'!$D$23),
  IF(('Funções Transações'!N95&lt;'Indices PF'!$E$26), 'Indices PF'!$E$23,
  IF(('Funções Transações'!N95&lt;'Indices PF'!$F$26), 'Indices PF'!$F$23, 'Indices PF'!$G$23)),
   IF((O95&lt;='Indices PF'!$D$24),
   IF(('Funções Transações'!N95&lt;'Indices PF'!$E$26), 'Indices PF'!$E$24,
   IF(('Funções Transações'!N95&lt;'Indices PF'!$F$26), 'Indices PF'!$F$24, 'Indices PF'!$G$24)),
    IF((O95&gt;='Indices PF'!$D$25),
    IF(('Funções Transações'!N95&lt;'Indices PF'!$E$26), 'Indices PF'!$E$25,
    IF(('Funções Transações'!N95&lt;'Indices PF'!$F$26), 'Indices PF'!$F$25, 'Indices PF'!$G$25)))))))))</f>
        <v/>
      </c>
      <c r="T95" s="215" t="str">
        <f>IF(OR(ISBLANK(N95),ISBLANK(O95)),"",
 IF(M95="EI", IF((O95&lt;='Indices PF'!$D$7),
  IF(('Funções Transações'!N95&lt;'Indices PF'!$E$10), N95*'Indices PF'!$J$7,
  IF(('Funções Transações'!N95&lt;'Indices PF'!$F$10), N95*'Indices PF'!$K$7, N95*'Indices PF'!$L$7)),
   IF((O95&lt;='Indices PF'!$D$8),
   IF(('Funções Transações'!N95&lt;'Indices PF'!$E$10), N95*'Indices PF'!$J$8,
   IF(('Funções Transações'!N95&lt;'Indices PF'!$F$10), N95*'Indices PF'!$K$8, N95*'Indices PF'!$L$8)),
    IF((O95&gt;='Indices PF'!$D$9),
    IF(('Funções Transações'!N95&lt;'Indices PF'!$E$10), N95*'Indices PF'!$J$9,
    IF(('Funções Transações'!N95&lt;'Indices PF'!$F$10), N95*'Indices PF'!$K$9, N95*'Indices PF'!$L$9))))),
 IF(M95="EQ", IF((O95&lt;='Indices PF'!$D$15),
  IF(('Funções Transações'!N95&lt;'Indices PF'!$E$18), N95*'Indices PF'!$J$15,
  IF(('Funções Transações'!N95&lt;'Indices PF'!$F$18), N95*'Indices PF'!$K$15, N95*'Indices PF'!$L$15)),
   IF((O95&lt;='Indices PF'!$D$16),
   IF(('Funções Transações'!N95&lt;'Indices PF'!$E$18), N95*'Indices PF'!$J$16,
   IF(('Funções Transações'!N95&lt;'Indices PF'!$F$18), N95*'Indices PF'!$K$16, N95*'Indices PF'!$L$16)),
    IF((O95&gt;='Indices PF'!$D$17),
    IF(('Funções Transações'!N95&lt;'Indices PF'!$E$18), N95*'Indices PF'!$J$17,
    IF(('Funções Transações'!N95&lt;'Indices PF'!$F$18), N95*'Indices PF'!$K$17, N95*'Indices PF'!$L$17))))),
 IF(M95="EO", IF((O95&lt;='Indices PF'!$D$23),
  IF(('Funções Transações'!N95&lt;'Indices PF'!$E$26), N95*'Indices PF'!$J$23,
  IF(('Funções Transações'!N95&lt;'Indices PF'!$F$26), N95*'Indices PF'!$K$23, N95*'Indices PF'!$L$23)),
   IF((O95&lt;='Indices PF'!$D$24),
   IF(('Funções Transações'!N95&lt;'Indices PF'!$E$26), N95*'Indices PF'!$J$24,
   IF(('Funções Transações'!N95&lt;'Indices PF'!$F$26), N95*'Indices PF'!$K$24, N95*'Indices PF'!$L$24)),
    IF((O95&gt;='Indices PF'!$D$25),
    IF(('Funções Transações'!N95&lt;'Indices PF'!$E$26), N95*'Indices PF'!$J$25,
    IF(('Funções Transações'!N95&lt;'Indices PF'!$F$26), N95*'Indices PF'!$K$25, N95*'Indices PF'!$L$25)))))))))</f>
        <v/>
      </c>
      <c r="U95" s="216" t="str">
        <f>IF(OR(ISBLANK(P95),ISBLANK(Q95)),"",
 IF((Q95&lt;='Indices PF'!$D$47),
  IF(('Funções Transações'!P95&lt;'Indices PF'!$E$50), P95*'Indices PF'!$J$47,
  IF(('Funções Transações'!P95&lt;'Indices PF'!$F$50), P95*'Indices PF'!$K$47, P95*'Indices PF'!$L$47)),
   IF((Q95&lt;='Indices PF'!$D$48),
   IF(('Funções Transações'!P95&lt;'Indices PF'!$E$50), P95*'Indices PF'!$J$48,
   IF(('Funções Transações'!P95&lt;'Indices PF'!$F$50), P95*'Indices PF'!$K$48, P95*'Indices PF'!$L$48)),
    IF((Q95&gt;='Indices PF'!$D$49),
    IF(('Funções Transações'!P95&lt;'Indices PF'!$E$50), P95*'Indices PF'!$J$49,
    IF(('Funções Transações'!P95&lt;'Indices PF'!$F$50), P95*'Indices PF'!$K$49, P95*'Indices PF'!$L$49))))))</f>
        <v/>
      </c>
      <c r="V95" s="217"/>
      <c r="W95" s="218"/>
      <c r="X95" s="218"/>
      <c r="Y95" s="219"/>
      <c r="Z95" s="125"/>
      <c r="AA95" s="85"/>
      <c r="AB95" s="220" t="str">
        <f t="shared" si="0"/>
        <v/>
      </c>
      <c r="AC95" s="148"/>
      <c r="AD95" s="123"/>
      <c r="AE95" s="123"/>
      <c r="AF95" s="148"/>
      <c r="AG95" s="148"/>
    </row>
    <row r="96" spans="1:33" ht="12.75" customHeight="1">
      <c r="A96" s="124"/>
      <c r="B96" s="107"/>
      <c r="C96" s="89"/>
      <c r="D96" s="168"/>
      <c r="E96" s="169"/>
      <c r="F96" s="169"/>
      <c r="G96" s="211"/>
      <c r="H96" s="211"/>
      <c r="I96" s="211"/>
      <c r="J96" s="211"/>
      <c r="K96" s="211"/>
      <c r="L96" s="205"/>
      <c r="M96" s="85"/>
      <c r="N96" s="126"/>
      <c r="O96" s="126"/>
      <c r="P96" s="126"/>
      <c r="Q96" s="85"/>
      <c r="R96" s="222" t="str">
        <f>IF(AND(ISTEXT(T96),ISTEXT(U96)),"",SUM(T96:U96)*'Indices PF'!$E$54)</f>
        <v/>
      </c>
      <c r="S96" s="214" t="str">
        <f>IF(OR(ISBLANK(N96),ISBLANK(O96)),"",
 IF(M96="EI", IF((O96&lt;='Indices PF'!$D$7),
  IF(('Funções Transações'!N96&lt;'Indices PF'!$E$10), 'Indices PF'!$E$7,
  IF(('Funções Transações'!N96&lt;'Indices PF'!$F$10), 'Indices PF'!$F$7, 'Indices PF'!$G$7)),
   IF((O96&lt;='Indices PF'!$D$8),
   IF(('Funções Transações'!N96&lt;'Indices PF'!$E$10), 'Indices PF'!$E$8,
   IF(('Funções Transações'!N96&lt;'Indices PF'!$F$10), 'Indices PF'!$F$8, 'Indices PF'!$G$8)),
    IF((O96&gt;='Indices PF'!$D$9),
    IF(('Funções Transações'!N96&lt;'Indices PF'!$E$10), 'Indices PF'!$E$9,
    IF(('Funções Transações'!N96&lt;'Indices PF'!$F$10), 'Indices PF'!$F$9, 'Indices PF'!$G$9))))),
 IF(M96="EQ", IF((O96&lt;='Indices PF'!$D$15),
  IF(('Funções Transações'!N96&lt;'Indices PF'!$E$18), 'Indices PF'!$E$15,
  IF(('Funções Transações'!N96&lt;'Indices PF'!$F$18), 'Indices PF'!$F$15, 'Indices PF'!$G$15)),
   IF((O96&lt;='Indices PF'!$D$16),
   IF(('Funções Transações'!N96&lt;'Indices PF'!$E$18), 'Indices PF'!$E$16,
   IF(('Funções Transações'!N96&lt;'Indices PF'!$F$18), 'Indices PF'!$F$16, 'Indices PF'!$G$16)),
    IF((O96&gt;='Indices PF'!$D$17),
    IF(('Funções Transações'!N96&lt;'Indices PF'!$E$18), 'Indices PF'!$E$17,
    IF(('Funções Transações'!N96&lt;'Indices PF'!$F$18), 'Indices PF'!$F$17, 'Indices PF'!$G$17))))),
 IF(M96="EO", IF((O96&lt;='Indices PF'!$D$23),
  IF(('Funções Transações'!N96&lt;'Indices PF'!$E$26), 'Indices PF'!$E$23,
  IF(('Funções Transações'!N96&lt;'Indices PF'!$F$26), 'Indices PF'!$F$23, 'Indices PF'!$G$23)),
   IF((O96&lt;='Indices PF'!$D$24),
   IF(('Funções Transações'!N96&lt;'Indices PF'!$E$26), 'Indices PF'!$E$24,
   IF(('Funções Transações'!N96&lt;'Indices PF'!$F$26), 'Indices PF'!$F$24, 'Indices PF'!$G$24)),
    IF((O96&gt;='Indices PF'!$D$25),
    IF(('Funções Transações'!N96&lt;'Indices PF'!$E$26), 'Indices PF'!$E$25,
    IF(('Funções Transações'!N96&lt;'Indices PF'!$F$26), 'Indices PF'!$F$25, 'Indices PF'!$G$25)))))))))</f>
        <v/>
      </c>
      <c r="T96" s="215" t="str">
        <f>IF(OR(ISBLANK(N96),ISBLANK(O96)),"",
 IF(M96="EI", IF((O96&lt;='Indices PF'!$D$7),
  IF(('Funções Transações'!N96&lt;'Indices PF'!$E$10), N96*'Indices PF'!$J$7,
  IF(('Funções Transações'!N96&lt;'Indices PF'!$F$10), N96*'Indices PF'!$K$7, N96*'Indices PF'!$L$7)),
   IF((O96&lt;='Indices PF'!$D$8),
   IF(('Funções Transações'!N96&lt;'Indices PF'!$E$10), N96*'Indices PF'!$J$8,
   IF(('Funções Transações'!N96&lt;'Indices PF'!$F$10), N96*'Indices PF'!$K$8, N96*'Indices PF'!$L$8)),
    IF((O96&gt;='Indices PF'!$D$9),
    IF(('Funções Transações'!N96&lt;'Indices PF'!$E$10), N96*'Indices PF'!$J$9,
    IF(('Funções Transações'!N96&lt;'Indices PF'!$F$10), N96*'Indices PF'!$K$9, N96*'Indices PF'!$L$9))))),
 IF(M96="EQ", IF((O96&lt;='Indices PF'!$D$15),
  IF(('Funções Transações'!N96&lt;'Indices PF'!$E$18), N96*'Indices PF'!$J$15,
  IF(('Funções Transações'!N96&lt;'Indices PF'!$F$18), N96*'Indices PF'!$K$15, N96*'Indices PF'!$L$15)),
   IF((O96&lt;='Indices PF'!$D$16),
   IF(('Funções Transações'!N96&lt;'Indices PF'!$E$18), N96*'Indices PF'!$J$16,
   IF(('Funções Transações'!N96&lt;'Indices PF'!$F$18), N96*'Indices PF'!$K$16, N96*'Indices PF'!$L$16)),
    IF((O96&gt;='Indices PF'!$D$17),
    IF(('Funções Transações'!N96&lt;'Indices PF'!$E$18), N96*'Indices PF'!$J$17,
    IF(('Funções Transações'!N96&lt;'Indices PF'!$F$18), N96*'Indices PF'!$K$17, N96*'Indices PF'!$L$17))))),
 IF(M96="EO", IF((O96&lt;='Indices PF'!$D$23),
  IF(('Funções Transações'!N96&lt;'Indices PF'!$E$26), N96*'Indices PF'!$J$23,
  IF(('Funções Transações'!N96&lt;'Indices PF'!$F$26), N96*'Indices PF'!$K$23, N96*'Indices PF'!$L$23)),
   IF((O96&lt;='Indices PF'!$D$24),
   IF(('Funções Transações'!N96&lt;'Indices PF'!$E$26), N96*'Indices PF'!$J$24,
   IF(('Funções Transações'!N96&lt;'Indices PF'!$F$26), N96*'Indices PF'!$K$24, N96*'Indices PF'!$L$24)),
    IF((O96&gt;='Indices PF'!$D$25),
    IF(('Funções Transações'!N96&lt;'Indices PF'!$E$26), N96*'Indices PF'!$J$25,
    IF(('Funções Transações'!N96&lt;'Indices PF'!$F$26), N96*'Indices PF'!$K$25, N96*'Indices PF'!$L$25)))))))))</f>
        <v/>
      </c>
      <c r="U96" s="216" t="str">
        <f>IF(OR(ISBLANK(P96),ISBLANK(Q96)),"",
 IF((Q96&lt;='Indices PF'!$D$47),
  IF(('Funções Transações'!P96&lt;'Indices PF'!$E$50), P96*'Indices PF'!$J$47,
  IF(('Funções Transações'!P96&lt;'Indices PF'!$F$50), P96*'Indices PF'!$K$47, P96*'Indices PF'!$L$47)),
   IF((Q96&lt;='Indices PF'!$D$48),
   IF(('Funções Transações'!P96&lt;'Indices PF'!$E$50), P96*'Indices PF'!$J$48,
   IF(('Funções Transações'!P96&lt;'Indices PF'!$F$50), P96*'Indices PF'!$K$48, P96*'Indices PF'!$L$48)),
    IF((Q96&gt;='Indices PF'!$D$49),
    IF(('Funções Transações'!P96&lt;'Indices PF'!$E$50), P96*'Indices PF'!$J$49,
    IF(('Funções Transações'!P96&lt;'Indices PF'!$F$50), P96*'Indices PF'!$K$49, P96*'Indices PF'!$L$49))))))</f>
        <v/>
      </c>
      <c r="V96" s="217"/>
      <c r="W96" s="218"/>
      <c r="X96" s="218"/>
      <c r="Y96" s="219"/>
      <c r="Z96" s="125"/>
      <c r="AA96" s="85"/>
      <c r="AB96" s="220" t="str">
        <f t="shared" si="0"/>
        <v/>
      </c>
      <c r="AC96" s="148"/>
      <c r="AD96" s="123"/>
      <c r="AE96" s="123"/>
      <c r="AF96" s="148"/>
      <c r="AG96" s="148"/>
    </row>
    <row r="97" spans="1:33" ht="12.75" customHeight="1">
      <c r="A97" s="124"/>
      <c r="B97" s="107"/>
      <c r="C97" s="89"/>
      <c r="D97" s="168"/>
      <c r="E97" s="169"/>
      <c r="F97" s="169"/>
      <c r="G97" s="211"/>
      <c r="H97" s="211"/>
      <c r="I97" s="211"/>
      <c r="J97" s="211"/>
      <c r="K97" s="211"/>
      <c r="L97" s="205"/>
      <c r="M97" s="85"/>
      <c r="N97" s="126"/>
      <c r="O97" s="126"/>
      <c r="P97" s="126"/>
      <c r="Q97" s="85"/>
      <c r="R97" s="222" t="str">
        <f>IF(AND(ISTEXT(T97),ISTEXT(U97)),"",SUM(T97:U97)*'Indices PF'!$E$54)</f>
        <v/>
      </c>
      <c r="S97" s="214" t="str">
        <f>IF(OR(ISBLANK(N97),ISBLANK(O97)),"",
 IF(M97="EI", IF((O97&lt;='Indices PF'!$D$7),
  IF(('Funções Transações'!N97&lt;'Indices PF'!$E$10), 'Indices PF'!$E$7,
  IF(('Funções Transações'!N97&lt;'Indices PF'!$F$10), 'Indices PF'!$F$7, 'Indices PF'!$G$7)),
   IF((O97&lt;='Indices PF'!$D$8),
   IF(('Funções Transações'!N97&lt;'Indices PF'!$E$10), 'Indices PF'!$E$8,
   IF(('Funções Transações'!N97&lt;'Indices PF'!$F$10), 'Indices PF'!$F$8, 'Indices PF'!$G$8)),
    IF((O97&gt;='Indices PF'!$D$9),
    IF(('Funções Transações'!N97&lt;'Indices PF'!$E$10), 'Indices PF'!$E$9,
    IF(('Funções Transações'!N97&lt;'Indices PF'!$F$10), 'Indices PF'!$F$9, 'Indices PF'!$G$9))))),
 IF(M97="EQ", IF((O97&lt;='Indices PF'!$D$15),
  IF(('Funções Transações'!N97&lt;'Indices PF'!$E$18), 'Indices PF'!$E$15,
  IF(('Funções Transações'!N97&lt;'Indices PF'!$F$18), 'Indices PF'!$F$15, 'Indices PF'!$G$15)),
   IF((O97&lt;='Indices PF'!$D$16),
   IF(('Funções Transações'!N97&lt;'Indices PF'!$E$18), 'Indices PF'!$E$16,
   IF(('Funções Transações'!N97&lt;'Indices PF'!$F$18), 'Indices PF'!$F$16, 'Indices PF'!$G$16)),
    IF((O97&gt;='Indices PF'!$D$17),
    IF(('Funções Transações'!N97&lt;'Indices PF'!$E$18), 'Indices PF'!$E$17,
    IF(('Funções Transações'!N97&lt;'Indices PF'!$F$18), 'Indices PF'!$F$17, 'Indices PF'!$G$17))))),
 IF(M97="EO", IF((O97&lt;='Indices PF'!$D$23),
  IF(('Funções Transações'!N97&lt;'Indices PF'!$E$26), 'Indices PF'!$E$23,
  IF(('Funções Transações'!N97&lt;'Indices PF'!$F$26), 'Indices PF'!$F$23, 'Indices PF'!$G$23)),
   IF((O97&lt;='Indices PF'!$D$24),
   IF(('Funções Transações'!N97&lt;'Indices PF'!$E$26), 'Indices PF'!$E$24,
   IF(('Funções Transações'!N97&lt;'Indices PF'!$F$26), 'Indices PF'!$F$24, 'Indices PF'!$G$24)),
    IF((O97&gt;='Indices PF'!$D$25),
    IF(('Funções Transações'!N97&lt;'Indices PF'!$E$26), 'Indices PF'!$E$25,
    IF(('Funções Transações'!N97&lt;'Indices PF'!$F$26), 'Indices PF'!$F$25, 'Indices PF'!$G$25)))))))))</f>
        <v/>
      </c>
      <c r="T97" s="215" t="str">
        <f>IF(OR(ISBLANK(N97),ISBLANK(O97)),"",
 IF(M97="EI", IF((O97&lt;='Indices PF'!$D$7),
  IF(('Funções Transações'!N97&lt;'Indices PF'!$E$10), N97*'Indices PF'!$J$7,
  IF(('Funções Transações'!N97&lt;'Indices PF'!$F$10), N97*'Indices PF'!$K$7, N97*'Indices PF'!$L$7)),
   IF((O97&lt;='Indices PF'!$D$8),
   IF(('Funções Transações'!N97&lt;'Indices PF'!$E$10), N97*'Indices PF'!$J$8,
   IF(('Funções Transações'!N97&lt;'Indices PF'!$F$10), N97*'Indices PF'!$K$8, N97*'Indices PF'!$L$8)),
    IF((O97&gt;='Indices PF'!$D$9),
    IF(('Funções Transações'!N97&lt;'Indices PF'!$E$10), N97*'Indices PF'!$J$9,
    IF(('Funções Transações'!N97&lt;'Indices PF'!$F$10), N97*'Indices PF'!$K$9, N97*'Indices PF'!$L$9))))),
 IF(M97="EQ", IF((O97&lt;='Indices PF'!$D$15),
  IF(('Funções Transações'!N97&lt;'Indices PF'!$E$18), N97*'Indices PF'!$J$15,
  IF(('Funções Transações'!N97&lt;'Indices PF'!$F$18), N97*'Indices PF'!$K$15, N97*'Indices PF'!$L$15)),
   IF((O97&lt;='Indices PF'!$D$16),
   IF(('Funções Transações'!N97&lt;'Indices PF'!$E$18), N97*'Indices PF'!$J$16,
   IF(('Funções Transações'!N97&lt;'Indices PF'!$F$18), N97*'Indices PF'!$K$16, N97*'Indices PF'!$L$16)),
    IF((O97&gt;='Indices PF'!$D$17),
    IF(('Funções Transações'!N97&lt;'Indices PF'!$E$18), N97*'Indices PF'!$J$17,
    IF(('Funções Transações'!N97&lt;'Indices PF'!$F$18), N97*'Indices PF'!$K$17, N97*'Indices PF'!$L$17))))),
 IF(M97="EO", IF((O97&lt;='Indices PF'!$D$23),
  IF(('Funções Transações'!N97&lt;'Indices PF'!$E$26), N97*'Indices PF'!$J$23,
  IF(('Funções Transações'!N97&lt;'Indices PF'!$F$26), N97*'Indices PF'!$K$23, N97*'Indices PF'!$L$23)),
   IF((O97&lt;='Indices PF'!$D$24),
   IF(('Funções Transações'!N97&lt;'Indices PF'!$E$26), N97*'Indices PF'!$J$24,
   IF(('Funções Transações'!N97&lt;'Indices PF'!$F$26), N97*'Indices PF'!$K$24, N97*'Indices PF'!$L$24)),
    IF((O97&gt;='Indices PF'!$D$25),
    IF(('Funções Transações'!N97&lt;'Indices PF'!$E$26), N97*'Indices PF'!$J$25,
    IF(('Funções Transações'!N97&lt;'Indices PF'!$F$26), N97*'Indices PF'!$K$25, N97*'Indices PF'!$L$25)))))))))</f>
        <v/>
      </c>
      <c r="U97" s="216" t="str">
        <f>IF(OR(ISBLANK(P97),ISBLANK(Q97)),"",
 IF((Q97&lt;='Indices PF'!$D$47),
  IF(('Funções Transações'!P97&lt;'Indices PF'!$E$50), P97*'Indices PF'!$J$47,
  IF(('Funções Transações'!P97&lt;'Indices PF'!$F$50), P97*'Indices PF'!$K$47, P97*'Indices PF'!$L$47)),
   IF((Q97&lt;='Indices PF'!$D$48),
   IF(('Funções Transações'!P97&lt;'Indices PF'!$E$50), P97*'Indices PF'!$J$48,
   IF(('Funções Transações'!P97&lt;'Indices PF'!$F$50), P97*'Indices PF'!$K$48, P97*'Indices PF'!$L$48)),
    IF((Q97&gt;='Indices PF'!$D$49),
    IF(('Funções Transações'!P97&lt;'Indices PF'!$E$50), P97*'Indices PF'!$J$49,
    IF(('Funções Transações'!P97&lt;'Indices PF'!$F$50), P97*'Indices PF'!$K$49, P97*'Indices PF'!$L$49))))))</f>
        <v/>
      </c>
      <c r="V97" s="217"/>
      <c r="W97" s="218"/>
      <c r="X97" s="218"/>
      <c r="Y97" s="219"/>
      <c r="Z97" s="125"/>
      <c r="AA97" s="85"/>
      <c r="AB97" s="220" t="str">
        <f t="shared" si="0"/>
        <v/>
      </c>
      <c r="AC97" s="148"/>
      <c r="AD97" s="123"/>
      <c r="AE97" s="123"/>
      <c r="AF97" s="148"/>
      <c r="AG97" s="148"/>
    </row>
    <row r="98" spans="1:33" ht="12.75" customHeight="1">
      <c r="A98" s="124"/>
      <c r="B98" s="107"/>
      <c r="C98" s="89"/>
      <c r="D98" s="168"/>
      <c r="E98" s="169"/>
      <c r="F98" s="169"/>
      <c r="G98" s="211"/>
      <c r="H98" s="211"/>
      <c r="I98" s="211"/>
      <c r="J98" s="211"/>
      <c r="K98" s="211"/>
      <c r="L98" s="205"/>
      <c r="M98" s="85"/>
      <c r="N98" s="126"/>
      <c r="O98" s="126"/>
      <c r="P98" s="126"/>
      <c r="Q98" s="85"/>
      <c r="R98" s="222" t="str">
        <f>IF(AND(ISTEXT(T98),ISTEXT(U98)),"",SUM(T98:U98)*'Indices PF'!$E$54)</f>
        <v/>
      </c>
      <c r="S98" s="214" t="str">
        <f>IF(OR(ISBLANK(N98),ISBLANK(O98)),"",
 IF(M98="EI", IF((O98&lt;='Indices PF'!$D$7),
  IF(('Funções Transações'!N98&lt;'Indices PF'!$E$10), 'Indices PF'!$E$7,
  IF(('Funções Transações'!N98&lt;'Indices PF'!$F$10), 'Indices PF'!$F$7, 'Indices PF'!$G$7)),
   IF((O98&lt;='Indices PF'!$D$8),
   IF(('Funções Transações'!N98&lt;'Indices PF'!$E$10), 'Indices PF'!$E$8,
   IF(('Funções Transações'!N98&lt;'Indices PF'!$F$10), 'Indices PF'!$F$8, 'Indices PF'!$G$8)),
    IF((O98&gt;='Indices PF'!$D$9),
    IF(('Funções Transações'!N98&lt;'Indices PF'!$E$10), 'Indices PF'!$E$9,
    IF(('Funções Transações'!N98&lt;'Indices PF'!$F$10), 'Indices PF'!$F$9, 'Indices PF'!$G$9))))),
 IF(M98="EQ", IF((O98&lt;='Indices PF'!$D$15),
  IF(('Funções Transações'!N98&lt;'Indices PF'!$E$18), 'Indices PF'!$E$15,
  IF(('Funções Transações'!N98&lt;'Indices PF'!$F$18), 'Indices PF'!$F$15, 'Indices PF'!$G$15)),
   IF((O98&lt;='Indices PF'!$D$16),
   IF(('Funções Transações'!N98&lt;'Indices PF'!$E$18), 'Indices PF'!$E$16,
   IF(('Funções Transações'!N98&lt;'Indices PF'!$F$18), 'Indices PF'!$F$16, 'Indices PF'!$G$16)),
    IF((O98&gt;='Indices PF'!$D$17),
    IF(('Funções Transações'!N98&lt;'Indices PF'!$E$18), 'Indices PF'!$E$17,
    IF(('Funções Transações'!N98&lt;'Indices PF'!$F$18), 'Indices PF'!$F$17, 'Indices PF'!$G$17))))),
 IF(M98="EO", IF((O98&lt;='Indices PF'!$D$23),
  IF(('Funções Transações'!N98&lt;'Indices PF'!$E$26), 'Indices PF'!$E$23,
  IF(('Funções Transações'!N98&lt;'Indices PF'!$F$26), 'Indices PF'!$F$23, 'Indices PF'!$G$23)),
   IF((O98&lt;='Indices PF'!$D$24),
   IF(('Funções Transações'!N98&lt;'Indices PF'!$E$26), 'Indices PF'!$E$24,
   IF(('Funções Transações'!N98&lt;'Indices PF'!$F$26), 'Indices PF'!$F$24, 'Indices PF'!$G$24)),
    IF((O98&gt;='Indices PF'!$D$25),
    IF(('Funções Transações'!N98&lt;'Indices PF'!$E$26), 'Indices PF'!$E$25,
    IF(('Funções Transações'!N98&lt;'Indices PF'!$F$26), 'Indices PF'!$F$25, 'Indices PF'!$G$25)))))))))</f>
        <v/>
      </c>
      <c r="T98" s="215" t="str">
        <f>IF(OR(ISBLANK(N98),ISBLANK(O98)),"",
 IF(M98="EI", IF((O98&lt;='Indices PF'!$D$7),
  IF(('Funções Transações'!N98&lt;'Indices PF'!$E$10), N98*'Indices PF'!$J$7,
  IF(('Funções Transações'!N98&lt;'Indices PF'!$F$10), N98*'Indices PF'!$K$7, N98*'Indices PF'!$L$7)),
   IF((O98&lt;='Indices PF'!$D$8),
   IF(('Funções Transações'!N98&lt;'Indices PF'!$E$10), N98*'Indices PF'!$J$8,
   IF(('Funções Transações'!N98&lt;'Indices PF'!$F$10), N98*'Indices PF'!$K$8, N98*'Indices PF'!$L$8)),
    IF((O98&gt;='Indices PF'!$D$9),
    IF(('Funções Transações'!N98&lt;'Indices PF'!$E$10), N98*'Indices PF'!$J$9,
    IF(('Funções Transações'!N98&lt;'Indices PF'!$F$10), N98*'Indices PF'!$K$9, N98*'Indices PF'!$L$9))))),
 IF(M98="EQ", IF((O98&lt;='Indices PF'!$D$15),
  IF(('Funções Transações'!N98&lt;'Indices PF'!$E$18), N98*'Indices PF'!$J$15,
  IF(('Funções Transações'!N98&lt;'Indices PF'!$F$18), N98*'Indices PF'!$K$15, N98*'Indices PF'!$L$15)),
   IF((O98&lt;='Indices PF'!$D$16),
   IF(('Funções Transações'!N98&lt;'Indices PF'!$E$18), N98*'Indices PF'!$J$16,
   IF(('Funções Transações'!N98&lt;'Indices PF'!$F$18), N98*'Indices PF'!$K$16, N98*'Indices PF'!$L$16)),
    IF((O98&gt;='Indices PF'!$D$17),
    IF(('Funções Transações'!N98&lt;'Indices PF'!$E$18), N98*'Indices PF'!$J$17,
    IF(('Funções Transações'!N98&lt;'Indices PF'!$F$18), N98*'Indices PF'!$K$17, N98*'Indices PF'!$L$17))))),
 IF(M98="EO", IF((O98&lt;='Indices PF'!$D$23),
  IF(('Funções Transações'!N98&lt;'Indices PF'!$E$26), N98*'Indices PF'!$J$23,
  IF(('Funções Transações'!N98&lt;'Indices PF'!$F$26), N98*'Indices PF'!$K$23, N98*'Indices PF'!$L$23)),
   IF((O98&lt;='Indices PF'!$D$24),
   IF(('Funções Transações'!N98&lt;'Indices PF'!$E$26), N98*'Indices PF'!$J$24,
   IF(('Funções Transações'!N98&lt;'Indices PF'!$F$26), N98*'Indices PF'!$K$24, N98*'Indices PF'!$L$24)),
    IF((O98&gt;='Indices PF'!$D$25),
    IF(('Funções Transações'!N98&lt;'Indices PF'!$E$26), N98*'Indices PF'!$J$25,
    IF(('Funções Transações'!N98&lt;'Indices PF'!$F$26), N98*'Indices PF'!$K$25, N98*'Indices PF'!$L$25)))))))))</f>
        <v/>
      </c>
      <c r="U98" s="216" t="str">
        <f>IF(OR(ISBLANK(P98),ISBLANK(Q98)),"",
 IF((Q98&lt;='Indices PF'!$D$47),
  IF(('Funções Transações'!P98&lt;'Indices PF'!$E$50), P98*'Indices PF'!$J$47,
  IF(('Funções Transações'!P98&lt;'Indices PF'!$F$50), P98*'Indices PF'!$K$47, P98*'Indices PF'!$L$47)),
   IF((Q98&lt;='Indices PF'!$D$48),
   IF(('Funções Transações'!P98&lt;'Indices PF'!$E$50), P98*'Indices PF'!$J$48,
   IF(('Funções Transações'!P98&lt;'Indices PF'!$F$50), P98*'Indices PF'!$K$48, P98*'Indices PF'!$L$48)),
    IF((Q98&gt;='Indices PF'!$D$49),
    IF(('Funções Transações'!P98&lt;'Indices PF'!$E$50), P98*'Indices PF'!$J$49,
    IF(('Funções Transações'!P98&lt;'Indices PF'!$F$50), P98*'Indices PF'!$K$49, P98*'Indices PF'!$L$49))))))</f>
        <v/>
      </c>
      <c r="V98" s="217"/>
      <c r="W98" s="218"/>
      <c r="X98" s="218"/>
      <c r="Y98" s="219"/>
      <c r="Z98" s="125"/>
      <c r="AA98" s="85"/>
      <c r="AB98" s="220" t="str">
        <f t="shared" si="0"/>
        <v/>
      </c>
      <c r="AC98" s="148"/>
      <c r="AD98" s="123"/>
      <c r="AE98" s="123"/>
      <c r="AF98" s="148"/>
      <c r="AG98" s="148"/>
    </row>
    <row r="99" spans="1:33" ht="12.75" customHeight="1">
      <c r="A99" s="124"/>
      <c r="B99" s="107"/>
      <c r="C99" s="89"/>
      <c r="D99" s="168"/>
      <c r="E99" s="169"/>
      <c r="F99" s="169"/>
      <c r="G99" s="211"/>
      <c r="H99" s="211"/>
      <c r="I99" s="211"/>
      <c r="J99" s="211"/>
      <c r="K99" s="211"/>
      <c r="L99" s="205"/>
      <c r="M99" s="85"/>
      <c r="N99" s="126"/>
      <c r="O99" s="126"/>
      <c r="P99" s="126"/>
      <c r="Q99" s="85"/>
      <c r="R99" s="222" t="str">
        <f>IF(AND(ISTEXT(T99),ISTEXT(U99)),"",SUM(T99:U99)*'Indices PF'!$E$54)</f>
        <v/>
      </c>
      <c r="S99" s="214" t="str">
        <f>IF(OR(ISBLANK(N99),ISBLANK(O99)),"",
 IF(M99="EI", IF((O99&lt;='Indices PF'!$D$7),
  IF(('Funções Transações'!N99&lt;'Indices PF'!$E$10), 'Indices PF'!$E$7,
  IF(('Funções Transações'!N99&lt;'Indices PF'!$F$10), 'Indices PF'!$F$7, 'Indices PF'!$G$7)),
   IF((O99&lt;='Indices PF'!$D$8),
   IF(('Funções Transações'!N99&lt;'Indices PF'!$E$10), 'Indices PF'!$E$8,
   IF(('Funções Transações'!N99&lt;'Indices PF'!$F$10), 'Indices PF'!$F$8, 'Indices PF'!$G$8)),
    IF((O99&gt;='Indices PF'!$D$9),
    IF(('Funções Transações'!N99&lt;'Indices PF'!$E$10), 'Indices PF'!$E$9,
    IF(('Funções Transações'!N99&lt;'Indices PF'!$F$10), 'Indices PF'!$F$9, 'Indices PF'!$G$9))))),
 IF(M99="EQ", IF((O99&lt;='Indices PF'!$D$15),
  IF(('Funções Transações'!N99&lt;'Indices PF'!$E$18), 'Indices PF'!$E$15,
  IF(('Funções Transações'!N99&lt;'Indices PF'!$F$18), 'Indices PF'!$F$15, 'Indices PF'!$G$15)),
   IF((O99&lt;='Indices PF'!$D$16),
   IF(('Funções Transações'!N99&lt;'Indices PF'!$E$18), 'Indices PF'!$E$16,
   IF(('Funções Transações'!N99&lt;'Indices PF'!$F$18), 'Indices PF'!$F$16, 'Indices PF'!$G$16)),
    IF((O99&gt;='Indices PF'!$D$17),
    IF(('Funções Transações'!N99&lt;'Indices PF'!$E$18), 'Indices PF'!$E$17,
    IF(('Funções Transações'!N99&lt;'Indices PF'!$F$18), 'Indices PF'!$F$17, 'Indices PF'!$G$17))))),
 IF(M99="EO", IF((O99&lt;='Indices PF'!$D$23),
  IF(('Funções Transações'!N99&lt;'Indices PF'!$E$26), 'Indices PF'!$E$23,
  IF(('Funções Transações'!N99&lt;'Indices PF'!$F$26), 'Indices PF'!$F$23, 'Indices PF'!$G$23)),
   IF((O99&lt;='Indices PF'!$D$24),
   IF(('Funções Transações'!N99&lt;'Indices PF'!$E$26), 'Indices PF'!$E$24,
   IF(('Funções Transações'!N99&lt;'Indices PF'!$F$26), 'Indices PF'!$F$24, 'Indices PF'!$G$24)),
    IF((O99&gt;='Indices PF'!$D$25),
    IF(('Funções Transações'!N99&lt;'Indices PF'!$E$26), 'Indices PF'!$E$25,
    IF(('Funções Transações'!N99&lt;'Indices PF'!$F$26), 'Indices PF'!$F$25, 'Indices PF'!$G$25)))))))))</f>
        <v/>
      </c>
      <c r="T99" s="215" t="str">
        <f>IF(OR(ISBLANK(N99),ISBLANK(O99)),"",
 IF(M99="EI", IF((O99&lt;='Indices PF'!$D$7),
  IF(('Funções Transações'!N99&lt;'Indices PF'!$E$10), N99*'Indices PF'!$J$7,
  IF(('Funções Transações'!N99&lt;'Indices PF'!$F$10), N99*'Indices PF'!$K$7, N99*'Indices PF'!$L$7)),
   IF((O99&lt;='Indices PF'!$D$8),
   IF(('Funções Transações'!N99&lt;'Indices PF'!$E$10), N99*'Indices PF'!$J$8,
   IF(('Funções Transações'!N99&lt;'Indices PF'!$F$10), N99*'Indices PF'!$K$8, N99*'Indices PF'!$L$8)),
    IF((O99&gt;='Indices PF'!$D$9),
    IF(('Funções Transações'!N99&lt;'Indices PF'!$E$10), N99*'Indices PF'!$J$9,
    IF(('Funções Transações'!N99&lt;'Indices PF'!$F$10), N99*'Indices PF'!$K$9, N99*'Indices PF'!$L$9))))),
 IF(M99="EQ", IF((O99&lt;='Indices PF'!$D$15),
  IF(('Funções Transações'!N99&lt;'Indices PF'!$E$18), N99*'Indices PF'!$J$15,
  IF(('Funções Transações'!N99&lt;'Indices PF'!$F$18), N99*'Indices PF'!$K$15, N99*'Indices PF'!$L$15)),
   IF((O99&lt;='Indices PF'!$D$16),
   IF(('Funções Transações'!N99&lt;'Indices PF'!$E$18), N99*'Indices PF'!$J$16,
   IF(('Funções Transações'!N99&lt;'Indices PF'!$F$18), N99*'Indices PF'!$K$16, N99*'Indices PF'!$L$16)),
    IF((O99&gt;='Indices PF'!$D$17),
    IF(('Funções Transações'!N99&lt;'Indices PF'!$E$18), N99*'Indices PF'!$J$17,
    IF(('Funções Transações'!N99&lt;'Indices PF'!$F$18), N99*'Indices PF'!$K$17, N99*'Indices PF'!$L$17))))),
 IF(M99="EO", IF((O99&lt;='Indices PF'!$D$23),
  IF(('Funções Transações'!N99&lt;'Indices PF'!$E$26), N99*'Indices PF'!$J$23,
  IF(('Funções Transações'!N99&lt;'Indices PF'!$F$26), N99*'Indices PF'!$K$23, N99*'Indices PF'!$L$23)),
   IF((O99&lt;='Indices PF'!$D$24),
   IF(('Funções Transações'!N99&lt;'Indices PF'!$E$26), N99*'Indices PF'!$J$24,
   IF(('Funções Transações'!N99&lt;'Indices PF'!$F$26), N99*'Indices PF'!$K$24, N99*'Indices PF'!$L$24)),
    IF((O99&gt;='Indices PF'!$D$25),
    IF(('Funções Transações'!N99&lt;'Indices PF'!$E$26), N99*'Indices PF'!$J$25,
    IF(('Funções Transações'!N99&lt;'Indices PF'!$F$26), N99*'Indices PF'!$K$25, N99*'Indices PF'!$L$25)))))))))</f>
        <v/>
      </c>
      <c r="U99" s="216" t="str">
        <f>IF(OR(ISBLANK(P99),ISBLANK(Q99)),"",
 IF((Q99&lt;='Indices PF'!$D$47),
  IF(('Funções Transações'!P99&lt;'Indices PF'!$E$50), P99*'Indices PF'!$J$47,
  IF(('Funções Transações'!P99&lt;'Indices PF'!$F$50), P99*'Indices PF'!$K$47, P99*'Indices PF'!$L$47)),
   IF((Q99&lt;='Indices PF'!$D$48),
   IF(('Funções Transações'!P99&lt;'Indices PF'!$E$50), P99*'Indices PF'!$J$48,
   IF(('Funções Transações'!P99&lt;'Indices PF'!$F$50), P99*'Indices PF'!$K$48, P99*'Indices PF'!$L$48)),
    IF((Q99&gt;='Indices PF'!$D$49),
    IF(('Funções Transações'!P99&lt;'Indices PF'!$E$50), P99*'Indices PF'!$J$49,
    IF(('Funções Transações'!P99&lt;'Indices PF'!$F$50), P99*'Indices PF'!$K$49, P99*'Indices PF'!$L$49))))))</f>
        <v/>
      </c>
      <c r="V99" s="217"/>
      <c r="W99" s="218"/>
      <c r="X99" s="218"/>
      <c r="Y99" s="219"/>
      <c r="Z99" s="125"/>
      <c r="AA99" s="85"/>
      <c r="AB99" s="220" t="str">
        <f t="shared" si="0"/>
        <v/>
      </c>
      <c r="AC99" s="148"/>
      <c r="AD99" s="123"/>
      <c r="AE99" s="123"/>
      <c r="AF99" s="148"/>
      <c r="AG99" s="148"/>
    </row>
    <row r="100" spans="1:33" ht="12.75" customHeight="1">
      <c r="A100" s="124"/>
      <c r="B100" s="107"/>
      <c r="C100" s="89"/>
      <c r="D100" s="168"/>
      <c r="E100" s="169"/>
      <c r="F100" s="169"/>
      <c r="G100" s="211"/>
      <c r="H100" s="211"/>
      <c r="I100" s="211"/>
      <c r="J100" s="211"/>
      <c r="K100" s="211"/>
      <c r="L100" s="205"/>
      <c r="M100" s="125"/>
      <c r="N100" s="126"/>
      <c r="O100" s="212"/>
      <c r="P100" s="126"/>
      <c r="Q100" s="148"/>
      <c r="R100" s="222" t="str">
        <f>IF(AND(ISTEXT(T100),ISTEXT(U100)),"",SUM(T100:U100)*'Indices PF'!$E$54)</f>
        <v/>
      </c>
      <c r="S100" s="214" t="str">
        <f>IF(OR(ISBLANK(N100),ISBLANK(O100)),"",
 IF(M100="EI", IF((O100&lt;='Indices PF'!$D$7),
  IF(('Funções Transações'!N100&lt;'Indices PF'!$E$10), 'Indices PF'!$E$7,
  IF(('Funções Transações'!N100&lt;'Indices PF'!$F$10), 'Indices PF'!$F$7, 'Indices PF'!$G$7)),
   IF((O100&lt;='Indices PF'!$D$8),
   IF(('Funções Transações'!N100&lt;'Indices PF'!$E$10), 'Indices PF'!$E$8,
   IF(('Funções Transações'!N100&lt;'Indices PF'!$F$10), 'Indices PF'!$F$8, 'Indices PF'!$G$8)),
    IF((O100&gt;='Indices PF'!$D$9),
    IF(('Funções Transações'!N100&lt;'Indices PF'!$E$10), 'Indices PF'!$E$9,
    IF(('Funções Transações'!N100&lt;'Indices PF'!$F$10), 'Indices PF'!$F$9, 'Indices PF'!$G$9))))),
 IF(M100="EQ", IF((O100&lt;='Indices PF'!$D$15),
  IF(('Funções Transações'!N100&lt;'Indices PF'!$E$18), 'Indices PF'!$E$15,
  IF(('Funções Transações'!N100&lt;'Indices PF'!$F$18), 'Indices PF'!$F$15, 'Indices PF'!$G$15)),
   IF((O100&lt;='Indices PF'!$D$16),
   IF(('Funções Transações'!N100&lt;'Indices PF'!$E$18), 'Indices PF'!$E$16,
   IF(('Funções Transações'!N100&lt;'Indices PF'!$F$18), 'Indices PF'!$F$16, 'Indices PF'!$G$16)),
    IF((O100&gt;='Indices PF'!$D$17),
    IF(('Funções Transações'!N100&lt;'Indices PF'!$E$18), 'Indices PF'!$E$17,
    IF(('Funções Transações'!N100&lt;'Indices PF'!$F$18), 'Indices PF'!$F$17, 'Indices PF'!$G$17))))),
 IF(M100="EO", IF((O100&lt;='Indices PF'!$D$23),
  IF(('Funções Transações'!N100&lt;'Indices PF'!$E$26), 'Indices PF'!$E$23,
  IF(('Funções Transações'!N100&lt;'Indices PF'!$F$26), 'Indices PF'!$F$23, 'Indices PF'!$G$23)),
   IF((O100&lt;='Indices PF'!$D$24),
   IF(('Funções Transações'!N100&lt;'Indices PF'!$E$26), 'Indices PF'!$E$24,
   IF(('Funções Transações'!N100&lt;'Indices PF'!$F$26), 'Indices PF'!$F$24, 'Indices PF'!$G$24)),
    IF((O100&gt;='Indices PF'!$D$25),
    IF(('Funções Transações'!N100&lt;'Indices PF'!$E$26), 'Indices PF'!$E$25,
    IF(('Funções Transações'!N100&lt;'Indices PF'!$F$26), 'Indices PF'!$F$25, 'Indices PF'!$G$25)))))))))</f>
        <v/>
      </c>
      <c r="T100" s="215" t="str">
        <f>IF(OR(ISBLANK(N100),ISBLANK(O100)),"",
 IF(M100="EI", IF((O100&lt;='Indices PF'!$D$7),
  IF(('Funções Transações'!N100&lt;'Indices PF'!$E$10), N100*'Indices PF'!$J$7,
  IF(('Funções Transações'!N100&lt;'Indices PF'!$F$10), N100*'Indices PF'!$K$7, N100*'Indices PF'!$L$7)),
   IF((O100&lt;='Indices PF'!$D$8),
   IF(('Funções Transações'!N100&lt;'Indices PF'!$E$10), N100*'Indices PF'!$J$8,
   IF(('Funções Transações'!N100&lt;'Indices PF'!$F$10), N100*'Indices PF'!$K$8, N100*'Indices PF'!$L$8)),
    IF((O100&gt;='Indices PF'!$D$9),
    IF(('Funções Transações'!N100&lt;'Indices PF'!$E$10), N100*'Indices PF'!$J$9,
    IF(('Funções Transações'!N100&lt;'Indices PF'!$F$10), N100*'Indices PF'!$K$9, N100*'Indices PF'!$L$9))))),
 IF(M100="EQ", IF((O100&lt;='Indices PF'!$D$15),
  IF(('Funções Transações'!N100&lt;'Indices PF'!$E$18), N100*'Indices PF'!$J$15,
  IF(('Funções Transações'!N100&lt;'Indices PF'!$F$18), N100*'Indices PF'!$K$15, N100*'Indices PF'!$L$15)),
   IF((O100&lt;='Indices PF'!$D$16),
   IF(('Funções Transações'!N100&lt;'Indices PF'!$E$18), N100*'Indices PF'!$J$16,
   IF(('Funções Transações'!N100&lt;'Indices PF'!$F$18), N100*'Indices PF'!$K$16, N100*'Indices PF'!$L$16)),
    IF((O100&gt;='Indices PF'!$D$17),
    IF(('Funções Transações'!N100&lt;'Indices PF'!$E$18), N100*'Indices PF'!$J$17,
    IF(('Funções Transações'!N100&lt;'Indices PF'!$F$18), N100*'Indices PF'!$K$17, N100*'Indices PF'!$L$17))))),
 IF(M100="EO", IF((O100&lt;='Indices PF'!$D$23),
  IF(('Funções Transações'!N100&lt;'Indices PF'!$E$26), N100*'Indices PF'!$J$23,
  IF(('Funções Transações'!N100&lt;'Indices PF'!$F$26), N100*'Indices PF'!$K$23, N100*'Indices PF'!$L$23)),
   IF((O100&lt;='Indices PF'!$D$24),
   IF(('Funções Transações'!N100&lt;'Indices PF'!$E$26), N100*'Indices PF'!$J$24,
   IF(('Funções Transações'!N100&lt;'Indices PF'!$F$26), N100*'Indices PF'!$K$24, N100*'Indices PF'!$L$24)),
    IF((O100&gt;='Indices PF'!$D$25),
    IF(('Funções Transações'!N100&lt;'Indices PF'!$E$26), N100*'Indices PF'!$J$25,
    IF(('Funções Transações'!N100&lt;'Indices PF'!$F$26), N100*'Indices PF'!$K$25, N100*'Indices PF'!$L$25)))))))))</f>
        <v/>
      </c>
      <c r="U100" s="216" t="str">
        <f>IF(OR(ISBLANK(P100),ISBLANK(Q100)),"",
 IF((Q100&lt;='Indices PF'!$D$47),
  IF(('Funções Transações'!P100&lt;'Indices PF'!$E$50), P100*'Indices PF'!$J$47,
  IF(('Funções Transações'!P100&lt;'Indices PF'!$F$50), P100*'Indices PF'!$K$47, P100*'Indices PF'!$L$47)),
   IF((Q100&lt;='Indices PF'!$D$48),
   IF(('Funções Transações'!P100&lt;'Indices PF'!$E$50), P100*'Indices PF'!$J$48,
   IF(('Funções Transações'!P100&lt;'Indices PF'!$F$50), P100*'Indices PF'!$K$48, P100*'Indices PF'!$L$48)),
    IF((Q100&gt;='Indices PF'!$D$49),
    IF(('Funções Transações'!P100&lt;'Indices PF'!$E$50), P100*'Indices PF'!$J$49,
    IF(('Funções Transações'!P100&lt;'Indices PF'!$F$50), P100*'Indices PF'!$K$49, P100*'Indices PF'!$L$49))))))</f>
        <v/>
      </c>
      <c r="V100" s="217"/>
      <c r="W100" s="218"/>
      <c r="X100" s="218"/>
      <c r="Y100" s="219"/>
      <c r="Z100" s="125"/>
      <c r="AA100" s="85"/>
      <c r="AB100" s="220" t="str">
        <f t="shared" si="0"/>
        <v/>
      </c>
      <c r="AC100" s="123"/>
      <c r="AD100" s="123"/>
      <c r="AE100" s="223"/>
      <c r="AF100" s="148"/>
      <c r="AG100" s="148"/>
    </row>
    <row r="101" spans="1:33" ht="12.75" customHeight="1">
      <c r="A101" s="124"/>
      <c r="B101" s="107"/>
      <c r="C101" s="89"/>
      <c r="D101" s="168"/>
      <c r="E101" s="169"/>
      <c r="F101" s="169"/>
      <c r="G101" s="211"/>
      <c r="H101" s="211"/>
      <c r="I101" s="211"/>
      <c r="J101" s="211"/>
      <c r="K101" s="211"/>
      <c r="L101" s="205"/>
      <c r="M101" s="125"/>
      <c r="N101" s="126"/>
      <c r="O101" s="126"/>
      <c r="P101" s="126"/>
      <c r="Q101" s="85"/>
      <c r="R101" s="222" t="str">
        <f>IF(AND(ISTEXT(T101),ISTEXT(U101)),"",SUM(T101:U101)*'Indices PF'!$E$54)</f>
        <v/>
      </c>
      <c r="S101" s="214" t="str">
        <f>IF(OR(ISBLANK(N101),ISBLANK(O101)),"",
 IF(M101="EI", IF((O101&lt;='Indices PF'!$D$7),
  IF(('Funções Transações'!N101&lt;'Indices PF'!$E$10), 'Indices PF'!$E$7,
  IF(('Funções Transações'!N101&lt;'Indices PF'!$F$10), 'Indices PF'!$F$7, 'Indices PF'!$G$7)),
   IF((O101&lt;='Indices PF'!$D$8),
   IF(('Funções Transações'!N101&lt;'Indices PF'!$E$10), 'Indices PF'!$E$8,
   IF(('Funções Transações'!N101&lt;'Indices PF'!$F$10), 'Indices PF'!$F$8, 'Indices PF'!$G$8)),
    IF((O101&gt;='Indices PF'!$D$9),
    IF(('Funções Transações'!N101&lt;'Indices PF'!$E$10), 'Indices PF'!$E$9,
    IF(('Funções Transações'!N101&lt;'Indices PF'!$F$10), 'Indices PF'!$F$9, 'Indices PF'!$G$9))))),
 IF(M101="EQ", IF((O101&lt;='Indices PF'!$D$15),
  IF(('Funções Transações'!N101&lt;'Indices PF'!$E$18), 'Indices PF'!$E$15,
  IF(('Funções Transações'!N101&lt;'Indices PF'!$F$18), 'Indices PF'!$F$15, 'Indices PF'!$G$15)),
   IF((O101&lt;='Indices PF'!$D$16),
   IF(('Funções Transações'!N101&lt;'Indices PF'!$E$18), 'Indices PF'!$E$16,
   IF(('Funções Transações'!N101&lt;'Indices PF'!$F$18), 'Indices PF'!$F$16, 'Indices PF'!$G$16)),
    IF((O101&gt;='Indices PF'!$D$17),
    IF(('Funções Transações'!N101&lt;'Indices PF'!$E$18), 'Indices PF'!$E$17,
    IF(('Funções Transações'!N101&lt;'Indices PF'!$F$18), 'Indices PF'!$F$17, 'Indices PF'!$G$17))))),
 IF(M101="EO", IF((O101&lt;='Indices PF'!$D$23),
  IF(('Funções Transações'!N101&lt;'Indices PF'!$E$26), 'Indices PF'!$E$23,
  IF(('Funções Transações'!N101&lt;'Indices PF'!$F$26), 'Indices PF'!$F$23, 'Indices PF'!$G$23)),
   IF((O101&lt;='Indices PF'!$D$24),
   IF(('Funções Transações'!N101&lt;'Indices PF'!$E$26), 'Indices PF'!$E$24,
   IF(('Funções Transações'!N101&lt;'Indices PF'!$F$26), 'Indices PF'!$F$24, 'Indices PF'!$G$24)),
    IF((O101&gt;='Indices PF'!$D$25),
    IF(('Funções Transações'!N101&lt;'Indices PF'!$E$26), 'Indices PF'!$E$25,
    IF(('Funções Transações'!N101&lt;'Indices PF'!$F$26), 'Indices PF'!$F$25, 'Indices PF'!$G$25)))))))))</f>
        <v/>
      </c>
      <c r="T101" s="215" t="str">
        <f>IF(OR(ISBLANK(N101),ISBLANK(O101)),"",
 IF(M101="EI", IF((O101&lt;='Indices PF'!$D$7),
  IF(('Funções Transações'!N101&lt;'Indices PF'!$E$10), N101*'Indices PF'!$J$7,
  IF(('Funções Transações'!N101&lt;'Indices PF'!$F$10), N101*'Indices PF'!$K$7, N101*'Indices PF'!$L$7)),
   IF((O101&lt;='Indices PF'!$D$8),
   IF(('Funções Transações'!N101&lt;'Indices PF'!$E$10), N101*'Indices PF'!$J$8,
   IF(('Funções Transações'!N101&lt;'Indices PF'!$F$10), N101*'Indices PF'!$K$8, N101*'Indices PF'!$L$8)),
    IF((O101&gt;='Indices PF'!$D$9),
    IF(('Funções Transações'!N101&lt;'Indices PF'!$E$10), N101*'Indices PF'!$J$9,
    IF(('Funções Transações'!N101&lt;'Indices PF'!$F$10), N101*'Indices PF'!$K$9, N101*'Indices PF'!$L$9))))),
 IF(M101="EQ", IF((O101&lt;='Indices PF'!$D$15),
  IF(('Funções Transações'!N101&lt;'Indices PF'!$E$18), N101*'Indices PF'!$J$15,
  IF(('Funções Transações'!N101&lt;'Indices PF'!$F$18), N101*'Indices PF'!$K$15, N101*'Indices PF'!$L$15)),
   IF((O101&lt;='Indices PF'!$D$16),
   IF(('Funções Transações'!N101&lt;'Indices PF'!$E$18), N101*'Indices PF'!$J$16,
   IF(('Funções Transações'!N101&lt;'Indices PF'!$F$18), N101*'Indices PF'!$K$16, N101*'Indices PF'!$L$16)),
    IF((O101&gt;='Indices PF'!$D$17),
    IF(('Funções Transações'!N101&lt;'Indices PF'!$E$18), N101*'Indices PF'!$J$17,
    IF(('Funções Transações'!N101&lt;'Indices PF'!$F$18), N101*'Indices PF'!$K$17, N101*'Indices PF'!$L$17))))),
 IF(M101="EO", IF((O101&lt;='Indices PF'!$D$23),
  IF(('Funções Transações'!N101&lt;'Indices PF'!$E$26), N101*'Indices PF'!$J$23,
  IF(('Funções Transações'!N101&lt;'Indices PF'!$F$26), N101*'Indices PF'!$K$23, N101*'Indices PF'!$L$23)),
   IF((O101&lt;='Indices PF'!$D$24),
   IF(('Funções Transações'!N101&lt;'Indices PF'!$E$26), N101*'Indices PF'!$J$24,
   IF(('Funções Transações'!N101&lt;'Indices PF'!$F$26), N101*'Indices PF'!$K$24, N101*'Indices PF'!$L$24)),
    IF((O101&gt;='Indices PF'!$D$25),
    IF(('Funções Transações'!N101&lt;'Indices PF'!$E$26), N101*'Indices PF'!$J$25,
    IF(('Funções Transações'!N101&lt;'Indices PF'!$F$26), N101*'Indices PF'!$K$25, N101*'Indices PF'!$L$25)))))))))</f>
        <v/>
      </c>
      <c r="U101" s="216" t="str">
        <f>IF(OR(ISBLANK(P101),ISBLANK(Q101)),"",
 IF((Q101&lt;='Indices PF'!$D$47),
  IF(('Funções Transações'!P101&lt;'Indices PF'!$E$50), P101*'Indices PF'!$J$47,
  IF(('Funções Transações'!P101&lt;'Indices PF'!$F$50), P101*'Indices PF'!$K$47, P101*'Indices PF'!$L$47)),
   IF((Q101&lt;='Indices PF'!$D$48),
   IF(('Funções Transações'!P101&lt;'Indices PF'!$E$50), P101*'Indices PF'!$J$48,
   IF(('Funções Transações'!P101&lt;'Indices PF'!$F$50), P101*'Indices PF'!$K$48, P101*'Indices PF'!$L$48)),
    IF((Q101&gt;='Indices PF'!$D$49),
    IF(('Funções Transações'!P101&lt;'Indices PF'!$E$50), P101*'Indices PF'!$J$49,
    IF(('Funções Transações'!P101&lt;'Indices PF'!$F$50), P101*'Indices PF'!$K$49, P101*'Indices PF'!$L$49))))))</f>
        <v/>
      </c>
      <c r="V101" s="217"/>
      <c r="W101" s="218"/>
      <c r="X101" s="218"/>
      <c r="Y101" s="219"/>
      <c r="Z101" s="125"/>
      <c r="AA101" s="85"/>
      <c r="AB101" s="220" t="str">
        <f t="shared" si="0"/>
        <v/>
      </c>
      <c r="AC101" s="123"/>
      <c r="AD101" s="123"/>
      <c r="AE101" s="123"/>
      <c r="AF101" s="148"/>
      <c r="AG101" s="148"/>
    </row>
    <row r="102" spans="1:33" ht="12.75" customHeight="1">
      <c r="A102" s="124"/>
      <c r="B102" s="107"/>
      <c r="C102" s="89"/>
      <c r="D102" s="168"/>
      <c r="E102" s="169"/>
      <c r="F102" s="169"/>
      <c r="G102" s="211"/>
      <c r="H102" s="211"/>
      <c r="I102" s="211"/>
      <c r="J102" s="211"/>
      <c r="K102" s="211"/>
      <c r="L102" s="205"/>
      <c r="M102" s="125"/>
      <c r="N102" s="126"/>
      <c r="O102" s="126"/>
      <c r="P102" s="126"/>
      <c r="Q102" s="85"/>
      <c r="R102" s="222" t="str">
        <f>IF(AND(ISTEXT(T102),ISTEXT(U102)),"",SUM(T102:U102)*'Indices PF'!$E$54)</f>
        <v/>
      </c>
      <c r="S102" s="214" t="str">
        <f>IF(OR(ISBLANK(N102),ISBLANK(O102)),"",
 IF(M102="EI", IF((O102&lt;='Indices PF'!$D$7),
  IF(('Funções Transações'!N102&lt;'Indices PF'!$E$10), 'Indices PF'!$E$7,
  IF(('Funções Transações'!N102&lt;'Indices PF'!$F$10), 'Indices PF'!$F$7, 'Indices PF'!$G$7)),
   IF((O102&lt;='Indices PF'!$D$8),
   IF(('Funções Transações'!N102&lt;'Indices PF'!$E$10), 'Indices PF'!$E$8,
   IF(('Funções Transações'!N102&lt;'Indices PF'!$F$10), 'Indices PF'!$F$8, 'Indices PF'!$G$8)),
    IF((O102&gt;='Indices PF'!$D$9),
    IF(('Funções Transações'!N102&lt;'Indices PF'!$E$10), 'Indices PF'!$E$9,
    IF(('Funções Transações'!N102&lt;'Indices PF'!$F$10), 'Indices PF'!$F$9, 'Indices PF'!$G$9))))),
 IF(M102="EQ", IF((O102&lt;='Indices PF'!$D$15),
  IF(('Funções Transações'!N102&lt;'Indices PF'!$E$18), 'Indices PF'!$E$15,
  IF(('Funções Transações'!N102&lt;'Indices PF'!$F$18), 'Indices PF'!$F$15, 'Indices PF'!$G$15)),
   IF((O102&lt;='Indices PF'!$D$16),
   IF(('Funções Transações'!N102&lt;'Indices PF'!$E$18), 'Indices PF'!$E$16,
   IF(('Funções Transações'!N102&lt;'Indices PF'!$F$18), 'Indices PF'!$F$16, 'Indices PF'!$G$16)),
    IF((O102&gt;='Indices PF'!$D$17),
    IF(('Funções Transações'!N102&lt;'Indices PF'!$E$18), 'Indices PF'!$E$17,
    IF(('Funções Transações'!N102&lt;'Indices PF'!$F$18), 'Indices PF'!$F$17, 'Indices PF'!$G$17))))),
 IF(M102="EO", IF((O102&lt;='Indices PF'!$D$23),
  IF(('Funções Transações'!N102&lt;'Indices PF'!$E$26), 'Indices PF'!$E$23,
  IF(('Funções Transações'!N102&lt;'Indices PF'!$F$26), 'Indices PF'!$F$23, 'Indices PF'!$G$23)),
   IF((O102&lt;='Indices PF'!$D$24),
   IF(('Funções Transações'!N102&lt;'Indices PF'!$E$26), 'Indices PF'!$E$24,
   IF(('Funções Transações'!N102&lt;'Indices PF'!$F$26), 'Indices PF'!$F$24, 'Indices PF'!$G$24)),
    IF((O102&gt;='Indices PF'!$D$25),
    IF(('Funções Transações'!N102&lt;'Indices PF'!$E$26), 'Indices PF'!$E$25,
    IF(('Funções Transações'!N102&lt;'Indices PF'!$F$26), 'Indices PF'!$F$25, 'Indices PF'!$G$25)))))))))</f>
        <v/>
      </c>
      <c r="T102" s="215" t="str">
        <f>IF(OR(ISBLANK(N102),ISBLANK(O102)),"",
 IF(M102="EI", IF((O102&lt;='Indices PF'!$D$7),
  IF(('Funções Transações'!N102&lt;'Indices PF'!$E$10), N102*'Indices PF'!$J$7,
  IF(('Funções Transações'!N102&lt;'Indices PF'!$F$10), N102*'Indices PF'!$K$7, N102*'Indices PF'!$L$7)),
   IF((O102&lt;='Indices PF'!$D$8),
   IF(('Funções Transações'!N102&lt;'Indices PF'!$E$10), N102*'Indices PF'!$J$8,
   IF(('Funções Transações'!N102&lt;'Indices PF'!$F$10), N102*'Indices PF'!$K$8, N102*'Indices PF'!$L$8)),
    IF((O102&gt;='Indices PF'!$D$9),
    IF(('Funções Transações'!N102&lt;'Indices PF'!$E$10), N102*'Indices PF'!$J$9,
    IF(('Funções Transações'!N102&lt;'Indices PF'!$F$10), N102*'Indices PF'!$K$9, N102*'Indices PF'!$L$9))))),
 IF(M102="EQ", IF((O102&lt;='Indices PF'!$D$15),
  IF(('Funções Transações'!N102&lt;'Indices PF'!$E$18), N102*'Indices PF'!$J$15,
  IF(('Funções Transações'!N102&lt;'Indices PF'!$F$18), N102*'Indices PF'!$K$15, N102*'Indices PF'!$L$15)),
   IF((O102&lt;='Indices PF'!$D$16),
   IF(('Funções Transações'!N102&lt;'Indices PF'!$E$18), N102*'Indices PF'!$J$16,
   IF(('Funções Transações'!N102&lt;'Indices PF'!$F$18), N102*'Indices PF'!$K$16, N102*'Indices PF'!$L$16)),
    IF((O102&gt;='Indices PF'!$D$17),
    IF(('Funções Transações'!N102&lt;'Indices PF'!$E$18), N102*'Indices PF'!$J$17,
    IF(('Funções Transações'!N102&lt;'Indices PF'!$F$18), N102*'Indices PF'!$K$17, N102*'Indices PF'!$L$17))))),
 IF(M102="EO", IF((O102&lt;='Indices PF'!$D$23),
  IF(('Funções Transações'!N102&lt;'Indices PF'!$E$26), N102*'Indices PF'!$J$23,
  IF(('Funções Transações'!N102&lt;'Indices PF'!$F$26), N102*'Indices PF'!$K$23, N102*'Indices PF'!$L$23)),
   IF((O102&lt;='Indices PF'!$D$24),
   IF(('Funções Transações'!N102&lt;'Indices PF'!$E$26), N102*'Indices PF'!$J$24,
   IF(('Funções Transações'!N102&lt;'Indices PF'!$F$26), N102*'Indices PF'!$K$24, N102*'Indices PF'!$L$24)),
    IF((O102&gt;='Indices PF'!$D$25),
    IF(('Funções Transações'!N102&lt;'Indices PF'!$E$26), N102*'Indices PF'!$J$25,
    IF(('Funções Transações'!N102&lt;'Indices PF'!$F$26), N102*'Indices PF'!$K$25, N102*'Indices PF'!$L$25)))))))))</f>
        <v/>
      </c>
      <c r="U102" s="216" t="str">
        <f>IF(OR(ISBLANK(P102),ISBLANK(Q102)),"",
 IF((Q102&lt;='Indices PF'!$D$47),
  IF(('Funções Transações'!P102&lt;'Indices PF'!$E$50), P102*'Indices PF'!$J$47,
  IF(('Funções Transações'!P102&lt;'Indices PF'!$F$50), P102*'Indices PF'!$K$47, P102*'Indices PF'!$L$47)),
   IF((Q102&lt;='Indices PF'!$D$48),
   IF(('Funções Transações'!P102&lt;'Indices PF'!$E$50), P102*'Indices PF'!$J$48,
   IF(('Funções Transações'!P102&lt;'Indices PF'!$F$50), P102*'Indices PF'!$K$48, P102*'Indices PF'!$L$48)),
    IF((Q102&gt;='Indices PF'!$D$49),
    IF(('Funções Transações'!P102&lt;'Indices PF'!$E$50), P102*'Indices PF'!$J$49,
    IF(('Funções Transações'!P102&lt;'Indices PF'!$F$50), P102*'Indices PF'!$K$49, P102*'Indices PF'!$L$49))))))</f>
        <v/>
      </c>
      <c r="V102" s="217"/>
      <c r="W102" s="218"/>
      <c r="X102" s="218"/>
      <c r="Y102" s="219"/>
      <c r="Z102" s="125"/>
      <c r="AA102" s="85"/>
      <c r="AB102" s="220" t="str">
        <f t="shared" si="0"/>
        <v/>
      </c>
      <c r="AC102" s="123"/>
      <c r="AD102" s="123"/>
      <c r="AE102" s="123"/>
      <c r="AF102" s="148"/>
      <c r="AG102" s="148"/>
    </row>
    <row r="103" spans="1:33" ht="12.75" customHeight="1">
      <c r="A103" s="124"/>
      <c r="B103" s="107"/>
      <c r="C103" s="89"/>
      <c r="D103" s="168"/>
      <c r="E103" s="169"/>
      <c r="F103" s="169"/>
      <c r="G103" s="211"/>
      <c r="H103" s="211"/>
      <c r="I103" s="211"/>
      <c r="J103" s="211"/>
      <c r="K103" s="211"/>
      <c r="L103" s="205"/>
      <c r="M103" s="125"/>
      <c r="N103" s="126"/>
      <c r="O103" s="126"/>
      <c r="P103" s="126"/>
      <c r="Q103" s="85"/>
      <c r="R103" s="222" t="str">
        <f>IF(AND(ISTEXT(T103),ISTEXT(U103)),"",SUM(T103:U103)*'Indices PF'!$E$54)</f>
        <v/>
      </c>
      <c r="S103" s="214" t="str">
        <f>IF(OR(ISBLANK(N103),ISBLANK(O103)),"",
 IF(M103="EI", IF((O103&lt;='Indices PF'!$D$7),
  IF(('Funções Transações'!N103&lt;'Indices PF'!$E$10), 'Indices PF'!$E$7,
  IF(('Funções Transações'!N103&lt;'Indices PF'!$F$10), 'Indices PF'!$F$7, 'Indices PF'!$G$7)),
   IF((O103&lt;='Indices PF'!$D$8),
   IF(('Funções Transações'!N103&lt;'Indices PF'!$E$10), 'Indices PF'!$E$8,
   IF(('Funções Transações'!N103&lt;'Indices PF'!$F$10), 'Indices PF'!$F$8, 'Indices PF'!$G$8)),
    IF((O103&gt;='Indices PF'!$D$9),
    IF(('Funções Transações'!N103&lt;'Indices PF'!$E$10), 'Indices PF'!$E$9,
    IF(('Funções Transações'!N103&lt;'Indices PF'!$F$10), 'Indices PF'!$F$9, 'Indices PF'!$G$9))))),
 IF(M103="EQ", IF((O103&lt;='Indices PF'!$D$15),
  IF(('Funções Transações'!N103&lt;'Indices PF'!$E$18), 'Indices PF'!$E$15,
  IF(('Funções Transações'!N103&lt;'Indices PF'!$F$18), 'Indices PF'!$F$15, 'Indices PF'!$G$15)),
   IF((O103&lt;='Indices PF'!$D$16),
   IF(('Funções Transações'!N103&lt;'Indices PF'!$E$18), 'Indices PF'!$E$16,
   IF(('Funções Transações'!N103&lt;'Indices PF'!$F$18), 'Indices PF'!$F$16, 'Indices PF'!$G$16)),
    IF((O103&gt;='Indices PF'!$D$17),
    IF(('Funções Transações'!N103&lt;'Indices PF'!$E$18), 'Indices PF'!$E$17,
    IF(('Funções Transações'!N103&lt;'Indices PF'!$F$18), 'Indices PF'!$F$17, 'Indices PF'!$G$17))))),
 IF(M103="EO", IF((O103&lt;='Indices PF'!$D$23),
  IF(('Funções Transações'!N103&lt;'Indices PF'!$E$26), 'Indices PF'!$E$23,
  IF(('Funções Transações'!N103&lt;'Indices PF'!$F$26), 'Indices PF'!$F$23, 'Indices PF'!$G$23)),
   IF((O103&lt;='Indices PF'!$D$24),
   IF(('Funções Transações'!N103&lt;'Indices PF'!$E$26), 'Indices PF'!$E$24,
   IF(('Funções Transações'!N103&lt;'Indices PF'!$F$26), 'Indices PF'!$F$24, 'Indices PF'!$G$24)),
    IF((O103&gt;='Indices PF'!$D$25),
    IF(('Funções Transações'!N103&lt;'Indices PF'!$E$26), 'Indices PF'!$E$25,
    IF(('Funções Transações'!N103&lt;'Indices PF'!$F$26), 'Indices PF'!$F$25, 'Indices PF'!$G$25)))))))))</f>
        <v/>
      </c>
      <c r="T103" s="215" t="str">
        <f>IF(OR(ISBLANK(N103),ISBLANK(O103)),"",
 IF(M103="EI", IF((O103&lt;='Indices PF'!$D$7),
  IF(('Funções Transações'!N103&lt;'Indices PF'!$E$10), N103*'Indices PF'!$J$7,
  IF(('Funções Transações'!N103&lt;'Indices PF'!$F$10), N103*'Indices PF'!$K$7, N103*'Indices PF'!$L$7)),
   IF((O103&lt;='Indices PF'!$D$8),
   IF(('Funções Transações'!N103&lt;'Indices PF'!$E$10), N103*'Indices PF'!$J$8,
   IF(('Funções Transações'!N103&lt;'Indices PF'!$F$10), N103*'Indices PF'!$K$8, N103*'Indices PF'!$L$8)),
    IF((O103&gt;='Indices PF'!$D$9),
    IF(('Funções Transações'!N103&lt;'Indices PF'!$E$10), N103*'Indices PF'!$J$9,
    IF(('Funções Transações'!N103&lt;'Indices PF'!$F$10), N103*'Indices PF'!$K$9, N103*'Indices PF'!$L$9))))),
 IF(M103="EQ", IF((O103&lt;='Indices PF'!$D$15),
  IF(('Funções Transações'!N103&lt;'Indices PF'!$E$18), N103*'Indices PF'!$J$15,
  IF(('Funções Transações'!N103&lt;'Indices PF'!$F$18), N103*'Indices PF'!$K$15, N103*'Indices PF'!$L$15)),
   IF((O103&lt;='Indices PF'!$D$16),
   IF(('Funções Transações'!N103&lt;'Indices PF'!$E$18), N103*'Indices PF'!$J$16,
   IF(('Funções Transações'!N103&lt;'Indices PF'!$F$18), N103*'Indices PF'!$K$16, N103*'Indices PF'!$L$16)),
    IF((O103&gt;='Indices PF'!$D$17),
    IF(('Funções Transações'!N103&lt;'Indices PF'!$E$18), N103*'Indices PF'!$J$17,
    IF(('Funções Transações'!N103&lt;'Indices PF'!$F$18), N103*'Indices PF'!$K$17, N103*'Indices PF'!$L$17))))),
 IF(M103="EO", IF((O103&lt;='Indices PF'!$D$23),
  IF(('Funções Transações'!N103&lt;'Indices PF'!$E$26), N103*'Indices PF'!$J$23,
  IF(('Funções Transações'!N103&lt;'Indices PF'!$F$26), N103*'Indices PF'!$K$23, N103*'Indices PF'!$L$23)),
   IF((O103&lt;='Indices PF'!$D$24),
   IF(('Funções Transações'!N103&lt;'Indices PF'!$E$26), N103*'Indices PF'!$J$24,
   IF(('Funções Transações'!N103&lt;'Indices PF'!$F$26), N103*'Indices PF'!$K$24, N103*'Indices PF'!$L$24)),
    IF((O103&gt;='Indices PF'!$D$25),
    IF(('Funções Transações'!N103&lt;'Indices PF'!$E$26), N103*'Indices PF'!$J$25,
    IF(('Funções Transações'!N103&lt;'Indices PF'!$F$26), N103*'Indices PF'!$K$25, N103*'Indices PF'!$L$25)))))))))</f>
        <v/>
      </c>
      <c r="U103" s="216" t="str">
        <f>IF(OR(ISBLANK(P103),ISBLANK(Q103)),"",
 IF((Q103&lt;='Indices PF'!$D$47),
  IF(('Funções Transações'!P103&lt;'Indices PF'!$E$50), P103*'Indices PF'!$J$47,
  IF(('Funções Transações'!P103&lt;'Indices PF'!$F$50), P103*'Indices PF'!$K$47, P103*'Indices PF'!$L$47)),
   IF((Q103&lt;='Indices PF'!$D$48),
   IF(('Funções Transações'!P103&lt;'Indices PF'!$E$50), P103*'Indices PF'!$J$48,
   IF(('Funções Transações'!P103&lt;'Indices PF'!$F$50), P103*'Indices PF'!$K$48, P103*'Indices PF'!$L$48)),
    IF((Q103&gt;='Indices PF'!$D$49),
    IF(('Funções Transações'!P103&lt;'Indices PF'!$E$50), P103*'Indices PF'!$J$49,
    IF(('Funções Transações'!P103&lt;'Indices PF'!$F$50), P103*'Indices PF'!$K$49, P103*'Indices PF'!$L$49))))))</f>
        <v/>
      </c>
      <c r="V103" s="217"/>
      <c r="W103" s="218"/>
      <c r="X103" s="218"/>
      <c r="Y103" s="219"/>
      <c r="Z103" s="125"/>
      <c r="AA103" s="85"/>
      <c r="AB103" s="220" t="str">
        <f t="shared" si="0"/>
        <v/>
      </c>
      <c r="AC103" s="123"/>
      <c r="AD103" s="123"/>
      <c r="AE103" s="123"/>
      <c r="AF103" s="148"/>
      <c r="AG103" s="148"/>
    </row>
    <row r="104" spans="1:33" ht="12.75" customHeight="1">
      <c r="A104" s="124"/>
      <c r="B104" s="107"/>
      <c r="C104" s="89"/>
      <c r="D104" s="168"/>
      <c r="E104" s="169"/>
      <c r="F104" s="169"/>
      <c r="G104" s="211"/>
      <c r="H104" s="211"/>
      <c r="I104" s="211"/>
      <c r="J104" s="211"/>
      <c r="K104" s="211"/>
      <c r="L104" s="205"/>
      <c r="M104" s="125"/>
      <c r="N104" s="126"/>
      <c r="O104" s="126"/>
      <c r="P104" s="126"/>
      <c r="Q104" s="85"/>
      <c r="R104" s="222" t="str">
        <f>IF(AND(ISTEXT(T104),ISTEXT(U104)),"",SUM(T104:U104)*'Indices PF'!$E$54)</f>
        <v/>
      </c>
      <c r="S104" s="214" t="str">
        <f>IF(OR(ISBLANK(N104),ISBLANK(O104)),"",
 IF(M104="EI", IF((O104&lt;='Indices PF'!$D$7),
  IF(('Funções Transações'!N104&lt;'Indices PF'!$E$10), 'Indices PF'!$E$7,
  IF(('Funções Transações'!N104&lt;'Indices PF'!$F$10), 'Indices PF'!$F$7, 'Indices PF'!$G$7)),
   IF((O104&lt;='Indices PF'!$D$8),
   IF(('Funções Transações'!N104&lt;'Indices PF'!$E$10), 'Indices PF'!$E$8,
   IF(('Funções Transações'!N104&lt;'Indices PF'!$F$10), 'Indices PF'!$F$8, 'Indices PF'!$G$8)),
    IF((O104&gt;='Indices PF'!$D$9),
    IF(('Funções Transações'!N104&lt;'Indices PF'!$E$10), 'Indices PF'!$E$9,
    IF(('Funções Transações'!N104&lt;'Indices PF'!$F$10), 'Indices PF'!$F$9, 'Indices PF'!$G$9))))),
 IF(M104="EQ", IF((O104&lt;='Indices PF'!$D$15),
  IF(('Funções Transações'!N104&lt;'Indices PF'!$E$18), 'Indices PF'!$E$15,
  IF(('Funções Transações'!N104&lt;'Indices PF'!$F$18), 'Indices PF'!$F$15, 'Indices PF'!$G$15)),
   IF((O104&lt;='Indices PF'!$D$16),
   IF(('Funções Transações'!N104&lt;'Indices PF'!$E$18), 'Indices PF'!$E$16,
   IF(('Funções Transações'!N104&lt;'Indices PF'!$F$18), 'Indices PF'!$F$16, 'Indices PF'!$G$16)),
    IF((O104&gt;='Indices PF'!$D$17),
    IF(('Funções Transações'!N104&lt;'Indices PF'!$E$18), 'Indices PF'!$E$17,
    IF(('Funções Transações'!N104&lt;'Indices PF'!$F$18), 'Indices PF'!$F$17, 'Indices PF'!$G$17))))),
 IF(M104="EO", IF((O104&lt;='Indices PF'!$D$23),
  IF(('Funções Transações'!N104&lt;'Indices PF'!$E$26), 'Indices PF'!$E$23,
  IF(('Funções Transações'!N104&lt;'Indices PF'!$F$26), 'Indices PF'!$F$23, 'Indices PF'!$G$23)),
   IF((O104&lt;='Indices PF'!$D$24),
   IF(('Funções Transações'!N104&lt;'Indices PF'!$E$26), 'Indices PF'!$E$24,
   IF(('Funções Transações'!N104&lt;'Indices PF'!$F$26), 'Indices PF'!$F$24, 'Indices PF'!$G$24)),
    IF((O104&gt;='Indices PF'!$D$25),
    IF(('Funções Transações'!N104&lt;'Indices PF'!$E$26), 'Indices PF'!$E$25,
    IF(('Funções Transações'!N104&lt;'Indices PF'!$F$26), 'Indices PF'!$F$25, 'Indices PF'!$G$25)))))))))</f>
        <v/>
      </c>
      <c r="T104" s="215" t="str">
        <f>IF(OR(ISBLANK(N104),ISBLANK(O104)),"",
 IF(M104="EI", IF((O104&lt;='Indices PF'!$D$7),
  IF(('Funções Transações'!N104&lt;'Indices PF'!$E$10), N104*'Indices PF'!$J$7,
  IF(('Funções Transações'!N104&lt;'Indices PF'!$F$10), N104*'Indices PF'!$K$7, N104*'Indices PF'!$L$7)),
   IF((O104&lt;='Indices PF'!$D$8),
   IF(('Funções Transações'!N104&lt;'Indices PF'!$E$10), N104*'Indices PF'!$J$8,
   IF(('Funções Transações'!N104&lt;'Indices PF'!$F$10), N104*'Indices PF'!$K$8, N104*'Indices PF'!$L$8)),
    IF((O104&gt;='Indices PF'!$D$9),
    IF(('Funções Transações'!N104&lt;'Indices PF'!$E$10), N104*'Indices PF'!$J$9,
    IF(('Funções Transações'!N104&lt;'Indices PF'!$F$10), N104*'Indices PF'!$K$9, N104*'Indices PF'!$L$9))))),
 IF(M104="EQ", IF((O104&lt;='Indices PF'!$D$15),
  IF(('Funções Transações'!N104&lt;'Indices PF'!$E$18), N104*'Indices PF'!$J$15,
  IF(('Funções Transações'!N104&lt;'Indices PF'!$F$18), N104*'Indices PF'!$K$15, N104*'Indices PF'!$L$15)),
   IF((O104&lt;='Indices PF'!$D$16),
   IF(('Funções Transações'!N104&lt;'Indices PF'!$E$18), N104*'Indices PF'!$J$16,
   IF(('Funções Transações'!N104&lt;'Indices PF'!$F$18), N104*'Indices PF'!$K$16, N104*'Indices PF'!$L$16)),
    IF((O104&gt;='Indices PF'!$D$17),
    IF(('Funções Transações'!N104&lt;'Indices PF'!$E$18), N104*'Indices PF'!$J$17,
    IF(('Funções Transações'!N104&lt;'Indices PF'!$F$18), N104*'Indices PF'!$K$17, N104*'Indices PF'!$L$17))))),
 IF(M104="EO", IF((O104&lt;='Indices PF'!$D$23),
  IF(('Funções Transações'!N104&lt;'Indices PF'!$E$26), N104*'Indices PF'!$J$23,
  IF(('Funções Transações'!N104&lt;'Indices PF'!$F$26), N104*'Indices PF'!$K$23, N104*'Indices PF'!$L$23)),
   IF((O104&lt;='Indices PF'!$D$24),
   IF(('Funções Transações'!N104&lt;'Indices PF'!$E$26), N104*'Indices PF'!$J$24,
   IF(('Funções Transações'!N104&lt;'Indices PF'!$F$26), N104*'Indices PF'!$K$24, N104*'Indices PF'!$L$24)),
    IF((O104&gt;='Indices PF'!$D$25),
    IF(('Funções Transações'!N104&lt;'Indices PF'!$E$26), N104*'Indices PF'!$J$25,
    IF(('Funções Transações'!N104&lt;'Indices PF'!$F$26), N104*'Indices PF'!$K$25, N104*'Indices PF'!$L$25)))))))))</f>
        <v/>
      </c>
      <c r="U104" s="216" t="str">
        <f>IF(OR(ISBLANK(P104),ISBLANK(Q104)),"",
 IF((Q104&lt;='Indices PF'!$D$47),
  IF(('Funções Transações'!P104&lt;'Indices PF'!$E$50), P104*'Indices PF'!$J$47,
  IF(('Funções Transações'!P104&lt;'Indices PF'!$F$50), P104*'Indices PF'!$K$47, P104*'Indices PF'!$L$47)),
   IF((Q104&lt;='Indices PF'!$D$48),
   IF(('Funções Transações'!P104&lt;'Indices PF'!$E$50), P104*'Indices PF'!$J$48,
   IF(('Funções Transações'!P104&lt;'Indices PF'!$F$50), P104*'Indices PF'!$K$48, P104*'Indices PF'!$L$48)),
    IF((Q104&gt;='Indices PF'!$D$49),
    IF(('Funções Transações'!P104&lt;'Indices PF'!$E$50), P104*'Indices PF'!$J$49,
    IF(('Funções Transações'!P104&lt;'Indices PF'!$F$50), P104*'Indices PF'!$K$49, P104*'Indices PF'!$L$49))))))</f>
        <v/>
      </c>
      <c r="V104" s="217"/>
      <c r="W104" s="218"/>
      <c r="X104" s="218"/>
      <c r="Y104" s="219"/>
      <c r="Z104" s="125"/>
      <c r="AA104" s="85"/>
      <c r="AB104" s="220" t="str">
        <f t="shared" si="0"/>
        <v/>
      </c>
      <c r="AC104" s="123"/>
      <c r="AD104" s="123"/>
      <c r="AE104" s="123"/>
      <c r="AF104" s="148"/>
      <c r="AG104" s="148"/>
    </row>
    <row r="105" spans="1:33" ht="12.75" customHeight="1">
      <c r="A105" s="124"/>
      <c r="B105" s="224"/>
      <c r="C105" s="89"/>
      <c r="D105" s="168"/>
      <c r="E105" s="169"/>
      <c r="F105" s="169"/>
      <c r="G105" s="211"/>
      <c r="H105" s="211"/>
      <c r="I105" s="211"/>
      <c r="J105" s="211"/>
      <c r="K105" s="211"/>
      <c r="L105" s="205"/>
      <c r="M105" s="125"/>
      <c r="N105" s="126"/>
      <c r="O105" s="212"/>
      <c r="P105" s="126"/>
      <c r="Q105" s="148"/>
      <c r="R105" s="225" t="str">
        <f>IF(AND(ISTEXT(T105),ISTEXT(U105)),"",SUM(T105:U105)*'Indices PF'!$E$54)</f>
        <v/>
      </c>
      <c r="S105" s="214" t="str">
        <f>IF(OR(ISBLANK(N105),ISBLANK(O105)),"",
 IF(M105="EI", IF((O105&lt;='Indices PF'!$D$7),
  IF(('Funções Transações'!N105&lt;'Indices PF'!$E$10), 'Indices PF'!$E$7,
  IF(('Funções Transações'!N105&lt;'Indices PF'!$F$10), 'Indices PF'!$F$7, 'Indices PF'!$G$7)),
   IF((O105&lt;='Indices PF'!$D$8),
   IF(('Funções Transações'!N105&lt;'Indices PF'!$E$10), 'Indices PF'!$E$8,
   IF(('Funções Transações'!N105&lt;'Indices PF'!$F$10), 'Indices PF'!$F$8, 'Indices PF'!$G$8)),
    IF((O105&gt;='Indices PF'!$D$9),
    IF(('Funções Transações'!N105&lt;'Indices PF'!$E$10), 'Indices PF'!$E$9,
    IF(('Funções Transações'!N105&lt;'Indices PF'!$F$10), 'Indices PF'!$F$9, 'Indices PF'!$G$9))))),
 IF(M105="EQ", IF((O105&lt;='Indices PF'!$D$15),
  IF(('Funções Transações'!N105&lt;'Indices PF'!$E$18), 'Indices PF'!$E$15,
  IF(('Funções Transações'!N105&lt;'Indices PF'!$F$18), 'Indices PF'!$F$15, 'Indices PF'!$G$15)),
   IF((O105&lt;='Indices PF'!$D$16),
   IF(('Funções Transações'!N105&lt;'Indices PF'!$E$18), 'Indices PF'!$E$16,
   IF(('Funções Transações'!N105&lt;'Indices PF'!$F$18), 'Indices PF'!$F$16, 'Indices PF'!$G$16)),
    IF((O105&gt;='Indices PF'!$D$17),
    IF(('Funções Transações'!N105&lt;'Indices PF'!$E$18), 'Indices PF'!$E$17,
    IF(('Funções Transações'!N105&lt;'Indices PF'!$F$18), 'Indices PF'!$F$17, 'Indices PF'!$G$17))))),
 IF(M105="EO", IF((O105&lt;='Indices PF'!$D$23),
  IF(('Funções Transações'!N105&lt;'Indices PF'!$E$26), 'Indices PF'!$E$23,
  IF(('Funções Transações'!N105&lt;'Indices PF'!$F$26), 'Indices PF'!$F$23, 'Indices PF'!$G$23)),
   IF((O105&lt;='Indices PF'!$D$24),
   IF(('Funções Transações'!N105&lt;'Indices PF'!$E$26), 'Indices PF'!$E$24,
   IF(('Funções Transações'!N105&lt;'Indices PF'!$F$26), 'Indices PF'!$F$24, 'Indices PF'!$G$24)),
    IF((O105&gt;='Indices PF'!$D$25),
    IF(('Funções Transações'!N105&lt;'Indices PF'!$E$26), 'Indices PF'!$E$25,
    IF(('Funções Transações'!N105&lt;'Indices PF'!$F$26), 'Indices PF'!$F$25, 'Indices PF'!$G$25)))))))))</f>
        <v/>
      </c>
      <c r="T105" s="215" t="str">
        <f>IF(OR(ISBLANK(N105),ISBLANK(O105)),"",
 IF(M105="EI", IF((O105&lt;='Indices PF'!$D$7),
  IF(('Funções Transações'!N105&lt;'Indices PF'!$E$10), N105*'Indices PF'!$J$7,
  IF(('Funções Transações'!N105&lt;'Indices PF'!$F$10), N105*'Indices PF'!$K$7, N105*'Indices PF'!$L$7)),
   IF((O105&lt;='Indices PF'!$D$8),
   IF(('Funções Transações'!N105&lt;'Indices PF'!$E$10), N105*'Indices PF'!$J$8,
   IF(('Funções Transações'!N105&lt;'Indices PF'!$F$10), N105*'Indices PF'!$K$8, N105*'Indices PF'!$L$8)),
    IF((O105&gt;='Indices PF'!$D$9),
    IF(('Funções Transações'!N105&lt;'Indices PF'!$E$10), N105*'Indices PF'!$J$9,
    IF(('Funções Transações'!N105&lt;'Indices PF'!$F$10), N105*'Indices PF'!$K$9, N105*'Indices PF'!$L$9))))),
 IF(M105="EQ", IF((O105&lt;='Indices PF'!$D$15),
  IF(('Funções Transações'!N105&lt;'Indices PF'!$E$18), N105*'Indices PF'!$J$15,
  IF(('Funções Transações'!N105&lt;'Indices PF'!$F$18), N105*'Indices PF'!$K$15, N105*'Indices PF'!$L$15)),
   IF((O105&lt;='Indices PF'!$D$16),
   IF(('Funções Transações'!N105&lt;'Indices PF'!$E$18), N105*'Indices PF'!$J$16,
   IF(('Funções Transações'!N105&lt;'Indices PF'!$F$18), N105*'Indices PF'!$K$16, N105*'Indices PF'!$L$16)),
    IF((O105&gt;='Indices PF'!$D$17),
    IF(('Funções Transações'!N105&lt;'Indices PF'!$E$18), N105*'Indices PF'!$J$17,
    IF(('Funções Transações'!N105&lt;'Indices PF'!$F$18), N105*'Indices PF'!$K$17, N105*'Indices PF'!$L$17))))),
 IF(M105="EO", IF((O105&lt;='Indices PF'!$D$23),
  IF(('Funções Transações'!N105&lt;'Indices PF'!$E$26), N105*'Indices PF'!$J$23,
  IF(('Funções Transações'!N105&lt;'Indices PF'!$F$26), N105*'Indices PF'!$K$23, N105*'Indices PF'!$L$23)),
   IF((O105&lt;='Indices PF'!$D$24),
   IF(('Funções Transações'!N105&lt;'Indices PF'!$E$26), N105*'Indices PF'!$J$24,
   IF(('Funções Transações'!N105&lt;'Indices PF'!$F$26), N105*'Indices PF'!$K$24, N105*'Indices PF'!$L$24)),
    IF((O105&gt;='Indices PF'!$D$25),
    IF(('Funções Transações'!N105&lt;'Indices PF'!$E$26), N105*'Indices PF'!$J$25,
    IF(('Funções Transações'!N105&lt;'Indices PF'!$F$26), N105*'Indices PF'!$K$25, N105*'Indices PF'!$L$25)))))))))</f>
        <v/>
      </c>
      <c r="U105" s="216" t="str">
        <f>IF(OR(ISBLANK(P105),ISBLANK(Q105)),"",
 IF((Q105&lt;='Indices PF'!$D$47),
  IF(('Funções Transações'!P105&lt;'Indices PF'!$E$50), P105*'Indices PF'!$J$47,
  IF(('Funções Transações'!P105&lt;'Indices PF'!$F$50), P105*'Indices PF'!$K$47, P105*'Indices PF'!$L$47)),
   IF((Q105&lt;='Indices PF'!$D$48),
   IF(('Funções Transações'!P105&lt;'Indices PF'!$E$50), P105*'Indices PF'!$J$48,
   IF(('Funções Transações'!P105&lt;'Indices PF'!$F$50), P105*'Indices PF'!$K$48, P105*'Indices PF'!$L$48)),
    IF((Q105&gt;='Indices PF'!$D$49),
    IF(('Funções Transações'!P105&lt;'Indices PF'!$E$50), P105*'Indices PF'!$J$49,
    IF(('Funções Transações'!P105&lt;'Indices PF'!$F$50), P105*'Indices PF'!$K$49, P105*'Indices PF'!$L$49))))))</f>
        <v/>
      </c>
      <c r="V105" s="217"/>
      <c r="W105" s="218"/>
      <c r="X105" s="218"/>
      <c r="Y105" s="219"/>
      <c r="Z105" s="125"/>
      <c r="AA105" s="85"/>
      <c r="AB105" s="220" t="str">
        <f t="shared" si="0"/>
        <v/>
      </c>
      <c r="AC105" s="148"/>
      <c r="AD105" s="123"/>
      <c r="AE105" s="123"/>
      <c r="AF105" s="148"/>
      <c r="AG105" s="148"/>
    </row>
    <row r="106" spans="1:33" ht="12.75" customHeight="1">
      <c r="A106" s="84"/>
      <c r="B106" s="226" t="s">
        <v>94</v>
      </c>
      <c r="C106" s="175"/>
      <c r="D106" s="227"/>
      <c r="E106" s="178"/>
      <c r="F106" s="178"/>
      <c r="G106" s="178"/>
      <c r="H106" s="178"/>
      <c r="I106" s="178"/>
      <c r="J106" s="178"/>
      <c r="K106" s="178"/>
      <c r="L106" s="228"/>
      <c r="M106" s="24"/>
      <c r="N106" s="21"/>
      <c r="O106" s="21"/>
      <c r="P106" s="21"/>
      <c r="Q106" s="21"/>
      <c r="R106" s="229">
        <f t="shared" ref="R106:U106" si="1">SUM(R6:R105)</f>
        <v>89.800000000000011</v>
      </c>
      <c r="S106" s="229">
        <f t="shared" si="1"/>
        <v>16</v>
      </c>
      <c r="T106" s="229">
        <f t="shared" si="1"/>
        <v>21.25</v>
      </c>
      <c r="U106" s="230">
        <f t="shared" si="1"/>
        <v>1.2</v>
      </c>
      <c r="V106" s="231"/>
      <c r="W106" s="232"/>
      <c r="X106" s="232"/>
      <c r="Y106" s="233"/>
      <c r="Z106" s="22"/>
      <c r="AA106" s="156"/>
      <c r="AB106" s="234">
        <f>SUM(AB6:AB105)</f>
        <v>0</v>
      </c>
      <c r="AC106" s="22"/>
      <c r="AD106" s="21"/>
      <c r="AE106" s="235"/>
      <c r="AF106" s="22"/>
      <c r="AG106" s="24"/>
    </row>
    <row r="107" spans="1:33" ht="12.75" customHeight="1">
      <c r="A107" s="84"/>
      <c r="B107" s="88"/>
      <c r="C107" s="89"/>
      <c r="D107" s="118"/>
      <c r="E107" s="118"/>
      <c r="F107" s="118"/>
      <c r="G107" s="118"/>
      <c r="H107" s="118"/>
      <c r="I107" s="236"/>
      <c r="J107" s="236"/>
      <c r="K107" s="118"/>
      <c r="L107" s="118"/>
      <c r="M107" s="118"/>
      <c r="N107" s="118"/>
      <c r="O107" s="118"/>
      <c r="P107" s="118"/>
      <c r="Q107" s="118"/>
      <c r="R107" s="236"/>
      <c r="S107" s="236"/>
      <c r="T107" s="118"/>
      <c r="U107" s="118"/>
      <c r="V107" s="118"/>
      <c r="W107" s="118"/>
      <c r="X107" s="118"/>
      <c r="Y107" s="118"/>
      <c r="Z107" s="118"/>
      <c r="AA107" s="84"/>
      <c r="AB107" s="84"/>
      <c r="AC107" s="89"/>
      <c r="AD107" s="89"/>
      <c r="AE107" s="89"/>
      <c r="AF107" s="89"/>
      <c r="AG107" s="89"/>
    </row>
    <row r="108" spans="1:33" ht="12.75" customHeight="1">
      <c r="A108" s="84"/>
      <c r="B108" s="88"/>
      <c r="C108" s="89"/>
      <c r="D108" s="118"/>
      <c r="E108" s="118"/>
      <c r="F108" s="118"/>
      <c r="G108" s="118"/>
      <c r="H108" s="118"/>
      <c r="I108" s="236"/>
      <c r="J108" s="236"/>
      <c r="K108" s="118"/>
      <c r="L108" s="237"/>
      <c r="M108" s="118"/>
      <c r="N108" s="118"/>
      <c r="O108" s="118"/>
      <c r="P108" s="118"/>
      <c r="Q108" s="118"/>
      <c r="R108" s="236"/>
      <c r="S108" s="236"/>
      <c r="T108" s="118"/>
      <c r="U108" s="237"/>
      <c r="V108" s="84"/>
      <c r="W108" s="118"/>
      <c r="X108" s="118"/>
      <c r="Y108" s="118"/>
      <c r="Z108" s="118"/>
      <c r="AA108" s="84"/>
      <c r="AB108" s="84"/>
      <c r="AC108" s="89"/>
      <c r="AD108" s="89"/>
      <c r="AE108" s="89"/>
      <c r="AF108" s="89"/>
      <c r="AG108" s="89"/>
    </row>
    <row r="109" spans="1:33" ht="12.75" customHeight="1">
      <c r="A109" s="84"/>
      <c r="B109" s="88"/>
      <c r="C109" s="89"/>
      <c r="D109" s="88"/>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9"/>
      <c r="AD109" s="89"/>
      <c r="AE109" s="89"/>
      <c r="AF109" s="89"/>
      <c r="AG109" s="89"/>
    </row>
    <row r="110" spans="1:33" ht="12.75" customHeight="1">
      <c r="A110" s="84"/>
      <c r="B110" s="88"/>
      <c r="C110" s="89"/>
      <c r="D110" s="556" t="s">
        <v>95</v>
      </c>
      <c r="E110" s="552"/>
      <c r="F110" s="552"/>
      <c r="G110" s="552"/>
      <c r="H110" s="552"/>
      <c r="I110" s="552"/>
      <c r="J110" s="552"/>
      <c r="K110" s="552"/>
      <c r="L110" s="553"/>
      <c r="M110" s="556" t="s">
        <v>96</v>
      </c>
      <c r="N110" s="552"/>
      <c r="O110" s="552"/>
      <c r="P110" s="552"/>
      <c r="Q110" s="552"/>
      <c r="R110" s="552"/>
      <c r="S110" s="552"/>
      <c r="T110" s="552"/>
      <c r="U110" s="553"/>
      <c r="V110" s="90"/>
      <c r="W110" s="90"/>
      <c r="X110" s="90"/>
      <c r="Y110" s="90"/>
      <c r="Z110" s="90"/>
      <c r="AA110" s="84"/>
      <c r="AB110" s="84"/>
      <c r="AC110" s="89"/>
      <c r="AD110" s="89"/>
      <c r="AE110" s="89"/>
      <c r="AF110" s="89"/>
      <c r="AG110" s="89"/>
    </row>
    <row r="111" spans="1:33" ht="12.75" customHeight="1">
      <c r="A111" s="84"/>
      <c r="B111" s="97" t="s">
        <v>97</v>
      </c>
      <c r="C111" s="206" t="s">
        <v>81</v>
      </c>
      <c r="D111" s="97" t="s">
        <v>82</v>
      </c>
      <c r="E111" s="97" t="s">
        <v>39</v>
      </c>
      <c r="F111" s="97" t="s">
        <v>83</v>
      </c>
      <c r="G111" s="97" t="s">
        <v>41</v>
      </c>
      <c r="H111" s="97" t="s">
        <v>42</v>
      </c>
      <c r="I111" s="97" t="s">
        <v>84</v>
      </c>
      <c r="J111" s="97" t="s">
        <v>22</v>
      </c>
      <c r="K111" s="97" t="s">
        <v>44</v>
      </c>
      <c r="L111" s="97" t="s">
        <v>45</v>
      </c>
      <c r="M111" s="97" t="s">
        <v>82</v>
      </c>
      <c r="N111" s="97" t="s">
        <v>39</v>
      </c>
      <c r="O111" s="97" t="s">
        <v>83</v>
      </c>
      <c r="P111" s="97" t="s">
        <v>41</v>
      </c>
      <c r="Q111" s="97" t="s">
        <v>42</v>
      </c>
      <c r="R111" s="97" t="s">
        <v>84</v>
      </c>
      <c r="S111" s="206" t="s">
        <v>22</v>
      </c>
      <c r="T111" s="206" t="s">
        <v>44</v>
      </c>
      <c r="U111" s="97" t="s">
        <v>45</v>
      </c>
      <c r="V111" s="97" t="s">
        <v>98</v>
      </c>
      <c r="W111" s="96" t="s">
        <v>99</v>
      </c>
      <c r="X111" s="207" t="s">
        <v>100</v>
      </c>
      <c r="Y111" s="97" t="s">
        <v>101</v>
      </c>
      <c r="Z111" s="207" t="s">
        <v>102</v>
      </c>
      <c r="AA111" s="206" t="s">
        <v>103</v>
      </c>
      <c r="AB111" s="97" t="s">
        <v>87</v>
      </c>
      <c r="AC111" s="21"/>
      <c r="AD111" s="154"/>
      <c r="AE111" s="235"/>
      <c r="AF111" s="235"/>
      <c r="AG111" s="235"/>
    </row>
    <row r="112" spans="1:33" ht="12.75" customHeight="1">
      <c r="A112" s="84"/>
      <c r="B112" s="107"/>
      <c r="C112" s="173"/>
      <c r="D112" s="122"/>
      <c r="E112" s="118"/>
      <c r="F112" s="238"/>
      <c r="G112" s="126"/>
      <c r="H112" s="148"/>
      <c r="I112" s="214" t="str">
        <f>IF(AND(ISTEXT(K112),ISTEXT(L112)),"",SUM(K112:L112)*'Indices PF'!$E$54)</f>
        <v/>
      </c>
      <c r="J112" s="214" t="str">
        <f>IF(OR(ISBLANK(E112),ISBLANK(F112)),"",
 IF(D112="EI", IF((F112&lt;='Indices PF'!$D$7),
  IF(('Funções Transações'!E112&lt;'Indices PF'!$E$10), 'Indices PF'!$E$7,
  IF(('Funções Transações'!E112&lt;'Indices PF'!$F$10), 'Indices PF'!$F$7, 'Indices PF'!$G$7)),
   IF((F112&lt;='Indices PF'!$D$8),
   IF(('Funções Transações'!E112&lt;'Indices PF'!$E$10), 'Indices PF'!$E$8,
   IF(('Funções Transações'!E112&lt;'Indices PF'!$F$10), 'Indices PF'!$F$8, 'Indices PF'!$G$8)),
    IF((F112&gt;='Indices PF'!$D$9),
    IF(('Funções Transações'!E112&lt;'Indices PF'!$E$10), 'Indices PF'!$E$9,
    IF(('Funções Transações'!E112&lt;'Indices PF'!$F$10), 'Indices PF'!$F$9, 'Indices PF'!$G$9))))),
 IF(D112="EQ", IF((F112&lt;='Indices PF'!$D$15),
  IF(('Funções Transações'!E112&lt;'Indices PF'!$E$18), 'Indices PF'!$E$15,
  IF(('Funções Transações'!E112&lt;'Indices PF'!$F$18), 'Indices PF'!$F$15, 'Indices PF'!$G$15)),
   IF((F112&lt;='Indices PF'!$D$16),
   IF(('Funções Transações'!E112&lt;'Indices PF'!$E$18), 'Indices PF'!$E$16,
   IF(('Funções Transações'!E112&lt;'Indices PF'!$F$18), 'Indices PF'!$F$16, 'Indices PF'!$G$16)),
    IF((F112&gt;='Indices PF'!$D$17),
    IF(('Funções Transações'!E112&lt;'Indices PF'!$E$18), 'Indices PF'!$E$16,
    IF(('Funções Transações'!E112&lt;'Indices PF'!$F$18), 'Indices PF'!$F$16, 'Indices PF'!$G$16))))),
 IF(D112="EO", IF((F112&lt;='Indices PF'!$D$23),
  IF(('Funções Transações'!E112&lt;'Indices PF'!$E$26), 'Indices PF'!$E$23,
  IF(('Funções Transações'!E112&lt;'Indices PF'!$F$26), 'Indices PF'!$F$23, 'Indices PF'!$G$23)),
   IF((F112&lt;='Indices PF'!$D$24),
   IF(('Funções Transações'!E112&lt;'Indices PF'!$E$26), 'Indices PF'!$E$24,
   IF(('Funções Transações'!E112&lt;'Indices PF'!$F$26), 'Indices PF'!$F$24, 'Indices PF'!$G$24)),
    IF((F112&gt;='Indices PF'!$D$25),
    IF(('Funções Transações'!E112&lt;'Indices PF'!$E$26), 'Indices PF'!$E$25,
    IF(('Funções Transações'!E112&lt;'Indices PF'!$F$26), 'Indices PF'!$F$25, 'Indices PF'!$G$25)))))))))</f>
        <v/>
      </c>
      <c r="K112" s="116" t="str">
        <f>IF(OR(ISBLANK(E112),ISBLANK(F112)),"",
 IF(D112="EI", IF((F112&lt;='Indices PF'!$D$7),
  IF(('Funções Transações'!E112&lt;'Indices PF'!$E$10), E112*'Indices PF'!$J$7,
  IF(('Funções Transações'!E112&lt;'Indices PF'!$F$10), E112*'Indices PF'!$K$7, E112*'Indices PF'!$L$7)),
   IF((F112&lt;='Indices PF'!$D$8),
   IF(('Funções Transações'!E112&lt;'Indices PF'!$E$10), E112*'Indices PF'!$J$8,
   IF(('Funções Transações'!E112&lt;'Indices PF'!$F$10), E112*'Indices PF'!$K$8, E112*'Indices PF'!$L$8)),
    IF((F112&gt;='Indices PF'!$D$9),
    IF(('Funções Transações'!E112&lt;'Indices PF'!$E$10), E112*'Indices PF'!$J$9,
    IF(('Funções Transações'!E112&lt;'Indices PF'!$F$10), E112*'Indices PF'!$K$9, E112*'Indices PF'!$L$9))))),
 IF(D112="EQ", IF((F112&lt;='Indices PF'!$D$15),
  IF(('Funções Transações'!E112&lt;'Indices PF'!$E$18), E112*'Indices PF'!$J$15,
  IF(('Funções Transações'!E112&lt;'Indices PF'!$F$18), E112*'Indices PF'!$K$15, E112*'Indices PF'!$L$15)),
   IF((F112&lt;='Indices PF'!$D$16),
   IF(('Funções Transações'!E112&lt;'Indices PF'!$E$18), E112*'Indices PF'!$J$16,
   IF(('Funções Transações'!E112&lt;'Indices PF'!$F$18), E112*'Indices PF'!$K$16, E112*'Indices PF'!$L$16)),
    IF((F112&gt;='Indices PF'!$D$17),
    IF(('Funções Transações'!E112&lt;'Indices PF'!$E$18), E112*'Indices PF'!$J$16,
    IF(('Funções Transações'!E112&lt;'Indices PF'!$F$18), E112*'Indices PF'!$K$16, E112*'Indices PF'!$L$16))))),
 IF(D112="EO", IF((F112&lt;='Indices PF'!$D$23),
  IF(('Funções Transações'!E112&lt;'Indices PF'!$E$26), E112*'Indices PF'!$J$23,
  IF(('Funções Transações'!E112&lt;'Indices PF'!$F$26), E112*'Indices PF'!$K$23, E112*'Indices PF'!$L$23)),
   IF((F112&lt;='Indices PF'!$D$24),
   IF(('Funções Transações'!E112&lt;'Indices PF'!$E$26), E112*'Indices PF'!$J$24,
   IF(('Funções Transações'!E112&lt;'Indices PF'!$F$26), E112*'Indices PF'!$K$24, E112*'Indices PF'!$L$24)),
    IF((F112&gt;='Indices PF'!$D$25),
    IF(('Funções Transações'!E112&lt;'Indices PF'!$E$26), E112*'Indices PF'!$J$25,
    IF(('Funções Transações'!E112&lt;'Indices PF'!$F$26), E112*'Indices PF'!$K$25, E112*'Indices PF'!$L$25)))))))))</f>
        <v/>
      </c>
      <c r="L112" s="239" t="str">
        <f>IF(OR(ISBLANK(G112),ISBLANK(H112)),"",
 IF((H112&lt;='Indices PF'!$D$47),
  IF(('Funções Transações'!G112&lt;'Indices PF'!$E$50), G112*'Indices PF'!$J$47,
  IF(('Funções Transações'!G112&lt;'Indices PF'!$F$50), G112*'Indices PF'!$K$47, G112*'Indices PF'!$L$47)),
   IF((H112&lt;='Indices PF'!$D$48),
   IF(('Funções Transações'!G112&lt;'Indices PF'!$E$50), G112*'Indices PF'!$J$48,
   IF(('Funções Transações'!G112&lt;'Indices PF'!$F$50), G112*'Indices PF'!$K$48, G112*'Indices PF'!$L$48)),
    IF((H112&gt;='Indices PF'!$D$49),
    IF(('Funções Transações'!G112&lt;'Indices PF'!$E$50), G112*'Indices PF'!$J$49,
    IF(('Funções Transações'!G112&lt;'Indices PF'!$F$50), G112*'Indices PF'!$K$49, G112*'Indices PF'!$L$49))))))</f>
        <v/>
      </c>
      <c r="M112" s="122"/>
      <c r="N112" s="118"/>
      <c r="O112" s="122"/>
      <c r="P112" s="117"/>
      <c r="Q112" s="118"/>
      <c r="R112" s="214" t="str">
        <f>IF(AND(ISTEXT(T112),ISTEXT(U112)),"",SUM(T112:U112)*'Indices PF'!$E$54)</f>
        <v/>
      </c>
      <c r="S112" s="214" t="str">
        <f>IF(OR(ISBLANK(N112),ISBLANK(O112)),"",
 IF(M112="EI", IF((O112&lt;='Indices PF'!$D$7),
  IF(('Funções Transações'!N112&lt;'Indices PF'!$E$10), 'Indices PF'!$E$7,
  IF(('Funções Transações'!N112&lt;'Indices PF'!$F$10), 'Indices PF'!$F$7, 'Indices PF'!$G$7)),
   IF((O112&lt;='Indices PF'!$D$8),
   IF(('Funções Transações'!N112&lt;'Indices PF'!$E$10), 'Indices PF'!$E$8,
   IF(('Funções Transações'!N112&lt;'Indices PF'!$F$10), 'Indices PF'!$F$8, 'Indices PF'!$G$8)),
    IF((O112&gt;='Indices PF'!$D$9),
    IF(('Funções Transações'!N112&lt;'Indices PF'!$E$10), 'Indices PF'!$E$9,
    IF(('Funções Transações'!N112&lt;'Indices PF'!$F$10), 'Indices PF'!$F$9, 'Indices PF'!$G$9))))),
 IF(M112="EQ", IF((O112&lt;='Indices PF'!$D$15),
  IF(('Funções Transações'!N112&lt;'Indices PF'!$E$18), 'Indices PF'!$E$15,
  IF(('Funções Transações'!N112&lt;'Indices PF'!$F$18), 'Indices PF'!$F$15, 'Indices PF'!$G$15)),
   IF((O112&lt;='Indices PF'!$D$16),
   IF(('Funções Transações'!N112&lt;'Indices PF'!$E$18), 'Indices PF'!$E$16,
   IF(('Funções Transações'!N112&lt;'Indices PF'!$F$18), 'Indices PF'!$F$16, 'Indices PF'!$G$16)),
    IF((O112&gt;='Indices PF'!$D$17),
    IF(('Funções Transações'!N112&lt;'Indices PF'!$E$18), 'Indices PF'!$E$17,
    IF(('Funções Transações'!N112&lt;'Indices PF'!$F$18), 'Indices PF'!$F$17, 'Indices PF'!$G$17))))),
 IF(M112="EO", IF((O112&lt;='Indices PF'!$D$23),
  IF(('Funções Transações'!N112&lt;'Indices PF'!$E$26), 'Indices PF'!$E$23,
  IF(('Funções Transações'!N112&lt;'Indices PF'!$F$26), 'Indices PF'!$F$23, 'Indices PF'!$G$23)),
   IF((O112&lt;='Indices PF'!$D$24),
   IF(('Funções Transações'!N112&lt;'Indices PF'!$E$26), 'Indices PF'!$E$24,
   IF(('Funções Transações'!N112&lt;'Indices PF'!$F$26), 'Indices PF'!$F$24, 'Indices PF'!$G$24)),
    IF((O112&gt;='Indices PF'!$D$25),
    IF(('Funções Transações'!N112&lt;'Indices PF'!$E$26), 'Indices PF'!$E$25,
    IF(('Funções Transações'!N112&lt;'Indices PF'!$F$26), 'Indices PF'!$F$25, 'Indices PF'!$G$25)))))))))</f>
        <v/>
      </c>
      <c r="T112" s="215" t="str">
        <f>IF(OR(ISBLANK(N112),ISBLANK(O112)),"",
 IF(M112="EI", IF((O112&lt;='Indices PF'!$D$7),
  IF(('Funções Transações'!N112&lt;'Indices PF'!$E$10), N112*'Indices PF'!$J$7,
  IF(('Funções Transações'!N112&lt;'Indices PF'!$F$10), N112*'Indices PF'!$K$7, N112*'Indices PF'!$L$7)),
   IF((O112&lt;='Indices PF'!$D$8),
   IF(('Funções Transações'!N112&lt;'Indices PF'!$E$10), N112*'Indices PF'!$J$8,
   IF(('Funções Transações'!N112&lt;'Indices PF'!$F$10), N112*'Indices PF'!$K$8, N112*'Indices PF'!$L$8)),
    IF((O112&gt;='Indices PF'!$D$9),
    IF(('Funções Transações'!N112&lt;'Indices PF'!$E$10), N112*'Indices PF'!$J$9,
    IF(('Funções Transações'!N112&lt;'Indices PF'!$F$10), N112*'Indices PF'!$K$9, N112*'Indices PF'!$L$9))))),
 IF(M112="EQ", IF((O112&lt;='Indices PF'!$D$15),
  IF(('Funções Transações'!N112&lt;'Indices PF'!$E$18), N112*'Indices PF'!$J$15,
  IF(('Funções Transações'!N112&lt;'Indices PF'!$F$18), N112*'Indices PF'!$K$15, N112*'Indices PF'!$L$15)),
   IF((O112&lt;='Indices PF'!$D$16),
   IF(('Funções Transações'!N112&lt;'Indices PF'!$E$18), N112*'Indices PF'!$J$16,
   IF(('Funções Transações'!N112&lt;'Indices PF'!$F$18), N112*'Indices PF'!$K$16, N112*'Indices PF'!$L$16)),
    IF((O112&gt;='Indices PF'!$D$17),
    IF(('Funções Transações'!N112&lt;'Indices PF'!$E$18), N112*'Indices PF'!$J$17,
    IF(('Funções Transações'!N112&lt;'Indices PF'!$F$18), N112*'Indices PF'!$K$17, N112*'Indices PF'!$L$17))))),
 IF(M112="EO", IF((O112&lt;='Indices PF'!$D$23),
  IF(('Funções Transações'!N112&lt;'Indices PF'!$E$26), N112*'Indices PF'!$J$23,
  IF(('Funções Transações'!N112&lt;'Indices PF'!$F$26), N112*'Indices PF'!$K$23, N112*'Indices PF'!$L$23)),
   IF((O112&lt;='Indices PF'!$D$24),
   IF(('Funções Transações'!N112&lt;'Indices PF'!$E$26), N112*'Indices PF'!$J$24,
   IF(('Funções Transações'!N112&lt;'Indices PF'!$F$26), N112*'Indices PF'!$K$24, N112*'Indices PF'!$L$24)),
    IF((O112&gt;='Indices PF'!$D$25),
    IF(('Funções Transações'!N112&lt;'Indices PF'!$E$26), N112*'Indices PF'!$J$25,
    IF(('Funções Transações'!N112&lt;'Indices PF'!$F$26), N112*'Indices PF'!$K$25, N112*'Indices PF'!$L$25)))))))))</f>
        <v/>
      </c>
      <c r="U112" s="216" t="str">
        <f>IF(OR(ISBLANK(P112),ISBLANK(Q112)),"",
 IF((Q112&lt;='Indices PF'!$D$47),
  IF(('Funções Transações'!P112&lt;'Indices PF'!$E$50), P112*'Indices PF'!$J$47,
  IF(('Funções Transações'!P112&lt;'Indices PF'!$F$50), P112*'Indices PF'!$K$47, P112*'Indices PF'!$L$47)),
   IF((Q112&lt;='Indices PF'!$D$48),
   IF(('Funções Transações'!P112&lt;'Indices PF'!$E$50), P112*'Indices PF'!$J$48,
   IF(('Funções Transações'!P112&lt;'Indices PF'!$F$50), P112*'Indices PF'!$K$48, P112*'Indices PF'!$L$48)),
    IF((Q112&gt;='Indices PF'!$D$49),
    IF(('Funções Transações'!P112&lt;'Indices PF'!$E$50), P112*'Indices PF'!$J$49,
    IF(('Funções Transações'!P112&lt;'Indices PF'!$F$50), P112*'Indices PF'!$K$49, P112*'Indices PF'!$L$49))))))</f>
        <v/>
      </c>
      <c r="V112" s="122"/>
      <c r="W112" s="122"/>
      <c r="X112" s="122"/>
      <c r="Y112" s="117"/>
      <c r="Z112" s="117"/>
      <c r="AA112" s="118"/>
      <c r="AB112" s="240" t="str">
        <f t="shared" ref="AB112:AB211" si="2">IF(ISBLANK(AA112),"",IF(Z112="YES",(AA112*(SUM(T112:U112))/100),""))</f>
        <v/>
      </c>
      <c r="AC112" s="123"/>
      <c r="AD112" s="123"/>
      <c r="AE112" s="123"/>
      <c r="AF112" s="148"/>
      <c r="AG112" s="123"/>
    </row>
    <row r="113" spans="1:33" ht="12.75" customHeight="1">
      <c r="A113" s="84"/>
      <c r="B113" s="107"/>
      <c r="C113" s="173"/>
      <c r="D113" s="126"/>
      <c r="E113" s="126"/>
      <c r="F113" s="126"/>
      <c r="G113" s="126"/>
      <c r="H113" s="85"/>
      <c r="I113" s="144" t="str">
        <f>IF(AND(ISTEXT(K113),ISTEXT(L113)),"",SUM(K113:L113)*'Indices PF'!$E$54)</f>
        <v/>
      </c>
      <c r="J113" s="214" t="str">
        <f>IF(OR(ISBLANK(E113),ISBLANK(F113)),"",
 IF(D113="EI", IF((F113&lt;='Indices PF'!$D$7),
  IF(('Funções Transações'!E113&lt;'Indices PF'!$E$10), 'Indices PF'!$E$7,
  IF(('Funções Transações'!E113&lt;'Indices PF'!$F$10), 'Indices PF'!$F$7, 'Indices PF'!$G$7)),
   IF((F113&lt;='Indices PF'!$D$8),
   IF(('Funções Transações'!E113&lt;'Indices PF'!$E$10), 'Indices PF'!$E$8,
   IF(('Funções Transações'!E113&lt;'Indices PF'!$F$10), 'Indices PF'!$F$8, 'Indices PF'!$G$8)),
    IF((F113&gt;='Indices PF'!$D$9),
    IF(('Funções Transações'!E113&lt;'Indices PF'!$E$10), 'Indices PF'!$E$9,
    IF(('Funções Transações'!E113&lt;'Indices PF'!$F$10), 'Indices PF'!$F$9, 'Indices PF'!$G$9))))),
 IF(D113="EQ", IF((F113&lt;='Indices PF'!$D$15),
  IF(('Funções Transações'!E113&lt;'Indices PF'!$E$18), 'Indices PF'!$E$15,
  IF(('Funções Transações'!E113&lt;'Indices PF'!$F$18), 'Indices PF'!$F$15, 'Indices PF'!$G$15)),
   IF((F113&lt;='Indices PF'!$D$16),
   IF(('Funções Transações'!E113&lt;'Indices PF'!$E$18), 'Indices PF'!$E$16,
   IF(('Funções Transações'!E113&lt;'Indices PF'!$F$18), 'Indices PF'!$F$16, 'Indices PF'!$G$16)),
    IF((F113&gt;='Indices PF'!$D$17),
    IF(('Funções Transações'!E113&lt;'Indices PF'!$E$18), 'Indices PF'!$E$16,
    IF(('Funções Transações'!E113&lt;'Indices PF'!$F$18), 'Indices PF'!$F$16, 'Indices PF'!$G$16))))),
 IF(D113="EO", IF((F113&lt;='Indices PF'!$D$23),
  IF(('Funções Transações'!E113&lt;'Indices PF'!$E$26), 'Indices PF'!$E$23,
  IF(('Funções Transações'!E113&lt;'Indices PF'!$F$26), 'Indices PF'!$F$23, 'Indices PF'!$G$23)),
   IF((F113&lt;='Indices PF'!$D$24),
   IF(('Funções Transações'!E113&lt;'Indices PF'!$E$26), 'Indices PF'!$E$24,
   IF(('Funções Transações'!E113&lt;'Indices PF'!$F$26), 'Indices PF'!$F$24, 'Indices PF'!$G$24)),
    IF((F113&gt;='Indices PF'!$D$25),
    IF(('Funções Transações'!E113&lt;'Indices PF'!$E$26), 'Indices PF'!$E$25,
    IF(('Funções Transações'!E113&lt;'Indices PF'!$F$26), 'Indices PF'!$F$25, 'Indices PF'!$G$25)))))))))</f>
        <v/>
      </c>
      <c r="K113" s="116" t="str">
        <f>IF(OR(ISBLANK(E113),ISBLANK(F113)),"",
 IF(D113="EI", IF((F113&lt;='Indices PF'!$D$7),
  IF(('Funções Transações'!E113&lt;'Indices PF'!$E$10), E113*'Indices PF'!$J$7,
  IF(('Funções Transações'!E113&lt;'Indices PF'!$F$10), E113*'Indices PF'!$K$7, E113*'Indices PF'!$L$7)),
   IF((F113&lt;='Indices PF'!$D$8),
   IF(('Funções Transações'!E113&lt;'Indices PF'!$E$10), E113*'Indices PF'!$J$8,
   IF(('Funções Transações'!E113&lt;'Indices PF'!$F$10), E113*'Indices PF'!$K$8, E113*'Indices PF'!$L$8)),
    IF((F113&gt;='Indices PF'!$D$9),
    IF(('Funções Transações'!E113&lt;'Indices PF'!$E$10), E113*'Indices PF'!$J$9,
    IF(('Funções Transações'!E113&lt;'Indices PF'!$F$10), E113*'Indices PF'!$K$9, E113*'Indices PF'!$L$9))))),
 IF(D113="EQ", IF((F113&lt;='Indices PF'!$D$15),
  IF(('Funções Transações'!E113&lt;'Indices PF'!$E$18), E113*'Indices PF'!$J$15,
  IF(('Funções Transações'!E113&lt;'Indices PF'!$F$18), E113*'Indices PF'!$K$15, E113*'Indices PF'!$L$15)),
   IF((F113&lt;='Indices PF'!$D$16),
   IF(('Funções Transações'!E113&lt;'Indices PF'!$E$18), E113*'Indices PF'!$J$16,
   IF(('Funções Transações'!E113&lt;'Indices PF'!$F$18), E113*'Indices PF'!$K$16, E113*'Indices PF'!$L$16)),
    IF((F113&gt;='Indices PF'!$D$17),
    IF(('Funções Transações'!E113&lt;'Indices PF'!$E$18), E113*'Indices PF'!$J$16,
    IF(('Funções Transações'!E113&lt;'Indices PF'!$F$18), E113*'Indices PF'!$K$16, E113*'Indices PF'!$L$16))))),
 IF(D113="EO", IF((F113&lt;='Indices PF'!$D$23),
  IF(('Funções Transações'!E113&lt;'Indices PF'!$E$26), E113*'Indices PF'!$J$23,
  IF(('Funções Transações'!E113&lt;'Indices PF'!$F$26), E113*'Indices PF'!$K$23, E113*'Indices PF'!$L$23)),
   IF((F113&lt;='Indices PF'!$D$24),
   IF(('Funções Transações'!E113&lt;'Indices PF'!$E$26), E113*'Indices PF'!$J$24,
   IF(('Funções Transações'!E113&lt;'Indices PF'!$F$26), E113*'Indices PF'!$K$24, E113*'Indices PF'!$L$24)),
    IF((F113&gt;='Indices PF'!$D$25),
    IF(('Funções Transações'!E113&lt;'Indices PF'!$E$26), E113*'Indices PF'!$J$25,
    IF(('Funções Transações'!E113&lt;'Indices PF'!$F$26), E113*'Indices PF'!$K$25, E113*'Indices PF'!$L$25)))))))))</f>
        <v/>
      </c>
      <c r="L113" s="239" t="str">
        <f>IF(OR(ISBLANK(G113),ISBLANK(H113)),"",
 IF((H113&lt;='Indices PF'!$D$47),
  IF(('Funções Transações'!G113&lt;'Indices PF'!$E$50), G113*'Indices PF'!$J$47,
  IF(('Funções Transações'!G113&lt;'Indices PF'!$F$50), G113*'Indices PF'!$K$47, G113*'Indices PF'!$L$47)),
   IF((H113&lt;='Indices PF'!$D$48),
   IF(('Funções Transações'!G113&lt;'Indices PF'!$E$50), G113*'Indices PF'!$J$48,
   IF(('Funções Transações'!G113&lt;'Indices PF'!$F$50), G113*'Indices PF'!$K$48, G113*'Indices PF'!$L$48)),
    IF((H113&gt;='Indices PF'!$D$49),
    IF(('Funções Transações'!G113&lt;'Indices PF'!$E$50), G113*'Indices PF'!$J$49,
    IF(('Funções Transações'!G113&lt;'Indices PF'!$F$50), G113*'Indices PF'!$K$49, G113*'Indices PF'!$L$49))))))</f>
        <v/>
      </c>
      <c r="M113" s="125"/>
      <c r="N113" s="126"/>
      <c r="O113" s="126"/>
      <c r="P113" s="126"/>
      <c r="Q113" s="85"/>
      <c r="R113" s="144" t="str">
        <f>IF(AND(ISTEXT(T113),ISTEXT(U113)),"",SUM(T113:U113)*'Indices PF'!$E$54)</f>
        <v/>
      </c>
      <c r="S113" s="214" t="str">
        <f>IF(OR(ISBLANK(N113),ISBLANK(O113)),"",
 IF(M113="EI", IF((O113&lt;='Indices PF'!$D$7),
  IF(('Funções Transações'!N113&lt;'Indices PF'!$E$10), 'Indices PF'!$E$7,
  IF(('Funções Transações'!N113&lt;'Indices PF'!$F$10), 'Indices PF'!$F$7, 'Indices PF'!$G$7)),
   IF((O113&lt;='Indices PF'!$D$8),
   IF(('Funções Transações'!N113&lt;'Indices PF'!$E$10), 'Indices PF'!$E$8,
   IF(('Funções Transações'!N113&lt;'Indices PF'!$F$10), 'Indices PF'!$F$8, 'Indices PF'!$G$8)),
    IF((O113&gt;='Indices PF'!$D$9),
    IF(('Funções Transações'!N113&lt;'Indices PF'!$E$10), 'Indices PF'!$E$9,
    IF(('Funções Transações'!N113&lt;'Indices PF'!$F$10), 'Indices PF'!$F$9, 'Indices PF'!$G$9))))),
 IF(M113="EQ", IF((O113&lt;='Indices PF'!$D$15),
  IF(('Funções Transações'!N113&lt;'Indices PF'!$E$18), 'Indices PF'!$E$15,
  IF(('Funções Transações'!N113&lt;'Indices PF'!$F$18), 'Indices PF'!$F$15, 'Indices PF'!$G$15)),
   IF((O113&lt;='Indices PF'!$D$16),
   IF(('Funções Transações'!N113&lt;'Indices PF'!$E$18), 'Indices PF'!$E$16,
   IF(('Funções Transações'!N113&lt;'Indices PF'!$F$18), 'Indices PF'!$F$16, 'Indices PF'!$G$16)),
    IF((O113&gt;='Indices PF'!$D$17),
    IF(('Funções Transações'!N113&lt;'Indices PF'!$E$18), 'Indices PF'!$E$17,
    IF(('Funções Transações'!N113&lt;'Indices PF'!$F$18), 'Indices PF'!$F$17, 'Indices PF'!$G$17))))),
 IF(M113="EO", IF((O113&lt;='Indices PF'!$D$23),
  IF(('Funções Transações'!N113&lt;'Indices PF'!$E$26), 'Indices PF'!$E$23,
  IF(('Funções Transações'!N113&lt;'Indices PF'!$F$26), 'Indices PF'!$F$23, 'Indices PF'!$G$23)),
   IF((O113&lt;='Indices PF'!$D$24),
   IF(('Funções Transações'!N113&lt;'Indices PF'!$E$26), 'Indices PF'!$E$24,
   IF(('Funções Transações'!N113&lt;'Indices PF'!$F$26), 'Indices PF'!$F$24, 'Indices PF'!$G$24)),
    IF((O113&gt;='Indices PF'!$D$25),
    IF(('Funções Transações'!N113&lt;'Indices PF'!$E$26), 'Indices PF'!$E$25,
    IF(('Funções Transações'!N113&lt;'Indices PF'!$F$26), 'Indices PF'!$F$25, 'Indices PF'!$G$25)))))))))</f>
        <v/>
      </c>
      <c r="T113" s="215" t="str">
        <f>IF(OR(ISBLANK(N113),ISBLANK(O113)),"",
 IF(M113="EI", IF((O113&lt;='Indices PF'!$D$7),
  IF(('Funções Transações'!N113&lt;'Indices PF'!$E$10), N113*'Indices PF'!$J$7,
  IF(('Funções Transações'!N113&lt;'Indices PF'!$F$10), N113*'Indices PF'!$K$7, N113*'Indices PF'!$L$7)),
   IF((O113&lt;='Indices PF'!$D$8),
   IF(('Funções Transações'!N113&lt;'Indices PF'!$E$10), N113*'Indices PF'!$J$8,
   IF(('Funções Transações'!N113&lt;'Indices PF'!$F$10), N113*'Indices PF'!$K$8, N113*'Indices PF'!$L$8)),
    IF((O113&gt;='Indices PF'!$D$9),
    IF(('Funções Transações'!N113&lt;'Indices PF'!$E$10), N113*'Indices PF'!$J$9,
    IF(('Funções Transações'!N113&lt;'Indices PF'!$F$10), N113*'Indices PF'!$K$9, N113*'Indices PF'!$L$9))))),
 IF(M113="EQ", IF((O113&lt;='Indices PF'!$D$15),
  IF(('Funções Transações'!N113&lt;'Indices PF'!$E$18), N113*'Indices PF'!$J$15,
  IF(('Funções Transações'!N113&lt;'Indices PF'!$F$18), N113*'Indices PF'!$K$15, N113*'Indices PF'!$L$15)),
   IF((O113&lt;='Indices PF'!$D$16),
   IF(('Funções Transações'!N113&lt;'Indices PF'!$E$18), N113*'Indices PF'!$J$16,
   IF(('Funções Transações'!N113&lt;'Indices PF'!$F$18), N113*'Indices PF'!$K$16, N113*'Indices PF'!$L$16)),
    IF((O113&gt;='Indices PF'!$D$17),
    IF(('Funções Transações'!N113&lt;'Indices PF'!$E$18), N113*'Indices PF'!$J$17,
    IF(('Funções Transações'!N113&lt;'Indices PF'!$F$18), N113*'Indices PF'!$K$17, N113*'Indices PF'!$L$17))))),
 IF(M113="EO", IF((O113&lt;='Indices PF'!$D$23),
  IF(('Funções Transações'!N113&lt;'Indices PF'!$E$26), N113*'Indices PF'!$J$23,
  IF(('Funções Transações'!N113&lt;'Indices PF'!$F$26), N113*'Indices PF'!$K$23, N113*'Indices PF'!$L$23)),
   IF((O113&lt;='Indices PF'!$D$24),
   IF(('Funções Transações'!N113&lt;'Indices PF'!$E$26), N113*'Indices PF'!$J$24,
   IF(('Funções Transações'!N113&lt;'Indices PF'!$F$26), N113*'Indices PF'!$K$24, N113*'Indices PF'!$L$24)),
    IF((O113&gt;='Indices PF'!$D$25),
    IF(('Funções Transações'!N113&lt;'Indices PF'!$E$26), N113*'Indices PF'!$J$25,
    IF(('Funções Transações'!N113&lt;'Indices PF'!$F$26), N113*'Indices PF'!$K$25, N113*'Indices PF'!$L$25)))))))))</f>
        <v/>
      </c>
      <c r="U113" s="216" t="str">
        <f>IF(OR(ISBLANK(P113),ISBLANK(Q113)),"",
 IF((Q113&lt;='Indices PF'!$D$47),
  IF(('Funções Transações'!P113&lt;'Indices PF'!$E$50), P113*'Indices PF'!$J$47,
  IF(('Funções Transações'!P113&lt;'Indices PF'!$F$50), P113*'Indices PF'!$K$47, P113*'Indices PF'!$L$47)),
   IF((Q113&lt;='Indices PF'!$D$48),
   IF(('Funções Transações'!P113&lt;'Indices PF'!$E$50), P113*'Indices PF'!$J$48,
   IF(('Funções Transações'!P113&lt;'Indices PF'!$F$50), P113*'Indices PF'!$K$48, P113*'Indices PF'!$L$48)),
    IF((Q113&gt;='Indices PF'!$D$49),
    IF(('Funções Transações'!P113&lt;'Indices PF'!$E$50), P113*'Indices PF'!$J$49,
    IF(('Funções Transações'!P113&lt;'Indices PF'!$F$50), P113*'Indices PF'!$K$49, P113*'Indices PF'!$L$49))))))</f>
        <v/>
      </c>
      <c r="V113" s="122"/>
      <c r="W113" s="122"/>
      <c r="X113" s="122"/>
      <c r="Y113" s="117"/>
      <c r="Z113" s="117"/>
      <c r="AA113" s="118"/>
      <c r="AB113" s="241" t="str">
        <f t="shared" si="2"/>
        <v/>
      </c>
      <c r="AC113" s="123"/>
      <c r="AD113" s="123"/>
      <c r="AE113" s="123"/>
      <c r="AF113" s="148"/>
      <c r="AG113" s="148"/>
    </row>
    <row r="114" spans="1:33" ht="13.5" customHeight="1">
      <c r="A114" s="84"/>
      <c r="B114" s="107"/>
      <c r="C114" s="173"/>
      <c r="D114" s="126"/>
      <c r="E114" s="126"/>
      <c r="F114" s="126"/>
      <c r="G114" s="126"/>
      <c r="H114" s="85"/>
      <c r="I114" s="144" t="str">
        <f>IF(AND(ISTEXT(K114),ISTEXT(L114)),"",SUM(K114:L114)*'Indices PF'!$E$54)</f>
        <v/>
      </c>
      <c r="J114" s="214" t="str">
        <f>IF(OR(ISBLANK(E114),ISBLANK(F114)),"",
 IF(D114="EI", IF((F114&lt;='Indices PF'!$D$7),
  IF(('Funções Transações'!E114&lt;'Indices PF'!$E$10), 'Indices PF'!$E$7,
  IF(('Funções Transações'!E114&lt;'Indices PF'!$F$10), 'Indices PF'!$F$7, 'Indices PF'!$G$7)),
   IF((F114&lt;='Indices PF'!$D$8),
   IF(('Funções Transações'!E114&lt;'Indices PF'!$E$10), 'Indices PF'!$E$8,
   IF(('Funções Transações'!E114&lt;'Indices PF'!$F$10), 'Indices PF'!$F$8, 'Indices PF'!$G$8)),
    IF((F114&gt;='Indices PF'!$D$9),
    IF(('Funções Transações'!E114&lt;'Indices PF'!$E$10), 'Indices PF'!$E$9,
    IF(('Funções Transações'!E114&lt;'Indices PF'!$F$10), 'Indices PF'!$F$9, 'Indices PF'!$G$9))))),
 IF(D114="EQ", IF((F114&lt;='Indices PF'!$D$15),
  IF(('Funções Transações'!E114&lt;'Indices PF'!$E$18), 'Indices PF'!$E$15,
  IF(('Funções Transações'!E114&lt;'Indices PF'!$F$18), 'Indices PF'!$F$15, 'Indices PF'!$G$15)),
   IF((F114&lt;='Indices PF'!$D$16),
   IF(('Funções Transações'!E114&lt;'Indices PF'!$E$18), 'Indices PF'!$E$16,
   IF(('Funções Transações'!E114&lt;'Indices PF'!$F$18), 'Indices PF'!$F$16, 'Indices PF'!$G$16)),
    IF((F114&gt;='Indices PF'!$D$17),
    IF(('Funções Transações'!E114&lt;'Indices PF'!$E$18), 'Indices PF'!$E$16,
    IF(('Funções Transações'!E114&lt;'Indices PF'!$F$18), 'Indices PF'!$F$16, 'Indices PF'!$G$16))))),
 IF(D114="EO", IF((F114&lt;='Indices PF'!$D$23),
  IF(('Funções Transações'!E114&lt;'Indices PF'!$E$26), 'Indices PF'!$E$23,
  IF(('Funções Transações'!E114&lt;'Indices PF'!$F$26), 'Indices PF'!$F$23, 'Indices PF'!$G$23)),
   IF((F114&lt;='Indices PF'!$D$24),
   IF(('Funções Transações'!E114&lt;'Indices PF'!$E$26), 'Indices PF'!$E$24,
   IF(('Funções Transações'!E114&lt;'Indices PF'!$F$26), 'Indices PF'!$F$24, 'Indices PF'!$G$24)),
    IF((F114&gt;='Indices PF'!$D$25),
    IF(('Funções Transações'!E114&lt;'Indices PF'!$E$26), 'Indices PF'!$E$25,
    IF(('Funções Transações'!E114&lt;'Indices PF'!$F$26), 'Indices PF'!$F$25, 'Indices PF'!$G$25)))))))))</f>
        <v/>
      </c>
      <c r="K114" s="116" t="str">
        <f>IF(OR(ISBLANK(E114),ISBLANK(F114)),"",
 IF(D114="EI", IF((F114&lt;='Indices PF'!$D$7),
  IF(('Funções Transações'!E114&lt;'Indices PF'!$E$10), E114*'Indices PF'!$J$7,
  IF(('Funções Transações'!E114&lt;'Indices PF'!$F$10), E114*'Indices PF'!$K$7, E114*'Indices PF'!$L$7)),
   IF((F114&lt;='Indices PF'!$D$8),
   IF(('Funções Transações'!E114&lt;'Indices PF'!$E$10), E114*'Indices PF'!$J$8,
   IF(('Funções Transações'!E114&lt;'Indices PF'!$F$10), E114*'Indices PF'!$K$8, E114*'Indices PF'!$L$8)),
    IF((F114&gt;='Indices PF'!$D$9),
    IF(('Funções Transações'!E114&lt;'Indices PF'!$E$10), E114*'Indices PF'!$J$9,
    IF(('Funções Transações'!E114&lt;'Indices PF'!$F$10), E114*'Indices PF'!$K$9, E114*'Indices PF'!$L$9))))),
 IF(D114="EQ", IF((F114&lt;='Indices PF'!$D$15),
  IF(('Funções Transações'!E114&lt;'Indices PF'!$E$18), E114*'Indices PF'!$J$15,
  IF(('Funções Transações'!E114&lt;'Indices PF'!$F$18), E114*'Indices PF'!$K$15, E114*'Indices PF'!$L$15)),
   IF((F114&lt;='Indices PF'!$D$16),
   IF(('Funções Transações'!E114&lt;'Indices PF'!$E$18), E114*'Indices PF'!$J$16,
   IF(('Funções Transações'!E114&lt;'Indices PF'!$F$18), E114*'Indices PF'!$K$16, E114*'Indices PF'!$L$16)),
    IF((F114&gt;='Indices PF'!$D$17),
    IF(('Funções Transações'!E114&lt;'Indices PF'!$E$18), E114*'Indices PF'!$J$16,
    IF(('Funções Transações'!E114&lt;'Indices PF'!$F$18), E114*'Indices PF'!$K$16, E114*'Indices PF'!$L$16))))),
 IF(D114="EO", IF((F114&lt;='Indices PF'!$D$23),
  IF(('Funções Transações'!E114&lt;'Indices PF'!$E$26), E114*'Indices PF'!$J$23,
  IF(('Funções Transações'!E114&lt;'Indices PF'!$F$26), E114*'Indices PF'!$K$23, E114*'Indices PF'!$L$23)),
   IF((F114&lt;='Indices PF'!$D$24),
   IF(('Funções Transações'!E114&lt;'Indices PF'!$E$26), E114*'Indices PF'!$J$24,
   IF(('Funções Transações'!E114&lt;'Indices PF'!$F$26), E114*'Indices PF'!$K$24, E114*'Indices PF'!$L$24)),
    IF((F114&gt;='Indices PF'!$D$25),
    IF(('Funções Transações'!E114&lt;'Indices PF'!$E$26), E114*'Indices PF'!$J$25,
    IF(('Funções Transações'!E114&lt;'Indices PF'!$F$26), E114*'Indices PF'!$K$25, E114*'Indices PF'!$L$25)))))))))</f>
        <v/>
      </c>
      <c r="L114" s="239" t="str">
        <f>IF(OR(ISBLANK(G114),ISBLANK(H114)),"",
 IF((H114&lt;='Indices PF'!$D$47),
  IF(('Funções Transações'!G114&lt;'Indices PF'!$E$50), G114*'Indices PF'!$J$47,
  IF(('Funções Transações'!G114&lt;'Indices PF'!$F$50), G114*'Indices PF'!$K$47, G114*'Indices PF'!$L$47)),
   IF((H114&lt;='Indices PF'!$D$48),
   IF(('Funções Transações'!G114&lt;'Indices PF'!$E$50), G114*'Indices PF'!$J$48,
   IF(('Funções Transações'!G114&lt;'Indices PF'!$F$50), G114*'Indices PF'!$K$48, G114*'Indices PF'!$L$48)),
    IF((H114&gt;='Indices PF'!$D$49),
    IF(('Funções Transações'!G114&lt;'Indices PF'!$E$50), G114*'Indices PF'!$J$49,
    IF(('Funções Transações'!G114&lt;'Indices PF'!$F$50), G114*'Indices PF'!$K$49, G114*'Indices PF'!$L$49))))))</f>
        <v/>
      </c>
      <c r="M114" s="125"/>
      <c r="N114" s="126"/>
      <c r="O114" s="126"/>
      <c r="P114" s="126"/>
      <c r="Q114" s="85"/>
      <c r="R114" s="144" t="str">
        <f>IF(AND(ISTEXT(T114),ISTEXT(U114)),"",SUM(T114:U114)*'Indices PF'!$E$54)</f>
        <v/>
      </c>
      <c r="S114" s="214" t="str">
        <f>IF(OR(ISBLANK(N114),ISBLANK(O114)),"",
 IF(M114="EI", IF((O114&lt;='Indices PF'!$D$7),
  IF(('Funções Transações'!N114&lt;'Indices PF'!$E$10), 'Indices PF'!$E$7,
  IF(('Funções Transações'!N114&lt;'Indices PF'!$F$10), 'Indices PF'!$F$7, 'Indices PF'!$G$7)),
   IF((O114&lt;='Indices PF'!$D$8),
   IF(('Funções Transações'!N114&lt;'Indices PF'!$E$10), 'Indices PF'!$E$8,
   IF(('Funções Transações'!N114&lt;'Indices PF'!$F$10), 'Indices PF'!$F$8, 'Indices PF'!$G$8)),
    IF((O114&gt;='Indices PF'!$D$9),
    IF(('Funções Transações'!N114&lt;'Indices PF'!$E$10), 'Indices PF'!$E$9,
    IF(('Funções Transações'!N114&lt;'Indices PF'!$F$10), 'Indices PF'!$F$9, 'Indices PF'!$G$9))))),
 IF(M114="EQ", IF((O114&lt;='Indices PF'!$D$15),
  IF(('Funções Transações'!N114&lt;'Indices PF'!$E$18), 'Indices PF'!$E$15,
  IF(('Funções Transações'!N114&lt;'Indices PF'!$F$18), 'Indices PF'!$F$15, 'Indices PF'!$G$15)),
   IF((O114&lt;='Indices PF'!$D$16),
   IF(('Funções Transações'!N114&lt;'Indices PF'!$E$18), 'Indices PF'!$E$16,
   IF(('Funções Transações'!N114&lt;'Indices PF'!$F$18), 'Indices PF'!$F$16, 'Indices PF'!$G$16)),
    IF((O114&gt;='Indices PF'!$D$17),
    IF(('Funções Transações'!N114&lt;'Indices PF'!$E$18), 'Indices PF'!$E$17,
    IF(('Funções Transações'!N114&lt;'Indices PF'!$F$18), 'Indices PF'!$F$17, 'Indices PF'!$G$17))))),
 IF(M114="EO", IF((O114&lt;='Indices PF'!$D$23),
  IF(('Funções Transações'!N114&lt;'Indices PF'!$E$26), 'Indices PF'!$E$23,
  IF(('Funções Transações'!N114&lt;'Indices PF'!$F$26), 'Indices PF'!$F$23, 'Indices PF'!$G$23)),
   IF((O114&lt;='Indices PF'!$D$24),
   IF(('Funções Transações'!N114&lt;'Indices PF'!$E$26), 'Indices PF'!$E$24,
   IF(('Funções Transações'!N114&lt;'Indices PF'!$F$26), 'Indices PF'!$F$24, 'Indices PF'!$G$24)),
    IF((O114&gt;='Indices PF'!$D$25),
    IF(('Funções Transações'!N114&lt;'Indices PF'!$E$26), 'Indices PF'!$E$25,
    IF(('Funções Transações'!N114&lt;'Indices PF'!$F$26), 'Indices PF'!$F$25, 'Indices PF'!$G$25)))))))))</f>
        <v/>
      </c>
      <c r="T114" s="215" t="str">
        <f>IF(OR(ISBLANK(N114),ISBLANK(O114)),"",
 IF(M114="EI", IF((O114&lt;='Indices PF'!$D$7),
  IF(('Funções Transações'!N114&lt;'Indices PF'!$E$10), N114*'Indices PF'!$J$7,
  IF(('Funções Transações'!N114&lt;'Indices PF'!$F$10), N114*'Indices PF'!$K$7, N114*'Indices PF'!$L$7)),
   IF((O114&lt;='Indices PF'!$D$8),
   IF(('Funções Transações'!N114&lt;'Indices PF'!$E$10), N114*'Indices PF'!$J$8,
   IF(('Funções Transações'!N114&lt;'Indices PF'!$F$10), N114*'Indices PF'!$K$8, N114*'Indices PF'!$L$8)),
    IF((O114&gt;='Indices PF'!$D$9),
    IF(('Funções Transações'!N114&lt;'Indices PF'!$E$10), N114*'Indices PF'!$J$9,
    IF(('Funções Transações'!N114&lt;'Indices PF'!$F$10), N114*'Indices PF'!$K$9, N114*'Indices PF'!$L$9))))),
 IF(M114="EQ", IF((O114&lt;='Indices PF'!$D$15),
  IF(('Funções Transações'!N114&lt;'Indices PF'!$E$18), N114*'Indices PF'!$J$15,
  IF(('Funções Transações'!N114&lt;'Indices PF'!$F$18), N114*'Indices PF'!$K$15, N114*'Indices PF'!$L$15)),
   IF((O114&lt;='Indices PF'!$D$16),
   IF(('Funções Transações'!N114&lt;'Indices PF'!$E$18), N114*'Indices PF'!$J$16,
   IF(('Funções Transações'!N114&lt;'Indices PF'!$F$18), N114*'Indices PF'!$K$16, N114*'Indices PF'!$L$16)),
    IF((O114&gt;='Indices PF'!$D$17),
    IF(('Funções Transações'!N114&lt;'Indices PF'!$E$18), N114*'Indices PF'!$J$17,
    IF(('Funções Transações'!N114&lt;'Indices PF'!$F$18), N114*'Indices PF'!$K$17, N114*'Indices PF'!$L$17))))),
 IF(M114="EO", IF((O114&lt;='Indices PF'!$D$23),
  IF(('Funções Transações'!N114&lt;'Indices PF'!$E$26), N114*'Indices PF'!$J$23,
  IF(('Funções Transações'!N114&lt;'Indices PF'!$F$26), N114*'Indices PF'!$K$23, N114*'Indices PF'!$L$23)),
   IF((O114&lt;='Indices PF'!$D$24),
   IF(('Funções Transações'!N114&lt;'Indices PF'!$E$26), N114*'Indices PF'!$J$24,
   IF(('Funções Transações'!N114&lt;'Indices PF'!$F$26), N114*'Indices PF'!$K$24, N114*'Indices PF'!$L$24)),
    IF((O114&gt;='Indices PF'!$D$25),
    IF(('Funções Transações'!N114&lt;'Indices PF'!$E$26), N114*'Indices PF'!$J$25,
    IF(('Funções Transações'!N114&lt;'Indices PF'!$F$26), N114*'Indices PF'!$K$25, N114*'Indices PF'!$L$25)))))))))</f>
        <v/>
      </c>
      <c r="U114" s="216" t="str">
        <f>IF(OR(ISBLANK(P114),ISBLANK(Q114)),"",
 IF((Q114&lt;='Indices PF'!$D$47),
  IF(('Funções Transações'!P114&lt;'Indices PF'!$E$50), P114*'Indices PF'!$J$47,
  IF(('Funções Transações'!P114&lt;'Indices PF'!$F$50), P114*'Indices PF'!$K$47, P114*'Indices PF'!$L$47)),
   IF((Q114&lt;='Indices PF'!$D$48),
   IF(('Funções Transações'!P114&lt;'Indices PF'!$E$50), P114*'Indices PF'!$J$48,
   IF(('Funções Transações'!P114&lt;'Indices PF'!$F$50), P114*'Indices PF'!$K$48, P114*'Indices PF'!$L$48)),
    IF((Q114&gt;='Indices PF'!$D$49),
    IF(('Funções Transações'!P114&lt;'Indices PF'!$E$50), P114*'Indices PF'!$J$49,
    IF(('Funções Transações'!P114&lt;'Indices PF'!$F$50), P114*'Indices PF'!$K$49, P114*'Indices PF'!$L$49))))))</f>
        <v/>
      </c>
      <c r="V114" s="122"/>
      <c r="W114" s="122"/>
      <c r="X114" s="122"/>
      <c r="Y114" s="117"/>
      <c r="Z114" s="117"/>
      <c r="AA114" s="118"/>
      <c r="AB114" s="241" t="str">
        <f t="shared" si="2"/>
        <v/>
      </c>
      <c r="AC114" s="123"/>
      <c r="AD114" s="123"/>
      <c r="AE114" s="123"/>
      <c r="AF114" s="148"/>
      <c r="AG114" s="148"/>
    </row>
    <row r="115" spans="1:33" ht="12.75" customHeight="1">
      <c r="A115" s="84"/>
      <c r="B115" s="107"/>
      <c r="C115" s="173"/>
      <c r="D115" s="126"/>
      <c r="E115" s="126"/>
      <c r="F115" s="126"/>
      <c r="G115" s="126"/>
      <c r="H115" s="85"/>
      <c r="I115" s="144" t="str">
        <f>IF(AND(ISTEXT(K115),ISTEXT(L115)),"",SUM(K115:L115)*'Indices PF'!$E$54)</f>
        <v/>
      </c>
      <c r="J115" s="214" t="str">
        <f>IF(OR(ISBLANK(E115),ISBLANK(F115)),"",
 IF(D115="EI", IF((F115&lt;='Indices PF'!$D$7),
  IF(('Funções Transações'!E115&lt;'Indices PF'!$E$10), 'Indices PF'!$E$7,
  IF(('Funções Transações'!E115&lt;'Indices PF'!$F$10), 'Indices PF'!$F$7, 'Indices PF'!$G$7)),
   IF((F115&lt;='Indices PF'!$D$8),
   IF(('Funções Transações'!E115&lt;'Indices PF'!$E$10), 'Indices PF'!$E$8,
   IF(('Funções Transações'!E115&lt;'Indices PF'!$F$10), 'Indices PF'!$F$8, 'Indices PF'!$G$8)),
    IF((F115&gt;='Indices PF'!$D$9),
    IF(('Funções Transações'!E115&lt;'Indices PF'!$E$10), 'Indices PF'!$E$9,
    IF(('Funções Transações'!E115&lt;'Indices PF'!$F$10), 'Indices PF'!$F$9, 'Indices PF'!$G$9))))),
 IF(D115="EQ", IF((F115&lt;='Indices PF'!$D$15),
  IF(('Funções Transações'!E115&lt;'Indices PF'!$E$18), 'Indices PF'!$E$15,
  IF(('Funções Transações'!E115&lt;'Indices PF'!$F$18), 'Indices PF'!$F$15, 'Indices PF'!$G$15)),
   IF((F115&lt;='Indices PF'!$D$16),
   IF(('Funções Transações'!E115&lt;'Indices PF'!$E$18), 'Indices PF'!$E$16,
   IF(('Funções Transações'!E115&lt;'Indices PF'!$F$18), 'Indices PF'!$F$16, 'Indices PF'!$G$16)),
    IF((F115&gt;='Indices PF'!$D$17),
    IF(('Funções Transações'!E115&lt;'Indices PF'!$E$18), 'Indices PF'!$E$16,
    IF(('Funções Transações'!E115&lt;'Indices PF'!$F$18), 'Indices PF'!$F$16, 'Indices PF'!$G$16))))),
 IF(D115="EO", IF((F115&lt;='Indices PF'!$D$23),
  IF(('Funções Transações'!E115&lt;'Indices PF'!$E$26), 'Indices PF'!$E$23,
  IF(('Funções Transações'!E115&lt;'Indices PF'!$F$26), 'Indices PF'!$F$23, 'Indices PF'!$G$23)),
   IF((F115&lt;='Indices PF'!$D$24),
   IF(('Funções Transações'!E115&lt;'Indices PF'!$E$26), 'Indices PF'!$E$24,
   IF(('Funções Transações'!E115&lt;'Indices PF'!$F$26), 'Indices PF'!$F$24, 'Indices PF'!$G$24)),
    IF((F115&gt;='Indices PF'!$D$25),
    IF(('Funções Transações'!E115&lt;'Indices PF'!$E$26), 'Indices PF'!$E$25,
    IF(('Funções Transações'!E115&lt;'Indices PF'!$F$26), 'Indices PF'!$F$25, 'Indices PF'!$G$25)))))))))</f>
        <v/>
      </c>
      <c r="K115" s="116" t="str">
        <f>IF(OR(ISBLANK(E115),ISBLANK(F115)),"",
 IF(D115="EI", IF((F115&lt;='Indices PF'!$D$7),
  IF(('Funções Transações'!E115&lt;'Indices PF'!$E$10), E115*'Indices PF'!$J$7,
  IF(('Funções Transações'!E115&lt;'Indices PF'!$F$10), E115*'Indices PF'!$K$7, E115*'Indices PF'!$L$7)),
   IF((F115&lt;='Indices PF'!$D$8),
   IF(('Funções Transações'!E115&lt;'Indices PF'!$E$10), E115*'Indices PF'!$J$8,
   IF(('Funções Transações'!E115&lt;'Indices PF'!$F$10), E115*'Indices PF'!$K$8, E115*'Indices PF'!$L$8)),
    IF((F115&gt;='Indices PF'!$D$9),
    IF(('Funções Transações'!E115&lt;'Indices PF'!$E$10), E115*'Indices PF'!$J$9,
    IF(('Funções Transações'!E115&lt;'Indices PF'!$F$10), E115*'Indices PF'!$K$9, E115*'Indices PF'!$L$9))))),
 IF(D115="EQ", IF((F115&lt;='Indices PF'!$D$15),
  IF(('Funções Transações'!E115&lt;'Indices PF'!$E$18), E115*'Indices PF'!$J$15,
  IF(('Funções Transações'!E115&lt;'Indices PF'!$F$18), E115*'Indices PF'!$K$15, E115*'Indices PF'!$L$15)),
   IF((F115&lt;='Indices PF'!$D$16),
   IF(('Funções Transações'!E115&lt;'Indices PF'!$E$18), E115*'Indices PF'!$J$16,
   IF(('Funções Transações'!E115&lt;'Indices PF'!$F$18), E115*'Indices PF'!$K$16, E115*'Indices PF'!$L$16)),
    IF((F115&gt;='Indices PF'!$D$17),
    IF(('Funções Transações'!E115&lt;'Indices PF'!$E$18), E115*'Indices PF'!$J$16,
    IF(('Funções Transações'!E115&lt;'Indices PF'!$F$18), E115*'Indices PF'!$K$16, E115*'Indices PF'!$L$16))))),
 IF(D115="EO", IF((F115&lt;='Indices PF'!$D$23),
  IF(('Funções Transações'!E115&lt;'Indices PF'!$E$26), E115*'Indices PF'!$J$23,
  IF(('Funções Transações'!E115&lt;'Indices PF'!$F$26), E115*'Indices PF'!$K$23, E115*'Indices PF'!$L$23)),
   IF((F115&lt;='Indices PF'!$D$24),
   IF(('Funções Transações'!E115&lt;'Indices PF'!$E$26), E115*'Indices PF'!$J$24,
   IF(('Funções Transações'!E115&lt;'Indices PF'!$F$26), E115*'Indices PF'!$K$24, E115*'Indices PF'!$L$24)),
    IF((F115&gt;='Indices PF'!$D$25),
    IF(('Funções Transações'!E115&lt;'Indices PF'!$E$26), E115*'Indices PF'!$J$25,
    IF(('Funções Transações'!E115&lt;'Indices PF'!$F$26), E115*'Indices PF'!$K$25, E115*'Indices PF'!$L$25)))))))))</f>
        <v/>
      </c>
      <c r="L115" s="239" t="str">
        <f>IF(OR(ISBLANK(G115),ISBLANK(H115)),"",
 IF((H115&lt;='Indices PF'!$D$47),
  IF(('Funções Transações'!G115&lt;'Indices PF'!$E$50), G115*'Indices PF'!$J$47,
  IF(('Funções Transações'!G115&lt;'Indices PF'!$F$50), G115*'Indices PF'!$K$47, G115*'Indices PF'!$L$47)),
   IF((H115&lt;='Indices PF'!$D$48),
   IF(('Funções Transações'!G115&lt;'Indices PF'!$E$50), G115*'Indices PF'!$J$48,
   IF(('Funções Transações'!G115&lt;'Indices PF'!$F$50), G115*'Indices PF'!$K$48, G115*'Indices PF'!$L$48)),
    IF((H115&gt;='Indices PF'!$D$49),
    IF(('Funções Transações'!G115&lt;'Indices PF'!$E$50), G115*'Indices PF'!$J$49,
    IF(('Funções Transações'!G115&lt;'Indices PF'!$F$50), G115*'Indices PF'!$K$49, G115*'Indices PF'!$L$49))))))</f>
        <v/>
      </c>
      <c r="M115" s="125"/>
      <c r="N115" s="126"/>
      <c r="O115" s="126"/>
      <c r="P115" s="126"/>
      <c r="Q115" s="85"/>
      <c r="R115" s="144" t="str">
        <f>IF(AND(ISTEXT(T115),ISTEXT(U115)),"",SUM(T115:U115)*'Indices PF'!$E$54)</f>
        <v/>
      </c>
      <c r="S115" s="214" t="str">
        <f>IF(OR(ISBLANK(N115),ISBLANK(O115)),"",
 IF(M115="EI", IF((O115&lt;='Indices PF'!$D$7),
  IF(('Funções Transações'!N115&lt;'Indices PF'!$E$10), 'Indices PF'!$E$7,
  IF(('Funções Transações'!N115&lt;'Indices PF'!$F$10), 'Indices PF'!$F$7, 'Indices PF'!$G$7)),
   IF((O115&lt;='Indices PF'!$D$8),
   IF(('Funções Transações'!N115&lt;'Indices PF'!$E$10), 'Indices PF'!$E$8,
   IF(('Funções Transações'!N115&lt;'Indices PF'!$F$10), 'Indices PF'!$F$8, 'Indices PF'!$G$8)),
    IF((O115&gt;='Indices PF'!$D$9),
    IF(('Funções Transações'!N115&lt;'Indices PF'!$E$10), 'Indices PF'!$E$9,
    IF(('Funções Transações'!N115&lt;'Indices PF'!$F$10), 'Indices PF'!$F$9, 'Indices PF'!$G$9))))),
 IF(M115="EQ", IF((O115&lt;='Indices PF'!$D$15),
  IF(('Funções Transações'!N115&lt;'Indices PF'!$E$18), 'Indices PF'!$E$15,
  IF(('Funções Transações'!N115&lt;'Indices PF'!$F$18), 'Indices PF'!$F$15, 'Indices PF'!$G$15)),
   IF((O115&lt;='Indices PF'!$D$16),
   IF(('Funções Transações'!N115&lt;'Indices PF'!$E$18), 'Indices PF'!$E$16,
   IF(('Funções Transações'!N115&lt;'Indices PF'!$F$18), 'Indices PF'!$F$16, 'Indices PF'!$G$16)),
    IF((O115&gt;='Indices PF'!$D$17),
    IF(('Funções Transações'!N115&lt;'Indices PF'!$E$18), 'Indices PF'!$E$17,
    IF(('Funções Transações'!N115&lt;'Indices PF'!$F$18), 'Indices PF'!$F$17, 'Indices PF'!$G$17))))),
 IF(M115="EO", IF((O115&lt;='Indices PF'!$D$23),
  IF(('Funções Transações'!N115&lt;'Indices PF'!$E$26), 'Indices PF'!$E$23,
  IF(('Funções Transações'!N115&lt;'Indices PF'!$F$26), 'Indices PF'!$F$23, 'Indices PF'!$G$23)),
   IF((O115&lt;='Indices PF'!$D$24),
   IF(('Funções Transações'!N115&lt;'Indices PF'!$E$26), 'Indices PF'!$E$24,
   IF(('Funções Transações'!N115&lt;'Indices PF'!$F$26), 'Indices PF'!$F$24, 'Indices PF'!$G$24)),
    IF((O115&gt;='Indices PF'!$D$25),
    IF(('Funções Transações'!N115&lt;'Indices PF'!$E$26), 'Indices PF'!$E$25,
    IF(('Funções Transações'!N115&lt;'Indices PF'!$F$26), 'Indices PF'!$F$25, 'Indices PF'!$G$25)))))))))</f>
        <v/>
      </c>
      <c r="T115" s="215" t="str">
        <f>IF(OR(ISBLANK(N115),ISBLANK(O115)),"",
 IF(M115="EI", IF((O115&lt;='Indices PF'!$D$7),
  IF(('Funções Transações'!N115&lt;'Indices PF'!$E$10), N115*'Indices PF'!$J$7,
  IF(('Funções Transações'!N115&lt;'Indices PF'!$F$10), N115*'Indices PF'!$K$7, N115*'Indices PF'!$L$7)),
   IF((O115&lt;='Indices PF'!$D$8),
   IF(('Funções Transações'!N115&lt;'Indices PF'!$E$10), N115*'Indices PF'!$J$8,
   IF(('Funções Transações'!N115&lt;'Indices PF'!$F$10), N115*'Indices PF'!$K$8, N115*'Indices PF'!$L$8)),
    IF((O115&gt;='Indices PF'!$D$9),
    IF(('Funções Transações'!N115&lt;'Indices PF'!$E$10), N115*'Indices PF'!$J$9,
    IF(('Funções Transações'!N115&lt;'Indices PF'!$F$10), N115*'Indices PF'!$K$9, N115*'Indices PF'!$L$9))))),
 IF(M115="EQ", IF((O115&lt;='Indices PF'!$D$15),
  IF(('Funções Transações'!N115&lt;'Indices PF'!$E$18), N115*'Indices PF'!$J$15,
  IF(('Funções Transações'!N115&lt;'Indices PF'!$F$18), N115*'Indices PF'!$K$15, N115*'Indices PF'!$L$15)),
   IF((O115&lt;='Indices PF'!$D$16),
   IF(('Funções Transações'!N115&lt;'Indices PF'!$E$18), N115*'Indices PF'!$J$16,
   IF(('Funções Transações'!N115&lt;'Indices PF'!$F$18), N115*'Indices PF'!$K$16, N115*'Indices PF'!$L$16)),
    IF((O115&gt;='Indices PF'!$D$17),
    IF(('Funções Transações'!N115&lt;'Indices PF'!$E$18), N115*'Indices PF'!$J$17,
    IF(('Funções Transações'!N115&lt;'Indices PF'!$F$18), N115*'Indices PF'!$K$17, N115*'Indices PF'!$L$17))))),
 IF(M115="EO", IF((O115&lt;='Indices PF'!$D$23),
  IF(('Funções Transações'!N115&lt;'Indices PF'!$E$26), N115*'Indices PF'!$J$23,
  IF(('Funções Transações'!N115&lt;'Indices PF'!$F$26), N115*'Indices PF'!$K$23, N115*'Indices PF'!$L$23)),
   IF((O115&lt;='Indices PF'!$D$24),
   IF(('Funções Transações'!N115&lt;'Indices PF'!$E$26), N115*'Indices PF'!$J$24,
   IF(('Funções Transações'!N115&lt;'Indices PF'!$F$26), N115*'Indices PF'!$K$24, N115*'Indices PF'!$L$24)),
    IF((O115&gt;='Indices PF'!$D$25),
    IF(('Funções Transações'!N115&lt;'Indices PF'!$E$26), N115*'Indices PF'!$J$25,
    IF(('Funções Transações'!N115&lt;'Indices PF'!$F$26), N115*'Indices PF'!$K$25, N115*'Indices PF'!$L$25)))))))))</f>
        <v/>
      </c>
      <c r="U115" s="216" t="str">
        <f>IF(OR(ISBLANK(P115),ISBLANK(Q115)),"",
 IF((Q115&lt;='Indices PF'!$D$47),
  IF(('Funções Transações'!P115&lt;'Indices PF'!$E$50), P115*'Indices PF'!$J$47,
  IF(('Funções Transações'!P115&lt;'Indices PF'!$F$50), P115*'Indices PF'!$K$47, P115*'Indices PF'!$L$47)),
   IF((Q115&lt;='Indices PF'!$D$48),
   IF(('Funções Transações'!P115&lt;'Indices PF'!$E$50), P115*'Indices PF'!$J$48,
   IF(('Funções Transações'!P115&lt;'Indices PF'!$F$50), P115*'Indices PF'!$K$48, P115*'Indices PF'!$L$48)),
    IF((Q115&gt;='Indices PF'!$D$49),
    IF(('Funções Transações'!P115&lt;'Indices PF'!$E$50), P115*'Indices PF'!$J$49,
    IF(('Funções Transações'!P115&lt;'Indices PF'!$F$50), P115*'Indices PF'!$K$49, P115*'Indices PF'!$L$49))))))</f>
        <v/>
      </c>
      <c r="V115" s="122"/>
      <c r="W115" s="122"/>
      <c r="X115" s="122"/>
      <c r="Y115" s="117"/>
      <c r="Z115" s="117"/>
      <c r="AA115" s="118"/>
      <c r="AB115" s="241" t="str">
        <f t="shared" si="2"/>
        <v/>
      </c>
      <c r="AC115" s="123"/>
      <c r="AD115" s="123"/>
      <c r="AE115" s="123"/>
      <c r="AF115" s="148"/>
      <c r="AG115" s="148"/>
    </row>
    <row r="116" spans="1:33" ht="12.75" customHeight="1">
      <c r="A116" s="84"/>
      <c r="B116" s="107"/>
      <c r="C116" s="173"/>
      <c r="D116" s="126"/>
      <c r="E116" s="126"/>
      <c r="F116" s="126"/>
      <c r="G116" s="126"/>
      <c r="H116" s="85"/>
      <c r="I116" s="144" t="str">
        <f>IF(AND(ISTEXT(K116),ISTEXT(L116)),"",SUM(K116:L116)*'Indices PF'!$E$54)</f>
        <v/>
      </c>
      <c r="J116" s="214" t="str">
        <f>IF(OR(ISBLANK(E116),ISBLANK(F116)),"",
 IF(D116="EI", IF((F116&lt;='Indices PF'!$D$7),
  IF(('Funções Transações'!E116&lt;'Indices PF'!$E$10), 'Indices PF'!$E$7,
  IF(('Funções Transações'!E116&lt;'Indices PF'!$F$10), 'Indices PF'!$F$7, 'Indices PF'!$G$7)),
   IF((F116&lt;='Indices PF'!$D$8),
   IF(('Funções Transações'!E116&lt;'Indices PF'!$E$10), 'Indices PF'!$E$8,
   IF(('Funções Transações'!E116&lt;'Indices PF'!$F$10), 'Indices PF'!$F$8, 'Indices PF'!$G$8)),
    IF((F116&gt;='Indices PF'!$D$9),
    IF(('Funções Transações'!E116&lt;'Indices PF'!$E$10), 'Indices PF'!$E$9,
    IF(('Funções Transações'!E116&lt;'Indices PF'!$F$10), 'Indices PF'!$F$9, 'Indices PF'!$G$9))))),
 IF(D116="EQ", IF((F116&lt;='Indices PF'!$D$15),
  IF(('Funções Transações'!E116&lt;'Indices PF'!$E$18), 'Indices PF'!$E$15,
  IF(('Funções Transações'!E116&lt;'Indices PF'!$F$18), 'Indices PF'!$F$15, 'Indices PF'!$G$15)),
   IF((F116&lt;='Indices PF'!$D$16),
   IF(('Funções Transações'!E116&lt;'Indices PF'!$E$18), 'Indices PF'!$E$16,
   IF(('Funções Transações'!E116&lt;'Indices PF'!$F$18), 'Indices PF'!$F$16, 'Indices PF'!$G$16)),
    IF((F116&gt;='Indices PF'!$D$17),
    IF(('Funções Transações'!E116&lt;'Indices PF'!$E$18), 'Indices PF'!$E$16,
    IF(('Funções Transações'!E116&lt;'Indices PF'!$F$18), 'Indices PF'!$F$16, 'Indices PF'!$G$16))))),
 IF(D116="EO", IF((F116&lt;='Indices PF'!$D$23),
  IF(('Funções Transações'!E116&lt;'Indices PF'!$E$26), 'Indices PF'!$E$23,
  IF(('Funções Transações'!E116&lt;'Indices PF'!$F$26), 'Indices PF'!$F$23, 'Indices PF'!$G$23)),
   IF((F116&lt;='Indices PF'!$D$24),
   IF(('Funções Transações'!E116&lt;'Indices PF'!$E$26), 'Indices PF'!$E$24,
   IF(('Funções Transações'!E116&lt;'Indices PF'!$F$26), 'Indices PF'!$F$24, 'Indices PF'!$G$24)),
    IF((F116&gt;='Indices PF'!$D$25),
    IF(('Funções Transações'!E116&lt;'Indices PF'!$E$26), 'Indices PF'!$E$25,
    IF(('Funções Transações'!E116&lt;'Indices PF'!$F$26), 'Indices PF'!$F$25, 'Indices PF'!$G$25)))))))))</f>
        <v/>
      </c>
      <c r="K116" s="116" t="str">
        <f>IF(OR(ISBLANK(E116),ISBLANK(F116)),"",
 IF(D116="EI", IF((F116&lt;='Indices PF'!$D$7),
  IF(('Funções Transações'!E116&lt;'Indices PF'!$E$10), E116*'Indices PF'!$J$7,
  IF(('Funções Transações'!E116&lt;'Indices PF'!$F$10), E116*'Indices PF'!$K$7, E116*'Indices PF'!$L$7)),
   IF((F116&lt;='Indices PF'!$D$8),
   IF(('Funções Transações'!E116&lt;'Indices PF'!$E$10), E116*'Indices PF'!$J$8,
   IF(('Funções Transações'!E116&lt;'Indices PF'!$F$10), E116*'Indices PF'!$K$8, E116*'Indices PF'!$L$8)),
    IF((F116&gt;='Indices PF'!$D$9),
    IF(('Funções Transações'!E116&lt;'Indices PF'!$E$10), E116*'Indices PF'!$J$9,
    IF(('Funções Transações'!E116&lt;'Indices PF'!$F$10), E116*'Indices PF'!$K$9, E116*'Indices PF'!$L$9))))),
 IF(D116="EQ", IF((F116&lt;='Indices PF'!$D$15),
  IF(('Funções Transações'!E116&lt;'Indices PF'!$E$18), E116*'Indices PF'!$J$15,
  IF(('Funções Transações'!E116&lt;'Indices PF'!$F$18), E116*'Indices PF'!$K$15, E116*'Indices PF'!$L$15)),
   IF((F116&lt;='Indices PF'!$D$16),
   IF(('Funções Transações'!E116&lt;'Indices PF'!$E$18), E116*'Indices PF'!$J$16,
   IF(('Funções Transações'!E116&lt;'Indices PF'!$F$18), E116*'Indices PF'!$K$16, E116*'Indices PF'!$L$16)),
    IF((F116&gt;='Indices PF'!$D$17),
    IF(('Funções Transações'!E116&lt;'Indices PF'!$E$18), E116*'Indices PF'!$J$16,
    IF(('Funções Transações'!E116&lt;'Indices PF'!$F$18), E116*'Indices PF'!$K$16, E116*'Indices PF'!$L$16))))),
 IF(D116="EO", IF((F116&lt;='Indices PF'!$D$23),
  IF(('Funções Transações'!E116&lt;'Indices PF'!$E$26), E116*'Indices PF'!$J$23,
  IF(('Funções Transações'!E116&lt;'Indices PF'!$F$26), E116*'Indices PF'!$K$23, E116*'Indices PF'!$L$23)),
   IF((F116&lt;='Indices PF'!$D$24),
   IF(('Funções Transações'!E116&lt;'Indices PF'!$E$26), E116*'Indices PF'!$J$24,
   IF(('Funções Transações'!E116&lt;'Indices PF'!$F$26), E116*'Indices PF'!$K$24, E116*'Indices PF'!$L$24)),
    IF((F116&gt;='Indices PF'!$D$25),
    IF(('Funções Transações'!E116&lt;'Indices PF'!$E$26), E116*'Indices PF'!$J$25,
    IF(('Funções Transações'!E116&lt;'Indices PF'!$F$26), E116*'Indices PF'!$K$25, E116*'Indices PF'!$L$25)))))))))</f>
        <v/>
      </c>
      <c r="L116" s="239" t="str">
        <f>IF(OR(ISBLANK(G116),ISBLANK(H116)),"",
 IF((H116&lt;='Indices PF'!$D$47),
  IF(('Funções Transações'!G116&lt;'Indices PF'!$E$50), G116*'Indices PF'!$J$47,
  IF(('Funções Transações'!G116&lt;'Indices PF'!$F$50), G116*'Indices PF'!$K$47, G116*'Indices PF'!$L$47)),
   IF((H116&lt;='Indices PF'!$D$48),
   IF(('Funções Transações'!G116&lt;'Indices PF'!$E$50), G116*'Indices PF'!$J$48,
   IF(('Funções Transações'!G116&lt;'Indices PF'!$F$50), G116*'Indices PF'!$K$48, G116*'Indices PF'!$L$48)),
    IF((H116&gt;='Indices PF'!$D$49),
    IF(('Funções Transações'!G116&lt;'Indices PF'!$E$50), G116*'Indices PF'!$J$49,
    IF(('Funções Transações'!G116&lt;'Indices PF'!$F$50), G116*'Indices PF'!$K$49, G116*'Indices PF'!$L$49))))))</f>
        <v/>
      </c>
      <c r="M116" s="125"/>
      <c r="N116" s="126"/>
      <c r="O116" s="126"/>
      <c r="P116" s="126"/>
      <c r="Q116" s="85"/>
      <c r="R116" s="144" t="str">
        <f>IF(AND(ISTEXT(T116),ISTEXT(U116)),"",SUM(T116:U116)*'Indices PF'!$E$54)</f>
        <v/>
      </c>
      <c r="S116" s="214" t="str">
        <f>IF(OR(ISBLANK(N116),ISBLANK(O116)),"",
 IF(M116="EI", IF((O116&lt;='Indices PF'!$D$7),
  IF(('Funções Transações'!N116&lt;'Indices PF'!$E$10), 'Indices PF'!$E$7,
  IF(('Funções Transações'!N116&lt;'Indices PF'!$F$10), 'Indices PF'!$F$7, 'Indices PF'!$G$7)),
   IF((O116&lt;='Indices PF'!$D$8),
   IF(('Funções Transações'!N116&lt;'Indices PF'!$E$10), 'Indices PF'!$E$8,
   IF(('Funções Transações'!N116&lt;'Indices PF'!$F$10), 'Indices PF'!$F$8, 'Indices PF'!$G$8)),
    IF((O116&gt;='Indices PF'!$D$9),
    IF(('Funções Transações'!N116&lt;'Indices PF'!$E$10), 'Indices PF'!$E$9,
    IF(('Funções Transações'!N116&lt;'Indices PF'!$F$10), 'Indices PF'!$F$9, 'Indices PF'!$G$9))))),
 IF(M116="EQ", IF((O116&lt;='Indices PF'!$D$15),
  IF(('Funções Transações'!N116&lt;'Indices PF'!$E$18), 'Indices PF'!$E$15,
  IF(('Funções Transações'!N116&lt;'Indices PF'!$F$18), 'Indices PF'!$F$15, 'Indices PF'!$G$15)),
   IF((O116&lt;='Indices PF'!$D$16),
   IF(('Funções Transações'!N116&lt;'Indices PF'!$E$18), 'Indices PF'!$E$16,
   IF(('Funções Transações'!N116&lt;'Indices PF'!$F$18), 'Indices PF'!$F$16, 'Indices PF'!$G$16)),
    IF((O116&gt;='Indices PF'!$D$17),
    IF(('Funções Transações'!N116&lt;'Indices PF'!$E$18), 'Indices PF'!$E$17,
    IF(('Funções Transações'!N116&lt;'Indices PF'!$F$18), 'Indices PF'!$F$17, 'Indices PF'!$G$17))))),
 IF(M116="EO", IF((O116&lt;='Indices PF'!$D$23),
  IF(('Funções Transações'!N116&lt;'Indices PF'!$E$26), 'Indices PF'!$E$23,
  IF(('Funções Transações'!N116&lt;'Indices PF'!$F$26), 'Indices PF'!$F$23, 'Indices PF'!$G$23)),
   IF((O116&lt;='Indices PF'!$D$24),
   IF(('Funções Transações'!N116&lt;'Indices PF'!$E$26), 'Indices PF'!$E$24,
   IF(('Funções Transações'!N116&lt;'Indices PF'!$F$26), 'Indices PF'!$F$24, 'Indices PF'!$G$24)),
    IF((O116&gt;='Indices PF'!$D$25),
    IF(('Funções Transações'!N116&lt;'Indices PF'!$E$26), 'Indices PF'!$E$25,
    IF(('Funções Transações'!N116&lt;'Indices PF'!$F$26), 'Indices PF'!$F$25, 'Indices PF'!$G$25)))))))))</f>
        <v/>
      </c>
      <c r="T116" s="215" t="str">
        <f>IF(OR(ISBLANK(N116),ISBLANK(O116)),"",
 IF(M116="EI", IF((O116&lt;='Indices PF'!$D$7),
  IF(('Funções Transações'!N116&lt;'Indices PF'!$E$10), N116*'Indices PF'!$J$7,
  IF(('Funções Transações'!N116&lt;'Indices PF'!$F$10), N116*'Indices PF'!$K$7, N116*'Indices PF'!$L$7)),
   IF((O116&lt;='Indices PF'!$D$8),
   IF(('Funções Transações'!N116&lt;'Indices PF'!$E$10), N116*'Indices PF'!$J$8,
   IF(('Funções Transações'!N116&lt;'Indices PF'!$F$10), N116*'Indices PF'!$K$8, N116*'Indices PF'!$L$8)),
    IF((O116&gt;='Indices PF'!$D$9),
    IF(('Funções Transações'!N116&lt;'Indices PF'!$E$10), N116*'Indices PF'!$J$9,
    IF(('Funções Transações'!N116&lt;'Indices PF'!$F$10), N116*'Indices PF'!$K$9, N116*'Indices PF'!$L$9))))),
 IF(M116="EQ", IF((O116&lt;='Indices PF'!$D$15),
  IF(('Funções Transações'!N116&lt;'Indices PF'!$E$18), N116*'Indices PF'!$J$15,
  IF(('Funções Transações'!N116&lt;'Indices PF'!$F$18), N116*'Indices PF'!$K$15, N116*'Indices PF'!$L$15)),
   IF((O116&lt;='Indices PF'!$D$16),
   IF(('Funções Transações'!N116&lt;'Indices PF'!$E$18), N116*'Indices PF'!$J$16,
   IF(('Funções Transações'!N116&lt;'Indices PF'!$F$18), N116*'Indices PF'!$K$16, N116*'Indices PF'!$L$16)),
    IF((O116&gt;='Indices PF'!$D$17),
    IF(('Funções Transações'!N116&lt;'Indices PF'!$E$18), N116*'Indices PF'!$J$17,
    IF(('Funções Transações'!N116&lt;'Indices PF'!$F$18), N116*'Indices PF'!$K$17, N116*'Indices PF'!$L$17))))),
 IF(M116="EO", IF((O116&lt;='Indices PF'!$D$23),
  IF(('Funções Transações'!N116&lt;'Indices PF'!$E$26), N116*'Indices PF'!$J$23,
  IF(('Funções Transações'!N116&lt;'Indices PF'!$F$26), N116*'Indices PF'!$K$23, N116*'Indices PF'!$L$23)),
   IF((O116&lt;='Indices PF'!$D$24),
   IF(('Funções Transações'!N116&lt;'Indices PF'!$E$26), N116*'Indices PF'!$J$24,
   IF(('Funções Transações'!N116&lt;'Indices PF'!$F$26), N116*'Indices PF'!$K$24, N116*'Indices PF'!$L$24)),
    IF((O116&gt;='Indices PF'!$D$25),
    IF(('Funções Transações'!N116&lt;'Indices PF'!$E$26), N116*'Indices PF'!$J$25,
    IF(('Funções Transações'!N116&lt;'Indices PF'!$F$26), N116*'Indices PF'!$K$25, N116*'Indices PF'!$L$25)))))))))</f>
        <v/>
      </c>
      <c r="U116" s="216" t="str">
        <f>IF(OR(ISBLANK(P116),ISBLANK(Q116)),"",
 IF((Q116&lt;='Indices PF'!$D$47),
  IF(('Funções Transações'!P116&lt;'Indices PF'!$E$50), P116*'Indices PF'!$J$47,
  IF(('Funções Transações'!P116&lt;'Indices PF'!$F$50), P116*'Indices PF'!$K$47, P116*'Indices PF'!$L$47)),
   IF((Q116&lt;='Indices PF'!$D$48),
   IF(('Funções Transações'!P116&lt;'Indices PF'!$E$50), P116*'Indices PF'!$J$48,
   IF(('Funções Transações'!P116&lt;'Indices PF'!$F$50), P116*'Indices PF'!$K$48, P116*'Indices PF'!$L$48)),
    IF((Q116&gt;='Indices PF'!$D$49),
    IF(('Funções Transações'!P116&lt;'Indices PF'!$E$50), P116*'Indices PF'!$J$49,
    IF(('Funções Transações'!P116&lt;'Indices PF'!$F$50), P116*'Indices PF'!$K$49, P116*'Indices PF'!$L$49))))))</f>
        <v/>
      </c>
      <c r="V116" s="122"/>
      <c r="W116" s="122"/>
      <c r="X116" s="122"/>
      <c r="Y116" s="117"/>
      <c r="Z116" s="117"/>
      <c r="AA116" s="118"/>
      <c r="AB116" s="241" t="str">
        <f t="shared" si="2"/>
        <v/>
      </c>
      <c r="AC116" s="123"/>
      <c r="AD116" s="123"/>
      <c r="AE116" s="123"/>
      <c r="AF116" s="148"/>
      <c r="AG116" s="148"/>
    </row>
    <row r="117" spans="1:33" ht="12.75" customHeight="1">
      <c r="A117" s="84"/>
      <c r="B117" s="107"/>
      <c r="C117" s="173"/>
      <c r="D117" s="126"/>
      <c r="E117" s="126"/>
      <c r="F117" s="126"/>
      <c r="G117" s="126"/>
      <c r="H117" s="85"/>
      <c r="I117" s="144" t="str">
        <f>IF(AND(ISTEXT(K117),ISTEXT(L117)),"",SUM(K117:L117)*'Indices PF'!$E$54)</f>
        <v/>
      </c>
      <c r="J117" s="214" t="str">
        <f>IF(OR(ISBLANK(E117),ISBLANK(F117)),"",
 IF(D117="EI", IF((F117&lt;='Indices PF'!$D$7),
  IF(('Funções Transações'!E117&lt;'Indices PF'!$E$10), 'Indices PF'!$E$7,
  IF(('Funções Transações'!E117&lt;'Indices PF'!$F$10), 'Indices PF'!$F$7, 'Indices PF'!$G$7)),
   IF((F117&lt;='Indices PF'!$D$8),
   IF(('Funções Transações'!E117&lt;'Indices PF'!$E$10), 'Indices PF'!$E$8,
   IF(('Funções Transações'!E117&lt;'Indices PF'!$F$10), 'Indices PF'!$F$8, 'Indices PF'!$G$8)),
    IF((F117&gt;='Indices PF'!$D$9),
    IF(('Funções Transações'!E117&lt;'Indices PF'!$E$10), 'Indices PF'!$E$9,
    IF(('Funções Transações'!E117&lt;'Indices PF'!$F$10), 'Indices PF'!$F$9, 'Indices PF'!$G$9))))),
 IF(D117="EQ", IF((F117&lt;='Indices PF'!$D$15),
  IF(('Funções Transações'!E117&lt;'Indices PF'!$E$18), 'Indices PF'!$E$15,
  IF(('Funções Transações'!E117&lt;'Indices PF'!$F$18), 'Indices PF'!$F$15, 'Indices PF'!$G$15)),
   IF((F117&lt;='Indices PF'!$D$16),
   IF(('Funções Transações'!E117&lt;'Indices PF'!$E$18), 'Indices PF'!$E$16,
   IF(('Funções Transações'!E117&lt;'Indices PF'!$F$18), 'Indices PF'!$F$16, 'Indices PF'!$G$16)),
    IF((F117&gt;='Indices PF'!$D$17),
    IF(('Funções Transações'!E117&lt;'Indices PF'!$E$18), 'Indices PF'!$E$16,
    IF(('Funções Transações'!E117&lt;'Indices PF'!$F$18), 'Indices PF'!$F$16, 'Indices PF'!$G$16))))),
 IF(D117="EO", IF((F117&lt;='Indices PF'!$D$23),
  IF(('Funções Transações'!E117&lt;'Indices PF'!$E$26), 'Indices PF'!$E$23,
  IF(('Funções Transações'!E117&lt;'Indices PF'!$F$26), 'Indices PF'!$F$23, 'Indices PF'!$G$23)),
   IF((F117&lt;='Indices PF'!$D$24),
   IF(('Funções Transações'!E117&lt;'Indices PF'!$E$26), 'Indices PF'!$E$24,
   IF(('Funções Transações'!E117&lt;'Indices PF'!$F$26), 'Indices PF'!$F$24, 'Indices PF'!$G$24)),
    IF((F117&gt;='Indices PF'!$D$25),
    IF(('Funções Transações'!E117&lt;'Indices PF'!$E$26), 'Indices PF'!$E$25,
    IF(('Funções Transações'!E117&lt;'Indices PF'!$F$26), 'Indices PF'!$F$25, 'Indices PF'!$G$25)))))))))</f>
        <v/>
      </c>
      <c r="K117" s="116" t="str">
        <f>IF(OR(ISBLANK(E117),ISBLANK(F117)),"",
 IF(D117="EI", IF((F117&lt;='Indices PF'!$D$7),
  IF(('Funções Transações'!E117&lt;'Indices PF'!$E$10), E117*'Indices PF'!$J$7,
  IF(('Funções Transações'!E117&lt;'Indices PF'!$F$10), E117*'Indices PF'!$K$7, E117*'Indices PF'!$L$7)),
   IF((F117&lt;='Indices PF'!$D$8),
   IF(('Funções Transações'!E117&lt;'Indices PF'!$E$10), E117*'Indices PF'!$J$8,
   IF(('Funções Transações'!E117&lt;'Indices PF'!$F$10), E117*'Indices PF'!$K$8, E117*'Indices PF'!$L$8)),
    IF((F117&gt;='Indices PF'!$D$9),
    IF(('Funções Transações'!E117&lt;'Indices PF'!$E$10), E117*'Indices PF'!$J$9,
    IF(('Funções Transações'!E117&lt;'Indices PF'!$F$10), E117*'Indices PF'!$K$9, E117*'Indices PF'!$L$9))))),
 IF(D117="EQ", IF((F117&lt;='Indices PF'!$D$15),
  IF(('Funções Transações'!E117&lt;'Indices PF'!$E$18), E117*'Indices PF'!$J$15,
  IF(('Funções Transações'!E117&lt;'Indices PF'!$F$18), E117*'Indices PF'!$K$15, E117*'Indices PF'!$L$15)),
   IF((F117&lt;='Indices PF'!$D$16),
   IF(('Funções Transações'!E117&lt;'Indices PF'!$E$18), E117*'Indices PF'!$J$16,
   IF(('Funções Transações'!E117&lt;'Indices PF'!$F$18), E117*'Indices PF'!$K$16, E117*'Indices PF'!$L$16)),
    IF((F117&gt;='Indices PF'!$D$17),
    IF(('Funções Transações'!E117&lt;'Indices PF'!$E$18), E117*'Indices PF'!$J$16,
    IF(('Funções Transações'!E117&lt;'Indices PF'!$F$18), E117*'Indices PF'!$K$16, E117*'Indices PF'!$L$16))))),
 IF(D117="EO", IF((F117&lt;='Indices PF'!$D$23),
  IF(('Funções Transações'!E117&lt;'Indices PF'!$E$26), E117*'Indices PF'!$J$23,
  IF(('Funções Transações'!E117&lt;'Indices PF'!$F$26), E117*'Indices PF'!$K$23, E117*'Indices PF'!$L$23)),
   IF((F117&lt;='Indices PF'!$D$24),
   IF(('Funções Transações'!E117&lt;'Indices PF'!$E$26), E117*'Indices PF'!$J$24,
   IF(('Funções Transações'!E117&lt;'Indices PF'!$F$26), E117*'Indices PF'!$K$24, E117*'Indices PF'!$L$24)),
    IF((F117&gt;='Indices PF'!$D$25),
    IF(('Funções Transações'!E117&lt;'Indices PF'!$E$26), E117*'Indices PF'!$J$25,
    IF(('Funções Transações'!E117&lt;'Indices PF'!$F$26), E117*'Indices PF'!$K$25, E117*'Indices PF'!$L$25)))))))))</f>
        <v/>
      </c>
      <c r="L117" s="239" t="str">
        <f>IF(OR(ISBLANK(G117),ISBLANK(H117)),"",
 IF((H117&lt;='Indices PF'!$D$47),
  IF(('Funções Transações'!G117&lt;'Indices PF'!$E$50), G117*'Indices PF'!$J$47,
  IF(('Funções Transações'!G117&lt;'Indices PF'!$F$50), G117*'Indices PF'!$K$47, G117*'Indices PF'!$L$47)),
   IF((H117&lt;='Indices PF'!$D$48),
   IF(('Funções Transações'!G117&lt;'Indices PF'!$E$50), G117*'Indices PF'!$J$48,
   IF(('Funções Transações'!G117&lt;'Indices PF'!$F$50), G117*'Indices PF'!$K$48, G117*'Indices PF'!$L$48)),
    IF((H117&gt;='Indices PF'!$D$49),
    IF(('Funções Transações'!G117&lt;'Indices PF'!$E$50), G117*'Indices PF'!$J$49,
    IF(('Funções Transações'!G117&lt;'Indices PF'!$F$50), G117*'Indices PF'!$K$49, G117*'Indices PF'!$L$49))))))</f>
        <v/>
      </c>
      <c r="M117" s="125"/>
      <c r="N117" s="126"/>
      <c r="O117" s="126"/>
      <c r="P117" s="126"/>
      <c r="Q117" s="85"/>
      <c r="R117" s="144" t="str">
        <f>IF(AND(ISTEXT(T117),ISTEXT(U117)),"",SUM(T117:U117)*'Indices PF'!$E$54)</f>
        <v/>
      </c>
      <c r="S117" s="214" t="str">
        <f>IF(OR(ISBLANK(N117),ISBLANK(O117)),"",
 IF(M117="EI", IF((O117&lt;='Indices PF'!$D$7),
  IF(('Funções Transações'!N117&lt;'Indices PF'!$E$10), 'Indices PF'!$E$7,
  IF(('Funções Transações'!N117&lt;'Indices PF'!$F$10), 'Indices PF'!$F$7, 'Indices PF'!$G$7)),
   IF((O117&lt;='Indices PF'!$D$8),
   IF(('Funções Transações'!N117&lt;'Indices PF'!$E$10), 'Indices PF'!$E$8,
   IF(('Funções Transações'!N117&lt;'Indices PF'!$F$10), 'Indices PF'!$F$8, 'Indices PF'!$G$8)),
    IF((O117&gt;='Indices PF'!$D$9),
    IF(('Funções Transações'!N117&lt;'Indices PF'!$E$10), 'Indices PF'!$E$9,
    IF(('Funções Transações'!N117&lt;'Indices PF'!$F$10), 'Indices PF'!$F$9, 'Indices PF'!$G$9))))),
 IF(M117="EQ", IF((O117&lt;='Indices PF'!$D$15),
  IF(('Funções Transações'!N117&lt;'Indices PF'!$E$18), 'Indices PF'!$E$15,
  IF(('Funções Transações'!N117&lt;'Indices PF'!$F$18), 'Indices PF'!$F$15, 'Indices PF'!$G$15)),
   IF((O117&lt;='Indices PF'!$D$16),
   IF(('Funções Transações'!N117&lt;'Indices PF'!$E$18), 'Indices PF'!$E$16,
   IF(('Funções Transações'!N117&lt;'Indices PF'!$F$18), 'Indices PF'!$F$16, 'Indices PF'!$G$16)),
    IF((O117&gt;='Indices PF'!$D$17),
    IF(('Funções Transações'!N117&lt;'Indices PF'!$E$18), 'Indices PF'!$E$17,
    IF(('Funções Transações'!N117&lt;'Indices PF'!$F$18), 'Indices PF'!$F$17, 'Indices PF'!$G$17))))),
 IF(M117="EO", IF((O117&lt;='Indices PF'!$D$23),
  IF(('Funções Transações'!N117&lt;'Indices PF'!$E$26), 'Indices PF'!$E$23,
  IF(('Funções Transações'!N117&lt;'Indices PF'!$F$26), 'Indices PF'!$F$23, 'Indices PF'!$G$23)),
   IF((O117&lt;='Indices PF'!$D$24),
   IF(('Funções Transações'!N117&lt;'Indices PF'!$E$26), 'Indices PF'!$E$24,
   IF(('Funções Transações'!N117&lt;'Indices PF'!$F$26), 'Indices PF'!$F$24, 'Indices PF'!$G$24)),
    IF((O117&gt;='Indices PF'!$D$25),
    IF(('Funções Transações'!N117&lt;'Indices PF'!$E$26), 'Indices PF'!$E$25,
    IF(('Funções Transações'!N117&lt;'Indices PF'!$F$26), 'Indices PF'!$F$25, 'Indices PF'!$G$25)))))))))</f>
        <v/>
      </c>
      <c r="T117" s="215" t="str">
        <f>IF(OR(ISBLANK(N117),ISBLANK(O117)),"",
 IF(M117="EI", IF((O117&lt;='Indices PF'!$D$7),
  IF(('Funções Transações'!N117&lt;'Indices PF'!$E$10), N117*'Indices PF'!$J$7,
  IF(('Funções Transações'!N117&lt;'Indices PF'!$F$10), N117*'Indices PF'!$K$7, N117*'Indices PF'!$L$7)),
   IF((O117&lt;='Indices PF'!$D$8),
   IF(('Funções Transações'!N117&lt;'Indices PF'!$E$10), N117*'Indices PF'!$J$8,
   IF(('Funções Transações'!N117&lt;'Indices PF'!$F$10), N117*'Indices PF'!$K$8, N117*'Indices PF'!$L$8)),
    IF((O117&gt;='Indices PF'!$D$9),
    IF(('Funções Transações'!N117&lt;'Indices PF'!$E$10), N117*'Indices PF'!$J$9,
    IF(('Funções Transações'!N117&lt;'Indices PF'!$F$10), N117*'Indices PF'!$K$9, N117*'Indices PF'!$L$9))))),
 IF(M117="EQ", IF((O117&lt;='Indices PF'!$D$15),
  IF(('Funções Transações'!N117&lt;'Indices PF'!$E$18), N117*'Indices PF'!$J$15,
  IF(('Funções Transações'!N117&lt;'Indices PF'!$F$18), N117*'Indices PF'!$K$15, N117*'Indices PF'!$L$15)),
   IF((O117&lt;='Indices PF'!$D$16),
   IF(('Funções Transações'!N117&lt;'Indices PF'!$E$18), N117*'Indices PF'!$J$16,
   IF(('Funções Transações'!N117&lt;'Indices PF'!$F$18), N117*'Indices PF'!$K$16, N117*'Indices PF'!$L$16)),
    IF((O117&gt;='Indices PF'!$D$17),
    IF(('Funções Transações'!N117&lt;'Indices PF'!$E$18), N117*'Indices PF'!$J$17,
    IF(('Funções Transações'!N117&lt;'Indices PF'!$F$18), N117*'Indices PF'!$K$17, N117*'Indices PF'!$L$17))))),
 IF(M117="EO", IF((O117&lt;='Indices PF'!$D$23),
  IF(('Funções Transações'!N117&lt;'Indices PF'!$E$26), N117*'Indices PF'!$J$23,
  IF(('Funções Transações'!N117&lt;'Indices PF'!$F$26), N117*'Indices PF'!$K$23, N117*'Indices PF'!$L$23)),
   IF((O117&lt;='Indices PF'!$D$24),
   IF(('Funções Transações'!N117&lt;'Indices PF'!$E$26), N117*'Indices PF'!$J$24,
   IF(('Funções Transações'!N117&lt;'Indices PF'!$F$26), N117*'Indices PF'!$K$24, N117*'Indices PF'!$L$24)),
    IF((O117&gt;='Indices PF'!$D$25),
    IF(('Funções Transações'!N117&lt;'Indices PF'!$E$26), N117*'Indices PF'!$J$25,
    IF(('Funções Transações'!N117&lt;'Indices PF'!$F$26), N117*'Indices PF'!$K$25, N117*'Indices PF'!$L$25)))))))))</f>
        <v/>
      </c>
      <c r="U117" s="216" t="str">
        <f>IF(OR(ISBLANK(P117),ISBLANK(Q117)),"",
 IF((Q117&lt;='Indices PF'!$D$47),
  IF(('Funções Transações'!P117&lt;'Indices PF'!$E$50), P117*'Indices PF'!$J$47,
  IF(('Funções Transações'!P117&lt;'Indices PF'!$F$50), P117*'Indices PF'!$K$47, P117*'Indices PF'!$L$47)),
   IF((Q117&lt;='Indices PF'!$D$48),
   IF(('Funções Transações'!P117&lt;'Indices PF'!$E$50), P117*'Indices PF'!$J$48,
   IF(('Funções Transações'!P117&lt;'Indices PF'!$F$50), P117*'Indices PF'!$K$48, P117*'Indices PF'!$L$48)),
    IF((Q117&gt;='Indices PF'!$D$49),
    IF(('Funções Transações'!P117&lt;'Indices PF'!$E$50), P117*'Indices PF'!$J$49,
    IF(('Funções Transações'!P117&lt;'Indices PF'!$F$50), P117*'Indices PF'!$K$49, P117*'Indices PF'!$L$49))))))</f>
        <v/>
      </c>
      <c r="V117" s="122"/>
      <c r="W117" s="122"/>
      <c r="X117" s="122"/>
      <c r="Y117" s="117"/>
      <c r="Z117" s="117"/>
      <c r="AA117" s="118"/>
      <c r="AB117" s="241" t="str">
        <f t="shared" si="2"/>
        <v/>
      </c>
      <c r="AC117" s="123"/>
      <c r="AD117" s="123"/>
      <c r="AE117" s="123"/>
      <c r="AF117" s="148"/>
      <c r="AG117" s="148"/>
    </row>
    <row r="118" spans="1:33" ht="13.5" customHeight="1">
      <c r="A118" s="84"/>
      <c r="B118" s="107"/>
      <c r="C118" s="173"/>
      <c r="D118" s="126"/>
      <c r="E118" s="126"/>
      <c r="F118" s="126"/>
      <c r="G118" s="126"/>
      <c r="H118" s="85"/>
      <c r="I118" s="144" t="str">
        <f>IF(AND(ISTEXT(K118),ISTEXT(L118)),"",SUM(K118:L118)*'Indices PF'!$E$54)</f>
        <v/>
      </c>
      <c r="J118" s="214" t="str">
        <f>IF(OR(ISBLANK(E118),ISBLANK(F118)),"",
 IF(D118="EI", IF((F118&lt;='Indices PF'!$D$7),
  IF(('Funções Transações'!E118&lt;'Indices PF'!$E$10), 'Indices PF'!$E$7,
  IF(('Funções Transações'!E118&lt;'Indices PF'!$F$10), 'Indices PF'!$F$7, 'Indices PF'!$G$7)),
   IF((F118&lt;='Indices PF'!$D$8),
   IF(('Funções Transações'!E118&lt;'Indices PF'!$E$10), 'Indices PF'!$E$8,
   IF(('Funções Transações'!E118&lt;'Indices PF'!$F$10), 'Indices PF'!$F$8, 'Indices PF'!$G$8)),
    IF((F118&gt;='Indices PF'!$D$9),
    IF(('Funções Transações'!E118&lt;'Indices PF'!$E$10), 'Indices PF'!$E$9,
    IF(('Funções Transações'!E118&lt;'Indices PF'!$F$10), 'Indices PF'!$F$9, 'Indices PF'!$G$9))))),
 IF(D118="EQ", IF((F118&lt;='Indices PF'!$D$15),
  IF(('Funções Transações'!E118&lt;'Indices PF'!$E$18), 'Indices PF'!$E$15,
  IF(('Funções Transações'!E118&lt;'Indices PF'!$F$18), 'Indices PF'!$F$15, 'Indices PF'!$G$15)),
   IF((F118&lt;='Indices PF'!$D$16),
   IF(('Funções Transações'!E118&lt;'Indices PF'!$E$18), 'Indices PF'!$E$16,
   IF(('Funções Transações'!E118&lt;'Indices PF'!$F$18), 'Indices PF'!$F$16, 'Indices PF'!$G$16)),
    IF((F118&gt;='Indices PF'!$D$17),
    IF(('Funções Transações'!E118&lt;'Indices PF'!$E$18), 'Indices PF'!$E$16,
    IF(('Funções Transações'!E118&lt;'Indices PF'!$F$18), 'Indices PF'!$F$16, 'Indices PF'!$G$16))))),
 IF(D118="EO", IF((F118&lt;='Indices PF'!$D$23),
  IF(('Funções Transações'!E118&lt;'Indices PF'!$E$26), 'Indices PF'!$E$23,
  IF(('Funções Transações'!E118&lt;'Indices PF'!$F$26), 'Indices PF'!$F$23, 'Indices PF'!$G$23)),
   IF((F118&lt;='Indices PF'!$D$24),
   IF(('Funções Transações'!E118&lt;'Indices PF'!$E$26), 'Indices PF'!$E$24,
   IF(('Funções Transações'!E118&lt;'Indices PF'!$F$26), 'Indices PF'!$F$24, 'Indices PF'!$G$24)),
    IF((F118&gt;='Indices PF'!$D$25),
    IF(('Funções Transações'!E118&lt;'Indices PF'!$E$26), 'Indices PF'!$E$25,
    IF(('Funções Transações'!E118&lt;'Indices PF'!$F$26), 'Indices PF'!$F$25, 'Indices PF'!$G$25)))))))))</f>
        <v/>
      </c>
      <c r="K118" s="116" t="str">
        <f>IF(OR(ISBLANK(E118),ISBLANK(F118)),"",
 IF(D118="EI", IF((F118&lt;='Indices PF'!$D$7),
  IF(('Funções Transações'!E118&lt;'Indices PF'!$E$10), E118*'Indices PF'!$J$7,
  IF(('Funções Transações'!E118&lt;'Indices PF'!$F$10), E118*'Indices PF'!$K$7, E118*'Indices PF'!$L$7)),
   IF((F118&lt;='Indices PF'!$D$8),
   IF(('Funções Transações'!E118&lt;'Indices PF'!$E$10), E118*'Indices PF'!$J$8,
   IF(('Funções Transações'!E118&lt;'Indices PF'!$F$10), E118*'Indices PF'!$K$8, E118*'Indices PF'!$L$8)),
    IF((F118&gt;='Indices PF'!$D$9),
    IF(('Funções Transações'!E118&lt;'Indices PF'!$E$10), E118*'Indices PF'!$J$9,
    IF(('Funções Transações'!E118&lt;'Indices PF'!$F$10), E118*'Indices PF'!$K$9, E118*'Indices PF'!$L$9))))),
 IF(D118="EQ", IF((F118&lt;='Indices PF'!$D$15),
  IF(('Funções Transações'!E118&lt;'Indices PF'!$E$18), E118*'Indices PF'!$J$15,
  IF(('Funções Transações'!E118&lt;'Indices PF'!$F$18), E118*'Indices PF'!$K$15, E118*'Indices PF'!$L$15)),
   IF((F118&lt;='Indices PF'!$D$16),
   IF(('Funções Transações'!E118&lt;'Indices PF'!$E$18), E118*'Indices PF'!$J$16,
   IF(('Funções Transações'!E118&lt;'Indices PF'!$F$18), E118*'Indices PF'!$K$16, E118*'Indices PF'!$L$16)),
    IF((F118&gt;='Indices PF'!$D$17),
    IF(('Funções Transações'!E118&lt;'Indices PF'!$E$18), E118*'Indices PF'!$J$16,
    IF(('Funções Transações'!E118&lt;'Indices PF'!$F$18), E118*'Indices PF'!$K$16, E118*'Indices PF'!$L$16))))),
 IF(D118="EO", IF((F118&lt;='Indices PF'!$D$23),
  IF(('Funções Transações'!E118&lt;'Indices PF'!$E$26), E118*'Indices PF'!$J$23,
  IF(('Funções Transações'!E118&lt;'Indices PF'!$F$26), E118*'Indices PF'!$K$23, E118*'Indices PF'!$L$23)),
   IF((F118&lt;='Indices PF'!$D$24),
   IF(('Funções Transações'!E118&lt;'Indices PF'!$E$26), E118*'Indices PF'!$J$24,
   IF(('Funções Transações'!E118&lt;'Indices PF'!$F$26), E118*'Indices PF'!$K$24, E118*'Indices PF'!$L$24)),
    IF((F118&gt;='Indices PF'!$D$25),
    IF(('Funções Transações'!E118&lt;'Indices PF'!$E$26), E118*'Indices PF'!$J$25,
    IF(('Funções Transações'!E118&lt;'Indices PF'!$F$26), E118*'Indices PF'!$K$25, E118*'Indices PF'!$L$25)))))))))</f>
        <v/>
      </c>
      <c r="L118" s="239" t="str">
        <f>IF(OR(ISBLANK(G118),ISBLANK(H118)),"",
 IF((H118&lt;='Indices PF'!$D$47),
  IF(('Funções Transações'!G118&lt;'Indices PF'!$E$50), G118*'Indices PF'!$J$47,
  IF(('Funções Transações'!G118&lt;'Indices PF'!$F$50), G118*'Indices PF'!$K$47, G118*'Indices PF'!$L$47)),
   IF((H118&lt;='Indices PF'!$D$48),
   IF(('Funções Transações'!G118&lt;'Indices PF'!$E$50), G118*'Indices PF'!$J$48,
   IF(('Funções Transações'!G118&lt;'Indices PF'!$F$50), G118*'Indices PF'!$K$48, G118*'Indices PF'!$L$48)),
    IF((H118&gt;='Indices PF'!$D$49),
    IF(('Funções Transações'!G118&lt;'Indices PF'!$E$50), G118*'Indices PF'!$J$49,
    IF(('Funções Transações'!G118&lt;'Indices PF'!$F$50), G118*'Indices PF'!$K$49, G118*'Indices PF'!$L$49))))))</f>
        <v/>
      </c>
      <c r="M118" s="125"/>
      <c r="N118" s="126"/>
      <c r="O118" s="126"/>
      <c r="P118" s="126"/>
      <c r="Q118" s="85"/>
      <c r="R118" s="144" t="str">
        <f>IF(AND(ISTEXT(T118),ISTEXT(U118)),"",SUM(T118:U118)*'Indices PF'!$E$54)</f>
        <v/>
      </c>
      <c r="S118" s="214" t="str">
        <f>IF(OR(ISBLANK(N118),ISBLANK(O118)),"",
 IF(M118="EI", IF((O118&lt;='Indices PF'!$D$7),
  IF(('Funções Transações'!N118&lt;'Indices PF'!$E$10), 'Indices PF'!$E$7,
  IF(('Funções Transações'!N118&lt;'Indices PF'!$F$10), 'Indices PF'!$F$7, 'Indices PF'!$G$7)),
   IF((O118&lt;='Indices PF'!$D$8),
   IF(('Funções Transações'!N118&lt;'Indices PF'!$E$10), 'Indices PF'!$E$8,
   IF(('Funções Transações'!N118&lt;'Indices PF'!$F$10), 'Indices PF'!$F$8, 'Indices PF'!$G$8)),
    IF((O118&gt;='Indices PF'!$D$9),
    IF(('Funções Transações'!N118&lt;'Indices PF'!$E$10), 'Indices PF'!$E$9,
    IF(('Funções Transações'!N118&lt;'Indices PF'!$F$10), 'Indices PF'!$F$9, 'Indices PF'!$G$9))))),
 IF(M118="EQ", IF((O118&lt;='Indices PF'!$D$15),
  IF(('Funções Transações'!N118&lt;'Indices PF'!$E$18), 'Indices PF'!$E$15,
  IF(('Funções Transações'!N118&lt;'Indices PF'!$F$18), 'Indices PF'!$F$15, 'Indices PF'!$G$15)),
   IF((O118&lt;='Indices PF'!$D$16),
   IF(('Funções Transações'!N118&lt;'Indices PF'!$E$18), 'Indices PF'!$E$16,
   IF(('Funções Transações'!N118&lt;'Indices PF'!$F$18), 'Indices PF'!$F$16, 'Indices PF'!$G$16)),
    IF((O118&gt;='Indices PF'!$D$17),
    IF(('Funções Transações'!N118&lt;'Indices PF'!$E$18), 'Indices PF'!$E$17,
    IF(('Funções Transações'!N118&lt;'Indices PF'!$F$18), 'Indices PF'!$F$17, 'Indices PF'!$G$17))))),
 IF(M118="EO", IF((O118&lt;='Indices PF'!$D$23),
  IF(('Funções Transações'!N118&lt;'Indices PF'!$E$26), 'Indices PF'!$E$23,
  IF(('Funções Transações'!N118&lt;'Indices PF'!$F$26), 'Indices PF'!$F$23, 'Indices PF'!$G$23)),
   IF((O118&lt;='Indices PF'!$D$24),
   IF(('Funções Transações'!N118&lt;'Indices PF'!$E$26), 'Indices PF'!$E$24,
   IF(('Funções Transações'!N118&lt;'Indices PF'!$F$26), 'Indices PF'!$F$24, 'Indices PF'!$G$24)),
    IF((O118&gt;='Indices PF'!$D$25),
    IF(('Funções Transações'!N118&lt;'Indices PF'!$E$26), 'Indices PF'!$E$25,
    IF(('Funções Transações'!N118&lt;'Indices PF'!$F$26), 'Indices PF'!$F$25, 'Indices PF'!$G$25)))))))))</f>
        <v/>
      </c>
      <c r="T118" s="215" t="str">
        <f>IF(OR(ISBLANK(N118),ISBLANK(O118)),"",
 IF(M118="EI", IF((O118&lt;='Indices PF'!$D$7),
  IF(('Funções Transações'!N118&lt;'Indices PF'!$E$10), N118*'Indices PF'!$J$7,
  IF(('Funções Transações'!N118&lt;'Indices PF'!$F$10), N118*'Indices PF'!$K$7, N118*'Indices PF'!$L$7)),
   IF((O118&lt;='Indices PF'!$D$8),
   IF(('Funções Transações'!N118&lt;'Indices PF'!$E$10), N118*'Indices PF'!$J$8,
   IF(('Funções Transações'!N118&lt;'Indices PF'!$F$10), N118*'Indices PF'!$K$8, N118*'Indices PF'!$L$8)),
    IF((O118&gt;='Indices PF'!$D$9),
    IF(('Funções Transações'!N118&lt;'Indices PF'!$E$10), N118*'Indices PF'!$J$9,
    IF(('Funções Transações'!N118&lt;'Indices PF'!$F$10), N118*'Indices PF'!$K$9, N118*'Indices PF'!$L$9))))),
 IF(M118="EQ", IF((O118&lt;='Indices PF'!$D$15),
  IF(('Funções Transações'!N118&lt;'Indices PF'!$E$18), N118*'Indices PF'!$J$15,
  IF(('Funções Transações'!N118&lt;'Indices PF'!$F$18), N118*'Indices PF'!$K$15, N118*'Indices PF'!$L$15)),
   IF((O118&lt;='Indices PF'!$D$16),
   IF(('Funções Transações'!N118&lt;'Indices PF'!$E$18), N118*'Indices PF'!$J$16,
   IF(('Funções Transações'!N118&lt;'Indices PF'!$F$18), N118*'Indices PF'!$K$16, N118*'Indices PF'!$L$16)),
    IF((O118&gt;='Indices PF'!$D$17),
    IF(('Funções Transações'!N118&lt;'Indices PF'!$E$18), N118*'Indices PF'!$J$17,
    IF(('Funções Transações'!N118&lt;'Indices PF'!$F$18), N118*'Indices PF'!$K$17, N118*'Indices PF'!$L$17))))),
 IF(M118="EO", IF((O118&lt;='Indices PF'!$D$23),
  IF(('Funções Transações'!N118&lt;'Indices PF'!$E$26), N118*'Indices PF'!$J$23,
  IF(('Funções Transações'!N118&lt;'Indices PF'!$F$26), N118*'Indices PF'!$K$23, N118*'Indices PF'!$L$23)),
   IF((O118&lt;='Indices PF'!$D$24),
   IF(('Funções Transações'!N118&lt;'Indices PF'!$E$26), N118*'Indices PF'!$J$24,
   IF(('Funções Transações'!N118&lt;'Indices PF'!$F$26), N118*'Indices PF'!$K$24, N118*'Indices PF'!$L$24)),
    IF((O118&gt;='Indices PF'!$D$25),
    IF(('Funções Transações'!N118&lt;'Indices PF'!$E$26), N118*'Indices PF'!$J$25,
    IF(('Funções Transações'!N118&lt;'Indices PF'!$F$26), N118*'Indices PF'!$K$25, N118*'Indices PF'!$L$25)))))))))</f>
        <v/>
      </c>
      <c r="U118" s="216" t="str">
        <f>IF(OR(ISBLANK(P118),ISBLANK(Q118)),"",
 IF((Q118&lt;='Indices PF'!$D$47),
  IF(('Funções Transações'!P118&lt;'Indices PF'!$E$50), P118*'Indices PF'!$J$47,
  IF(('Funções Transações'!P118&lt;'Indices PF'!$F$50), P118*'Indices PF'!$K$47, P118*'Indices PF'!$L$47)),
   IF((Q118&lt;='Indices PF'!$D$48),
   IF(('Funções Transações'!P118&lt;'Indices PF'!$E$50), P118*'Indices PF'!$J$48,
   IF(('Funções Transações'!P118&lt;'Indices PF'!$F$50), P118*'Indices PF'!$K$48, P118*'Indices PF'!$L$48)),
    IF((Q118&gt;='Indices PF'!$D$49),
    IF(('Funções Transações'!P118&lt;'Indices PF'!$E$50), P118*'Indices PF'!$J$49,
    IF(('Funções Transações'!P118&lt;'Indices PF'!$F$50), P118*'Indices PF'!$K$49, P118*'Indices PF'!$L$49))))))</f>
        <v/>
      </c>
      <c r="V118" s="122"/>
      <c r="W118" s="122"/>
      <c r="X118" s="122"/>
      <c r="Y118" s="117"/>
      <c r="Z118" s="117"/>
      <c r="AA118" s="118"/>
      <c r="AB118" s="241" t="str">
        <f t="shared" si="2"/>
        <v/>
      </c>
      <c r="AC118" s="123"/>
      <c r="AD118" s="123"/>
      <c r="AE118" s="123"/>
      <c r="AF118" s="148"/>
      <c r="AG118" s="148"/>
    </row>
    <row r="119" spans="1:33" ht="13.5" customHeight="1">
      <c r="A119" s="84"/>
      <c r="B119" s="107"/>
      <c r="C119" s="173"/>
      <c r="D119" s="126"/>
      <c r="E119" s="126"/>
      <c r="F119" s="126"/>
      <c r="G119" s="126"/>
      <c r="H119" s="85"/>
      <c r="I119" s="144" t="str">
        <f>IF(AND(ISTEXT(K119),ISTEXT(L119)),"",SUM(K119:L119)*'Indices PF'!$E$54)</f>
        <v/>
      </c>
      <c r="J119" s="214" t="str">
        <f>IF(OR(ISBLANK(E119),ISBLANK(F119)),"",
 IF(D119="EI", IF((F119&lt;='Indices PF'!$D$7),
  IF(('Funções Transações'!E119&lt;'Indices PF'!$E$10), 'Indices PF'!$E$7,
  IF(('Funções Transações'!E119&lt;'Indices PF'!$F$10), 'Indices PF'!$F$7, 'Indices PF'!$G$7)),
   IF((F119&lt;='Indices PF'!$D$8),
   IF(('Funções Transações'!E119&lt;'Indices PF'!$E$10), 'Indices PF'!$E$8,
   IF(('Funções Transações'!E119&lt;'Indices PF'!$F$10), 'Indices PF'!$F$8, 'Indices PF'!$G$8)),
    IF((F119&gt;='Indices PF'!$D$9),
    IF(('Funções Transações'!E119&lt;'Indices PF'!$E$10), 'Indices PF'!$E$9,
    IF(('Funções Transações'!E119&lt;'Indices PF'!$F$10), 'Indices PF'!$F$9, 'Indices PF'!$G$9))))),
 IF(D119="EQ", IF((F119&lt;='Indices PF'!$D$15),
  IF(('Funções Transações'!E119&lt;'Indices PF'!$E$18), 'Indices PF'!$E$15,
  IF(('Funções Transações'!E119&lt;'Indices PF'!$F$18), 'Indices PF'!$F$15, 'Indices PF'!$G$15)),
   IF((F119&lt;='Indices PF'!$D$16),
   IF(('Funções Transações'!E119&lt;'Indices PF'!$E$18), 'Indices PF'!$E$16,
   IF(('Funções Transações'!E119&lt;'Indices PF'!$F$18), 'Indices PF'!$F$16, 'Indices PF'!$G$16)),
    IF((F119&gt;='Indices PF'!$D$17),
    IF(('Funções Transações'!E119&lt;'Indices PF'!$E$18), 'Indices PF'!$E$16,
    IF(('Funções Transações'!E119&lt;'Indices PF'!$F$18), 'Indices PF'!$F$16, 'Indices PF'!$G$16))))),
 IF(D119="EO", IF((F119&lt;='Indices PF'!$D$23),
  IF(('Funções Transações'!E119&lt;'Indices PF'!$E$26), 'Indices PF'!$E$23,
  IF(('Funções Transações'!E119&lt;'Indices PF'!$F$26), 'Indices PF'!$F$23, 'Indices PF'!$G$23)),
   IF((F119&lt;='Indices PF'!$D$24),
   IF(('Funções Transações'!E119&lt;'Indices PF'!$E$26), 'Indices PF'!$E$24,
   IF(('Funções Transações'!E119&lt;'Indices PF'!$F$26), 'Indices PF'!$F$24, 'Indices PF'!$G$24)),
    IF((F119&gt;='Indices PF'!$D$25),
    IF(('Funções Transações'!E119&lt;'Indices PF'!$E$26), 'Indices PF'!$E$25,
    IF(('Funções Transações'!E119&lt;'Indices PF'!$F$26), 'Indices PF'!$F$25, 'Indices PF'!$G$25)))))))))</f>
        <v/>
      </c>
      <c r="K119" s="116" t="str">
        <f>IF(OR(ISBLANK(E119),ISBLANK(F119)),"",
 IF(D119="EI", IF((F119&lt;='Indices PF'!$D$7),
  IF(('Funções Transações'!E119&lt;'Indices PF'!$E$10), E119*'Indices PF'!$J$7,
  IF(('Funções Transações'!E119&lt;'Indices PF'!$F$10), E119*'Indices PF'!$K$7, E119*'Indices PF'!$L$7)),
   IF((F119&lt;='Indices PF'!$D$8),
   IF(('Funções Transações'!E119&lt;'Indices PF'!$E$10), E119*'Indices PF'!$J$8,
   IF(('Funções Transações'!E119&lt;'Indices PF'!$F$10), E119*'Indices PF'!$K$8, E119*'Indices PF'!$L$8)),
    IF((F119&gt;='Indices PF'!$D$9),
    IF(('Funções Transações'!E119&lt;'Indices PF'!$E$10), E119*'Indices PF'!$J$9,
    IF(('Funções Transações'!E119&lt;'Indices PF'!$F$10), E119*'Indices PF'!$K$9, E119*'Indices PF'!$L$9))))),
 IF(D119="EQ", IF((F119&lt;='Indices PF'!$D$15),
  IF(('Funções Transações'!E119&lt;'Indices PF'!$E$18), E119*'Indices PF'!$J$15,
  IF(('Funções Transações'!E119&lt;'Indices PF'!$F$18), E119*'Indices PF'!$K$15, E119*'Indices PF'!$L$15)),
   IF((F119&lt;='Indices PF'!$D$16),
   IF(('Funções Transações'!E119&lt;'Indices PF'!$E$18), E119*'Indices PF'!$J$16,
   IF(('Funções Transações'!E119&lt;'Indices PF'!$F$18), E119*'Indices PF'!$K$16, E119*'Indices PF'!$L$16)),
    IF((F119&gt;='Indices PF'!$D$17),
    IF(('Funções Transações'!E119&lt;'Indices PF'!$E$18), E119*'Indices PF'!$J$16,
    IF(('Funções Transações'!E119&lt;'Indices PF'!$F$18), E119*'Indices PF'!$K$16, E119*'Indices PF'!$L$16))))),
 IF(D119="EO", IF((F119&lt;='Indices PF'!$D$23),
  IF(('Funções Transações'!E119&lt;'Indices PF'!$E$26), E119*'Indices PF'!$J$23,
  IF(('Funções Transações'!E119&lt;'Indices PF'!$F$26), E119*'Indices PF'!$K$23, E119*'Indices PF'!$L$23)),
   IF((F119&lt;='Indices PF'!$D$24),
   IF(('Funções Transações'!E119&lt;'Indices PF'!$E$26), E119*'Indices PF'!$J$24,
   IF(('Funções Transações'!E119&lt;'Indices PF'!$F$26), E119*'Indices PF'!$K$24, E119*'Indices PF'!$L$24)),
    IF((F119&gt;='Indices PF'!$D$25),
    IF(('Funções Transações'!E119&lt;'Indices PF'!$E$26), E119*'Indices PF'!$J$25,
    IF(('Funções Transações'!E119&lt;'Indices PF'!$F$26), E119*'Indices PF'!$K$25, E119*'Indices PF'!$L$25)))))))))</f>
        <v/>
      </c>
      <c r="L119" s="239" t="str">
        <f>IF(OR(ISBLANK(G119),ISBLANK(H119)),"",
 IF((H119&lt;='Indices PF'!$D$47),
  IF(('Funções Transações'!G119&lt;'Indices PF'!$E$50), G119*'Indices PF'!$J$47,
  IF(('Funções Transações'!G119&lt;'Indices PF'!$F$50), G119*'Indices PF'!$K$47, G119*'Indices PF'!$L$47)),
   IF((H119&lt;='Indices PF'!$D$48),
   IF(('Funções Transações'!G119&lt;'Indices PF'!$E$50), G119*'Indices PF'!$J$48,
   IF(('Funções Transações'!G119&lt;'Indices PF'!$F$50), G119*'Indices PF'!$K$48, G119*'Indices PF'!$L$48)),
    IF((H119&gt;='Indices PF'!$D$49),
    IF(('Funções Transações'!G119&lt;'Indices PF'!$E$50), G119*'Indices PF'!$J$49,
    IF(('Funções Transações'!G119&lt;'Indices PF'!$F$50), G119*'Indices PF'!$K$49, G119*'Indices PF'!$L$49))))))</f>
        <v/>
      </c>
      <c r="M119" s="125"/>
      <c r="N119" s="126"/>
      <c r="O119" s="126"/>
      <c r="P119" s="126"/>
      <c r="Q119" s="85"/>
      <c r="R119" s="144" t="str">
        <f>IF(AND(ISTEXT(T119),ISTEXT(U119)),"",SUM(T119:U119)*'Indices PF'!$E$54)</f>
        <v/>
      </c>
      <c r="S119" s="214" t="str">
        <f>IF(OR(ISBLANK(N119),ISBLANK(O119)),"",
 IF(M119="EI", IF((O119&lt;='Indices PF'!$D$7),
  IF(('Funções Transações'!N119&lt;'Indices PF'!$E$10), 'Indices PF'!$E$7,
  IF(('Funções Transações'!N119&lt;'Indices PF'!$F$10), 'Indices PF'!$F$7, 'Indices PF'!$G$7)),
   IF((O119&lt;='Indices PF'!$D$8),
   IF(('Funções Transações'!N119&lt;'Indices PF'!$E$10), 'Indices PF'!$E$8,
   IF(('Funções Transações'!N119&lt;'Indices PF'!$F$10), 'Indices PF'!$F$8, 'Indices PF'!$G$8)),
    IF((O119&gt;='Indices PF'!$D$9),
    IF(('Funções Transações'!N119&lt;'Indices PF'!$E$10), 'Indices PF'!$E$9,
    IF(('Funções Transações'!N119&lt;'Indices PF'!$F$10), 'Indices PF'!$F$9, 'Indices PF'!$G$9))))),
 IF(M119="EQ", IF((O119&lt;='Indices PF'!$D$15),
  IF(('Funções Transações'!N119&lt;'Indices PF'!$E$18), 'Indices PF'!$E$15,
  IF(('Funções Transações'!N119&lt;'Indices PF'!$F$18), 'Indices PF'!$F$15, 'Indices PF'!$G$15)),
   IF((O119&lt;='Indices PF'!$D$16),
   IF(('Funções Transações'!N119&lt;'Indices PF'!$E$18), 'Indices PF'!$E$16,
   IF(('Funções Transações'!N119&lt;'Indices PF'!$F$18), 'Indices PF'!$F$16, 'Indices PF'!$G$16)),
    IF((O119&gt;='Indices PF'!$D$17),
    IF(('Funções Transações'!N119&lt;'Indices PF'!$E$18), 'Indices PF'!$E$17,
    IF(('Funções Transações'!N119&lt;'Indices PF'!$F$18), 'Indices PF'!$F$17, 'Indices PF'!$G$17))))),
 IF(M119="EO", IF((O119&lt;='Indices PF'!$D$23),
  IF(('Funções Transações'!N119&lt;'Indices PF'!$E$26), 'Indices PF'!$E$23,
  IF(('Funções Transações'!N119&lt;'Indices PF'!$F$26), 'Indices PF'!$F$23, 'Indices PF'!$G$23)),
   IF((O119&lt;='Indices PF'!$D$24),
   IF(('Funções Transações'!N119&lt;'Indices PF'!$E$26), 'Indices PF'!$E$24,
   IF(('Funções Transações'!N119&lt;'Indices PF'!$F$26), 'Indices PF'!$F$24, 'Indices PF'!$G$24)),
    IF((O119&gt;='Indices PF'!$D$25),
    IF(('Funções Transações'!N119&lt;'Indices PF'!$E$26), 'Indices PF'!$E$25,
    IF(('Funções Transações'!N119&lt;'Indices PF'!$F$26), 'Indices PF'!$F$25, 'Indices PF'!$G$25)))))))))</f>
        <v/>
      </c>
      <c r="T119" s="215" t="str">
        <f>IF(OR(ISBLANK(N119),ISBLANK(O119)),"",
 IF(M119="EI", IF((O119&lt;='Indices PF'!$D$7),
  IF(('Funções Transações'!N119&lt;'Indices PF'!$E$10), N119*'Indices PF'!$J$7,
  IF(('Funções Transações'!N119&lt;'Indices PF'!$F$10), N119*'Indices PF'!$K$7, N119*'Indices PF'!$L$7)),
   IF((O119&lt;='Indices PF'!$D$8),
   IF(('Funções Transações'!N119&lt;'Indices PF'!$E$10), N119*'Indices PF'!$J$8,
   IF(('Funções Transações'!N119&lt;'Indices PF'!$F$10), N119*'Indices PF'!$K$8, N119*'Indices PF'!$L$8)),
    IF((O119&gt;='Indices PF'!$D$9),
    IF(('Funções Transações'!N119&lt;'Indices PF'!$E$10), N119*'Indices PF'!$J$9,
    IF(('Funções Transações'!N119&lt;'Indices PF'!$F$10), N119*'Indices PF'!$K$9, N119*'Indices PF'!$L$9))))),
 IF(M119="EQ", IF((O119&lt;='Indices PF'!$D$15),
  IF(('Funções Transações'!N119&lt;'Indices PF'!$E$18), N119*'Indices PF'!$J$15,
  IF(('Funções Transações'!N119&lt;'Indices PF'!$F$18), N119*'Indices PF'!$K$15, N119*'Indices PF'!$L$15)),
   IF((O119&lt;='Indices PF'!$D$16),
   IF(('Funções Transações'!N119&lt;'Indices PF'!$E$18), N119*'Indices PF'!$J$16,
   IF(('Funções Transações'!N119&lt;'Indices PF'!$F$18), N119*'Indices PF'!$K$16, N119*'Indices PF'!$L$16)),
    IF((O119&gt;='Indices PF'!$D$17),
    IF(('Funções Transações'!N119&lt;'Indices PF'!$E$18), N119*'Indices PF'!$J$17,
    IF(('Funções Transações'!N119&lt;'Indices PF'!$F$18), N119*'Indices PF'!$K$17, N119*'Indices PF'!$L$17))))),
 IF(M119="EO", IF((O119&lt;='Indices PF'!$D$23),
  IF(('Funções Transações'!N119&lt;'Indices PF'!$E$26), N119*'Indices PF'!$J$23,
  IF(('Funções Transações'!N119&lt;'Indices PF'!$F$26), N119*'Indices PF'!$K$23, N119*'Indices PF'!$L$23)),
   IF((O119&lt;='Indices PF'!$D$24),
   IF(('Funções Transações'!N119&lt;'Indices PF'!$E$26), N119*'Indices PF'!$J$24,
   IF(('Funções Transações'!N119&lt;'Indices PF'!$F$26), N119*'Indices PF'!$K$24, N119*'Indices PF'!$L$24)),
    IF((O119&gt;='Indices PF'!$D$25),
    IF(('Funções Transações'!N119&lt;'Indices PF'!$E$26), N119*'Indices PF'!$J$25,
    IF(('Funções Transações'!N119&lt;'Indices PF'!$F$26), N119*'Indices PF'!$K$25, N119*'Indices PF'!$L$25)))))))))</f>
        <v/>
      </c>
      <c r="U119" s="216" t="str">
        <f>IF(OR(ISBLANK(P119),ISBLANK(Q119)),"",
 IF((Q119&lt;='Indices PF'!$D$47),
  IF(('Funções Transações'!P119&lt;'Indices PF'!$E$50), P119*'Indices PF'!$J$47,
  IF(('Funções Transações'!P119&lt;'Indices PF'!$F$50), P119*'Indices PF'!$K$47, P119*'Indices PF'!$L$47)),
   IF((Q119&lt;='Indices PF'!$D$48),
   IF(('Funções Transações'!P119&lt;'Indices PF'!$E$50), P119*'Indices PF'!$J$48,
   IF(('Funções Transações'!P119&lt;'Indices PF'!$F$50), P119*'Indices PF'!$K$48, P119*'Indices PF'!$L$48)),
    IF((Q119&gt;='Indices PF'!$D$49),
    IF(('Funções Transações'!P119&lt;'Indices PF'!$E$50), P119*'Indices PF'!$J$49,
    IF(('Funções Transações'!P119&lt;'Indices PF'!$F$50), P119*'Indices PF'!$K$49, P119*'Indices PF'!$L$49))))))</f>
        <v/>
      </c>
      <c r="V119" s="122"/>
      <c r="W119" s="122"/>
      <c r="X119" s="122"/>
      <c r="Y119" s="117"/>
      <c r="Z119" s="117"/>
      <c r="AA119" s="118"/>
      <c r="AB119" s="241" t="str">
        <f t="shared" si="2"/>
        <v/>
      </c>
      <c r="AC119" s="123"/>
      <c r="AD119" s="123"/>
      <c r="AE119" s="123"/>
      <c r="AF119" s="148"/>
      <c r="AG119" s="148"/>
    </row>
    <row r="120" spans="1:33" ht="12.75" customHeight="1">
      <c r="A120" s="84"/>
      <c r="B120" s="107"/>
      <c r="C120" s="173"/>
      <c r="D120" s="126"/>
      <c r="E120" s="126"/>
      <c r="F120" s="126"/>
      <c r="G120" s="126"/>
      <c r="H120" s="85"/>
      <c r="I120" s="144" t="str">
        <f>IF(AND(ISTEXT(K120),ISTEXT(L120)),"",SUM(K120:L120)*'Indices PF'!$E$54)</f>
        <v/>
      </c>
      <c r="J120" s="214" t="str">
        <f>IF(OR(ISBLANK(E120),ISBLANK(F120)),"",
 IF(D120="EI", IF((F120&lt;='Indices PF'!$D$7),
  IF(('Funções Transações'!E120&lt;'Indices PF'!$E$10), 'Indices PF'!$E$7,
  IF(('Funções Transações'!E120&lt;'Indices PF'!$F$10), 'Indices PF'!$F$7, 'Indices PF'!$G$7)),
   IF((F120&lt;='Indices PF'!$D$8),
   IF(('Funções Transações'!E120&lt;'Indices PF'!$E$10), 'Indices PF'!$E$8,
   IF(('Funções Transações'!E120&lt;'Indices PF'!$F$10), 'Indices PF'!$F$8, 'Indices PF'!$G$8)),
    IF((F120&gt;='Indices PF'!$D$9),
    IF(('Funções Transações'!E120&lt;'Indices PF'!$E$10), 'Indices PF'!$E$9,
    IF(('Funções Transações'!E120&lt;'Indices PF'!$F$10), 'Indices PF'!$F$9, 'Indices PF'!$G$9))))),
 IF(D120="EQ", IF((F120&lt;='Indices PF'!$D$15),
  IF(('Funções Transações'!E120&lt;'Indices PF'!$E$18), 'Indices PF'!$E$15,
  IF(('Funções Transações'!E120&lt;'Indices PF'!$F$18), 'Indices PF'!$F$15, 'Indices PF'!$G$15)),
   IF((F120&lt;='Indices PF'!$D$16),
   IF(('Funções Transações'!E120&lt;'Indices PF'!$E$18), 'Indices PF'!$E$16,
   IF(('Funções Transações'!E120&lt;'Indices PF'!$F$18), 'Indices PF'!$F$16, 'Indices PF'!$G$16)),
    IF((F120&gt;='Indices PF'!$D$17),
    IF(('Funções Transações'!E120&lt;'Indices PF'!$E$18), 'Indices PF'!$E$16,
    IF(('Funções Transações'!E120&lt;'Indices PF'!$F$18), 'Indices PF'!$F$16, 'Indices PF'!$G$16))))),
 IF(D120="EO", IF((F120&lt;='Indices PF'!$D$23),
  IF(('Funções Transações'!E120&lt;'Indices PF'!$E$26), 'Indices PF'!$E$23,
  IF(('Funções Transações'!E120&lt;'Indices PF'!$F$26), 'Indices PF'!$F$23, 'Indices PF'!$G$23)),
   IF((F120&lt;='Indices PF'!$D$24),
   IF(('Funções Transações'!E120&lt;'Indices PF'!$E$26), 'Indices PF'!$E$24,
   IF(('Funções Transações'!E120&lt;'Indices PF'!$F$26), 'Indices PF'!$F$24, 'Indices PF'!$G$24)),
    IF((F120&gt;='Indices PF'!$D$25),
    IF(('Funções Transações'!E120&lt;'Indices PF'!$E$26), 'Indices PF'!$E$25,
    IF(('Funções Transações'!E120&lt;'Indices PF'!$F$26), 'Indices PF'!$F$25, 'Indices PF'!$G$25)))))))))</f>
        <v/>
      </c>
      <c r="K120" s="116" t="str">
        <f>IF(OR(ISBLANK(E120),ISBLANK(F120)),"",
 IF(D120="EI", IF((F120&lt;='Indices PF'!$D$7),
  IF(('Funções Transações'!E120&lt;'Indices PF'!$E$10), E120*'Indices PF'!$J$7,
  IF(('Funções Transações'!E120&lt;'Indices PF'!$F$10), E120*'Indices PF'!$K$7, E120*'Indices PF'!$L$7)),
   IF((F120&lt;='Indices PF'!$D$8),
   IF(('Funções Transações'!E120&lt;'Indices PF'!$E$10), E120*'Indices PF'!$J$8,
   IF(('Funções Transações'!E120&lt;'Indices PF'!$F$10), E120*'Indices PF'!$K$8, E120*'Indices PF'!$L$8)),
    IF((F120&gt;='Indices PF'!$D$9),
    IF(('Funções Transações'!E120&lt;'Indices PF'!$E$10), E120*'Indices PF'!$J$9,
    IF(('Funções Transações'!E120&lt;'Indices PF'!$F$10), E120*'Indices PF'!$K$9, E120*'Indices PF'!$L$9))))),
 IF(D120="EQ", IF((F120&lt;='Indices PF'!$D$15),
  IF(('Funções Transações'!E120&lt;'Indices PF'!$E$18), E120*'Indices PF'!$J$15,
  IF(('Funções Transações'!E120&lt;'Indices PF'!$F$18), E120*'Indices PF'!$K$15, E120*'Indices PF'!$L$15)),
   IF((F120&lt;='Indices PF'!$D$16),
   IF(('Funções Transações'!E120&lt;'Indices PF'!$E$18), E120*'Indices PF'!$J$16,
   IF(('Funções Transações'!E120&lt;'Indices PF'!$F$18), E120*'Indices PF'!$K$16, E120*'Indices PF'!$L$16)),
    IF((F120&gt;='Indices PF'!$D$17),
    IF(('Funções Transações'!E120&lt;'Indices PF'!$E$18), E120*'Indices PF'!$J$16,
    IF(('Funções Transações'!E120&lt;'Indices PF'!$F$18), E120*'Indices PF'!$K$16, E120*'Indices PF'!$L$16))))),
 IF(D120="EO", IF((F120&lt;='Indices PF'!$D$23),
  IF(('Funções Transações'!E120&lt;'Indices PF'!$E$26), E120*'Indices PF'!$J$23,
  IF(('Funções Transações'!E120&lt;'Indices PF'!$F$26), E120*'Indices PF'!$K$23, E120*'Indices PF'!$L$23)),
   IF((F120&lt;='Indices PF'!$D$24),
   IF(('Funções Transações'!E120&lt;'Indices PF'!$E$26), E120*'Indices PF'!$J$24,
   IF(('Funções Transações'!E120&lt;'Indices PF'!$F$26), E120*'Indices PF'!$K$24, E120*'Indices PF'!$L$24)),
    IF((F120&gt;='Indices PF'!$D$25),
    IF(('Funções Transações'!E120&lt;'Indices PF'!$E$26), E120*'Indices PF'!$J$25,
    IF(('Funções Transações'!E120&lt;'Indices PF'!$F$26), E120*'Indices PF'!$K$25, E120*'Indices PF'!$L$25)))))))))</f>
        <v/>
      </c>
      <c r="L120" s="239" t="str">
        <f>IF(OR(ISBLANK(G120),ISBLANK(H120)),"",
 IF((H120&lt;='Indices PF'!$D$47),
  IF(('Funções Transações'!G120&lt;'Indices PF'!$E$50), G120*'Indices PF'!$J$47,
  IF(('Funções Transações'!G120&lt;'Indices PF'!$F$50), G120*'Indices PF'!$K$47, G120*'Indices PF'!$L$47)),
   IF((H120&lt;='Indices PF'!$D$48),
   IF(('Funções Transações'!G120&lt;'Indices PF'!$E$50), G120*'Indices PF'!$J$48,
   IF(('Funções Transações'!G120&lt;'Indices PF'!$F$50), G120*'Indices PF'!$K$48, G120*'Indices PF'!$L$48)),
    IF((H120&gt;='Indices PF'!$D$49),
    IF(('Funções Transações'!G120&lt;'Indices PF'!$E$50), G120*'Indices PF'!$J$49,
    IF(('Funções Transações'!G120&lt;'Indices PF'!$F$50), G120*'Indices PF'!$K$49, G120*'Indices PF'!$L$49))))))</f>
        <v/>
      </c>
      <c r="M120" s="125"/>
      <c r="N120" s="126"/>
      <c r="O120" s="126"/>
      <c r="P120" s="126"/>
      <c r="Q120" s="85"/>
      <c r="R120" s="144" t="str">
        <f>IF(AND(ISTEXT(T120),ISTEXT(U120)),"",SUM(T120:U120)*'Indices PF'!$E$54)</f>
        <v/>
      </c>
      <c r="S120" s="214" t="str">
        <f>IF(OR(ISBLANK(N120),ISBLANK(O120)),"",
 IF(M120="EI", IF((O120&lt;='Indices PF'!$D$7),
  IF(('Funções Transações'!N120&lt;'Indices PF'!$E$10), 'Indices PF'!$E$7,
  IF(('Funções Transações'!N120&lt;'Indices PF'!$F$10), 'Indices PF'!$F$7, 'Indices PF'!$G$7)),
   IF((O120&lt;='Indices PF'!$D$8),
   IF(('Funções Transações'!N120&lt;'Indices PF'!$E$10), 'Indices PF'!$E$8,
   IF(('Funções Transações'!N120&lt;'Indices PF'!$F$10), 'Indices PF'!$F$8, 'Indices PF'!$G$8)),
    IF((O120&gt;='Indices PF'!$D$9),
    IF(('Funções Transações'!N120&lt;'Indices PF'!$E$10), 'Indices PF'!$E$9,
    IF(('Funções Transações'!N120&lt;'Indices PF'!$F$10), 'Indices PF'!$F$9, 'Indices PF'!$G$9))))),
 IF(M120="EQ", IF((O120&lt;='Indices PF'!$D$15),
  IF(('Funções Transações'!N120&lt;'Indices PF'!$E$18), 'Indices PF'!$E$15,
  IF(('Funções Transações'!N120&lt;'Indices PF'!$F$18), 'Indices PF'!$F$15, 'Indices PF'!$G$15)),
   IF((O120&lt;='Indices PF'!$D$16),
   IF(('Funções Transações'!N120&lt;'Indices PF'!$E$18), 'Indices PF'!$E$16,
   IF(('Funções Transações'!N120&lt;'Indices PF'!$F$18), 'Indices PF'!$F$16, 'Indices PF'!$G$16)),
    IF((O120&gt;='Indices PF'!$D$17),
    IF(('Funções Transações'!N120&lt;'Indices PF'!$E$18), 'Indices PF'!$E$17,
    IF(('Funções Transações'!N120&lt;'Indices PF'!$F$18), 'Indices PF'!$F$17, 'Indices PF'!$G$17))))),
 IF(M120="EO", IF((O120&lt;='Indices PF'!$D$23),
  IF(('Funções Transações'!N120&lt;'Indices PF'!$E$26), 'Indices PF'!$E$23,
  IF(('Funções Transações'!N120&lt;'Indices PF'!$F$26), 'Indices PF'!$F$23, 'Indices PF'!$G$23)),
   IF((O120&lt;='Indices PF'!$D$24),
   IF(('Funções Transações'!N120&lt;'Indices PF'!$E$26), 'Indices PF'!$E$24,
   IF(('Funções Transações'!N120&lt;'Indices PF'!$F$26), 'Indices PF'!$F$24, 'Indices PF'!$G$24)),
    IF((O120&gt;='Indices PF'!$D$25),
    IF(('Funções Transações'!N120&lt;'Indices PF'!$E$26), 'Indices PF'!$E$25,
    IF(('Funções Transações'!N120&lt;'Indices PF'!$F$26), 'Indices PF'!$F$25, 'Indices PF'!$G$25)))))))))</f>
        <v/>
      </c>
      <c r="T120" s="215" t="str">
        <f>IF(OR(ISBLANK(N120),ISBLANK(O120)),"",
 IF(M120="EI", IF((O120&lt;='Indices PF'!$D$7),
  IF(('Funções Transações'!N120&lt;'Indices PF'!$E$10), N120*'Indices PF'!$J$7,
  IF(('Funções Transações'!N120&lt;'Indices PF'!$F$10), N120*'Indices PF'!$K$7, N120*'Indices PF'!$L$7)),
   IF((O120&lt;='Indices PF'!$D$8),
   IF(('Funções Transações'!N120&lt;'Indices PF'!$E$10), N120*'Indices PF'!$J$8,
   IF(('Funções Transações'!N120&lt;'Indices PF'!$F$10), N120*'Indices PF'!$K$8, N120*'Indices PF'!$L$8)),
    IF((O120&gt;='Indices PF'!$D$9),
    IF(('Funções Transações'!N120&lt;'Indices PF'!$E$10), N120*'Indices PF'!$J$9,
    IF(('Funções Transações'!N120&lt;'Indices PF'!$F$10), N120*'Indices PF'!$K$9, N120*'Indices PF'!$L$9))))),
 IF(M120="EQ", IF((O120&lt;='Indices PF'!$D$15),
  IF(('Funções Transações'!N120&lt;'Indices PF'!$E$18), N120*'Indices PF'!$J$15,
  IF(('Funções Transações'!N120&lt;'Indices PF'!$F$18), N120*'Indices PF'!$K$15, N120*'Indices PF'!$L$15)),
   IF((O120&lt;='Indices PF'!$D$16),
   IF(('Funções Transações'!N120&lt;'Indices PF'!$E$18), N120*'Indices PF'!$J$16,
   IF(('Funções Transações'!N120&lt;'Indices PF'!$F$18), N120*'Indices PF'!$K$16, N120*'Indices PF'!$L$16)),
    IF((O120&gt;='Indices PF'!$D$17),
    IF(('Funções Transações'!N120&lt;'Indices PF'!$E$18), N120*'Indices PF'!$J$17,
    IF(('Funções Transações'!N120&lt;'Indices PF'!$F$18), N120*'Indices PF'!$K$17, N120*'Indices PF'!$L$17))))),
 IF(M120="EO", IF((O120&lt;='Indices PF'!$D$23),
  IF(('Funções Transações'!N120&lt;'Indices PF'!$E$26), N120*'Indices PF'!$J$23,
  IF(('Funções Transações'!N120&lt;'Indices PF'!$F$26), N120*'Indices PF'!$K$23, N120*'Indices PF'!$L$23)),
   IF((O120&lt;='Indices PF'!$D$24),
   IF(('Funções Transações'!N120&lt;'Indices PF'!$E$26), N120*'Indices PF'!$J$24,
   IF(('Funções Transações'!N120&lt;'Indices PF'!$F$26), N120*'Indices PF'!$K$24, N120*'Indices PF'!$L$24)),
    IF((O120&gt;='Indices PF'!$D$25),
    IF(('Funções Transações'!N120&lt;'Indices PF'!$E$26), N120*'Indices PF'!$J$25,
    IF(('Funções Transações'!N120&lt;'Indices PF'!$F$26), N120*'Indices PF'!$K$25, N120*'Indices PF'!$L$25)))))))))</f>
        <v/>
      </c>
      <c r="U120" s="216" t="str">
        <f>IF(OR(ISBLANK(P120),ISBLANK(Q120)),"",
 IF((Q120&lt;='Indices PF'!$D$47),
  IF(('Funções Transações'!P120&lt;'Indices PF'!$E$50), P120*'Indices PF'!$J$47,
  IF(('Funções Transações'!P120&lt;'Indices PF'!$F$50), P120*'Indices PF'!$K$47, P120*'Indices PF'!$L$47)),
   IF((Q120&lt;='Indices PF'!$D$48),
   IF(('Funções Transações'!P120&lt;'Indices PF'!$E$50), P120*'Indices PF'!$J$48,
   IF(('Funções Transações'!P120&lt;'Indices PF'!$F$50), P120*'Indices PF'!$K$48, P120*'Indices PF'!$L$48)),
    IF((Q120&gt;='Indices PF'!$D$49),
    IF(('Funções Transações'!P120&lt;'Indices PF'!$E$50), P120*'Indices PF'!$J$49,
    IF(('Funções Transações'!P120&lt;'Indices PF'!$F$50), P120*'Indices PF'!$K$49, P120*'Indices PF'!$L$49))))))</f>
        <v/>
      </c>
      <c r="V120" s="122"/>
      <c r="W120" s="122"/>
      <c r="X120" s="122"/>
      <c r="Y120" s="117"/>
      <c r="Z120" s="117"/>
      <c r="AA120" s="118"/>
      <c r="AB120" s="241" t="str">
        <f t="shared" si="2"/>
        <v/>
      </c>
      <c r="AC120" s="123"/>
      <c r="AD120" s="123"/>
      <c r="AE120" s="123"/>
      <c r="AF120" s="148"/>
      <c r="AG120" s="148"/>
    </row>
    <row r="121" spans="1:33" ht="12.75" customHeight="1">
      <c r="A121" s="84"/>
      <c r="B121" s="107"/>
      <c r="C121" s="173"/>
      <c r="D121" s="126"/>
      <c r="E121" s="126"/>
      <c r="F121" s="126"/>
      <c r="G121" s="126"/>
      <c r="H121" s="85"/>
      <c r="I121" s="144" t="str">
        <f>IF(AND(ISTEXT(K121),ISTEXT(L121)),"",SUM(K121:L121)*'Indices PF'!$E$54)</f>
        <v/>
      </c>
      <c r="J121" s="214" t="str">
        <f>IF(OR(ISBLANK(E121),ISBLANK(F121)),"",
 IF(D121="EI", IF((F121&lt;='Indices PF'!$D$7),
  IF(('Funções Transações'!E121&lt;'Indices PF'!$E$10), 'Indices PF'!$E$7,
  IF(('Funções Transações'!E121&lt;'Indices PF'!$F$10), 'Indices PF'!$F$7, 'Indices PF'!$G$7)),
   IF((F121&lt;='Indices PF'!$D$8),
   IF(('Funções Transações'!E121&lt;'Indices PF'!$E$10), 'Indices PF'!$E$8,
   IF(('Funções Transações'!E121&lt;'Indices PF'!$F$10), 'Indices PF'!$F$8, 'Indices PF'!$G$8)),
    IF((F121&gt;='Indices PF'!$D$9),
    IF(('Funções Transações'!E121&lt;'Indices PF'!$E$10), 'Indices PF'!$E$9,
    IF(('Funções Transações'!E121&lt;'Indices PF'!$F$10), 'Indices PF'!$F$9, 'Indices PF'!$G$9))))),
 IF(D121="EQ", IF((F121&lt;='Indices PF'!$D$15),
  IF(('Funções Transações'!E121&lt;'Indices PF'!$E$18), 'Indices PF'!$E$15,
  IF(('Funções Transações'!E121&lt;'Indices PF'!$F$18), 'Indices PF'!$F$15, 'Indices PF'!$G$15)),
   IF((F121&lt;='Indices PF'!$D$16),
   IF(('Funções Transações'!E121&lt;'Indices PF'!$E$18), 'Indices PF'!$E$16,
   IF(('Funções Transações'!E121&lt;'Indices PF'!$F$18), 'Indices PF'!$F$16, 'Indices PF'!$G$16)),
    IF((F121&gt;='Indices PF'!$D$17),
    IF(('Funções Transações'!E121&lt;'Indices PF'!$E$18), 'Indices PF'!$E$16,
    IF(('Funções Transações'!E121&lt;'Indices PF'!$F$18), 'Indices PF'!$F$16, 'Indices PF'!$G$16))))),
 IF(D121="EO", IF((F121&lt;='Indices PF'!$D$23),
  IF(('Funções Transações'!E121&lt;'Indices PF'!$E$26), 'Indices PF'!$E$23,
  IF(('Funções Transações'!E121&lt;'Indices PF'!$F$26), 'Indices PF'!$F$23, 'Indices PF'!$G$23)),
   IF((F121&lt;='Indices PF'!$D$24),
   IF(('Funções Transações'!E121&lt;'Indices PF'!$E$26), 'Indices PF'!$E$24,
   IF(('Funções Transações'!E121&lt;'Indices PF'!$F$26), 'Indices PF'!$F$24, 'Indices PF'!$G$24)),
    IF((F121&gt;='Indices PF'!$D$25),
    IF(('Funções Transações'!E121&lt;'Indices PF'!$E$26), 'Indices PF'!$E$25,
    IF(('Funções Transações'!E121&lt;'Indices PF'!$F$26), 'Indices PF'!$F$25, 'Indices PF'!$G$25)))))))))</f>
        <v/>
      </c>
      <c r="K121" s="116" t="str">
        <f>IF(OR(ISBLANK(E121),ISBLANK(F121)),"",
 IF(D121="EI", IF((F121&lt;='Indices PF'!$D$7),
  IF(('Funções Transações'!E121&lt;'Indices PF'!$E$10), E121*'Indices PF'!$J$7,
  IF(('Funções Transações'!E121&lt;'Indices PF'!$F$10), E121*'Indices PF'!$K$7, E121*'Indices PF'!$L$7)),
   IF((F121&lt;='Indices PF'!$D$8),
   IF(('Funções Transações'!E121&lt;'Indices PF'!$E$10), E121*'Indices PF'!$J$8,
   IF(('Funções Transações'!E121&lt;'Indices PF'!$F$10), E121*'Indices PF'!$K$8, E121*'Indices PF'!$L$8)),
    IF((F121&gt;='Indices PF'!$D$9),
    IF(('Funções Transações'!E121&lt;'Indices PF'!$E$10), E121*'Indices PF'!$J$9,
    IF(('Funções Transações'!E121&lt;'Indices PF'!$F$10), E121*'Indices PF'!$K$9, E121*'Indices PF'!$L$9))))),
 IF(D121="EQ", IF((F121&lt;='Indices PF'!$D$15),
  IF(('Funções Transações'!E121&lt;'Indices PF'!$E$18), E121*'Indices PF'!$J$15,
  IF(('Funções Transações'!E121&lt;'Indices PF'!$F$18), E121*'Indices PF'!$K$15, E121*'Indices PF'!$L$15)),
   IF((F121&lt;='Indices PF'!$D$16),
   IF(('Funções Transações'!E121&lt;'Indices PF'!$E$18), E121*'Indices PF'!$J$16,
   IF(('Funções Transações'!E121&lt;'Indices PF'!$F$18), E121*'Indices PF'!$K$16, E121*'Indices PF'!$L$16)),
    IF((F121&gt;='Indices PF'!$D$17),
    IF(('Funções Transações'!E121&lt;'Indices PF'!$E$18), E121*'Indices PF'!$J$16,
    IF(('Funções Transações'!E121&lt;'Indices PF'!$F$18), E121*'Indices PF'!$K$16, E121*'Indices PF'!$L$16))))),
 IF(D121="EO", IF((F121&lt;='Indices PF'!$D$23),
  IF(('Funções Transações'!E121&lt;'Indices PF'!$E$26), E121*'Indices PF'!$J$23,
  IF(('Funções Transações'!E121&lt;'Indices PF'!$F$26), E121*'Indices PF'!$K$23, E121*'Indices PF'!$L$23)),
   IF((F121&lt;='Indices PF'!$D$24),
   IF(('Funções Transações'!E121&lt;'Indices PF'!$E$26), E121*'Indices PF'!$J$24,
   IF(('Funções Transações'!E121&lt;'Indices PF'!$F$26), E121*'Indices PF'!$K$24, E121*'Indices PF'!$L$24)),
    IF((F121&gt;='Indices PF'!$D$25),
    IF(('Funções Transações'!E121&lt;'Indices PF'!$E$26), E121*'Indices PF'!$J$25,
    IF(('Funções Transações'!E121&lt;'Indices PF'!$F$26), E121*'Indices PF'!$K$25, E121*'Indices PF'!$L$25)))))))))</f>
        <v/>
      </c>
      <c r="L121" s="239" t="str">
        <f>IF(OR(ISBLANK(G121),ISBLANK(H121)),"",
 IF((H121&lt;='Indices PF'!$D$47),
  IF(('Funções Transações'!G121&lt;'Indices PF'!$E$50), G121*'Indices PF'!$J$47,
  IF(('Funções Transações'!G121&lt;'Indices PF'!$F$50), G121*'Indices PF'!$K$47, G121*'Indices PF'!$L$47)),
   IF((H121&lt;='Indices PF'!$D$48),
   IF(('Funções Transações'!G121&lt;'Indices PF'!$E$50), G121*'Indices PF'!$J$48,
   IF(('Funções Transações'!G121&lt;'Indices PF'!$F$50), G121*'Indices PF'!$K$48, G121*'Indices PF'!$L$48)),
    IF((H121&gt;='Indices PF'!$D$49),
    IF(('Funções Transações'!G121&lt;'Indices PF'!$E$50), G121*'Indices PF'!$J$49,
    IF(('Funções Transações'!G121&lt;'Indices PF'!$F$50), G121*'Indices PF'!$K$49, G121*'Indices PF'!$L$49))))))</f>
        <v/>
      </c>
      <c r="M121" s="85"/>
      <c r="N121" s="126"/>
      <c r="O121" s="126"/>
      <c r="P121" s="126"/>
      <c r="Q121" s="85"/>
      <c r="R121" s="144" t="str">
        <f>IF(AND(ISTEXT(T121),ISTEXT(U121)),"",SUM(T121:U121)*'Indices PF'!$E$54)</f>
        <v/>
      </c>
      <c r="S121" s="214" t="str">
        <f>IF(OR(ISBLANK(N121),ISBLANK(O121)),"",
 IF(M121="EI", IF((O121&lt;='Indices PF'!$D$7),
  IF(('Funções Transações'!N121&lt;'Indices PF'!$E$10), 'Indices PF'!$E$7,
  IF(('Funções Transações'!N121&lt;'Indices PF'!$F$10), 'Indices PF'!$F$7, 'Indices PF'!$G$7)),
   IF((O121&lt;='Indices PF'!$D$8),
   IF(('Funções Transações'!N121&lt;'Indices PF'!$E$10), 'Indices PF'!$E$8,
   IF(('Funções Transações'!N121&lt;'Indices PF'!$F$10), 'Indices PF'!$F$8, 'Indices PF'!$G$8)),
    IF((O121&gt;='Indices PF'!$D$9),
    IF(('Funções Transações'!N121&lt;'Indices PF'!$E$10), 'Indices PF'!$E$9,
    IF(('Funções Transações'!N121&lt;'Indices PF'!$F$10), 'Indices PF'!$F$9, 'Indices PF'!$G$9))))),
 IF(M121="EQ", IF((O121&lt;='Indices PF'!$D$15),
  IF(('Funções Transações'!N121&lt;'Indices PF'!$E$18), 'Indices PF'!$E$15,
  IF(('Funções Transações'!N121&lt;'Indices PF'!$F$18), 'Indices PF'!$F$15, 'Indices PF'!$G$15)),
   IF((O121&lt;='Indices PF'!$D$16),
   IF(('Funções Transações'!N121&lt;'Indices PF'!$E$18), 'Indices PF'!$E$16,
   IF(('Funções Transações'!N121&lt;'Indices PF'!$F$18), 'Indices PF'!$F$16, 'Indices PF'!$G$16)),
    IF((O121&gt;='Indices PF'!$D$17),
    IF(('Funções Transações'!N121&lt;'Indices PF'!$E$18), 'Indices PF'!$E$17,
    IF(('Funções Transações'!N121&lt;'Indices PF'!$F$18), 'Indices PF'!$F$17, 'Indices PF'!$G$17))))),
 IF(M121="EO", IF((O121&lt;='Indices PF'!$D$23),
  IF(('Funções Transações'!N121&lt;'Indices PF'!$E$26), 'Indices PF'!$E$23,
  IF(('Funções Transações'!N121&lt;'Indices PF'!$F$26), 'Indices PF'!$F$23, 'Indices PF'!$G$23)),
   IF((O121&lt;='Indices PF'!$D$24),
   IF(('Funções Transações'!N121&lt;'Indices PF'!$E$26), 'Indices PF'!$E$24,
   IF(('Funções Transações'!N121&lt;'Indices PF'!$F$26), 'Indices PF'!$F$24, 'Indices PF'!$G$24)),
    IF((O121&gt;='Indices PF'!$D$25),
    IF(('Funções Transações'!N121&lt;'Indices PF'!$E$26), 'Indices PF'!$E$25,
    IF(('Funções Transações'!N121&lt;'Indices PF'!$F$26), 'Indices PF'!$F$25, 'Indices PF'!$G$25)))))))))</f>
        <v/>
      </c>
      <c r="T121" s="215" t="str">
        <f>IF(OR(ISBLANK(N121),ISBLANK(O121)),"",
 IF(M121="EI", IF((O121&lt;='Indices PF'!$D$7),
  IF(('Funções Transações'!N121&lt;'Indices PF'!$E$10), N121*'Indices PF'!$J$7,
  IF(('Funções Transações'!N121&lt;'Indices PF'!$F$10), N121*'Indices PF'!$K$7, N121*'Indices PF'!$L$7)),
   IF((O121&lt;='Indices PF'!$D$8),
   IF(('Funções Transações'!N121&lt;'Indices PF'!$E$10), N121*'Indices PF'!$J$8,
   IF(('Funções Transações'!N121&lt;'Indices PF'!$F$10), N121*'Indices PF'!$K$8, N121*'Indices PF'!$L$8)),
    IF((O121&gt;='Indices PF'!$D$9),
    IF(('Funções Transações'!N121&lt;'Indices PF'!$E$10), N121*'Indices PF'!$J$9,
    IF(('Funções Transações'!N121&lt;'Indices PF'!$F$10), N121*'Indices PF'!$K$9, N121*'Indices PF'!$L$9))))),
 IF(M121="EQ", IF((O121&lt;='Indices PF'!$D$15),
  IF(('Funções Transações'!N121&lt;'Indices PF'!$E$18), N121*'Indices PF'!$J$15,
  IF(('Funções Transações'!N121&lt;'Indices PF'!$F$18), N121*'Indices PF'!$K$15, N121*'Indices PF'!$L$15)),
   IF((O121&lt;='Indices PF'!$D$16),
   IF(('Funções Transações'!N121&lt;'Indices PF'!$E$18), N121*'Indices PF'!$J$16,
   IF(('Funções Transações'!N121&lt;'Indices PF'!$F$18), N121*'Indices PF'!$K$16, N121*'Indices PF'!$L$16)),
    IF((O121&gt;='Indices PF'!$D$17),
    IF(('Funções Transações'!N121&lt;'Indices PF'!$E$18), N121*'Indices PF'!$J$17,
    IF(('Funções Transações'!N121&lt;'Indices PF'!$F$18), N121*'Indices PF'!$K$17, N121*'Indices PF'!$L$17))))),
 IF(M121="EO", IF((O121&lt;='Indices PF'!$D$23),
  IF(('Funções Transações'!N121&lt;'Indices PF'!$E$26), N121*'Indices PF'!$J$23,
  IF(('Funções Transações'!N121&lt;'Indices PF'!$F$26), N121*'Indices PF'!$K$23, N121*'Indices PF'!$L$23)),
   IF((O121&lt;='Indices PF'!$D$24),
   IF(('Funções Transações'!N121&lt;'Indices PF'!$E$26), N121*'Indices PF'!$J$24,
   IF(('Funções Transações'!N121&lt;'Indices PF'!$F$26), N121*'Indices PF'!$K$24, N121*'Indices PF'!$L$24)),
    IF((O121&gt;='Indices PF'!$D$25),
    IF(('Funções Transações'!N121&lt;'Indices PF'!$E$26), N121*'Indices PF'!$J$25,
    IF(('Funções Transações'!N121&lt;'Indices PF'!$F$26), N121*'Indices PF'!$K$25, N121*'Indices PF'!$L$25)))))))))</f>
        <v/>
      </c>
      <c r="U121" s="216" t="str">
        <f>IF(OR(ISBLANK(P121),ISBLANK(Q121)),"",
 IF((Q121&lt;='Indices PF'!$D$47),
  IF(('Funções Transações'!P121&lt;'Indices PF'!$E$50), P121*'Indices PF'!$J$47,
  IF(('Funções Transações'!P121&lt;'Indices PF'!$F$50), P121*'Indices PF'!$K$47, P121*'Indices PF'!$L$47)),
   IF((Q121&lt;='Indices PF'!$D$48),
   IF(('Funções Transações'!P121&lt;'Indices PF'!$E$50), P121*'Indices PF'!$J$48,
   IF(('Funções Transações'!P121&lt;'Indices PF'!$F$50), P121*'Indices PF'!$K$48, P121*'Indices PF'!$L$48)),
    IF((Q121&gt;='Indices PF'!$D$49),
    IF(('Funções Transações'!P121&lt;'Indices PF'!$E$50), P121*'Indices PF'!$J$49,
    IF(('Funções Transações'!P121&lt;'Indices PF'!$F$50), P121*'Indices PF'!$K$49, P121*'Indices PF'!$L$49))))))</f>
        <v/>
      </c>
      <c r="V121" s="122"/>
      <c r="W121" s="122"/>
      <c r="X121" s="122"/>
      <c r="Y121" s="117"/>
      <c r="Z121" s="117"/>
      <c r="AA121" s="118"/>
      <c r="AB121" s="241" t="str">
        <f t="shared" si="2"/>
        <v/>
      </c>
      <c r="AC121" s="123"/>
      <c r="AD121" s="123"/>
      <c r="AE121" s="123"/>
      <c r="AF121" s="148"/>
      <c r="AG121" s="123"/>
    </row>
    <row r="122" spans="1:33" ht="12.75" customHeight="1">
      <c r="A122" s="84"/>
      <c r="B122" s="107"/>
      <c r="C122" s="173"/>
      <c r="D122" s="126"/>
      <c r="E122" s="126"/>
      <c r="F122" s="126"/>
      <c r="G122" s="126"/>
      <c r="H122" s="85"/>
      <c r="I122" s="144" t="str">
        <f>IF(AND(ISTEXT(K122),ISTEXT(L122)),"",SUM(K122:L122)*'Indices PF'!$E$54)</f>
        <v/>
      </c>
      <c r="J122" s="214" t="str">
        <f>IF(OR(ISBLANK(E122),ISBLANK(F122)),"",
 IF(D122="EI", IF((F122&lt;='Indices PF'!$D$7),
  IF(('Funções Transações'!E122&lt;'Indices PF'!$E$10), 'Indices PF'!$E$7,
  IF(('Funções Transações'!E122&lt;'Indices PF'!$F$10), 'Indices PF'!$F$7, 'Indices PF'!$G$7)),
   IF((F122&lt;='Indices PF'!$D$8),
   IF(('Funções Transações'!E122&lt;'Indices PF'!$E$10), 'Indices PF'!$E$8,
   IF(('Funções Transações'!E122&lt;'Indices PF'!$F$10), 'Indices PF'!$F$8, 'Indices PF'!$G$8)),
    IF((F122&gt;='Indices PF'!$D$9),
    IF(('Funções Transações'!E122&lt;'Indices PF'!$E$10), 'Indices PF'!$E$9,
    IF(('Funções Transações'!E122&lt;'Indices PF'!$F$10), 'Indices PF'!$F$9, 'Indices PF'!$G$9))))),
 IF(D122="EQ", IF((F122&lt;='Indices PF'!$D$15),
  IF(('Funções Transações'!E122&lt;'Indices PF'!$E$18), 'Indices PF'!$E$15,
  IF(('Funções Transações'!E122&lt;'Indices PF'!$F$18), 'Indices PF'!$F$15, 'Indices PF'!$G$15)),
   IF((F122&lt;='Indices PF'!$D$16),
   IF(('Funções Transações'!E122&lt;'Indices PF'!$E$18), 'Indices PF'!$E$16,
   IF(('Funções Transações'!E122&lt;'Indices PF'!$F$18), 'Indices PF'!$F$16, 'Indices PF'!$G$16)),
    IF((F122&gt;='Indices PF'!$D$17),
    IF(('Funções Transações'!E122&lt;'Indices PF'!$E$18), 'Indices PF'!$E$16,
    IF(('Funções Transações'!E122&lt;'Indices PF'!$F$18), 'Indices PF'!$F$16, 'Indices PF'!$G$16))))),
 IF(D122="EO", IF((F122&lt;='Indices PF'!$D$23),
  IF(('Funções Transações'!E122&lt;'Indices PF'!$E$26), 'Indices PF'!$E$23,
  IF(('Funções Transações'!E122&lt;'Indices PF'!$F$26), 'Indices PF'!$F$23, 'Indices PF'!$G$23)),
   IF((F122&lt;='Indices PF'!$D$24),
   IF(('Funções Transações'!E122&lt;'Indices PF'!$E$26), 'Indices PF'!$E$24,
   IF(('Funções Transações'!E122&lt;'Indices PF'!$F$26), 'Indices PF'!$F$24, 'Indices PF'!$G$24)),
    IF((F122&gt;='Indices PF'!$D$25),
    IF(('Funções Transações'!E122&lt;'Indices PF'!$E$26), 'Indices PF'!$E$25,
    IF(('Funções Transações'!E122&lt;'Indices PF'!$F$26), 'Indices PF'!$F$25, 'Indices PF'!$G$25)))))))))</f>
        <v/>
      </c>
      <c r="K122" s="116" t="str">
        <f>IF(OR(ISBLANK(E122),ISBLANK(F122)),"",
 IF(D122="EI", IF((F122&lt;='Indices PF'!$D$7),
  IF(('Funções Transações'!E122&lt;'Indices PF'!$E$10), E122*'Indices PF'!$J$7,
  IF(('Funções Transações'!E122&lt;'Indices PF'!$F$10), E122*'Indices PF'!$K$7, E122*'Indices PF'!$L$7)),
   IF((F122&lt;='Indices PF'!$D$8),
   IF(('Funções Transações'!E122&lt;'Indices PF'!$E$10), E122*'Indices PF'!$J$8,
   IF(('Funções Transações'!E122&lt;'Indices PF'!$F$10), E122*'Indices PF'!$K$8, E122*'Indices PF'!$L$8)),
    IF((F122&gt;='Indices PF'!$D$9),
    IF(('Funções Transações'!E122&lt;'Indices PF'!$E$10), E122*'Indices PF'!$J$9,
    IF(('Funções Transações'!E122&lt;'Indices PF'!$F$10), E122*'Indices PF'!$K$9, E122*'Indices PF'!$L$9))))),
 IF(D122="EQ", IF((F122&lt;='Indices PF'!$D$15),
  IF(('Funções Transações'!E122&lt;'Indices PF'!$E$18), E122*'Indices PF'!$J$15,
  IF(('Funções Transações'!E122&lt;'Indices PF'!$F$18), E122*'Indices PF'!$K$15, E122*'Indices PF'!$L$15)),
   IF((F122&lt;='Indices PF'!$D$16),
   IF(('Funções Transações'!E122&lt;'Indices PF'!$E$18), E122*'Indices PF'!$J$16,
   IF(('Funções Transações'!E122&lt;'Indices PF'!$F$18), E122*'Indices PF'!$K$16, E122*'Indices PF'!$L$16)),
    IF((F122&gt;='Indices PF'!$D$17),
    IF(('Funções Transações'!E122&lt;'Indices PF'!$E$18), E122*'Indices PF'!$J$16,
    IF(('Funções Transações'!E122&lt;'Indices PF'!$F$18), E122*'Indices PF'!$K$16, E122*'Indices PF'!$L$16))))),
 IF(D122="EO", IF((F122&lt;='Indices PF'!$D$23),
  IF(('Funções Transações'!E122&lt;'Indices PF'!$E$26), E122*'Indices PF'!$J$23,
  IF(('Funções Transações'!E122&lt;'Indices PF'!$F$26), E122*'Indices PF'!$K$23, E122*'Indices PF'!$L$23)),
   IF((F122&lt;='Indices PF'!$D$24),
   IF(('Funções Transações'!E122&lt;'Indices PF'!$E$26), E122*'Indices PF'!$J$24,
   IF(('Funções Transações'!E122&lt;'Indices PF'!$F$26), E122*'Indices PF'!$K$24, E122*'Indices PF'!$L$24)),
    IF((F122&gt;='Indices PF'!$D$25),
    IF(('Funções Transações'!E122&lt;'Indices PF'!$E$26), E122*'Indices PF'!$J$25,
    IF(('Funções Transações'!E122&lt;'Indices PF'!$F$26), E122*'Indices PF'!$K$25, E122*'Indices PF'!$L$25)))))))))</f>
        <v/>
      </c>
      <c r="L122" s="239" t="str">
        <f>IF(OR(ISBLANK(G122),ISBLANK(H122)),"",
 IF((H122&lt;='Indices PF'!$D$47),
  IF(('Funções Transações'!G122&lt;'Indices PF'!$E$50), G122*'Indices PF'!$J$47,
  IF(('Funções Transações'!G122&lt;'Indices PF'!$F$50), G122*'Indices PF'!$K$47, G122*'Indices PF'!$L$47)),
   IF((H122&lt;='Indices PF'!$D$48),
   IF(('Funções Transações'!G122&lt;'Indices PF'!$E$50), G122*'Indices PF'!$J$48,
   IF(('Funções Transações'!G122&lt;'Indices PF'!$F$50), G122*'Indices PF'!$K$48, G122*'Indices PF'!$L$48)),
    IF((H122&gt;='Indices PF'!$D$49),
    IF(('Funções Transações'!G122&lt;'Indices PF'!$E$50), G122*'Indices PF'!$J$49,
    IF(('Funções Transações'!G122&lt;'Indices PF'!$F$50), G122*'Indices PF'!$K$49, G122*'Indices PF'!$L$49))))))</f>
        <v/>
      </c>
      <c r="M122" s="85"/>
      <c r="N122" s="126"/>
      <c r="O122" s="126"/>
      <c r="P122" s="126"/>
      <c r="Q122" s="85"/>
      <c r="R122" s="144" t="str">
        <f>IF(AND(ISTEXT(T122),ISTEXT(U122)),"",SUM(T122:U122)*'Indices PF'!$E$54)</f>
        <v/>
      </c>
      <c r="S122" s="214" t="str">
        <f>IF(OR(ISBLANK(N122),ISBLANK(O122)),"",
 IF(M122="EI", IF((O122&lt;='Indices PF'!$D$7),
  IF(('Funções Transações'!N122&lt;'Indices PF'!$E$10), 'Indices PF'!$E$7,
  IF(('Funções Transações'!N122&lt;'Indices PF'!$F$10), 'Indices PF'!$F$7, 'Indices PF'!$G$7)),
   IF((O122&lt;='Indices PF'!$D$8),
   IF(('Funções Transações'!N122&lt;'Indices PF'!$E$10), 'Indices PF'!$E$8,
   IF(('Funções Transações'!N122&lt;'Indices PF'!$F$10), 'Indices PF'!$F$8, 'Indices PF'!$G$8)),
    IF((O122&gt;='Indices PF'!$D$9),
    IF(('Funções Transações'!N122&lt;'Indices PF'!$E$10), 'Indices PF'!$E$9,
    IF(('Funções Transações'!N122&lt;'Indices PF'!$F$10), 'Indices PF'!$F$9, 'Indices PF'!$G$9))))),
 IF(M122="EQ", IF((O122&lt;='Indices PF'!$D$15),
  IF(('Funções Transações'!N122&lt;'Indices PF'!$E$18), 'Indices PF'!$E$15,
  IF(('Funções Transações'!N122&lt;'Indices PF'!$F$18), 'Indices PF'!$F$15, 'Indices PF'!$G$15)),
   IF((O122&lt;='Indices PF'!$D$16),
   IF(('Funções Transações'!N122&lt;'Indices PF'!$E$18), 'Indices PF'!$E$16,
   IF(('Funções Transações'!N122&lt;'Indices PF'!$F$18), 'Indices PF'!$F$16, 'Indices PF'!$G$16)),
    IF((O122&gt;='Indices PF'!$D$17),
    IF(('Funções Transações'!N122&lt;'Indices PF'!$E$18), 'Indices PF'!$E$17,
    IF(('Funções Transações'!N122&lt;'Indices PF'!$F$18), 'Indices PF'!$F$17, 'Indices PF'!$G$17))))),
 IF(M122="EO", IF((O122&lt;='Indices PF'!$D$23),
  IF(('Funções Transações'!N122&lt;'Indices PF'!$E$26), 'Indices PF'!$E$23,
  IF(('Funções Transações'!N122&lt;'Indices PF'!$F$26), 'Indices PF'!$F$23, 'Indices PF'!$G$23)),
   IF((O122&lt;='Indices PF'!$D$24),
   IF(('Funções Transações'!N122&lt;'Indices PF'!$E$26), 'Indices PF'!$E$24,
   IF(('Funções Transações'!N122&lt;'Indices PF'!$F$26), 'Indices PF'!$F$24, 'Indices PF'!$G$24)),
    IF((O122&gt;='Indices PF'!$D$25),
    IF(('Funções Transações'!N122&lt;'Indices PF'!$E$26), 'Indices PF'!$E$25,
    IF(('Funções Transações'!N122&lt;'Indices PF'!$F$26), 'Indices PF'!$F$25, 'Indices PF'!$G$25)))))))))</f>
        <v/>
      </c>
      <c r="T122" s="215" t="str">
        <f>IF(OR(ISBLANK(N122),ISBLANK(O122)),"",
 IF(M122="EI", IF((O122&lt;='Indices PF'!$D$7),
  IF(('Funções Transações'!N122&lt;'Indices PF'!$E$10), N122*'Indices PF'!$J$7,
  IF(('Funções Transações'!N122&lt;'Indices PF'!$F$10), N122*'Indices PF'!$K$7, N122*'Indices PF'!$L$7)),
   IF((O122&lt;='Indices PF'!$D$8),
   IF(('Funções Transações'!N122&lt;'Indices PF'!$E$10), N122*'Indices PF'!$J$8,
   IF(('Funções Transações'!N122&lt;'Indices PF'!$F$10), N122*'Indices PF'!$K$8, N122*'Indices PF'!$L$8)),
    IF((O122&gt;='Indices PF'!$D$9),
    IF(('Funções Transações'!N122&lt;'Indices PF'!$E$10), N122*'Indices PF'!$J$9,
    IF(('Funções Transações'!N122&lt;'Indices PF'!$F$10), N122*'Indices PF'!$K$9, N122*'Indices PF'!$L$9))))),
 IF(M122="EQ", IF((O122&lt;='Indices PF'!$D$15),
  IF(('Funções Transações'!N122&lt;'Indices PF'!$E$18), N122*'Indices PF'!$J$15,
  IF(('Funções Transações'!N122&lt;'Indices PF'!$F$18), N122*'Indices PF'!$K$15, N122*'Indices PF'!$L$15)),
   IF((O122&lt;='Indices PF'!$D$16),
   IF(('Funções Transações'!N122&lt;'Indices PF'!$E$18), N122*'Indices PF'!$J$16,
   IF(('Funções Transações'!N122&lt;'Indices PF'!$F$18), N122*'Indices PF'!$K$16, N122*'Indices PF'!$L$16)),
    IF((O122&gt;='Indices PF'!$D$17),
    IF(('Funções Transações'!N122&lt;'Indices PF'!$E$18), N122*'Indices PF'!$J$17,
    IF(('Funções Transações'!N122&lt;'Indices PF'!$F$18), N122*'Indices PF'!$K$17, N122*'Indices PF'!$L$17))))),
 IF(M122="EO", IF((O122&lt;='Indices PF'!$D$23),
  IF(('Funções Transações'!N122&lt;'Indices PF'!$E$26), N122*'Indices PF'!$J$23,
  IF(('Funções Transações'!N122&lt;'Indices PF'!$F$26), N122*'Indices PF'!$K$23, N122*'Indices PF'!$L$23)),
   IF((O122&lt;='Indices PF'!$D$24),
   IF(('Funções Transações'!N122&lt;'Indices PF'!$E$26), N122*'Indices PF'!$J$24,
   IF(('Funções Transações'!N122&lt;'Indices PF'!$F$26), N122*'Indices PF'!$K$24, N122*'Indices PF'!$L$24)),
    IF((O122&gt;='Indices PF'!$D$25),
    IF(('Funções Transações'!N122&lt;'Indices PF'!$E$26), N122*'Indices PF'!$J$25,
    IF(('Funções Transações'!N122&lt;'Indices PF'!$F$26), N122*'Indices PF'!$K$25, N122*'Indices PF'!$L$25)))))))))</f>
        <v/>
      </c>
      <c r="U122" s="216" t="str">
        <f>IF(OR(ISBLANK(P122),ISBLANK(Q122)),"",
 IF((Q122&lt;='Indices PF'!$D$47),
  IF(('Funções Transações'!P122&lt;'Indices PF'!$E$50), P122*'Indices PF'!$J$47,
  IF(('Funções Transações'!P122&lt;'Indices PF'!$F$50), P122*'Indices PF'!$K$47, P122*'Indices PF'!$L$47)),
   IF((Q122&lt;='Indices PF'!$D$48),
   IF(('Funções Transações'!P122&lt;'Indices PF'!$E$50), P122*'Indices PF'!$J$48,
   IF(('Funções Transações'!P122&lt;'Indices PF'!$F$50), P122*'Indices PF'!$K$48, P122*'Indices PF'!$L$48)),
    IF((Q122&gt;='Indices PF'!$D$49),
    IF(('Funções Transações'!P122&lt;'Indices PF'!$E$50), P122*'Indices PF'!$J$49,
    IF(('Funções Transações'!P122&lt;'Indices PF'!$F$50), P122*'Indices PF'!$K$49, P122*'Indices PF'!$L$49))))))</f>
        <v/>
      </c>
      <c r="V122" s="122"/>
      <c r="W122" s="122"/>
      <c r="X122" s="122"/>
      <c r="Y122" s="117"/>
      <c r="Z122" s="117"/>
      <c r="AA122" s="118"/>
      <c r="AB122" s="241" t="str">
        <f t="shared" si="2"/>
        <v/>
      </c>
      <c r="AC122" s="123"/>
      <c r="AD122" s="123"/>
      <c r="AE122" s="123"/>
      <c r="AF122" s="148"/>
      <c r="AG122" s="123"/>
    </row>
    <row r="123" spans="1:33" ht="12.75" customHeight="1">
      <c r="A123" s="84"/>
      <c r="B123" s="107"/>
      <c r="C123" s="173"/>
      <c r="D123" s="126"/>
      <c r="E123" s="126"/>
      <c r="F123" s="126"/>
      <c r="G123" s="126"/>
      <c r="H123" s="85"/>
      <c r="I123" s="144" t="str">
        <f>IF(AND(ISTEXT(K123),ISTEXT(L123)),"",SUM(K123:L123)*'Indices PF'!$E$54)</f>
        <v/>
      </c>
      <c r="J123" s="214" t="str">
        <f>IF(OR(ISBLANK(E123),ISBLANK(F123)),"",
 IF(D123="EI", IF((F123&lt;='Indices PF'!$D$7),
  IF(('Funções Transações'!E123&lt;'Indices PF'!$E$10), 'Indices PF'!$E$7,
  IF(('Funções Transações'!E123&lt;'Indices PF'!$F$10), 'Indices PF'!$F$7, 'Indices PF'!$G$7)),
   IF((F123&lt;='Indices PF'!$D$8),
   IF(('Funções Transações'!E123&lt;'Indices PF'!$E$10), 'Indices PF'!$E$8,
   IF(('Funções Transações'!E123&lt;'Indices PF'!$F$10), 'Indices PF'!$F$8, 'Indices PF'!$G$8)),
    IF((F123&gt;='Indices PF'!$D$9),
    IF(('Funções Transações'!E123&lt;'Indices PF'!$E$10), 'Indices PF'!$E$9,
    IF(('Funções Transações'!E123&lt;'Indices PF'!$F$10), 'Indices PF'!$F$9, 'Indices PF'!$G$9))))),
 IF(D123="EQ", IF((F123&lt;='Indices PF'!$D$15),
  IF(('Funções Transações'!E123&lt;'Indices PF'!$E$18), 'Indices PF'!$E$15,
  IF(('Funções Transações'!E123&lt;'Indices PF'!$F$18), 'Indices PF'!$F$15, 'Indices PF'!$G$15)),
   IF((F123&lt;='Indices PF'!$D$16),
   IF(('Funções Transações'!E123&lt;'Indices PF'!$E$18), 'Indices PF'!$E$16,
   IF(('Funções Transações'!E123&lt;'Indices PF'!$F$18), 'Indices PF'!$F$16, 'Indices PF'!$G$16)),
    IF((F123&gt;='Indices PF'!$D$17),
    IF(('Funções Transações'!E123&lt;'Indices PF'!$E$18), 'Indices PF'!$E$16,
    IF(('Funções Transações'!E123&lt;'Indices PF'!$F$18), 'Indices PF'!$F$16, 'Indices PF'!$G$16))))),
 IF(D123="EO", IF((F123&lt;='Indices PF'!$D$23),
  IF(('Funções Transações'!E123&lt;'Indices PF'!$E$26), 'Indices PF'!$E$23,
  IF(('Funções Transações'!E123&lt;'Indices PF'!$F$26), 'Indices PF'!$F$23, 'Indices PF'!$G$23)),
   IF((F123&lt;='Indices PF'!$D$24),
   IF(('Funções Transações'!E123&lt;'Indices PF'!$E$26), 'Indices PF'!$E$24,
   IF(('Funções Transações'!E123&lt;'Indices PF'!$F$26), 'Indices PF'!$F$24, 'Indices PF'!$G$24)),
    IF((F123&gt;='Indices PF'!$D$25),
    IF(('Funções Transações'!E123&lt;'Indices PF'!$E$26), 'Indices PF'!$E$25,
    IF(('Funções Transações'!E123&lt;'Indices PF'!$F$26), 'Indices PF'!$F$25, 'Indices PF'!$G$25)))))))))</f>
        <v/>
      </c>
      <c r="K123" s="116" t="str">
        <f>IF(OR(ISBLANK(E123),ISBLANK(F123)),"",
 IF(D123="EI", IF((F123&lt;='Indices PF'!$D$7),
  IF(('Funções Transações'!E123&lt;'Indices PF'!$E$10), E123*'Indices PF'!$J$7,
  IF(('Funções Transações'!E123&lt;'Indices PF'!$F$10), E123*'Indices PF'!$K$7, E123*'Indices PF'!$L$7)),
   IF((F123&lt;='Indices PF'!$D$8),
   IF(('Funções Transações'!E123&lt;'Indices PF'!$E$10), E123*'Indices PF'!$J$8,
   IF(('Funções Transações'!E123&lt;'Indices PF'!$F$10), E123*'Indices PF'!$K$8, E123*'Indices PF'!$L$8)),
    IF((F123&gt;='Indices PF'!$D$9),
    IF(('Funções Transações'!E123&lt;'Indices PF'!$E$10), E123*'Indices PF'!$J$9,
    IF(('Funções Transações'!E123&lt;'Indices PF'!$F$10), E123*'Indices PF'!$K$9, E123*'Indices PF'!$L$9))))),
 IF(D123="EQ", IF((F123&lt;='Indices PF'!$D$15),
  IF(('Funções Transações'!E123&lt;'Indices PF'!$E$18), E123*'Indices PF'!$J$15,
  IF(('Funções Transações'!E123&lt;'Indices PF'!$F$18), E123*'Indices PF'!$K$15, E123*'Indices PF'!$L$15)),
   IF((F123&lt;='Indices PF'!$D$16),
   IF(('Funções Transações'!E123&lt;'Indices PF'!$E$18), E123*'Indices PF'!$J$16,
   IF(('Funções Transações'!E123&lt;'Indices PF'!$F$18), E123*'Indices PF'!$K$16, E123*'Indices PF'!$L$16)),
    IF((F123&gt;='Indices PF'!$D$17),
    IF(('Funções Transações'!E123&lt;'Indices PF'!$E$18), E123*'Indices PF'!$J$16,
    IF(('Funções Transações'!E123&lt;'Indices PF'!$F$18), E123*'Indices PF'!$K$16, E123*'Indices PF'!$L$16))))),
 IF(D123="EO", IF((F123&lt;='Indices PF'!$D$23),
  IF(('Funções Transações'!E123&lt;'Indices PF'!$E$26), E123*'Indices PF'!$J$23,
  IF(('Funções Transações'!E123&lt;'Indices PF'!$F$26), E123*'Indices PF'!$K$23, E123*'Indices PF'!$L$23)),
   IF((F123&lt;='Indices PF'!$D$24),
   IF(('Funções Transações'!E123&lt;'Indices PF'!$E$26), E123*'Indices PF'!$J$24,
   IF(('Funções Transações'!E123&lt;'Indices PF'!$F$26), E123*'Indices PF'!$K$24, E123*'Indices PF'!$L$24)),
    IF((F123&gt;='Indices PF'!$D$25),
    IF(('Funções Transações'!E123&lt;'Indices PF'!$E$26), E123*'Indices PF'!$J$25,
    IF(('Funções Transações'!E123&lt;'Indices PF'!$F$26), E123*'Indices PF'!$K$25, E123*'Indices PF'!$L$25)))))))))</f>
        <v/>
      </c>
      <c r="L123" s="239" t="str">
        <f>IF(OR(ISBLANK(G123),ISBLANK(H123)),"",
 IF((H123&lt;='Indices PF'!$D$47),
  IF(('Funções Transações'!G123&lt;'Indices PF'!$E$50), G123*'Indices PF'!$J$47,
  IF(('Funções Transações'!G123&lt;'Indices PF'!$F$50), G123*'Indices PF'!$K$47, G123*'Indices PF'!$L$47)),
   IF((H123&lt;='Indices PF'!$D$48),
   IF(('Funções Transações'!G123&lt;'Indices PF'!$E$50), G123*'Indices PF'!$J$48,
   IF(('Funções Transações'!G123&lt;'Indices PF'!$F$50), G123*'Indices PF'!$K$48, G123*'Indices PF'!$L$48)),
    IF((H123&gt;='Indices PF'!$D$49),
    IF(('Funções Transações'!G123&lt;'Indices PF'!$E$50), G123*'Indices PF'!$J$49,
    IF(('Funções Transações'!G123&lt;'Indices PF'!$F$50), G123*'Indices PF'!$K$49, G123*'Indices PF'!$L$49))))))</f>
        <v/>
      </c>
      <c r="M123" s="85"/>
      <c r="N123" s="126"/>
      <c r="O123" s="126"/>
      <c r="P123" s="126"/>
      <c r="Q123" s="85"/>
      <c r="R123" s="144" t="str">
        <f>IF(AND(ISTEXT(T123),ISTEXT(U123)),"",SUM(T123:U123)*'Indices PF'!$E$54)</f>
        <v/>
      </c>
      <c r="S123" s="214" t="str">
        <f>IF(OR(ISBLANK(N123),ISBLANK(O123)),"",
 IF(M123="EI", IF((O123&lt;='Indices PF'!$D$7),
  IF(('Funções Transações'!N123&lt;'Indices PF'!$E$10), 'Indices PF'!$E$7,
  IF(('Funções Transações'!N123&lt;'Indices PF'!$F$10), 'Indices PF'!$F$7, 'Indices PF'!$G$7)),
   IF((O123&lt;='Indices PF'!$D$8),
   IF(('Funções Transações'!N123&lt;'Indices PF'!$E$10), 'Indices PF'!$E$8,
   IF(('Funções Transações'!N123&lt;'Indices PF'!$F$10), 'Indices PF'!$F$8, 'Indices PF'!$G$8)),
    IF((O123&gt;='Indices PF'!$D$9),
    IF(('Funções Transações'!N123&lt;'Indices PF'!$E$10), 'Indices PF'!$E$9,
    IF(('Funções Transações'!N123&lt;'Indices PF'!$F$10), 'Indices PF'!$F$9, 'Indices PF'!$G$9))))),
 IF(M123="EQ", IF((O123&lt;='Indices PF'!$D$15),
  IF(('Funções Transações'!N123&lt;'Indices PF'!$E$18), 'Indices PF'!$E$15,
  IF(('Funções Transações'!N123&lt;'Indices PF'!$F$18), 'Indices PF'!$F$15, 'Indices PF'!$G$15)),
   IF((O123&lt;='Indices PF'!$D$16),
   IF(('Funções Transações'!N123&lt;'Indices PF'!$E$18), 'Indices PF'!$E$16,
   IF(('Funções Transações'!N123&lt;'Indices PF'!$F$18), 'Indices PF'!$F$16, 'Indices PF'!$G$16)),
    IF((O123&gt;='Indices PF'!$D$17),
    IF(('Funções Transações'!N123&lt;'Indices PF'!$E$18), 'Indices PF'!$E$17,
    IF(('Funções Transações'!N123&lt;'Indices PF'!$F$18), 'Indices PF'!$F$17, 'Indices PF'!$G$17))))),
 IF(M123="EO", IF((O123&lt;='Indices PF'!$D$23),
  IF(('Funções Transações'!N123&lt;'Indices PF'!$E$26), 'Indices PF'!$E$23,
  IF(('Funções Transações'!N123&lt;'Indices PF'!$F$26), 'Indices PF'!$F$23, 'Indices PF'!$G$23)),
   IF((O123&lt;='Indices PF'!$D$24),
   IF(('Funções Transações'!N123&lt;'Indices PF'!$E$26), 'Indices PF'!$E$24,
   IF(('Funções Transações'!N123&lt;'Indices PF'!$F$26), 'Indices PF'!$F$24, 'Indices PF'!$G$24)),
    IF((O123&gt;='Indices PF'!$D$25),
    IF(('Funções Transações'!N123&lt;'Indices PF'!$E$26), 'Indices PF'!$E$25,
    IF(('Funções Transações'!N123&lt;'Indices PF'!$F$26), 'Indices PF'!$F$25, 'Indices PF'!$G$25)))))))))</f>
        <v/>
      </c>
      <c r="T123" s="215" t="str">
        <f>IF(OR(ISBLANK(N123),ISBLANK(O123)),"",
 IF(M123="EI", IF((O123&lt;='Indices PF'!$D$7),
  IF(('Funções Transações'!N123&lt;'Indices PF'!$E$10), N123*'Indices PF'!$J$7,
  IF(('Funções Transações'!N123&lt;'Indices PF'!$F$10), N123*'Indices PF'!$K$7, N123*'Indices PF'!$L$7)),
   IF((O123&lt;='Indices PF'!$D$8),
   IF(('Funções Transações'!N123&lt;'Indices PF'!$E$10), N123*'Indices PF'!$J$8,
   IF(('Funções Transações'!N123&lt;'Indices PF'!$F$10), N123*'Indices PF'!$K$8, N123*'Indices PF'!$L$8)),
    IF((O123&gt;='Indices PF'!$D$9),
    IF(('Funções Transações'!N123&lt;'Indices PF'!$E$10), N123*'Indices PF'!$J$9,
    IF(('Funções Transações'!N123&lt;'Indices PF'!$F$10), N123*'Indices PF'!$K$9, N123*'Indices PF'!$L$9))))),
 IF(M123="EQ", IF((O123&lt;='Indices PF'!$D$15),
  IF(('Funções Transações'!N123&lt;'Indices PF'!$E$18), N123*'Indices PF'!$J$15,
  IF(('Funções Transações'!N123&lt;'Indices PF'!$F$18), N123*'Indices PF'!$K$15, N123*'Indices PF'!$L$15)),
   IF((O123&lt;='Indices PF'!$D$16),
   IF(('Funções Transações'!N123&lt;'Indices PF'!$E$18), N123*'Indices PF'!$J$16,
   IF(('Funções Transações'!N123&lt;'Indices PF'!$F$18), N123*'Indices PF'!$K$16, N123*'Indices PF'!$L$16)),
    IF((O123&gt;='Indices PF'!$D$17),
    IF(('Funções Transações'!N123&lt;'Indices PF'!$E$18), N123*'Indices PF'!$J$17,
    IF(('Funções Transações'!N123&lt;'Indices PF'!$F$18), N123*'Indices PF'!$K$17, N123*'Indices PF'!$L$17))))),
 IF(M123="EO", IF((O123&lt;='Indices PF'!$D$23),
  IF(('Funções Transações'!N123&lt;'Indices PF'!$E$26), N123*'Indices PF'!$J$23,
  IF(('Funções Transações'!N123&lt;'Indices PF'!$F$26), N123*'Indices PF'!$K$23, N123*'Indices PF'!$L$23)),
   IF((O123&lt;='Indices PF'!$D$24),
   IF(('Funções Transações'!N123&lt;'Indices PF'!$E$26), N123*'Indices PF'!$J$24,
   IF(('Funções Transações'!N123&lt;'Indices PF'!$F$26), N123*'Indices PF'!$K$24, N123*'Indices PF'!$L$24)),
    IF((O123&gt;='Indices PF'!$D$25),
    IF(('Funções Transações'!N123&lt;'Indices PF'!$E$26), N123*'Indices PF'!$J$25,
    IF(('Funções Transações'!N123&lt;'Indices PF'!$F$26), N123*'Indices PF'!$K$25, N123*'Indices PF'!$L$25)))))))))</f>
        <v/>
      </c>
      <c r="U123" s="216" t="str">
        <f>IF(OR(ISBLANK(P123),ISBLANK(Q123)),"",
 IF((Q123&lt;='Indices PF'!$D$47),
  IF(('Funções Transações'!P123&lt;'Indices PF'!$E$50), P123*'Indices PF'!$J$47,
  IF(('Funções Transações'!P123&lt;'Indices PF'!$F$50), P123*'Indices PF'!$K$47, P123*'Indices PF'!$L$47)),
   IF((Q123&lt;='Indices PF'!$D$48),
   IF(('Funções Transações'!P123&lt;'Indices PF'!$E$50), P123*'Indices PF'!$J$48,
   IF(('Funções Transações'!P123&lt;'Indices PF'!$F$50), P123*'Indices PF'!$K$48, P123*'Indices PF'!$L$48)),
    IF((Q123&gt;='Indices PF'!$D$49),
    IF(('Funções Transações'!P123&lt;'Indices PF'!$E$50), P123*'Indices PF'!$J$49,
    IF(('Funções Transações'!P123&lt;'Indices PF'!$F$50), P123*'Indices PF'!$K$49, P123*'Indices PF'!$L$49))))))</f>
        <v/>
      </c>
      <c r="V123" s="122"/>
      <c r="W123" s="122"/>
      <c r="X123" s="122"/>
      <c r="Y123" s="117"/>
      <c r="Z123" s="117"/>
      <c r="AA123" s="118"/>
      <c r="AB123" s="241" t="str">
        <f t="shared" si="2"/>
        <v/>
      </c>
      <c r="AC123" s="123"/>
      <c r="AD123" s="123"/>
      <c r="AE123" s="123"/>
      <c r="AF123" s="123"/>
      <c r="AG123" s="123"/>
    </row>
    <row r="124" spans="1:33" ht="12.75" customHeight="1">
      <c r="A124" s="84"/>
      <c r="B124" s="107"/>
      <c r="C124" s="173"/>
      <c r="D124" s="126"/>
      <c r="E124" s="126"/>
      <c r="F124" s="126"/>
      <c r="G124" s="126"/>
      <c r="H124" s="85"/>
      <c r="I124" s="144" t="str">
        <f>IF(AND(ISTEXT(K124),ISTEXT(L124)),"",SUM(K124:L124)*'Indices PF'!$E$54)</f>
        <v/>
      </c>
      <c r="J124" s="214" t="str">
        <f>IF(OR(ISBLANK(E124),ISBLANK(F124)),"",
 IF(D124="EI", IF((F124&lt;='Indices PF'!$D$7),
  IF(('Funções Transações'!E124&lt;'Indices PF'!$E$10), 'Indices PF'!$E$7,
  IF(('Funções Transações'!E124&lt;'Indices PF'!$F$10), 'Indices PF'!$F$7, 'Indices PF'!$G$7)),
   IF((F124&lt;='Indices PF'!$D$8),
   IF(('Funções Transações'!E124&lt;'Indices PF'!$E$10), 'Indices PF'!$E$8,
   IF(('Funções Transações'!E124&lt;'Indices PF'!$F$10), 'Indices PF'!$F$8, 'Indices PF'!$G$8)),
    IF((F124&gt;='Indices PF'!$D$9),
    IF(('Funções Transações'!E124&lt;'Indices PF'!$E$10), 'Indices PF'!$E$9,
    IF(('Funções Transações'!E124&lt;'Indices PF'!$F$10), 'Indices PF'!$F$9, 'Indices PF'!$G$9))))),
 IF(D124="EQ", IF((F124&lt;='Indices PF'!$D$15),
  IF(('Funções Transações'!E124&lt;'Indices PF'!$E$18), 'Indices PF'!$E$15,
  IF(('Funções Transações'!E124&lt;'Indices PF'!$F$18), 'Indices PF'!$F$15, 'Indices PF'!$G$15)),
   IF((F124&lt;='Indices PF'!$D$16),
   IF(('Funções Transações'!E124&lt;'Indices PF'!$E$18), 'Indices PF'!$E$16,
   IF(('Funções Transações'!E124&lt;'Indices PF'!$F$18), 'Indices PF'!$F$16, 'Indices PF'!$G$16)),
    IF((F124&gt;='Indices PF'!$D$17),
    IF(('Funções Transações'!E124&lt;'Indices PF'!$E$18), 'Indices PF'!$E$16,
    IF(('Funções Transações'!E124&lt;'Indices PF'!$F$18), 'Indices PF'!$F$16, 'Indices PF'!$G$16))))),
 IF(D124="EO", IF((F124&lt;='Indices PF'!$D$23),
  IF(('Funções Transações'!E124&lt;'Indices PF'!$E$26), 'Indices PF'!$E$23,
  IF(('Funções Transações'!E124&lt;'Indices PF'!$F$26), 'Indices PF'!$F$23, 'Indices PF'!$G$23)),
   IF((F124&lt;='Indices PF'!$D$24),
   IF(('Funções Transações'!E124&lt;'Indices PF'!$E$26), 'Indices PF'!$E$24,
   IF(('Funções Transações'!E124&lt;'Indices PF'!$F$26), 'Indices PF'!$F$24, 'Indices PF'!$G$24)),
    IF((F124&gt;='Indices PF'!$D$25),
    IF(('Funções Transações'!E124&lt;'Indices PF'!$E$26), 'Indices PF'!$E$25,
    IF(('Funções Transações'!E124&lt;'Indices PF'!$F$26), 'Indices PF'!$F$25, 'Indices PF'!$G$25)))))))))</f>
        <v/>
      </c>
      <c r="K124" s="116" t="str">
        <f>IF(OR(ISBLANK(E124),ISBLANK(F124)),"",
 IF(D124="EI", IF((F124&lt;='Indices PF'!$D$7),
  IF(('Funções Transações'!E124&lt;'Indices PF'!$E$10), E124*'Indices PF'!$J$7,
  IF(('Funções Transações'!E124&lt;'Indices PF'!$F$10), E124*'Indices PF'!$K$7, E124*'Indices PF'!$L$7)),
   IF((F124&lt;='Indices PF'!$D$8),
   IF(('Funções Transações'!E124&lt;'Indices PF'!$E$10), E124*'Indices PF'!$J$8,
   IF(('Funções Transações'!E124&lt;'Indices PF'!$F$10), E124*'Indices PF'!$K$8, E124*'Indices PF'!$L$8)),
    IF((F124&gt;='Indices PF'!$D$9),
    IF(('Funções Transações'!E124&lt;'Indices PF'!$E$10), E124*'Indices PF'!$J$9,
    IF(('Funções Transações'!E124&lt;'Indices PF'!$F$10), E124*'Indices PF'!$K$9, E124*'Indices PF'!$L$9))))),
 IF(D124="EQ", IF((F124&lt;='Indices PF'!$D$15),
  IF(('Funções Transações'!E124&lt;'Indices PF'!$E$18), E124*'Indices PF'!$J$15,
  IF(('Funções Transações'!E124&lt;'Indices PF'!$F$18), E124*'Indices PF'!$K$15, E124*'Indices PF'!$L$15)),
   IF((F124&lt;='Indices PF'!$D$16),
   IF(('Funções Transações'!E124&lt;'Indices PF'!$E$18), E124*'Indices PF'!$J$16,
   IF(('Funções Transações'!E124&lt;'Indices PF'!$F$18), E124*'Indices PF'!$K$16, E124*'Indices PF'!$L$16)),
    IF((F124&gt;='Indices PF'!$D$17),
    IF(('Funções Transações'!E124&lt;'Indices PF'!$E$18), E124*'Indices PF'!$J$16,
    IF(('Funções Transações'!E124&lt;'Indices PF'!$F$18), E124*'Indices PF'!$K$16, E124*'Indices PF'!$L$16))))),
 IF(D124="EO", IF((F124&lt;='Indices PF'!$D$23),
  IF(('Funções Transações'!E124&lt;'Indices PF'!$E$26), E124*'Indices PF'!$J$23,
  IF(('Funções Transações'!E124&lt;'Indices PF'!$F$26), E124*'Indices PF'!$K$23, E124*'Indices PF'!$L$23)),
   IF((F124&lt;='Indices PF'!$D$24),
   IF(('Funções Transações'!E124&lt;'Indices PF'!$E$26), E124*'Indices PF'!$J$24,
   IF(('Funções Transações'!E124&lt;'Indices PF'!$F$26), E124*'Indices PF'!$K$24, E124*'Indices PF'!$L$24)),
    IF((F124&gt;='Indices PF'!$D$25),
    IF(('Funções Transações'!E124&lt;'Indices PF'!$E$26), E124*'Indices PF'!$J$25,
    IF(('Funções Transações'!E124&lt;'Indices PF'!$F$26), E124*'Indices PF'!$K$25, E124*'Indices PF'!$L$25)))))))))</f>
        <v/>
      </c>
      <c r="L124" s="239" t="str">
        <f>IF(OR(ISBLANK(G124),ISBLANK(H124)),"",
 IF((H124&lt;='Indices PF'!$D$47),
  IF(('Funções Transações'!G124&lt;'Indices PF'!$E$50), G124*'Indices PF'!$J$47,
  IF(('Funções Transações'!G124&lt;'Indices PF'!$F$50), G124*'Indices PF'!$K$47, G124*'Indices PF'!$L$47)),
   IF((H124&lt;='Indices PF'!$D$48),
   IF(('Funções Transações'!G124&lt;'Indices PF'!$E$50), G124*'Indices PF'!$J$48,
   IF(('Funções Transações'!G124&lt;'Indices PF'!$F$50), G124*'Indices PF'!$K$48, G124*'Indices PF'!$L$48)),
    IF((H124&gt;='Indices PF'!$D$49),
    IF(('Funções Transações'!G124&lt;'Indices PF'!$E$50), G124*'Indices PF'!$J$49,
    IF(('Funções Transações'!G124&lt;'Indices PF'!$F$50), G124*'Indices PF'!$K$49, G124*'Indices PF'!$L$49))))))</f>
        <v/>
      </c>
      <c r="M124" s="85"/>
      <c r="N124" s="126"/>
      <c r="O124" s="126"/>
      <c r="P124" s="126"/>
      <c r="Q124" s="85"/>
      <c r="R124" s="144" t="str">
        <f>IF(AND(ISTEXT(T124),ISTEXT(U124)),"",SUM(T124:U124)*'Indices PF'!$E$54)</f>
        <v/>
      </c>
      <c r="S124" s="214" t="str">
        <f>IF(OR(ISBLANK(N124),ISBLANK(O124)),"",
 IF(M124="EI", IF((O124&lt;='Indices PF'!$D$7),
  IF(('Funções Transações'!N124&lt;'Indices PF'!$E$10), 'Indices PF'!$E$7,
  IF(('Funções Transações'!N124&lt;'Indices PF'!$F$10), 'Indices PF'!$F$7, 'Indices PF'!$G$7)),
   IF((O124&lt;='Indices PF'!$D$8),
   IF(('Funções Transações'!N124&lt;'Indices PF'!$E$10), 'Indices PF'!$E$8,
   IF(('Funções Transações'!N124&lt;'Indices PF'!$F$10), 'Indices PF'!$F$8, 'Indices PF'!$G$8)),
    IF((O124&gt;='Indices PF'!$D$9),
    IF(('Funções Transações'!N124&lt;'Indices PF'!$E$10), 'Indices PF'!$E$9,
    IF(('Funções Transações'!N124&lt;'Indices PF'!$F$10), 'Indices PF'!$F$9, 'Indices PF'!$G$9))))),
 IF(M124="EQ", IF((O124&lt;='Indices PF'!$D$15),
  IF(('Funções Transações'!N124&lt;'Indices PF'!$E$18), 'Indices PF'!$E$15,
  IF(('Funções Transações'!N124&lt;'Indices PF'!$F$18), 'Indices PF'!$F$15, 'Indices PF'!$G$15)),
   IF((O124&lt;='Indices PF'!$D$16),
   IF(('Funções Transações'!N124&lt;'Indices PF'!$E$18), 'Indices PF'!$E$16,
   IF(('Funções Transações'!N124&lt;'Indices PF'!$F$18), 'Indices PF'!$F$16, 'Indices PF'!$G$16)),
    IF((O124&gt;='Indices PF'!$D$17),
    IF(('Funções Transações'!N124&lt;'Indices PF'!$E$18), 'Indices PF'!$E$17,
    IF(('Funções Transações'!N124&lt;'Indices PF'!$F$18), 'Indices PF'!$F$17, 'Indices PF'!$G$17))))),
 IF(M124="EO", IF((O124&lt;='Indices PF'!$D$23),
  IF(('Funções Transações'!N124&lt;'Indices PF'!$E$26), 'Indices PF'!$E$23,
  IF(('Funções Transações'!N124&lt;'Indices PF'!$F$26), 'Indices PF'!$F$23, 'Indices PF'!$G$23)),
   IF((O124&lt;='Indices PF'!$D$24),
   IF(('Funções Transações'!N124&lt;'Indices PF'!$E$26), 'Indices PF'!$E$24,
   IF(('Funções Transações'!N124&lt;'Indices PF'!$F$26), 'Indices PF'!$F$24, 'Indices PF'!$G$24)),
    IF((O124&gt;='Indices PF'!$D$25),
    IF(('Funções Transações'!N124&lt;'Indices PF'!$E$26), 'Indices PF'!$E$25,
    IF(('Funções Transações'!N124&lt;'Indices PF'!$F$26), 'Indices PF'!$F$25, 'Indices PF'!$G$25)))))))))</f>
        <v/>
      </c>
      <c r="T124" s="215" t="str">
        <f>IF(OR(ISBLANK(N124),ISBLANK(O124)),"",
 IF(M124="EI", IF((O124&lt;='Indices PF'!$D$7),
  IF(('Funções Transações'!N124&lt;'Indices PF'!$E$10), N124*'Indices PF'!$J$7,
  IF(('Funções Transações'!N124&lt;'Indices PF'!$F$10), N124*'Indices PF'!$K$7, N124*'Indices PF'!$L$7)),
   IF((O124&lt;='Indices PF'!$D$8),
   IF(('Funções Transações'!N124&lt;'Indices PF'!$E$10), N124*'Indices PF'!$J$8,
   IF(('Funções Transações'!N124&lt;'Indices PF'!$F$10), N124*'Indices PF'!$K$8, N124*'Indices PF'!$L$8)),
    IF((O124&gt;='Indices PF'!$D$9),
    IF(('Funções Transações'!N124&lt;'Indices PF'!$E$10), N124*'Indices PF'!$J$9,
    IF(('Funções Transações'!N124&lt;'Indices PF'!$F$10), N124*'Indices PF'!$K$9, N124*'Indices PF'!$L$9))))),
 IF(M124="EQ", IF((O124&lt;='Indices PF'!$D$15),
  IF(('Funções Transações'!N124&lt;'Indices PF'!$E$18), N124*'Indices PF'!$J$15,
  IF(('Funções Transações'!N124&lt;'Indices PF'!$F$18), N124*'Indices PF'!$K$15, N124*'Indices PF'!$L$15)),
   IF((O124&lt;='Indices PF'!$D$16),
   IF(('Funções Transações'!N124&lt;'Indices PF'!$E$18), N124*'Indices PF'!$J$16,
   IF(('Funções Transações'!N124&lt;'Indices PF'!$F$18), N124*'Indices PF'!$K$16, N124*'Indices PF'!$L$16)),
    IF((O124&gt;='Indices PF'!$D$17),
    IF(('Funções Transações'!N124&lt;'Indices PF'!$E$18), N124*'Indices PF'!$J$17,
    IF(('Funções Transações'!N124&lt;'Indices PF'!$F$18), N124*'Indices PF'!$K$17, N124*'Indices PF'!$L$17))))),
 IF(M124="EO", IF((O124&lt;='Indices PF'!$D$23),
  IF(('Funções Transações'!N124&lt;'Indices PF'!$E$26), N124*'Indices PF'!$J$23,
  IF(('Funções Transações'!N124&lt;'Indices PF'!$F$26), N124*'Indices PF'!$K$23, N124*'Indices PF'!$L$23)),
   IF((O124&lt;='Indices PF'!$D$24),
   IF(('Funções Transações'!N124&lt;'Indices PF'!$E$26), N124*'Indices PF'!$J$24,
   IF(('Funções Transações'!N124&lt;'Indices PF'!$F$26), N124*'Indices PF'!$K$24, N124*'Indices PF'!$L$24)),
    IF((O124&gt;='Indices PF'!$D$25),
    IF(('Funções Transações'!N124&lt;'Indices PF'!$E$26), N124*'Indices PF'!$J$25,
    IF(('Funções Transações'!N124&lt;'Indices PF'!$F$26), N124*'Indices PF'!$K$25, N124*'Indices PF'!$L$25)))))))))</f>
        <v/>
      </c>
      <c r="U124" s="216" t="str">
        <f>IF(OR(ISBLANK(P124),ISBLANK(Q124)),"",
 IF((Q124&lt;='Indices PF'!$D$47),
  IF(('Funções Transações'!P124&lt;'Indices PF'!$E$50), P124*'Indices PF'!$J$47,
  IF(('Funções Transações'!P124&lt;'Indices PF'!$F$50), P124*'Indices PF'!$K$47, P124*'Indices PF'!$L$47)),
   IF((Q124&lt;='Indices PF'!$D$48),
   IF(('Funções Transações'!P124&lt;'Indices PF'!$E$50), P124*'Indices PF'!$J$48,
   IF(('Funções Transações'!P124&lt;'Indices PF'!$F$50), P124*'Indices PF'!$K$48, P124*'Indices PF'!$L$48)),
    IF((Q124&gt;='Indices PF'!$D$49),
    IF(('Funções Transações'!P124&lt;'Indices PF'!$E$50), P124*'Indices PF'!$J$49,
    IF(('Funções Transações'!P124&lt;'Indices PF'!$F$50), P124*'Indices PF'!$K$49, P124*'Indices PF'!$L$49))))))</f>
        <v/>
      </c>
      <c r="V124" s="122"/>
      <c r="W124" s="122"/>
      <c r="X124" s="122"/>
      <c r="Y124" s="117"/>
      <c r="Z124" s="117"/>
      <c r="AA124" s="118"/>
      <c r="AB124" s="241" t="str">
        <f t="shared" si="2"/>
        <v/>
      </c>
      <c r="AC124" s="123"/>
      <c r="AD124" s="123"/>
      <c r="AE124" s="89"/>
      <c r="AF124" s="123"/>
      <c r="AG124" s="123"/>
    </row>
    <row r="125" spans="1:33" ht="12.75" customHeight="1">
      <c r="A125" s="84"/>
      <c r="B125" s="107"/>
      <c r="C125" s="173"/>
      <c r="D125" s="126"/>
      <c r="E125" s="126"/>
      <c r="F125" s="126"/>
      <c r="G125" s="126"/>
      <c r="H125" s="85"/>
      <c r="I125" s="144" t="str">
        <f>IF(AND(ISTEXT(K125),ISTEXT(L125)),"",SUM(K125:L125)*'Indices PF'!$E$54)</f>
        <v/>
      </c>
      <c r="J125" s="214" t="str">
        <f>IF(OR(ISBLANK(E125),ISBLANK(F125)),"",
 IF(D125="EI", IF((F125&lt;='Indices PF'!$D$7),
  IF(('Funções Transações'!E125&lt;'Indices PF'!$E$10), 'Indices PF'!$E$7,
  IF(('Funções Transações'!E125&lt;'Indices PF'!$F$10), 'Indices PF'!$F$7, 'Indices PF'!$G$7)),
   IF((F125&lt;='Indices PF'!$D$8),
   IF(('Funções Transações'!E125&lt;'Indices PF'!$E$10), 'Indices PF'!$E$8,
   IF(('Funções Transações'!E125&lt;'Indices PF'!$F$10), 'Indices PF'!$F$8, 'Indices PF'!$G$8)),
    IF((F125&gt;='Indices PF'!$D$9),
    IF(('Funções Transações'!E125&lt;'Indices PF'!$E$10), 'Indices PF'!$E$9,
    IF(('Funções Transações'!E125&lt;'Indices PF'!$F$10), 'Indices PF'!$F$9, 'Indices PF'!$G$9))))),
 IF(D125="EQ", IF((F125&lt;='Indices PF'!$D$15),
  IF(('Funções Transações'!E125&lt;'Indices PF'!$E$18), 'Indices PF'!$E$15,
  IF(('Funções Transações'!E125&lt;'Indices PF'!$F$18), 'Indices PF'!$F$15, 'Indices PF'!$G$15)),
   IF((F125&lt;='Indices PF'!$D$16),
   IF(('Funções Transações'!E125&lt;'Indices PF'!$E$18), 'Indices PF'!$E$16,
   IF(('Funções Transações'!E125&lt;'Indices PF'!$F$18), 'Indices PF'!$F$16, 'Indices PF'!$G$16)),
    IF((F125&gt;='Indices PF'!$D$17),
    IF(('Funções Transações'!E125&lt;'Indices PF'!$E$18), 'Indices PF'!$E$16,
    IF(('Funções Transações'!E125&lt;'Indices PF'!$F$18), 'Indices PF'!$F$16, 'Indices PF'!$G$16))))),
 IF(D125="EO", IF((F125&lt;='Indices PF'!$D$23),
  IF(('Funções Transações'!E125&lt;'Indices PF'!$E$26), 'Indices PF'!$E$23,
  IF(('Funções Transações'!E125&lt;'Indices PF'!$F$26), 'Indices PF'!$F$23, 'Indices PF'!$G$23)),
   IF((F125&lt;='Indices PF'!$D$24),
   IF(('Funções Transações'!E125&lt;'Indices PF'!$E$26), 'Indices PF'!$E$24,
   IF(('Funções Transações'!E125&lt;'Indices PF'!$F$26), 'Indices PF'!$F$24, 'Indices PF'!$G$24)),
    IF((F125&gt;='Indices PF'!$D$25),
    IF(('Funções Transações'!E125&lt;'Indices PF'!$E$26), 'Indices PF'!$E$25,
    IF(('Funções Transações'!E125&lt;'Indices PF'!$F$26), 'Indices PF'!$F$25, 'Indices PF'!$G$25)))))))))</f>
        <v/>
      </c>
      <c r="K125" s="116" t="str">
        <f>IF(OR(ISBLANK(E125),ISBLANK(F125)),"",
 IF(D125="EI", IF((F125&lt;='Indices PF'!$D$7),
  IF(('Funções Transações'!E125&lt;'Indices PF'!$E$10), E125*'Indices PF'!$J$7,
  IF(('Funções Transações'!E125&lt;'Indices PF'!$F$10), E125*'Indices PF'!$K$7, E125*'Indices PF'!$L$7)),
   IF((F125&lt;='Indices PF'!$D$8),
   IF(('Funções Transações'!E125&lt;'Indices PF'!$E$10), E125*'Indices PF'!$J$8,
   IF(('Funções Transações'!E125&lt;'Indices PF'!$F$10), E125*'Indices PF'!$K$8, E125*'Indices PF'!$L$8)),
    IF((F125&gt;='Indices PF'!$D$9),
    IF(('Funções Transações'!E125&lt;'Indices PF'!$E$10), E125*'Indices PF'!$J$9,
    IF(('Funções Transações'!E125&lt;'Indices PF'!$F$10), E125*'Indices PF'!$K$9, E125*'Indices PF'!$L$9))))),
 IF(D125="EQ", IF((F125&lt;='Indices PF'!$D$15),
  IF(('Funções Transações'!E125&lt;'Indices PF'!$E$18), E125*'Indices PF'!$J$15,
  IF(('Funções Transações'!E125&lt;'Indices PF'!$F$18), E125*'Indices PF'!$K$15, E125*'Indices PF'!$L$15)),
   IF((F125&lt;='Indices PF'!$D$16),
   IF(('Funções Transações'!E125&lt;'Indices PF'!$E$18), E125*'Indices PF'!$J$16,
   IF(('Funções Transações'!E125&lt;'Indices PF'!$F$18), E125*'Indices PF'!$K$16, E125*'Indices PF'!$L$16)),
    IF((F125&gt;='Indices PF'!$D$17),
    IF(('Funções Transações'!E125&lt;'Indices PF'!$E$18), E125*'Indices PF'!$J$16,
    IF(('Funções Transações'!E125&lt;'Indices PF'!$F$18), E125*'Indices PF'!$K$16, E125*'Indices PF'!$L$16))))),
 IF(D125="EO", IF((F125&lt;='Indices PF'!$D$23),
  IF(('Funções Transações'!E125&lt;'Indices PF'!$E$26), E125*'Indices PF'!$J$23,
  IF(('Funções Transações'!E125&lt;'Indices PF'!$F$26), E125*'Indices PF'!$K$23, E125*'Indices PF'!$L$23)),
   IF((F125&lt;='Indices PF'!$D$24),
   IF(('Funções Transações'!E125&lt;'Indices PF'!$E$26), E125*'Indices PF'!$J$24,
   IF(('Funções Transações'!E125&lt;'Indices PF'!$F$26), E125*'Indices PF'!$K$24, E125*'Indices PF'!$L$24)),
    IF((F125&gt;='Indices PF'!$D$25),
    IF(('Funções Transações'!E125&lt;'Indices PF'!$E$26), E125*'Indices PF'!$J$25,
    IF(('Funções Transações'!E125&lt;'Indices PF'!$F$26), E125*'Indices PF'!$K$25, E125*'Indices PF'!$L$25)))))))))</f>
        <v/>
      </c>
      <c r="L125" s="239" t="str">
        <f>IF(OR(ISBLANK(G125),ISBLANK(H125)),"",
 IF((H125&lt;='Indices PF'!$D$47),
  IF(('Funções Transações'!G125&lt;'Indices PF'!$E$50), G125*'Indices PF'!$J$47,
  IF(('Funções Transações'!G125&lt;'Indices PF'!$F$50), G125*'Indices PF'!$K$47, G125*'Indices PF'!$L$47)),
   IF((H125&lt;='Indices PF'!$D$48),
   IF(('Funções Transações'!G125&lt;'Indices PF'!$E$50), G125*'Indices PF'!$J$48,
   IF(('Funções Transações'!G125&lt;'Indices PF'!$F$50), G125*'Indices PF'!$K$48, G125*'Indices PF'!$L$48)),
    IF((H125&gt;='Indices PF'!$D$49),
    IF(('Funções Transações'!G125&lt;'Indices PF'!$E$50), G125*'Indices PF'!$J$49,
    IF(('Funções Transações'!G125&lt;'Indices PF'!$F$50), G125*'Indices PF'!$K$49, G125*'Indices PF'!$L$49))))))</f>
        <v/>
      </c>
      <c r="M125" s="85"/>
      <c r="N125" s="126"/>
      <c r="O125" s="126"/>
      <c r="P125" s="126"/>
      <c r="Q125" s="85"/>
      <c r="R125" s="144" t="str">
        <f>IF(AND(ISTEXT(T125),ISTEXT(U125)),"",SUM(T125:U125)*'Indices PF'!$E$54)</f>
        <v/>
      </c>
      <c r="S125" s="214" t="str">
        <f>IF(OR(ISBLANK(N125),ISBLANK(O125)),"",
 IF(M125="EI", IF((O125&lt;='Indices PF'!$D$7),
  IF(('Funções Transações'!N125&lt;'Indices PF'!$E$10), 'Indices PF'!$E$7,
  IF(('Funções Transações'!N125&lt;'Indices PF'!$F$10), 'Indices PF'!$F$7, 'Indices PF'!$G$7)),
   IF((O125&lt;='Indices PF'!$D$8),
   IF(('Funções Transações'!N125&lt;'Indices PF'!$E$10), 'Indices PF'!$E$8,
   IF(('Funções Transações'!N125&lt;'Indices PF'!$F$10), 'Indices PF'!$F$8, 'Indices PF'!$G$8)),
    IF((O125&gt;='Indices PF'!$D$9),
    IF(('Funções Transações'!N125&lt;'Indices PF'!$E$10), 'Indices PF'!$E$9,
    IF(('Funções Transações'!N125&lt;'Indices PF'!$F$10), 'Indices PF'!$F$9, 'Indices PF'!$G$9))))),
 IF(M125="EQ", IF((O125&lt;='Indices PF'!$D$15),
  IF(('Funções Transações'!N125&lt;'Indices PF'!$E$18), 'Indices PF'!$E$15,
  IF(('Funções Transações'!N125&lt;'Indices PF'!$F$18), 'Indices PF'!$F$15, 'Indices PF'!$G$15)),
   IF((O125&lt;='Indices PF'!$D$16),
   IF(('Funções Transações'!N125&lt;'Indices PF'!$E$18), 'Indices PF'!$E$16,
   IF(('Funções Transações'!N125&lt;'Indices PF'!$F$18), 'Indices PF'!$F$16, 'Indices PF'!$G$16)),
    IF((O125&gt;='Indices PF'!$D$17),
    IF(('Funções Transações'!N125&lt;'Indices PF'!$E$18), 'Indices PF'!$E$17,
    IF(('Funções Transações'!N125&lt;'Indices PF'!$F$18), 'Indices PF'!$F$17, 'Indices PF'!$G$17))))),
 IF(M125="EO", IF((O125&lt;='Indices PF'!$D$23),
  IF(('Funções Transações'!N125&lt;'Indices PF'!$E$26), 'Indices PF'!$E$23,
  IF(('Funções Transações'!N125&lt;'Indices PF'!$F$26), 'Indices PF'!$F$23, 'Indices PF'!$G$23)),
   IF((O125&lt;='Indices PF'!$D$24),
   IF(('Funções Transações'!N125&lt;'Indices PF'!$E$26), 'Indices PF'!$E$24,
   IF(('Funções Transações'!N125&lt;'Indices PF'!$F$26), 'Indices PF'!$F$24, 'Indices PF'!$G$24)),
    IF((O125&gt;='Indices PF'!$D$25),
    IF(('Funções Transações'!N125&lt;'Indices PF'!$E$26), 'Indices PF'!$E$25,
    IF(('Funções Transações'!N125&lt;'Indices PF'!$F$26), 'Indices PF'!$F$25, 'Indices PF'!$G$25)))))))))</f>
        <v/>
      </c>
      <c r="T125" s="215" t="str">
        <f>IF(OR(ISBLANK(N125),ISBLANK(O125)),"",
 IF(M125="EI", IF((O125&lt;='Indices PF'!$D$7),
  IF(('Funções Transações'!N125&lt;'Indices PF'!$E$10), N125*'Indices PF'!$J$7,
  IF(('Funções Transações'!N125&lt;'Indices PF'!$F$10), N125*'Indices PF'!$K$7, N125*'Indices PF'!$L$7)),
   IF((O125&lt;='Indices PF'!$D$8),
   IF(('Funções Transações'!N125&lt;'Indices PF'!$E$10), N125*'Indices PF'!$J$8,
   IF(('Funções Transações'!N125&lt;'Indices PF'!$F$10), N125*'Indices PF'!$K$8, N125*'Indices PF'!$L$8)),
    IF((O125&gt;='Indices PF'!$D$9),
    IF(('Funções Transações'!N125&lt;'Indices PF'!$E$10), N125*'Indices PF'!$J$9,
    IF(('Funções Transações'!N125&lt;'Indices PF'!$F$10), N125*'Indices PF'!$K$9, N125*'Indices PF'!$L$9))))),
 IF(M125="EQ", IF((O125&lt;='Indices PF'!$D$15),
  IF(('Funções Transações'!N125&lt;'Indices PF'!$E$18), N125*'Indices PF'!$J$15,
  IF(('Funções Transações'!N125&lt;'Indices PF'!$F$18), N125*'Indices PF'!$K$15, N125*'Indices PF'!$L$15)),
   IF((O125&lt;='Indices PF'!$D$16),
   IF(('Funções Transações'!N125&lt;'Indices PF'!$E$18), N125*'Indices PF'!$J$16,
   IF(('Funções Transações'!N125&lt;'Indices PF'!$F$18), N125*'Indices PF'!$K$16, N125*'Indices PF'!$L$16)),
    IF((O125&gt;='Indices PF'!$D$17),
    IF(('Funções Transações'!N125&lt;'Indices PF'!$E$18), N125*'Indices PF'!$J$17,
    IF(('Funções Transações'!N125&lt;'Indices PF'!$F$18), N125*'Indices PF'!$K$17, N125*'Indices PF'!$L$17))))),
 IF(M125="EO", IF((O125&lt;='Indices PF'!$D$23),
  IF(('Funções Transações'!N125&lt;'Indices PF'!$E$26), N125*'Indices PF'!$J$23,
  IF(('Funções Transações'!N125&lt;'Indices PF'!$F$26), N125*'Indices PF'!$K$23, N125*'Indices PF'!$L$23)),
   IF((O125&lt;='Indices PF'!$D$24),
   IF(('Funções Transações'!N125&lt;'Indices PF'!$E$26), N125*'Indices PF'!$J$24,
   IF(('Funções Transações'!N125&lt;'Indices PF'!$F$26), N125*'Indices PF'!$K$24, N125*'Indices PF'!$L$24)),
    IF((O125&gt;='Indices PF'!$D$25),
    IF(('Funções Transações'!N125&lt;'Indices PF'!$E$26), N125*'Indices PF'!$J$25,
    IF(('Funções Transações'!N125&lt;'Indices PF'!$F$26), N125*'Indices PF'!$K$25, N125*'Indices PF'!$L$25)))))))))</f>
        <v/>
      </c>
      <c r="U125" s="216" t="str">
        <f>IF(OR(ISBLANK(P125),ISBLANK(Q125)),"",
 IF((Q125&lt;='Indices PF'!$D$47),
  IF(('Funções Transações'!P125&lt;'Indices PF'!$E$50), P125*'Indices PF'!$J$47,
  IF(('Funções Transações'!P125&lt;'Indices PF'!$F$50), P125*'Indices PF'!$K$47, P125*'Indices PF'!$L$47)),
   IF((Q125&lt;='Indices PF'!$D$48),
   IF(('Funções Transações'!P125&lt;'Indices PF'!$E$50), P125*'Indices PF'!$J$48,
   IF(('Funções Transações'!P125&lt;'Indices PF'!$F$50), P125*'Indices PF'!$K$48, P125*'Indices PF'!$L$48)),
    IF((Q125&gt;='Indices PF'!$D$49),
    IF(('Funções Transações'!P125&lt;'Indices PF'!$E$50), P125*'Indices PF'!$J$49,
    IF(('Funções Transações'!P125&lt;'Indices PF'!$F$50), P125*'Indices PF'!$K$49, P125*'Indices PF'!$L$49))))))</f>
        <v/>
      </c>
      <c r="V125" s="122"/>
      <c r="W125" s="122"/>
      <c r="X125" s="122"/>
      <c r="Y125" s="117"/>
      <c r="Z125" s="117"/>
      <c r="AA125" s="118"/>
      <c r="AB125" s="241" t="str">
        <f t="shared" si="2"/>
        <v/>
      </c>
      <c r="AC125" s="123"/>
      <c r="AD125" s="123"/>
      <c r="AE125" s="123"/>
      <c r="AF125" s="123"/>
      <c r="AG125" s="123"/>
    </row>
    <row r="126" spans="1:33" ht="12.75" customHeight="1">
      <c r="A126" s="84"/>
      <c r="B126" s="107"/>
      <c r="C126" s="173"/>
      <c r="D126" s="126"/>
      <c r="E126" s="126"/>
      <c r="F126" s="126"/>
      <c r="G126" s="126"/>
      <c r="H126" s="85"/>
      <c r="I126" s="144" t="str">
        <f>IF(AND(ISTEXT(K126),ISTEXT(L126)),"",SUM(K126:L126)*'Indices PF'!$E$54)</f>
        <v/>
      </c>
      <c r="J126" s="214" t="str">
        <f>IF(OR(ISBLANK(E126),ISBLANK(F126)),"",
 IF(D126="EI", IF((F126&lt;='Indices PF'!$D$7),
  IF(('Funções Transações'!E126&lt;'Indices PF'!$E$10), 'Indices PF'!$E$7,
  IF(('Funções Transações'!E126&lt;'Indices PF'!$F$10), 'Indices PF'!$F$7, 'Indices PF'!$G$7)),
   IF((F126&lt;='Indices PF'!$D$8),
   IF(('Funções Transações'!E126&lt;'Indices PF'!$E$10), 'Indices PF'!$E$8,
   IF(('Funções Transações'!E126&lt;'Indices PF'!$F$10), 'Indices PF'!$F$8, 'Indices PF'!$G$8)),
    IF((F126&gt;='Indices PF'!$D$9),
    IF(('Funções Transações'!E126&lt;'Indices PF'!$E$10), 'Indices PF'!$E$9,
    IF(('Funções Transações'!E126&lt;'Indices PF'!$F$10), 'Indices PF'!$F$9, 'Indices PF'!$G$9))))),
 IF(D126="EQ", IF((F126&lt;='Indices PF'!$D$15),
  IF(('Funções Transações'!E126&lt;'Indices PF'!$E$18), 'Indices PF'!$E$15,
  IF(('Funções Transações'!E126&lt;'Indices PF'!$F$18), 'Indices PF'!$F$15, 'Indices PF'!$G$15)),
   IF((F126&lt;='Indices PF'!$D$16),
   IF(('Funções Transações'!E126&lt;'Indices PF'!$E$18), 'Indices PF'!$E$16,
   IF(('Funções Transações'!E126&lt;'Indices PF'!$F$18), 'Indices PF'!$F$16, 'Indices PF'!$G$16)),
    IF((F126&gt;='Indices PF'!$D$17),
    IF(('Funções Transações'!E126&lt;'Indices PF'!$E$18), 'Indices PF'!$E$16,
    IF(('Funções Transações'!E126&lt;'Indices PF'!$F$18), 'Indices PF'!$F$16, 'Indices PF'!$G$16))))),
 IF(D126="EO", IF((F126&lt;='Indices PF'!$D$23),
  IF(('Funções Transações'!E126&lt;'Indices PF'!$E$26), 'Indices PF'!$E$23,
  IF(('Funções Transações'!E126&lt;'Indices PF'!$F$26), 'Indices PF'!$F$23, 'Indices PF'!$G$23)),
   IF((F126&lt;='Indices PF'!$D$24),
   IF(('Funções Transações'!E126&lt;'Indices PF'!$E$26), 'Indices PF'!$E$24,
   IF(('Funções Transações'!E126&lt;'Indices PF'!$F$26), 'Indices PF'!$F$24, 'Indices PF'!$G$24)),
    IF((F126&gt;='Indices PF'!$D$25),
    IF(('Funções Transações'!E126&lt;'Indices PF'!$E$26), 'Indices PF'!$E$25,
    IF(('Funções Transações'!E126&lt;'Indices PF'!$F$26), 'Indices PF'!$F$25, 'Indices PF'!$G$25)))))))))</f>
        <v/>
      </c>
      <c r="K126" s="116" t="str">
        <f>IF(OR(ISBLANK(E126),ISBLANK(F126)),"",
 IF(D126="EI", IF((F126&lt;='Indices PF'!$D$7),
  IF(('Funções Transações'!E126&lt;'Indices PF'!$E$10), E126*'Indices PF'!$J$7,
  IF(('Funções Transações'!E126&lt;'Indices PF'!$F$10), E126*'Indices PF'!$K$7, E126*'Indices PF'!$L$7)),
   IF((F126&lt;='Indices PF'!$D$8),
   IF(('Funções Transações'!E126&lt;'Indices PF'!$E$10), E126*'Indices PF'!$J$8,
   IF(('Funções Transações'!E126&lt;'Indices PF'!$F$10), E126*'Indices PF'!$K$8, E126*'Indices PF'!$L$8)),
    IF((F126&gt;='Indices PF'!$D$9),
    IF(('Funções Transações'!E126&lt;'Indices PF'!$E$10), E126*'Indices PF'!$J$9,
    IF(('Funções Transações'!E126&lt;'Indices PF'!$F$10), E126*'Indices PF'!$K$9, E126*'Indices PF'!$L$9))))),
 IF(D126="EQ", IF((F126&lt;='Indices PF'!$D$15),
  IF(('Funções Transações'!E126&lt;'Indices PF'!$E$18), E126*'Indices PF'!$J$15,
  IF(('Funções Transações'!E126&lt;'Indices PF'!$F$18), E126*'Indices PF'!$K$15, E126*'Indices PF'!$L$15)),
   IF((F126&lt;='Indices PF'!$D$16),
   IF(('Funções Transações'!E126&lt;'Indices PF'!$E$18), E126*'Indices PF'!$J$16,
   IF(('Funções Transações'!E126&lt;'Indices PF'!$F$18), E126*'Indices PF'!$K$16, E126*'Indices PF'!$L$16)),
    IF((F126&gt;='Indices PF'!$D$17),
    IF(('Funções Transações'!E126&lt;'Indices PF'!$E$18), E126*'Indices PF'!$J$16,
    IF(('Funções Transações'!E126&lt;'Indices PF'!$F$18), E126*'Indices PF'!$K$16, E126*'Indices PF'!$L$16))))),
 IF(D126="EO", IF((F126&lt;='Indices PF'!$D$23),
  IF(('Funções Transações'!E126&lt;'Indices PF'!$E$26), E126*'Indices PF'!$J$23,
  IF(('Funções Transações'!E126&lt;'Indices PF'!$F$26), E126*'Indices PF'!$K$23, E126*'Indices PF'!$L$23)),
   IF((F126&lt;='Indices PF'!$D$24),
   IF(('Funções Transações'!E126&lt;'Indices PF'!$E$26), E126*'Indices PF'!$J$24,
   IF(('Funções Transações'!E126&lt;'Indices PF'!$F$26), E126*'Indices PF'!$K$24, E126*'Indices PF'!$L$24)),
    IF((F126&gt;='Indices PF'!$D$25),
    IF(('Funções Transações'!E126&lt;'Indices PF'!$E$26), E126*'Indices PF'!$J$25,
    IF(('Funções Transações'!E126&lt;'Indices PF'!$F$26), E126*'Indices PF'!$K$25, E126*'Indices PF'!$L$25)))))))))</f>
        <v/>
      </c>
      <c r="L126" s="239" t="str">
        <f>IF(OR(ISBLANK(G126),ISBLANK(H126)),"",
 IF((H126&lt;='Indices PF'!$D$47),
  IF(('Funções Transações'!G126&lt;'Indices PF'!$E$50), G126*'Indices PF'!$J$47,
  IF(('Funções Transações'!G126&lt;'Indices PF'!$F$50), G126*'Indices PF'!$K$47, G126*'Indices PF'!$L$47)),
   IF((H126&lt;='Indices PF'!$D$48),
   IF(('Funções Transações'!G126&lt;'Indices PF'!$E$50), G126*'Indices PF'!$J$48,
   IF(('Funções Transações'!G126&lt;'Indices PF'!$F$50), G126*'Indices PF'!$K$48, G126*'Indices PF'!$L$48)),
    IF((H126&gt;='Indices PF'!$D$49),
    IF(('Funções Transações'!G126&lt;'Indices PF'!$E$50), G126*'Indices PF'!$J$49,
    IF(('Funções Transações'!G126&lt;'Indices PF'!$F$50), G126*'Indices PF'!$K$49, G126*'Indices PF'!$L$49))))))</f>
        <v/>
      </c>
      <c r="M126" s="85"/>
      <c r="N126" s="126"/>
      <c r="O126" s="126"/>
      <c r="P126" s="126"/>
      <c r="Q126" s="85"/>
      <c r="R126" s="144" t="str">
        <f>IF(AND(ISTEXT(T126),ISTEXT(U126)),"",SUM(T126:U126)*'Indices PF'!$E$54)</f>
        <v/>
      </c>
      <c r="S126" s="214" t="str">
        <f>IF(OR(ISBLANK(N126),ISBLANK(O126)),"",
 IF(M126="EI", IF((O126&lt;='Indices PF'!$D$7),
  IF(('Funções Transações'!N126&lt;'Indices PF'!$E$10), 'Indices PF'!$E$7,
  IF(('Funções Transações'!N126&lt;'Indices PF'!$F$10), 'Indices PF'!$F$7, 'Indices PF'!$G$7)),
   IF((O126&lt;='Indices PF'!$D$8),
   IF(('Funções Transações'!N126&lt;'Indices PF'!$E$10), 'Indices PF'!$E$8,
   IF(('Funções Transações'!N126&lt;'Indices PF'!$F$10), 'Indices PF'!$F$8, 'Indices PF'!$G$8)),
    IF((O126&gt;='Indices PF'!$D$9),
    IF(('Funções Transações'!N126&lt;'Indices PF'!$E$10), 'Indices PF'!$E$9,
    IF(('Funções Transações'!N126&lt;'Indices PF'!$F$10), 'Indices PF'!$F$9, 'Indices PF'!$G$9))))),
 IF(M126="EQ", IF((O126&lt;='Indices PF'!$D$15),
  IF(('Funções Transações'!N126&lt;'Indices PF'!$E$18), 'Indices PF'!$E$15,
  IF(('Funções Transações'!N126&lt;'Indices PF'!$F$18), 'Indices PF'!$F$15, 'Indices PF'!$G$15)),
   IF((O126&lt;='Indices PF'!$D$16),
   IF(('Funções Transações'!N126&lt;'Indices PF'!$E$18), 'Indices PF'!$E$16,
   IF(('Funções Transações'!N126&lt;'Indices PF'!$F$18), 'Indices PF'!$F$16, 'Indices PF'!$G$16)),
    IF((O126&gt;='Indices PF'!$D$17),
    IF(('Funções Transações'!N126&lt;'Indices PF'!$E$18), 'Indices PF'!$E$17,
    IF(('Funções Transações'!N126&lt;'Indices PF'!$F$18), 'Indices PF'!$F$17, 'Indices PF'!$G$17))))),
 IF(M126="EO", IF((O126&lt;='Indices PF'!$D$23),
  IF(('Funções Transações'!N126&lt;'Indices PF'!$E$26), 'Indices PF'!$E$23,
  IF(('Funções Transações'!N126&lt;'Indices PF'!$F$26), 'Indices PF'!$F$23, 'Indices PF'!$G$23)),
   IF((O126&lt;='Indices PF'!$D$24),
   IF(('Funções Transações'!N126&lt;'Indices PF'!$E$26), 'Indices PF'!$E$24,
   IF(('Funções Transações'!N126&lt;'Indices PF'!$F$26), 'Indices PF'!$F$24, 'Indices PF'!$G$24)),
    IF((O126&gt;='Indices PF'!$D$25),
    IF(('Funções Transações'!N126&lt;'Indices PF'!$E$26), 'Indices PF'!$E$25,
    IF(('Funções Transações'!N126&lt;'Indices PF'!$F$26), 'Indices PF'!$F$25, 'Indices PF'!$G$25)))))))))</f>
        <v/>
      </c>
      <c r="T126" s="215" t="str">
        <f>IF(OR(ISBLANK(N126),ISBLANK(O126)),"",
 IF(M126="EI", IF((O126&lt;='Indices PF'!$D$7),
  IF(('Funções Transações'!N126&lt;'Indices PF'!$E$10), N126*'Indices PF'!$J$7,
  IF(('Funções Transações'!N126&lt;'Indices PF'!$F$10), N126*'Indices PF'!$K$7, N126*'Indices PF'!$L$7)),
   IF((O126&lt;='Indices PF'!$D$8),
   IF(('Funções Transações'!N126&lt;'Indices PF'!$E$10), N126*'Indices PF'!$J$8,
   IF(('Funções Transações'!N126&lt;'Indices PF'!$F$10), N126*'Indices PF'!$K$8, N126*'Indices PF'!$L$8)),
    IF((O126&gt;='Indices PF'!$D$9),
    IF(('Funções Transações'!N126&lt;'Indices PF'!$E$10), N126*'Indices PF'!$J$9,
    IF(('Funções Transações'!N126&lt;'Indices PF'!$F$10), N126*'Indices PF'!$K$9, N126*'Indices PF'!$L$9))))),
 IF(M126="EQ", IF((O126&lt;='Indices PF'!$D$15),
  IF(('Funções Transações'!N126&lt;'Indices PF'!$E$18), N126*'Indices PF'!$J$15,
  IF(('Funções Transações'!N126&lt;'Indices PF'!$F$18), N126*'Indices PF'!$K$15, N126*'Indices PF'!$L$15)),
   IF((O126&lt;='Indices PF'!$D$16),
   IF(('Funções Transações'!N126&lt;'Indices PF'!$E$18), N126*'Indices PF'!$J$16,
   IF(('Funções Transações'!N126&lt;'Indices PF'!$F$18), N126*'Indices PF'!$K$16, N126*'Indices PF'!$L$16)),
    IF((O126&gt;='Indices PF'!$D$17),
    IF(('Funções Transações'!N126&lt;'Indices PF'!$E$18), N126*'Indices PF'!$J$17,
    IF(('Funções Transações'!N126&lt;'Indices PF'!$F$18), N126*'Indices PF'!$K$17, N126*'Indices PF'!$L$17))))),
 IF(M126="EO", IF((O126&lt;='Indices PF'!$D$23),
  IF(('Funções Transações'!N126&lt;'Indices PF'!$E$26), N126*'Indices PF'!$J$23,
  IF(('Funções Transações'!N126&lt;'Indices PF'!$F$26), N126*'Indices PF'!$K$23, N126*'Indices PF'!$L$23)),
   IF((O126&lt;='Indices PF'!$D$24),
   IF(('Funções Transações'!N126&lt;'Indices PF'!$E$26), N126*'Indices PF'!$J$24,
   IF(('Funções Transações'!N126&lt;'Indices PF'!$F$26), N126*'Indices PF'!$K$24, N126*'Indices PF'!$L$24)),
    IF((O126&gt;='Indices PF'!$D$25),
    IF(('Funções Transações'!N126&lt;'Indices PF'!$E$26), N126*'Indices PF'!$J$25,
    IF(('Funções Transações'!N126&lt;'Indices PF'!$F$26), N126*'Indices PF'!$K$25, N126*'Indices PF'!$L$25)))))))))</f>
        <v/>
      </c>
      <c r="U126" s="216" t="str">
        <f>IF(OR(ISBLANK(P126),ISBLANK(Q126)),"",
 IF((Q126&lt;='Indices PF'!$D$47),
  IF(('Funções Transações'!P126&lt;'Indices PF'!$E$50), P126*'Indices PF'!$J$47,
  IF(('Funções Transações'!P126&lt;'Indices PF'!$F$50), P126*'Indices PF'!$K$47, P126*'Indices PF'!$L$47)),
   IF((Q126&lt;='Indices PF'!$D$48),
   IF(('Funções Transações'!P126&lt;'Indices PF'!$E$50), P126*'Indices PF'!$J$48,
   IF(('Funções Transações'!P126&lt;'Indices PF'!$F$50), P126*'Indices PF'!$K$48, P126*'Indices PF'!$L$48)),
    IF((Q126&gt;='Indices PF'!$D$49),
    IF(('Funções Transações'!P126&lt;'Indices PF'!$E$50), P126*'Indices PF'!$J$49,
    IF(('Funções Transações'!P126&lt;'Indices PF'!$F$50), P126*'Indices PF'!$K$49, P126*'Indices PF'!$L$49))))))</f>
        <v/>
      </c>
      <c r="V126" s="122"/>
      <c r="W126" s="122"/>
      <c r="X126" s="122"/>
      <c r="Y126" s="117"/>
      <c r="Z126" s="117"/>
      <c r="AA126" s="118"/>
      <c r="AB126" s="241" t="str">
        <f t="shared" si="2"/>
        <v/>
      </c>
      <c r="AC126" s="123"/>
      <c r="AD126" s="123"/>
      <c r="AE126" s="123"/>
      <c r="AF126" s="123"/>
      <c r="AG126" s="123"/>
    </row>
    <row r="127" spans="1:33" ht="12.75" customHeight="1">
      <c r="A127" s="84"/>
      <c r="B127" s="107"/>
      <c r="C127" s="173"/>
      <c r="D127" s="126"/>
      <c r="E127" s="126"/>
      <c r="F127" s="126"/>
      <c r="G127" s="126"/>
      <c r="H127" s="85"/>
      <c r="I127" s="144" t="str">
        <f>IF(AND(ISTEXT(K127),ISTEXT(L127)),"",SUM(K127:L127)*'Indices PF'!$E$54)</f>
        <v/>
      </c>
      <c r="J127" s="214" t="str">
        <f>IF(OR(ISBLANK(E127),ISBLANK(F127)),"",
 IF(D127="EI", IF((F127&lt;='Indices PF'!$D$7),
  IF(('Funções Transações'!E127&lt;'Indices PF'!$E$10), 'Indices PF'!$E$7,
  IF(('Funções Transações'!E127&lt;'Indices PF'!$F$10), 'Indices PF'!$F$7, 'Indices PF'!$G$7)),
   IF((F127&lt;='Indices PF'!$D$8),
   IF(('Funções Transações'!E127&lt;'Indices PF'!$E$10), 'Indices PF'!$E$8,
   IF(('Funções Transações'!E127&lt;'Indices PF'!$F$10), 'Indices PF'!$F$8, 'Indices PF'!$G$8)),
    IF((F127&gt;='Indices PF'!$D$9),
    IF(('Funções Transações'!E127&lt;'Indices PF'!$E$10), 'Indices PF'!$E$9,
    IF(('Funções Transações'!E127&lt;'Indices PF'!$F$10), 'Indices PF'!$F$9, 'Indices PF'!$G$9))))),
 IF(D127="EQ", IF((F127&lt;='Indices PF'!$D$15),
  IF(('Funções Transações'!E127&lt;'Indices PF'!$E$18), 'Indices PF'!$E$15,
  IF(('Funções Transações'!E127&lt;'Indices PF'!$F$18), 'Indices PF'!$F$15, 'Indices PF'!$G$15)),
   IF((F127&lt;='Indices PF'!$D$16),
   IF(('Funções Transações'!E127&lt;'Indices PF'!$E$18), 'Indices PF'!$E$16,
   IF(('Funções Transações'!E127&lt;'Indices PF'!$F$18), 'Indices PF'!$F$16, 'Indices PF'!$G$16)),
    IF((F127&gt;='Indices PF'!$D$17),
    IF(('Funções Transações'!E127&lt;'Indices PF'!$E$18), 'Indices PF'!$E$16,
    IF(('Funções Transações'!E127&lt;'Indices PF'!$F$18), 'Indices PF'!$F$16, 'Indices PF'!$G$16))))),
 IF(D127="EO", IF((F127&lt;='Indices PF'!$D$23),
  IF(('Funções Transações'!E127&lt;'Indices PF'!$E$26), 'Indices PF'!$E$23,
  IF(('Funções Transações'!E127&lt;'Indices PF'!$F$26), 'Indices PF'!$F$23, 'Indices PF'!$G$23)),
   IF((F127&lt;='Indices PF'!$D$24),
   IF(('Funções Transações'!E127&lt;'Indices PF'!$E$26), 'Indices PF'!$E$24,
   IF(('Funções Transações'!E127&lt;'Indices PF'!$F$26), 'Indices PF'!$F$24, 'Indices PF'!$G$24)),
    IF((F127&gt;='Indices PF'!$D$25),
    IF(('Funções Transações'!E127&lt;'Indices PF'!$E$26), 'Indices PF'!$E$25,
    IF(('Funções Transações'!E127&lt;'Indices PF'!$F$26), 'Indices PF'!$F$25, 'Indices PF'!$G$25)))))))))</f>
        <v/>
      </c>
      <c r="K127" s="116" t="str">
        <f>IF(OR(ISBLANK(E127),ISBLANK(F127)),"",
 IF(D127="EI", IF((F127&lt;='Indices PF'!$D$7),
  IF(('Funções Transações'!E127&lt;'Indices PF'!$E$10), E127*'Indices PF'!$J$7,
  IF(('Funções Transações'!E127&lt;'Indices PF'!$F$10), E127*'Indices PF'!$K$7, E127*'Indices PF'!$L$7)),
   IF((F127&lt;='Indices PF'!$D$8),
   IF(('Funções Transações'!E127&lt;'Indices PF'!$E$10), E127*'Indices PF'!$J$8,
   IF(('Funções Transações'!E127&lt;'Indices PF'!$F$10), E127*'Indices PF'!$K$8, E127*'Indices PF'!$L$8)),
    IF((F127&gt;='Indices PF'!$D$9),
    IF(('Funções Transações'!E127&lt;'Indices PF'!$E$10), E127*'Indices PF'!$J$9,
    IF(('Funções Transações'!E127&lt;'Indices PF'!$F$10), E127*'Indices PF'!$K$9, E127*'Indices PF'!$L$9))))),
 IF(D127="EQ", IF((F127&lt;='Indices PF'!$D$15),
  IF(('Funções Transações'!E127&lt;'Indices PF'!$E$18), E127*'Indices PF'!$J$15,
  IF(('Funções Transações'!E127&lt;'Indices PF'!$F$18), E127*'Indices PF'!$K$15, E127*'Indices PF'!$L$15)),
   IF((F127&lt;='Indices PF'!$D$16),
   IF(('Funções Transações'!E127&lt;'Indices PF'!$E$18), E127*'Indices PF'!$J$16,
   IF(('Funções Transações'!E127&lt;'Indices PF'!$F$18), E127*'Indices PF'!$K$16, E127*'Indices PF'!$L$16)),
    IF((F127&gt;='Indices PF'!$D$17),
    IF(('Funções Transações'!E127&lt;'Indices PF'!$E$18), E127*'Indices PF'!$J$16,
    IF(('Funções Transações'!E127&lt;'Indices PF'!$F$18), E127*'Indices PF'!$K$16, E127*'Indices PF'!$L$16))))),
 IF(D127="EO", IF((F127&lt;='Indices PF'!$D$23),
  IF(('Funções Transações'!E127&lt;'Indices PF'!$E$26), E127*'Indices PF'!$J$23,
  IF(('Funções Transações'!E127&lt;'Indices PF'!$F$26), E127*'Indices PF'!$K$23, E127*'Indices PF'!$L$23)),
   IF((F127&lt;='Indices PF'!$D$24),
   IF(('Funções Transações'!E127&lt;'Indices PF'!$E$26), E127*'Indices PF'!$J$24,
   IF(('Funções Transações'!E127&lt;'Indices PF'!$F$26), E127*'Indices PF'!$K$24, E127*'Indices PF'!$L$24)),
    IF((F127&gt;='Indices PF'!$D$25),
    IF(('Funções Transações'!E127&lt;'Indices PF'!$E$26), E127*'Indices PF'!$J$25,
    IF(('Funções Transações'!E127&lt;'Indices PF'!$F$26), E127*'Indices PF'!$K$25, E127*'Indices PF'!$L$25)))))))))</f>
        <v/>
      </c>
      <c r="L127" s="239" t="str">
        <f>IF(OR(ISBLANK(G127),ISBLANK(H127)),"",
 IF((H127&lt;='Indices PF'!$D$47),
  IF(('Funções Transações'!G127&lt;'Indices PF'!$E$50), G127*'Indices PF'!$J$47,
  IF(('Funções Transações'!G127&lt;'Indices PF'!$F$50), G127*'Indices PF'!$K$47, G127*'Indices PF'!$L$47)),
   IF((H127&lt;='Indices PF'!$D$48),
   IF(('Funções Transações'!G127&lt;'Indices PF'!$E$50), G127*'Indices PF'!$J$48,
   IF(('Funções Transações'!G127&lt;'Indices PF'!$F$50), G127*'Indices PF'!$K$48, G127*'Indices PF'!$L$48)),
    IF((H127&gt;='Indices PF'!$D$49),
    IF(('Funções Transações'!G127&lt;'Indices PF'!$E$50), G127*'Indices PF'!$J$49,
    IF(('Funções Transações'!G127&lt;'Indices PF'!$F$50), G127*'Indices PF'!$K$49, G127*'Indices PF'!$L$49))))))</f>
        <v/>
      </c>
      <c r="M127" s="85"/>
      <c r="N127" s="126"/>
      <c r="O127" s="126"/>
      <c r="P127" s="126"/>
      <c r="Q127" s="85"/>
      <c r="R127" s="144" t="str">
        <f>IF(AND(ISTEXT(T127),ISTEXT(U127)),"",SUM(T127:U127)*'Indices PF'!$E$54)</f>
        <v/>
      </c>
      <c r="S127" s="214" t="str">
        <f>IF(OR(ISBLANK(N127),ISBLANK(O127)),"",
 IF(M127="EI", IF((O127&lt;='Indices PF'!$D$7),
  IF(('Funções Transações'!N127&lt;'Indices PF'!$E$10), 'Indices PF'!$E$7,
  IF(('Funções Transações'!N127&lt;'Indices PF'!$F$10), 'Indices PF'!$F$7, 'Indices PF'!$G$7)),
   IF((O127&lt;='Indices PF'!$D$8),
   IF(('Funções Transações'!N127&lt;'Indices PF'!$E$10), 'Indices PF'!$E$8,
   IF(('Funções Transações'!N127&lt;'Indices PF'!$F$10), 'Indices PF'!$F$8, 'Indices PF'!$G$8)),
    IF((O127&gt;='Indices PF'!$D$9),
    IF(('Funções Transações'!N127&lt;'Indices PF'!$E$10), 'Indices PF'!$E$9,
    IF(('Funções Transações'!N127&lt;'Indices PF'!$F$10), 'Indices PF'!$F$9, 'Indices PF'!$G$9))))),
 IF(M127="EQ", IF((O127&lt;='Indices PF'!$D$15),
  IF(('Funções Transações'!N127&lt;'Indices PF'!$E$18), 'Indices PF'!$E$15,
  IF(('Funções Transações'!N127&lt;'Indices PF'!$F$18), 'Indices PF'!$F$15, 'Indices PF'!$G$15)),
   IF((O127&lt;='Indices PF'!$D$16),
   IF(('Funções Transações'!N127&lt;'Indices PF'!$E$18), 'Indices PF'!$E$16,
   IF(('Funções Transações'!N127&lt;'Indices PF'!$F$18), 'Indices PF'!$F$16, 'Indices PF'!$G$16)),
    IF((O127&gt;='Indices PF'!$D$17),
    IF(('Funções Transações'!N127&lt;'Indices PF'!$E$18), 'Indices PF'!$E$17,
    IF(('Funções Transações'!N127&lt;'Indices PF'!$F$18), 'Indices PF'!$F$17, 'Indices PF'!$G$17))))),
 IF(M127="EO", IF((O127&lt;='Indices PF'!$D$23),
  IF(('Funções Transações'!N127&lt;'Indices PF'!$E$26), 'Indices PF'!$E$23,
  IF(('Funções Transações'!N127&lt;'Indices PF'!$F$26), 'Indices PF'!$F$23, 'Indices PF'!$G$23)),
   IF((O127&lt;='Indices PF'!$D$24),
   IF(('Funções Transações'!N127&lt;'Indices PF'!$E$26), 'Indices PF'!$E$24,
   IF(('Funções Transações'!N127&lt;'Indices PF'!$F$26), 'Indices PF'!$F$24, 'Indices PF'!$G$24)),
    IF((O127&gt;='Indices PF'!$D$25),
    IF(('Funções Transações'!N127&lt;'Indices PF'!$E$26), 'Indices PF'!$E$25,
    IF(('Funções Transações'!N127&lt;'Indices PF'!$F$26), 'Indices PF'!$F$25, 'Indices PF'!$G$25)))))))))</f>
        <v/>
      </c>
      <c r="T127" s="215" t="str">
        <f>IF(OR(ISBLANK(N127),ISBLANK(O127)),"",
 IF(M127="EI", IF((O127&lt;='Indices PF'!$D$7),
  IF(('Funções Transações'!N127&lt;'Indices PF'!$E$10), N127*'Indices PF'!$J$7,
  IF(('Funções Transações'!N127&lt;'Indices PF'!$F$10), N127*'Indices PF'!$K$7, N127*'Indices PF'!$L$7)),
   IF((O127&lt;='Indices PF'!$D$8),
   IF(('Funções Transações'!N127&lt;'Indices PF'!$E$10), N127*'Indices PF'!$J$8,
   IF(('Funções Transações'!N127&lt;'Indices PF'!$F$10), N127*'Indices PF'!$K$8, N127*'Indices PF'!$L$8)),
    IF((O127&gt;='Indices PF'!$D$9),
    IF(('Funções Transações'!N127&lt;'Indices PF'!$E$10), N127*'Indices PF'!$J$9,
    IF(('Funções Transações'!N127&lt;'Indices PF'!$F$10), N127*'Indices PF'!$K$9, N127*'Indices PF'!$L$9))))),
 IF(M127="EQ", IF((O127&lt;='Indices PF'!$D$15),
  IF(('Funções Transações'!N127&lt;'Indices PF'!$E$18), N127*'Indices PF'!$J$15,
  IF(('Funções Transações'!N127&lt;'Indices PF'!$F$18), N127*'Indices PF'!$K$15, N127*'Indices PF'!$L$15)),
   IF((O127&lt;='Indices PF'!$D$16),
   IF(('Funções Transações'!N127&lt;'Indices PF'!$E$18), N127*'Indices PF'!$J$16,
   IF(('Funções Transações'!N127&lt;'Indices PF'!$F$18), N127*'Indices PF'!$K$16, N127*'Indices PF'!$L$16)),
    IF((O127&gt;='Indices PF'!$D$17),
    IF(('Funções Transações'!N127&lt;'Indices PF'!$E$18), N127*'Indices PF'!$J$17,
    IF(('Funções Transações'!N127&lt;'Indices PF'!$F$18), N127*'Indices PF'!$K$17, N127*'Indices PF'!$L$17))))),
 IF(M127="EO", IF((O127&lt;='Indices PF'!$D$23),
  IF(('Funções Transações'!N127&lt;'Indices PF'!$E$26), N127*'Indices PF'!$J$23,
  IF(('Funções Transações'!N127&lt;'Indices PF'!$F$26), N127*'Indices PF'!$K$23, N127*'Indices PF'!$L$23)),
   IF((O127&lt;='Indices PF'!$D$24),
   IF(('Funções Transações'!N127&lt;'Indices PF'!$E$26), N127*'Indices PF'!$J$24,
   IF(('Funções Transações'!N127&lt;'Indices PF'!$F$26), N127*'Indices PF'!$K$24, N127*'Indices PF'!$L$24)),
    IF((O127&gt;='Indices PF'!$D$25),
    IF(('Funções Transações'!N127&lt;'Indices PF'!$E$26), N127*'Indices PF'!$J$25,
    IF(('Funções Transações'!N127&lt;'Indices PF'!$F$26), N127*'Indices PF'!$K$25, N127*'Indices PF'!$L$25)))))))))</f>
        <v/>
      </c>
      <c r="U127" s="216" t="str">
        <f>IF(OR(ISBLANK(P127),ISBLANK(Q127)),"",
 IF((Q127&lt;='Indices PF'!$D$47),
  IF(('Funções Transações'!P127&lt;'Indices PF'!$E$50), P127*'Indices PF'!$J$47,
  IF(('Funções Transações'!P127&lt;'Indices PF'!$F$50), P127*'Indices PF'!$K$47, P127*'Indices PF'!$L$47)),
   IF((Q127&lt;='Indices PF'!$D$48),
   IF(('Funções Transações'!P127&lt;'Indices PF'!$E$50), P127*'Indices PF'!$J$48,
   IF(('Funções Transações'!P127&lt;'Indices PF'!$F$50), P127*'Indices PF'!$K$48, P127*'Indices PF'!$L$48)),
    IF((Q127&gt;='Indices PF'!$D$49),
    IF(('Funções Transações'!P127&lt;'Indices PF'!$E$50), P127*'Indices PF'!$J$49,
    IF(('Funções Transações'!P127&lt;'Indices PF'!$F$50), P127*'Indices PF'!$K$49, P127*'Indices PF'!$L$49))))))</f>
        <v/>
      </c>
      <c r="V127" s="122"/>
      <c r="W127" s="122"/>
      <c r="X127" s="122"/>
      <c r="Y127" s="117"/>
      <c r="Z127" s="117"/>
      <c r="AA127" s="118"/>
      <c r="AB127" s="241" t="str">
        <f t="shared" si="2"/>
        <v/>
      </c>
      <c r="AC127" s="123"/>
      <c r="AD127" s="123"/>
      <c r="AE127" s="123"/>
      <c r="AF127" s="123"/>
      <c r="AG127" s="123"/>
    </row>
    <row r="128" spans="1:33" ht="12.75" customHeight="1">
      <c r="A128" s="84"/>
      <c r="B128" s="107"/>
      <c r="C128" s="173"/>
      <c r="D128" s="126"/>
      <c r="E128" s="126"/>
      <c r="F128" s="126"/>
      <c r="G128" s="126"/>
      <c r="H128" s="85"/>
      <c r="I128" s="144" t="str">
        <f>IF(AND(ISTEXT(K128),ISTEXT(L128)),"",SUM(K128:L128)*'Indices PF'!$E$54)</f>
        <v/>
      </c>
      <c r="J128" s="214" t="str">
        <f>IF(OR(ISBLANK(E128),ISBLANK(F128)),"",
 IF(D128="EI", IF((F128&lt;='Indices PF'!$D$7),
  IF(('Funções Transações'!E128&lt;'Indices PF'!$E$10), 'Indices PF'!$E$7,
  IF(('Funções Transações'!E128&lt;'Indices PF'!$F$10), 'Indices PF'!$F$7, 'Indices PF'!$G$7)),
   IF((F128&lt;='Indices PF'!$D$8),
   IF(('Funções Transações'!E128&lt;'Indices PF'!$E$10), 'Indices PF'!$E$8,
   IF(('Funções Transações'!E128&lt;'Indices PF'!$F$10), 'Indices PF'!$F$8, 'Indices PF'!$G$8)),
    IF((F128&gt;='Indices PF'!$D$9),
    IF(('Funções Transações'!E128&lt;'Indices PF'!$E$10), 'Indices PF'!$E$9,
    IF(('Funções Transações'!E128&lt;'Indices PF'!$F$10), 'Indices PF'!$F$9, 'Indices PF'!$G$9))))),
 IF(D128="EQ", IF((F128&lt;='Indices PF'!$D$15),
  IF(('Funções Transações'!E128&lt;'Indices PF'!$E$18), 'Indices PF'!$E$15,
  IF(('Funções Transações'!E128&lt;'Indices PF'!$F$18), 'Indices PF'!$F$15, 'Indices PF'!$G$15)),
   IF((F128&lt;='Indices PF'!$D$16),
   IF(('Funções Transações'!E128&lt;'Indices PF'!$E$18), 'Indices PF'!$E$16,
   IF(('Funções Transações'!E128&lt;'Indices PF'!$F$18), 'Indices PF'!$F$16, 'Indices PF'!$G$16)),
    IF((F128&gt;='Indices PF'!$D$17),
    IF(('Funções Transações'!E128&lt;'Indices PF'!$E$18), 'Indices PF'!$E$16,
    IF(('Funções Transações'!E128&lt;'Indices PF'!$F$18), 'Indices PF'!$F$16, 'Indices PF'!$G$16))))),
 IF(D128="EO", IF((F128&lt;='Indices PF'!$D$23),
  IF(('Funções Transações'!E128&lt;'Indices PF'!$E$26), 'Indices PF'!$E$23,
  IF(('Funções Transações'!E128&lt;'Indices PF'!$F$26), 'Indices PF'!$F$23, 'Indices PF'!$G$23)),
   IF((F128&lt;='Indices PF'!$D$24),
   IF(('Funções Transações'!E128&lt;'Indices PF'!$E$26), 'Indices PF'!$E$24,
   IF(('Funções Transações'!E128&lt;'Indices PF'!$F$26), 'Indices PF'!$F$24, 'Indices PF'!$G$24)),
    IF((F128&gt;='Indices PF'!$D$25),
    IF(('Funções Transações'!E128&lt;'Indices PF'!$E$26), 'Indices PF'!$E$25,
    IF(('Funções Transações'!E128&lt;'Indices PF'!$F$26), 'Indices PF'!$F$25, 'Indices PF'!$G$25)))))))))</f>
        <v/>
      </c>
      <c r="K128" s="116" t="str">
        <f>IF(OR(ISBLANK(E128),ISBLANK(F128)),"",
 IF(D128="EI", IF((F128&lt;='Indices PF'!$D$7),
  IF(('Funções Transações'!E128&lt;'Indices PF'!$E$10), E128*'Indices PF'!$J$7,
  IF(('Funções Transações'!E128&lt;'Indices PF'!$F$10), E128*'Indices PF'!$K$7, E128*'Indices PF'!$L$7)),
   IF((F128&lt;='Indices PF'!$D$8),
   IF(('Funções Transações'!E128&lt;'Indices PF'!$E$10), E128*'Indices PF'!$J$8,
   IF(('Funções Transações'!E128&lt;'Indices PF'!$F$10), E128*'Indices PF'!$K$8, E128*'Indices PF'!$L$8)),
    IF((F128&gt;='Indices PF'!$D$9),
    IF(('Funções Transações'!E128&lt;'Indices PF'!$E$10), E128*'Indices PF'!$J$9,
    IF(('Funções Transações'!E128&lt;'Indices PF'!$F$10), E128*'Indices PF'!$K$9, E128*'Indices PF'!$L$9))))),
 IF(D128="EQ", IF((F128&lt;='Indices PF'!$D$15),
  IF(('Funções Transações'!E128&lt;'Indices PF'!$E$18), E128*'Indices PF'!$J$15,
  IF(('Funções Transações'!E128&lt;'Indices PF'!$F$18), E128*'Indices PF'!$K$15, E128*'Indices PF'!$L$15)),
   IF((F128&lt;='Indices PF'!$D$16),
   IF(('Funções Transações'!E128&lt;'Indices PF'!$E$18), E128*'Indices PF'!$J$16,
   IF(('Funções Transações'!E128&lt;'Indices PF'!$F$18), E128*'Indices PF'!$K$16, E128*'Indices PF'!$L$16)),
    IF((F128&gt;='Indices PF'!$D$17),
    IF(('Funções Transações'!E128&lt;'Indices PF'!$E$18), E128*'Indices PF'!$J$16,
    IF(('Funções Transações'!E128&lt;'Indices PF'!$F$18), E128*'Indices PF'!$K$16, E128*'Indices PF'!$L$16))))),
 IF(D128="EO", IF((F128&lt;='Indices PF'!$D$23),
  IF(('Funções Transações'!E128&lt;'Indices PF'!$E$26), E128*'Indices PF'!$J$23,
  IF(('Funções Transações'!E128&lt;'Indices PF'!$F$26), E128*'Indices PF'!$K$23, E128*'Indices PF'!$L$23)),
   IF((F128&lt;='Indices PF'!$D$24),
   IF(('Funções Transações'!E128&lt;'Indices PF'!$E$26), E128*'Indices PF'!$J$24,
   IF(('Funções Transações'!E128&lt;'Indices PF'!$F$26), E128*'Indices PF'!$K$24, E128*'Indices PF'!$L$24)),
    IF((F128&gt;='Indices PF'!$D$25),
    IF(('Funções Transações'!E128&lt;'Indices PF'!$E$26), E128*'Indices PF'!$J$25,
    IF(('Funções Transações'!E128&lt;'Indices PF'!$F$26), E128*'Indices PF'!$K$25, E128*'Indices PF'!$L$25)))))))))</f>
        <v/>
      </c>
      <c r="L128" s="239" t="str">
        <f>IF(OR(ISBLANK(G128),ISBLANK(H128)),"",
 IF((H128&lt;='Indices PF'!$D$47),
  IF(('Funções Transações'!G128&lt;'Indices PF'!$E$50), G128*'Indices PF'!$J$47,
  IF(('Funções Transações'!G128&lt;'Indices PF'!$F$50), G128*'Indices PF'!$K$47, G128*'Indices PF'!$L$47)),
   IF((H128&lt;='Indices PF'!$D$48),
   IF(('Funções Transações'!G128&lt;'Indices PF'!$E$50), G128*'Indices PF'!$J$48,
   IF(('Funções Transações'!G128&lt;'Indices PF'!$F$50), G128*'Indices PF'!$K$48, G128*'Indices PF'!$L$48)),
    IF((H128&gt;='Indices PF'!$D$49),
    IF(('Funções Transações'!G128&lt;'Indices PF'!$E$50), G128*'Indices PF'!$J$49,
    IF(('Funções Transações'!G128&lt;'Indices PF'!$F$50), G128*'Indices PF'!$K$49, G128*'Indices PF'!$L$49))))))</f>
        <v/>
      </c>
      <c r="M128" s="85"/>
      <c r="N128" s="126"/>
      <c r="O128" s="126"/>
      <c r="P128" s="126"/>
      <c r="Q128" s="85"/>
      <c r="R128" s="144" t="str">
        <f>IF(AND(ISTEXT(T128),ISTEXT(U128)),"",SUM(T128:U128)*'Indices PF'!$E$54)</f>
        <v/>
      </c>
      <c r="S128" s="214" t="str">
        <f>IF(OR(ISBLANK(N128),ISBLANK(O128)),"",
 IF(M128="EI", IF((O128&lt;='Indices PF'!$D$7),
  IF(('Funções Transações'!N128&lt;'Indices PF'!$E$10), 'Indices PF'!$E$7,
  IF(('Funções Transações'!N128&lt;'Indices PF'!$F$10), 'Indices PF'!$F$7, 'Indices PF'!$G$7)),
   IF((O128&lt;='Indices PF'!$D$8),
   IF(('Funções Transações'!N128&lt;'Indices PF'!$E$10), 'Indices PF'!$E$8,
   IF(('Funções Transações'!N128&lt;'Indices PF'!$F$10), 'Indices PF'!$F$8, 'Indices PF'!$G$8)),
    IF((O128&gt;='Indices PF'!$D$9),
    IF(('Funções Transações'!N128&lt;'Indices PF'!$E$10), 'Indices PF'!$E$9,
    IF(('Funções Transações'!N128&lt;'Indices PF'!$F$10), 'Indices PF'!$F$9, 'Indices PF'!$G$9))))),
 IF(M128="EQ", IF((O128&lt;='Indices PF'!$D$15),
  IF(('Funções Transações'!N128&lt;'Indices PF'!$E$18), 'Indices PF'!$E$15,
  IF(('Funções Transações'!N128&lt;'Indices PF'!$F$18), 'Indices PF'!$F$15, 'Indices PF'!$G$15)),
   IF((O128&lt;='Indices PF'!$D$16),
   IF(('Funções Transações'!N128&lt;'Indices PF'!$E$18), 'Indices PF'!$E$16,
   IF(('Funções Transações'!N128&lt;'Indices PF'!$F$18), 'Indices PF'!$F$16, 'Indices PF'!$G$16)),
    IF((O128&gt;='Indices PF'!$D$17),
    IF(('Funções Transações'!N128&lt;'Indices PF'!$E$18), 'Indices PF'!$E$17,
    IF(('Funções Transações'!N128&lt;'Indices PF'!$F$18), 'Indices PF'!$F$17, 'Indices PF'!$G$17))))),
 IF(M128="EO", IF((O128&lt;='Indices PF'!$D$23),
  IF(('Funções Transações'!N128&lt;'Indices PF'!$E$26), 'Indices PF'!$E$23,
  IF(('Funções Transações'!N128&lt;'Indices PF'!$F$26), 'Indices PF'!$F$23, 'Indices PF'!$G$23)),
   IF((O128&lt;='Indices PF'!$D$24),
   IF(('Funções Transações'!N128&lt;'Indices PF'!$E$26), 'Indices PF'!$E$24,
   IF(('Funções Transações'!N128&lt;'Indices PF'!$F$26), 'Indices PF'!$F$24, 'Indices PF'!$G$24)),
    IF((O128&gt;='Indices PF'!$D$25),
    IF(('Funções Transações'!N128&lt;'Indices PF'!$E$26), 'Indices PF'!$E$25,
    IF(('Funções Transações'!N128&lt;'Indices PF'!$F$26), 'Indices PF'!$F$25, 'Indices PF'!$G$25)))))))))</f>
        <v/>
      </c>
      <c r="T128" s="215" t="str">
        <f>IF(OR(ISBLANK(N128),ISBLANK(O128)),"",
 IF(M128="EI", IF((O128&lt;='Indices PF'!$D$7),
  IF(('Funções Transações'!N128&lt;'Indices PF'!$E$10), N128*'Indices PF'!$J$7,
  IF(('Funções Transações'!N128&lt;'Indices PF'!$F$10), N128*'Indices PF'!$K$7, N128*'Indices PF'!$L$7)),
   IF((O128&lt;='Indices PF'!$D$8),
   IF(('Funções Transações'!N128&lt;'Indices PF'!$E$10), N128*'Indices PF'!$J$8,
   IF(('Funções Transações'!N128&lt;'Indices PF'!$F$10), N128*'Indices PF'!$K$8, N128*'Indices PF'!$L$8)),
    IF((O128&gt;='Indices PF'!$D$9),
    IF(('Funções Transações'!N128&lt;'Indices PF'!$E$10), N128*'Indices PF'!$J$9,
    IF(('Funções Transações'!N128&lt;'Indices PF'!$F$10), N128*'Indices PF'!$K$9, N128*'Indices PF'!$L$9))))),
 IF(M128="EQ", IF((O128&lt;='Indices PF'!$D$15),
  IF(('Funções Transações'!N128&lt;'Indices PF'!$E$18), N128*'Indices PF'!$J$15,
  IF(('Funções Transações'!N128&lt;'Indices PF'!$F$18), N128*'Indices PF'!$K$15, N128*'Indices PF'!$L$15)),
   IF((O128&lt;='Indices PF'!$D$16),
   IF(('Funções Transações'!N128&lt;'Indices PF'!$E$18), N128*'Indices PF'!$J$16,
   IF(('Funções Transações'!N128&lt;'Indices PF'!$F$18), N128*'Indices PF'!$K$16, N128*'Indices PF'!$L$16)),
    IF((O128&gt;='Indices PF'!$D$17),
    IF(('Funções Transações'!N128&lt;'Indices PF'!$E$18), N128*'Indices PF'!$J$17,
    IF(('Funções Transações'!N128&lt;'Indices PF'!$F$18), N128*'Indices PF'!$K$17, N128*'Indices PF'!$L$17))))),
 IF(M128="EO", IF((O128&lt;='Indices PF'!$D$23),
  IF(('Funções Transações'!N128&lt;'Indices PF'!$E$26), N128*'Indices PF'!$J$23,
  IF(('Funções Transações'!N128&lt;'Indices PF'!$F$26), N128*'Indices PF'!$K$23, N128*'Indices PF'!$L$23)),
   IF((O128&lt;='Indices PF'!$D$24),
   IF(('Funções Transações'!N128&lt;'Indices PF'!$E$26), N128*'Indices PF'!$J$24,
   IF(('Funções Transações'!N128&lt;'Indices PF'!$F$26), N128*'Indices PF'!$K$24, N128*'Indices PF'!$L$24)),
    IF((O128&gt;='Indices PF'!$D$25),
    IF(('Funções Transações'!N128&lt;'Indices PF'!$E$26), N128*'Indices PF'!$J$25,
    IF(('Funções Transações'!N128&lt;'Indices PF'!$F$26), N128*'Indices PF'!$K$25, N128*'Indices PF'!$L$25)))))))))</f>
        <v/>
      </c>
      <c r="U128" s="216" t="str">
        <f>IF(OR(ISBLANK(P128),ISBLANK(Q128)),"",
 IF((Q128&lt;='Indices PF'!$D$47),
  IF(('Funções Transações'!P128&lt;'Indices PF'!$E$50), P128*'Indices PF'!$J$47,
  IF(('Funções Transações'!P128&lt;'Indices PF'!$F$50), P128*'Indices PF'!$K$47, P128*'Indices PF'!$L$47)),
   IF((Q128&lt;='Indices PF'!$D$48),
   IF(('Funções Transações'!P128&lt;'Indices PF'!$E$50), P128*'Indices PF'!$J$48,
   IF(('Funções Transações'!P128&lt;'Indices PF'!$F$50), P128*'Indices PF'!$K$48, P128*'Indices PF'!$L$48)),
    IF((Q128&gt;='Indices PF'!$D$49),
    IF(('Funções Transações'!P128&lt;'Indices PF'!$E$50), P128*'Indices PF'!$J$49,
    IF(('Funções Transações'!P128&lt;'Indices PF'!$F$50), P128*'Indices PF'!$K$49, P128*'Indices PF'!$L$49))))))</f>
        <v/>
      </c>
      <c r="V128" s="122"/>
      <c r="W128" s="122"/>
      <c r="X128" s="122"/>
      <c r="Y128" s="117"/>
      <c r="Z128" s="117"/>
      <c r="AA128" s="118"/>
      <c r="AB128" s="241" t="str">
        <f t="shared" si="2"/>
        <v/>
      </c>
      <c r="AC128" s="123"/>
      <c r="AD128" s="123"/>
      <c r="AE128" s="123"/>
      <c r="AF128" s="123"/>
      <c r="AG128" s="123"/>
    </row>
    <row r="129" spans="1:33" ht="12.75" customHeight="1">
      <c r="A129" s="84"/>
      <c r="B129" s="107"/>
      <c r="C129" s="173"/>
      <c r="D129" s="126"/>
      <c r="E129" s="126"/>
      <c r="F129" s="126"/>
      <c r="G129" s="126"/>
      <c r="H129" s="85"/>
      <c r="I129" s="144" t="str">
        <f>IF(AND(ISTEXT(K129),ISTEXT(L129)),"",SUM(K129:L129)*'Indices PF'!$E$54)</f>
        <v/>
      </c>
      <c r="J129" s="214" t="str">
        <f>IF(OR(ISBLANK(E129),ISBLANK(F129)),"",
 IF(D129="EI", IF((F129&lt;='Indices PF'!$D$7),
  IF(('Funções Transações'!E129&lt;'Indices PF'!$E$10), 'Indices PF'!$E$7,
  IF(('Funções Transações'!E129&lt;'Indices PF'!$F$10), 'Indices PF'!$F$7, 'Indices PF'!$G$7)),
   IF((F129&lt;='Indices PF'!$D$8),
   IF(('Funções Transações'!E129&lt;'Indices PF'!$E$10), 'Indices PF'!$E$8,
   IF(('Funções Transações'!E129&lt;'Indices PF'!$F$10), 'Indices PF'!$F$8, 'Indices PF'!$G$8)),
    IF((F129&gt;='Indices PF'!$D$9),
    IF(('Funções Transações'!E129&lt;'Indices PF'!$E$10), 'Indices PF'!$E$9,
    IF(('Funções Transações'!E129&lt;'Indices PF'!$F$10), 'Indices PF'!$F$9, 'Indices PF'!$G$9))))),
 IF(D129="EQ", IF((F129&lt;='Indices PF'!$D$15),
  IF(('Funções Transações'!E129&lt;'Indices PF'!$E$18), 'Indices PF'!$E$15,
  IF(('Funções Transações'!E129&lt;'Indices PF'!$F$18), 'Indices PF'!$F$15, 'Indices PF'!$G$15)),
   IF((F129&lt;='Indices PF'!$D$16),
   IF(('Funções Transações'!E129&lt;'Indices PF'!$E$18), 'Indices PF'!$E$16,
   IF(('Funções Transações'!E129&lt;'Indices PF'!$F$18), 'Indices PF'!$F$16, 'Indices PF'!$G$16)),
    IF((F129&gt;='Indices PF'!$D$17),
    IF(('Funções Transações'!E129&lt;'Indices PF'!$E$18), 'Indices PF'!$E$16,
    IF(('Funções Transações'!E129&lt;'Indices PF'!$F$18), 'Indices PF'!$F$16, 'Indices PF'!$G$16))))),
 IF(D129="EO", IF((F129&lt;='Indices PF'!$D$23),
  IF(('Funções Transações'!E129&lt;'Indices PF'!$E$26), 'Indices PF'!$E$23,
  IF(('Funções Transações'!E129&lt;'Indices PF'!$F$26), 'Indices PF'!$F$23, 'Indices PF'!$G$23)),
   IF((F129&lt;='Indices PF'!$D$24),
   IF(('Funções Transações'!E129&lt;'Indices PF'!$E$26), 'Indices PF'!$E$24,
   IF(('Funções Transações'!E129&lt;'Indices PF'!$F$26), 'Indices PF'!$F$24, 'Indices PF'!$G$24)),
    IF((F129&gt;='Indices PF'!$D$25),
    IF(('Funções Transações'!E129&lt;'Indices PF'!$E$26), 'Indices PF'!$E$25,
    IF(('Funções Transações'!E129&lt;'Indices PF'!$F$26), 'Indices PF'!$F$25, 'Indices PF'!$G$25)))))))))</f>
        <v/>
      </c>
      <c r="K129" s="116" t="str">
        <f>IF(OR(ISBLANK(E129),ISBLANK(F129)),"",
 IF(D129="EI", IF((F129&lt;='Indices PF'!$D$7),
  IF(('Funções Transações'!E129&lt;'Indices PF'!$E$10), E129*'Indices PF'!$J$7,
  IF(('Funções Transações'!E129&lt;'Indices PF'!$F$10), E129*'Indices PF'!$K$7, E129*'Indices PF'!$L$7)),
   IF((F129&lt;='Indices PF'!$D$8),
   IF(('Funções Transações'!E129&lt;'Indices PF'!$E$10), E129*'Indices PF'!$J$8,
   IF(('Funções Transações'!E129&lt;'Indices PF'!$F$10), E129*'Indices PF'!$K$8, E129*'Indices PF'!$L$8)),
    IF((F129&gt;='Indices PF'!$D$9),
    IF(('Funções Transações'!E129&lt;'Indices PF'!$E$10), E129*'Indices PF'!$J$9,
    IF(('Funções Transações'!E129&lt;'Indices PF'!$F$10), E129*'Indices PF'!$K$9, E129*'Indices PF'!$L$9))))),
 IF(D129="EQ", IF((F129&lt;='Indices PF'!$D$15),
  IF(('Funções Transações'!E129&lt;'Indices PF'!$E$18), E129*'Indices PF'!$J$15,
  IF(('Funções Transações'!E129&lt;'Indices PF'!$F$18), E129*'Indices PF'!$K$15, E129*'Indices PF'!$L$15)),
   IF((F129&lt;='Indices PF'!$D$16),
   IF(('Funções Transações'!E129&lt;'Indices PF'!$E$18), E129*'Indices PF'!$J$16,
   IF(('Funções Transações'!E129&lt;'Indices PF'!$F$18), E129*'Indices PF'!$K$16, E129*'Indices PF'!$L$16)),
    IF((F129&gt;='Indices PF'!$D$17),
    IF(('Funções Transações'!E129&lt;'Indices PF'!$E$18), E129*'Indices PF'!$J$16,
    IF(('Funções Transações'!E129&lt;'Indices PF'!$F$18), E129*'Indices PF'!$K$16, E129*'Indices PF'!$L$16))))),
 IF(D129="EO", IF((F129&lt;='Indices PF'!$D$23),
  IF(('Funções Transações'!E129&lt;'Indices PF'!$E$26), E129*'Indices PF'!$J$23,
  IF(('Funções Transações'!E129&lt;'Indices PF'!$F$26), E129*'Indices PF'!$K$23, E129*'Indices PF'!$L$23)),
   IF((F129&lt;='Indices PF'!$D$24),
   IF(('Funções Transações'!E129&lt;'Indices PF'!$E$26), E129*'Indices PF'!$J$24,
   IF(('Funções Transações'!E129&lt;'Indices PF'!$F$26), E129*'Indices PF'!$K$24, E129*'Indices PF'!$L$24)),
    IF((F129&gt;='Indices PF'!$D$25),
    IF(('Funções Transações'!E129&lt;'Indices PF'!$E$26), E129*'Indices PF'!$J$25,
    IF(('Funções Transações'!E129&lt;'Indices PF'!$F$26), E129*'Indices PF'!$K$25, E129*'Indices PF'!$L$25)))))))))</f>
        <v/>
      </c>
      <c r="L129" s="239" t="str">
        <f>IF(OR(ISBLANK(G129),ISBLANK(H129)),"",
 IF((H129&lt;='Indices PF'!$D$47),
  IF(('Funções Transações'!G129&lt;'Indices PF'!$E$50), G129*'Indices PF'!$J$47,
  IF(('Funções Transações'!G129&lt;'Indices PF'!$F$50), G129*'Indices PF'!$K$47, G129*'Indices PF'!$L$47)),
   IF((H129&lt;='Indices PF'!$D$48),
   IF(('Funções Transações'!G129&lt;'Indices PF'!$E$50), G129*'Indices PF'!$J$48,
   IF(('Funções Transações'!G129&lt;'Indices PF'!$F$50), G129*'Indices PF'!$K$48, G129*'Indices PF'!$L$48)),
    IF((H129&gt;='Indices PF'!$D$49),
    IF(('Funções Transações'!G129&lt;'Indices PF'!$E$50), G129*'Indices PF'!$J$49,
    IF(('Funções Transações'!G129&lt;'Indices PF'!$F$50), G129*'Indices PF'!$K$49, G129*'Indices PF'!$L$49))))))</f>
        <v/>
      </c>
      <c r="M129" s="85"/>
      <c r="N129" s="126"/>
      <c r="O129" s="126"/>
      <c r="P129" s="126"/>
      <c r="Q129" s="85"/>
      <c r="R129" s="144" t="str">
        <f>IF(AND(ISTEXT(T129),ISTEXT(U129)),"",SUM(T129:U129)*'Indices PF'!$E$54)</f>
        <v/>
      </c>
      <c r="S129" s="214" t="str">
        <f>IF(OR(ISBLANK(N129),ISBLANK(O129)),"",
 IF(M129="EI", IF((O129&lt;='Indices PF'!$D$7),
  IF(('Funções Transações'!N129&lt;'Indices PF'!$E$10), 'Indices PF'!$E$7,
  IF(('Funções Transações'!N129&lt;'Indices PF'!$F$10), 'Indices PF'!$F$7, 'Indices PF'!$G$7)),
   IF((O129&lt;='Indices PF'!$D$8),
   IF(('Funções Transações'!N129&lt;'Indices PF'!$E$10), 'Indices PF'!$E$8,
   IF(('Funções Transações'!N129&lt;'Indices PF'!$F$10), 'Indices PF'!$F$8, 'Indices PF'!$G$8)),
    IF((O129&gt;='Indices PF'!$D$9),
    IF(('Funções Transações'!N129&lt;'Indices PF'!$E$10), 'Indices PF'!$E$9,
    IF(('Funções Transações'!N129&lt;'Indices PF'!$F$10), 'Indices PF'!$F$9, 'Indices PF'!$G$9))))),
 IF(M129="EQ", IF((O129&lt;='Indices PF'!$D$15),
  IF(('Funções Transações'!N129&lt;'Indices PF'!$E$18), 'Indices PF'!$E$15,
  IF(('Funções Transações'!N129&lt;'Indices PF'!$F$18), 'Indices PF'!$F$15, 'Indices PF'!$G$15)),
   IF((O129&lt;='Indices PF'!$D$16),
   IF(('Funções Transações'!N129&lt;'Indices PF'!$E$18), 'Indices PF'!$E$16,
   IF(('Funções Transações'!N129&lt;'Indices PF'!$F$18), 'Indices PF'!$F$16, 'Indices PF'!$G$16)),
    IF((O129&gt;='Indices PF'!$D$17),
    IF(('Funções Transações'!N129&lt;'Indices PF'!$E$18), 'Indices PF'!$E$17,
    IF(('Funções Transações'!N129&lt;'Indices PF'!$F$18), 'Indices PF'!$F$17, 'Indices PF'!$G$17))))),
 IF(M129="EO", IF((O129&lt;='Indices PF'!$D$23),
  IF(('Funções Transações'!N129&lt;'Indices PF'!$E$26), 'Indices PF'!$E$23,
  IF(('Funções Transações'!N129&lt;'Indices PF'!$F$26), 'Indices PF'!$F$23, 'Indices PF'!$G$23)),
   IF((O129&lt;='Indices PF'!$D$24),
   IF(('Funções Transações'!N129&lt;'Indices PF'!$E$26), 'Indices PF'!$E$24,
   IF(('Funções Transações'!N129&lt;'Indices PF'!$F$26), 'Indices PF'!$F$24, 'Indices PF'!$G$24)),
    IF((O129&gt;='Indices PF'!$D$25),
    IF(('Funções Transações'!N129&lt;'Indices PF'!$E$26), 'Indices PF'!$E$25,
    IF(('Funções Transações'!N129&lt;'Indices PF'!$F$26), 'Indices PF'!$F$25, 'Indices PF'!$G$25)))))))))</f>
        <v/>
      </c>
      <c r="T129" s="215" t="str">
        <f>IF(OR(ISBLANK(N129),ISBLANK(O129)),"",
 IF(M129="EI", IF((O129&lt;='Indices PF'!$D$7),
  IF(('Funções Transações'!N129&lt;'Indices PF'!$E$10), N129*'Indices PF'!$J$7,
  IF(('Funções Transações'!N129&lt;'Indices PF'!$F$10), N129*'Indices PF'!$K$7, N129*'Indices PF'!$L$7)),
   IF((O129&lt;='Indices PF'!$D$8),
   IF(('Funções Transações'!N129&lt;'Indices PF'!$E$10), N129*'Indices PF'!$J$8,
   IF(('Funções Transações'!N129&lt;'Indices PF'!$F$10), N129*'Indices PF'!$K$8, N129*'Indices PF'!$L$8)),
    IF((O129&gt;='Indices PF'!$D$9),
    IF(('Funções Transações'!N129&lt;'Indices PF'!$E$10), N129*'Indices PF'!$J$9,
    IF(('Funções Transações'!N129&lt;'Indices PF'!$F$10), N129*'Indices PF'!$K$9, N129*'Indices PF'!$L$9))))),
 IF(M129="EQ", IF((O129&lt;='Indices PF'!$D$15),
  IF(('Funções Transações'!N129&lt;'Indices PF'!$E$18), N129*'Indices PF'!$J$15,
  IF(('Funções Transações'!N129&lt;'Indices PF'!$F$18), N129*'Indices PF'!$K$15, N129*'Indices PF'!$L$15)),
   IF((O129&lt;='Indices PF'!$D$16),
   IF(('Funções Transações'!N129&lt;'Indices PF'!$E$18), N129*'Indices PF'!$J$16,
   IF(('Funções Transações'!N129&lt;'Indices PF'!$F$18), N129*'Indices PF'!$K$16, N129*'Indices PF'!$L$16)),
    IF((O129&gt;='Indices PF'!$D$17),
    IF(('Funções Transações'!N129&lt;'Indices PF'!$E$18), N129*'Indices PF'!$J$17,
    IF(('Funções Transações'!N129&lt;'Indices PF'!$F$18), N129*'Indices PF'!$K$17, N129*'Indices PF'!$L$17))))),
 IF(M129="EO", IF((O129&lt;='Indices PF'!$D$23),
  IF(('Funções Transações'!N129&lt;'Indices PF'!$E$26), N129*'Indices PF'!$J$23,
  IF(('Funções Transações'!N129&lt;'Indices PF'!$F$26), N129*'Indices PF'!$K$23, N129*'Indices PF'!$L$23)),
   IF((O129&lt;='Indices PF'!$D$24),
   IF(('Funções Transações'!N129&lt;'Indices PF'!$E$26), N129*'Indices PF'!$J$24,
   IF(('Funções Transações'!N129&lt;'Indices PF'!$F$26), N129*'Indices PF'!$K$24, N129*'Indices PF'!$L$24)),
    IF((O129&gt;='Indices PF'!$D$25),
    IF(('Funções Transações'!N129&lt;'Indices PF'!$E$26), N129*'Indices PF'!$J$25,
    IF(('Funções Transações'!N129&lt;'Indices PF'!$F$26), N129*'Indices PF'!$K$25, N129*'Indices PF'!$L$25)))))))))</f>
        <v/>
      </c>
      <c r="U129" s="216" t="str">
        <f>IF(OR(ISBLANK(P129),ISBLANK(Q129)),"",
 IF((Q129&lt;='Indices PF'!$D$47),
  IF(('Funções Transações'!P129&lt;'Indices PF'!$E$50), P129*'Indices PF'!$J$47,
  IF(('Funções Transações'!P129&lt;'Indices PF'!$F$50), P129*'Indices PF'!$K$47, P129*'Indices PF'!$L$47)),
   IF((Q129&lt;='Indices PF'!$D$48),
   IF(('Funções Transações'!P129&lt;'Indices PF'!$E$50), P129*'Indices PF'!$J$48,
   IF(('Funções Transações'!P129&lt;'Indices PF'!$F$50), P129*'Indices PF'!$K$48, P129*'Indices PF'!$L$48)),
    IF((Q129&gt;='Indices PF'!$D$49),
    IF(('Funções Transações'!P129&lt;'Indices PF'!$E$50), P129*'Indices PF'!$J$49,
    IF(('Funções Transações'!P129&lt;'Indices PF'!$F$50), P129*'Indices PF'!$K$49, P129*'Indices PF'!$L$49))))))</f>
        <v/>
      </c>
      <c r="V129" s="122"/>
      <c r="W129" s="122"/>
      <c r="X129" s="122"/>
      <c r="Y129" s="117"/>
      <c r="Z129" s="117"/>
      <c r="AA129" s="118"/>
      <c r="AB129" s="241" t="str">
        <f t="shared" si="2"/>
        <v/>
      </c>
      <c r="AC129" s="123"/>
      <c r="AD129" s="123"/>
      <c r="AE129" s="123"/>
      <c r="AF129" s="123"/>
      <c r="AG129" s="123"/>
    </row>
    <row r="130" spans="1:33" ht="12.75" customHeight="1">
      <c r="A130" s="84"/>
      <c r="B130" s="107"/>
      <c r="C130" s="173"/>
      <c r="D130" s="126"/>
      <c r="E130" s="126"/>
      <c r="F130" s="126"/>
      <c r="G130" s="126"/>
      <c r="H130" s="85"/>
      <c r="I130" s="144" t="str">
        <f>IF(AND(ISTEXT(K130),ISTEXT(L130)),"",SUM(K130:L130)*'Indices PF'!$E$54)</f>
        <v/>
      </c>
      <c r="J130" s="214" t="str">
        <f>IF(OR(ISBLANK(E130),ISBLANK(F130)),"",
 IF(D130="EI", IF((F130&lt;='Indices PF'!$D$7),
  IF(('Funções Transações'!E130&lt;'Indices PF'!$E$10), 'Indices PF'!$E$7,
  IF(('Funções Transações'!E130&lt;'Indices PF'!$F$10), 'Indices PF'!$F$7, 'Indices PF'!$G$7)),
   IF((F130&lt;='Indices PF'!$D$8),
   IF(('Funções Transações'!E130&lt;'Indices PF'!$E$10), 'Indices PF'!$E$8,
   IF(('Funções Transações'!E130&lt;'Indices PF'!$F$10), 'Indices PF'!$F$8, 'Indices PF'!$G$8)),
    IF((F130&gt;='Indices PF'!$D$9),
    IF(('Funções Transações'!E130&lt;'Indices PF'!$E$10), 'Indices PF'!$E$9,
    IF(('Funções Transações'!E130&lt;'Indices PF'!$F$10), 'Indices PF'!$F$9, 'Indices PF'!$G$9))))),
 IF(D130="EQ", IF((F130&lt;='Indices PF'!$D$15),
  IF(('Funções Transações'!E130&lt;'Indices PF'!$E$18), 'Indices PF'!$E$15,
  IF(('Funções Transações'!E130&lt;'Indices PF'!$F$18), 'Indices PF'!$F$15, 'Indices PF'!$G$15)),
   IF((F130&lt;='Indices PF'!$D$16),
   IF(('Funções Transações'!E130&lt;'Indices PF'!$E$18), 'Indices PF'!$E$16,
   IF(('Funções Transações'!E130&lt;'Indices PF'!$F$18), 'Indices PF'!$F$16, 'Indices PF'!$G$16)),
    IF((F130&gt;='Indices PF'!$D$17),
    IF(('Funções Transações'!E130&lt;'Indices PF'!$E$18), 'Indices PF'!$E$16,
    IF(('Funções Transações'!E130&lt;'Indices PF'!$F$18), 'Indices PF'!$F$16, 'Indices PF'!$G$16))))),
 IF(D130="EO", IF((F130&lt;='Indices PF'!$D$23),
  IF(('Funções Transações'!E130&lt;'Indices PF'!$E$26), 'Indices PF'!$E$23,
  IF(('Funções Transações'!E130&lt;'Indices PF'!$F$26), 'Indices PF'!$F$23, 'Indices PF'!$G$23)),
   IF((F130&lt;='Indices PF'!$D$24),
   IF(('Funções Transações'!E130&lt;'Indices PF'!$E$26), 'Indices PF'!$E$24,
   IF(('Funções Transações'!E130&lt;'Indices PF'!$F$26), 'Indices PF'!$F$24, 'Indices PF'!$G$24)),
    IF((F130&gt;='Indices PF'!$D$25),
    IF(('Funções Transações'!E130&lt;'Indices PF'!$E$26), 'Indices PF'!$E$25,
    IF(('Funções Transações'!E130&lt;'Indices PF'!$F$26), 'Indices PF'!$F$25, 'Indices PF'!$G$25)))))))))</f>
        <v/>
      </c>
      <c r="K130" s="116" t="str">
        <f>IF(OR(ISBLANK(E130),ISBLANK(F130)),"",
 IF(D130="EI", IF((F130&lt;='Indices PF'!$D$7),
  IF(('Funções Transações'!E130&lt;'Indices PF'!$E$10), E130*'Indices PF'!$J$7,
  IF(('Funções Transações'!E130&lt;'Indices PF'!$F$10), E130*'Indices PF'!$K$7, E130*'Indices PF'!$L$7)),
   IF((F130&lt;='Indices PF'!$D$8),
   IF(('Funções Transações'!E130&lt;'Indices PF'!$E$10), E130*'Indices PF'!$J$8,
   IF(('Funções Transações'!E130&lt;'Indices PF'!$F$10), E130*'Indices PF'!$K$8, E130*'Indices PF'!$L$8)),
    IF((F130&gt;='Indices PF'!$D$9),
    IF(('Funções Transações'!E130&lt;'Indices PF'!$E$10), E130*'Indices PF'!$J$9,
    IF(('Funções Transações'!E130&lt;'Indices PF'!$F$10), E130*'Indices PF'!$K$9, E130*'Indices PF'!$L$9))))),
 IF(D130="EQ", IF((F130&lt;='Indices PF'!$D$15),
  IF(('Funções Transações'!E130&lt;'Indices PF'!$E$18), E130*'Indices PF'!$J$15,
  IF(('Funções Transações'!E130&lt;'Indices PF'!$F$18), E130*'Indices PF'!$K$15, E130*'Indices PF'!$L$15)),
   IF((F130&lt;='Indices PF'!$D$16),
   IF(('Funções Transações'!E130&lt;'Indices PF'!$E$18), E130*'Indices PF'!$J$16,
   IF(('Funções Transações'!E130&lt;'Indices PF'!$F$18), E130*'Indices PF'!$K$16, E130*'Indices PF'!$L$16)),
    IF((F130&gt;='Indices PF'!$D$17),
    IF(('Funções Transações'!E130&lt;'Indices PF'!$E$18), E130*'Indices PF'!$J$16,
    IF(('Funções Transações'!E130&lt;'Indices PF'!$F$18), E130*'Indices PF'!$K$16, E130*'Indices PF'!$L$16))))),
 IF(D130="EO", IF((F130&lt;='Indices PF'!$D$23),
  IF(('Funções Transações'!E130&lt;'Indices PF'!$E$26), E130*'Indices PF'!$J$23,
  IF(('Funções Transações'!E130&lt;'Indices PF'!$F$26), E130*'Indices PF'!$K$23, E130*'Indices PF'!$L$23)),
   IF((F130&lt;='Indices PF'!$D$24),
   IF(('Funções Transações'!E130&lt;'Indices PF'!$E$26), E130*'Indices PF'!$J$24,
   IF(('Funções Transações'!E130&lt;'Indices PF'!$F$26), E130*'Indices PF'!$K$24, E130*'Indices PF'!$L$24)),
    IF((F130&gt;='Indices PF'!$D$25),
    IF(('Funções Transações'!E130&lt;'Indices PF'!$E$26), E130*'Indices PF'!$J$25,
    IF(('Funções Transações'!E130&lt;'Indices PF'!$F$26), E130*'Indices PF'!$K$25, E130*'Indices PF'!$L$25)))))))))</f>
        <v/>
      </c>
      <c r="L130" s="239" t="str">
        <f>IF(OR(ISBLANK(G130),ISBLANK(H130)),"",
 IF((H130&lt;='Indices PF'!$D$47),
  IF(('Funções Transações'!G130&lt;'Indices PF'!$E$50), G130*'Indices PF'!$J$47,
  IF(('Funções Transações'!G130&lt;'Indices PF'!$F$50), G130*'Indices PF'!$K$47, G130*'Indices PF'!$L$47)),
   IF((H130&lt;='Indices PF'!$D$48),
   IF(('Funções Transações'!G130&lt;'Indices PF'!$E$50), G130*'Indices PF'!$J$48,
   IF(('Funções Transações'!G130&lt;'Indices PF'!$F$50), G130*'Indices PF'!$K$48, G130*'Indices PF'!$L$48)),
    IF((H130&gt;='Indices PF'!$D$49),
    IF(('Funções Transações'!G130&lt;'Indices PF'!$E$50), G130*'Indices PF'!$J$49,
    IF(('Funções Transações'!G130&lt;'Indices PF'!$F$50), G130*'Indices PF'!$K$49, G130*'Indices PF'!$L$49))))))</f>
        <v/>
      </c>
      <c r="M130" s="85"/>
      <c r="N130" s="126"/>
      <c r="O130" s="126"/>
      <c r="P130" s="126"/>
      <c r="Q130" s="85"/>
      <c r="R130" s="144" t="str">
        <f>IF(AND(ISTEXT(T130),ISTEXT(U130)),"",SUM(T130:U130)*'Indices PF'!$E$54)</f>
        <v/>
      </c>
      <c r="S130" s="214" t="str">
        <f>IF(OR(ISBLANK(N130),ISBLANK(O130)),"",
 IF(M130="EI", IF((O130&lt;='Indices PF'!$D$7),
  IF(('Funções Transações'!N130&lt;'Indices PF'!$E$10), 'Indices PF'!$E$7,
  IF(('Funções Transações'!N130&lt;'Indices PF'!$F$10), 'Indices PF'!$F$7, 'Indices PF'!$G$7)),
   IF((O130&lt;='Indices PF'!$D$8),
   IF(('Funções Transações'!N130&lt;'Indices PF'!$E$10), 'Indices PF'!$E$8,
   IF(('Funções Transações'!N130&lt;'Indices PF'!$F$10), 'Indices PF'!$F$8, 'Indices PF'!$G$8)),
    IF((O130&gt;='Indices PF'!$D$9),
    IF(('Funções Transações'!N130&lt;'Indices PF'!$E$10), 'Indices PF'!$E$9,
    IF(('Funções Transações'!N130&lt;'Indices PF'!$F$10), 'Indices PF'!$F$9, 'Indices PF'!$G$9))))),
 IF(M130="EQ", IF((O130&lt;='Indices PF'!$D$15),
  IF(('Funções Transações'!N130&lt;'Indices PF'!$E$18), 'Indices PF'!$E$15,
  IF(('Funções Transações'!N130&lt;'Indices PF'!$F$18), 'Indices PF'!$F$15, 'Indices PF'!$G$15)),
   IF((O130&lt;='Indices PF'!$D$16),
   IF(('Funções Transações'!N130&lt;'Indices PF'!$E$18), 'Indices PF'!$E$16,
   IF(('Funções Transações'!N130&lt;'Indices PF'!$F$18), 'Indices PF'!$F$16, 'Indices PF'!$G$16)),
    IF((O130&gt;='Indices PF'!$D$17),
    IF(('Funções Transações'!N130&lt;'Indices PF'!$E$18), 'Indices PF'!$E$17,
    IF(('Funções Transações'!N130&lt;'Indices PF'!$F$18), 'Indices PF'!$F$17, 'Indices PF'!$G$17))))),
 IF(M130="EO", IF((O130&lt;='Indices PF'!$D$23),
  IF(('Funções Transações'!N130&lt;'Indices PF'!$E$26), 'Indices PF'!$E$23,
  IF(('Funções Transações'!N130&lt;'Indices PF'!$F$26), 'Indices PF'!$F$23, 'Indices PF'!$G$23)),
   IF((O130&lt;='Indices PF'!$D$24),
   IF(('Funções Transações'!N130&lt;'Indices PF'!$E$26), 'Indices PF'!$E$24,
   IF(('Funções Transações'!N130&lt;'Indices PF'!$F$26), 'Indices PF'!$F$24, 'Indices PF'!$G$24)),
    IF((O130&gt;='Indices PF'!$D$25),
    IF(('Funções Transações'!N130&lt;'Indices PF'!$E$26), 'Indices PF'!$E$25,
    IF(('Funções Transações'!N130&lt;'Indices PF'!$F$26), 'Indices PF'!$F$25, 'Indices PF'!$G$25)))))))))</f>
        <v/>
      </c>
      <c r="T130" s="215" t="str">
        <f>IF(OR(ISBLANK(N130),ISBLANK(O130)),"",
 IF(M130="EI", IF((O130&lt;='Indices PF'!$D$7),
  IF(('Funções Transações'!N130&lt;'Indices PF'!$E$10), N130*'Indices PF'!$J$7,
  IF(('Funções Transações'!N130&lt;'Indices PF'!$F$10), N130*'Indices PF'!$K$7, N130*'Indices PF'!$L$7)),
   IF((O130&lt;='Indices PF'!$D$8),
   IF(('Funções Transações'!N130&lt;'Indices PF'!$E$10), N130*'Indices PF'!$J$8,
   IF(('Funções Transações'!N130&lt;'Indices PF'!$F$10), N130*'Indices PF'!$K$8, N130*'Indices PF'!$L$8)),
    IF((O130&gt;='Indices PF'!$D$9),
    IF(('Funções Transações'!N130&lt;'Indices PF'!$E$10), N130*'Indices PF'!$J$9,
    IF(('Funções Transações'!N130&lt;'Indices PF'!$F$10), N130*'Indices PF'!$K$9, N130*'Indices PF'!$L$9))))),
 IF(M130="EQ", IF((O130&lt;='Indices PF'!$D$15),
  IF(('Funções Transações'!N130&lt;'Indices PF'!$E$18), N130*'Indices PF'!$J$15,
  IF(('Funções Transações'!N130&lt;'Indices PF'!$F$18), N130*'Indices PF'!$K$15, N130*'Indices PF'!$L$15)),
   IF((O130&lt;='Indices PF'!$D$16),
   IF(('Funções Transações'!N130&lt;'Indices PF'!$E$18), N130*'Indices PF'!$J$16,
   IF(('Funções Transações'!N130&lt;'Indices PF'!$F$18), N130*'Indices PF'!$K$16, N130*'Indices PF'!$L$16)),
    IF((O130&gt;='Indices PF'!$D$17),
    IF(('Funções Transações'!N130&lt;'Indices PF'!$E$18), N130*'Indices PF'!$J$17,
    IF(('Funções Transações'!N130&lt;'Indices PF'!$F$18), N130*'Indices PF'!$K$17, N130*'Indices PF'!$L$17))))),
 IF(M130="EO", IF((O130&lt;='Indices PF'!$D$23),
  IF(('Funções Transações'!N130&lt;'Indices PF'!$E$26), N130*'Indices PF'!$J$23,
  IF(('Funções Transações'!N130&lt;'Indices PF'!$F$26), N130*'Indices PF'!$K$23, N130*'Indices PF'!$L$23)),
   IF((O130&lt;='Indices PF'!$D$24),
   IF(('Funções Transações'!N130&lt;'Indices PF'!$E$26), N130*'Indices PF'!$J$24,
   IF(('Funções Transações'!N130&lt;'Indices PF'!$F$26), N130*'Indices PF'!$K$24, N130*'Indices PF'!$L$24)),
    IF((O130&gt;='Indices PF'!$D$25),
    IF(('Funções Transações'!N130&lt;'Indices PF'!$E$26), N130*'Indices PF'!$J$25,
    IF(('Funções Transações'!N130&lt;'Indices PF'!$F$26), N130*'Indices PF'!$K$25, N130*'Indices PF'!$L$25)))))))))</f>
        <v/>
      </c>
      <c r="U130" s="216" t="str">
        <f>IF(OR(ISBLANK(P130),ISBLANK(Q130)),"",
 IF((Q130&lt;='Indices PF'!$D$47),
  IF(('Funções Transações'!P130&lt;'Indices PF'!$E$50), P130*'Indices PF'!$J$47,
  IF(('Funções Transações'!P130&lt;'Indices PF'!$F$50), P130*'Indices PF'!$K$47, P130*'Indices PF'!$L$47)),
   IF((Q130&lt;='Indices PF'!$D$48),
   IF(('Funções Transações'!P130&lt;'Indices PF'!$E$50), P130*'Indices PF'!$J$48,
   IF(('Funções Transações'!P130&lt;'Indices PF'!$F$50), P130*'Indices PF'!$K$48, P130*'Indices PF'!$L$48)),
    IF((Q130&gt;='Indices PF'!$D$49),
    IF(('Funções Transações'!P130&lt;'Indices PF'!$E$50), P130*'Indices PF'!$J$49,
    IF(('Funções Transações'!P130&lt;'Indices PF'!$F$50), P130*'Indices PF'!$K$49, P130*'Indices PF'!$L$49))))))</f>
        <v/>
      </c>
      <c r="V130" s="122"/>
      <c r="W130" s="122"/>
      <c r="X130" s="122"/>
      <c r="Y130" s="117"/>
      <c r="Z130" s="117"/>
      <c r="AA130" s="118"/>
      <c r="AB130" s="241" t="str">
        <f t="shared" si="2"/>
        <v/>
      </c>
      <c r="AC130" s="123"/>
      <c r="AD130" s="123"/>
      <c r="AE130" s="123"/>
      <c r="AF130" s="123"/>
      <c r="AG130" s="123"/>
    </row>
    <row r="131" spans="1:33" ht="12.75" customHeight="1">
      <c r="A131" s="84"/>
      <c r="B131" s="107"/>
      <c r="C131" s="173"/>
      <c r="D131" s="126"/>
      <c r="E131" s="126"/>
      <c r="F131" s="126"/>
      <c r="G131" s="126"/>
      <c r="H131" s="85"/>
      <c r="I131" s="144" t="str">
        <f>IF(AND(ISTEXT(K131),ISTEXT(L131)),"",SUM(K131:L131)*'Indices PF'!$E$54)</f>
        <v/>
      </c>
      <c r="J131" s="214" t="str">
        <f>IF(OR(ISBLANK(E131),ISBLANK(F131)),"",
 IF(D131="EI", IF((F131&lt;='Indices PF'!$D$7),
  IF(('Funções Transações'!E131&lt;'Indices PF'!$E$10), 'Indices PF'!$E$7,
  IF(('Funções Transações'!E131&lt;'Indices PF'!$F$10), 'Indices PF'!$F$7, 'Indices PF'!$G$7)),
   IF((F131&lt;='Indices PF'!$D$8),
   IF(('Funções Transações'!E131&lt;'Indices PF'!$E$10), 'Indices PF'!$E$8,
   IF(('Funções Transações'!E131&lt;'Indices PF'!$F$10), 'Indices PF'!$F$8, 'Indices PF'!$G$8)),
    IF((F131&gt;='Indices PF'!$D$9),
    IF(('Funções Transações'!E131&lt;'Indices PF'!$E$10), 'Indices PF'!$E$9,
    IF(('Funções Transações'!E131&lt;'Indices PF'!$F$10), 'Indices PF'!$F$9, 'Indices PF'!$G$9))))),
 IF(D131="EQ", IF((F131&lt;='Indices PF'!$D$15),
  IF(('Funções Transações'!E131&lt;'Indices PF'!$E$18), 'Indices PF'!$E$15,
  IF(('Funções Transações'!E131&lt;'Indices PF'!$F$18), 'Indices PF'!$F$15, 'Indices PF'!$G$15)),
   IF((F131&lt;='Indices PF'!$D$16),
   IF(('Funções Transações'!E131&lt;'Indices PF'!$E$18), 'Indices PF'!$E$16,
   IF(('Funções Transações'!E131&lt;'Indices PF'!$F$18), 'Indices PF'!$F$16, 'Indices PF'!$G$16)),
    IF((F131&gt;='Indices PF'!$D$17),
    IF(('Funções Transações'!E131&lt;'Indices PF'!$E$18), 'Indices PF'!$E$16,
    IF(('Funções Transações'!E131&lt;'Indices PF'!$F$18), 'Indices PF'!$F$16, 'Indices PF'!$G$16))))),
 IF(D131="EO", IF((F131&lt;='Indices PF'!$D$23),
  IF(('Funções Transações'!E131&lt;'Indices PF'!$E$26), 'Indices PF'!$E$23,
  IF(('Funções Transações'!E131&lt;'Indices PF'!$F$26), 'Indices PF'!$F$23, 'Indices PF'!$G$23)),
   IF((F131&lt;='Indices PF'!$D$24),
   IF(('Funções Transações'!E131&lt;'Indices PF'!$E$26), 'Indices PF'!$E$24,
   IF(('Funções Transações'!E131&lt;'Indices PF'!$F$26), 'Indices PF'!$F$24, 'Indices PF'!$G$24)),
    IF((F131&gt;='Indices PF'!$D$25),
    IF(('Funções Transações'!E131&lt;'Indices PF'!$E$26), 'Indices PF'!$E$25,
    IF(('Funções Transações'!E131&lt;'Indices PF'!$F$26), 'Indices PF'!$F$25, 'Indices PF'!$G$25)))))))))</f>
        <v/>
      </c>
      <c r="K131" s="116" t="str">
        <f>IF(OR(ISBLANK(E131),ISBLANK(F131)),"",
 IF(D131="EI", IF((F131&lt;='Indices PF'!$D$7),
  IF(('Funções Transações'!E131&lt;'Indices PF'!$E$10), E131*'Indices PF'!$J$7,
  IF(('Funções Transações'!E131&lt;'Indices PF'!$F$10), E131*'Indices PF'!$K$7, E131*'Indices PF'!$L$7)),
   IF((F131&lt;='Indices PF'!$D$8),
   IF(('Funções Transações'!E131&lt;'Indices PF'!$E$10), E131*'Indices PF'!$J$8,
   IF(('Funções Transações'!E131&lt;'Indices PF'!$F$10), E131*'Indices PF'!$K$8, E131*'Indices PF'!$L$8)),
    IF((F131&gt;='Indices PF'!$D$9),
    IF(('Funções Transações'!E131&lt;'Indices PF'!$E$10), E131*'Indices PF'!$J$9,
    IF(('Funções Transações'!E131&lt;'Indices PF'!$F$10), E131*'Indices PF'!$K$9, E131*'Indices PF'!$L$9))))),
 IF(D131="EQ", IF((F131&lt;='Indices PF'!$D$15),
  IF(('Funções Transações'!E131&lt;'Indices PF'!$E$18), E131*'Indices PF'!$J$15,
  IF(('Funções Transações'!E131&lt;'Indices PF'!$F$18), E131*'Indices PF'!$K$15, E131*'Indices PF'!$L$15)),
   IF((F131&lt;='Indices PF'!$D$16),
   IF(('Funções Transações'!E131&lt;'Indices PF'!$E$18), E131*'Indices PF'!$J$16,
   IF(('Funções Transações'!E131&lt;'Indices PF'!$F$18), E131*'Indices PF'!$K$16, E131*'Indices PF'!$L$16)),
    IF((F131&gt;='Indices PF'!$D$17),
    IF(('Funções Transações'!E131&lt;'Indices PF'!$E$18), E131*'Indices PF'!$J$16,
    IF(('Funções Transações'!E131&lt;'Indices PF'!$F$18), E131*'Indices PF'!$K$16, E131*'Indices PF'!$L$16))))),
 IF(D131="EO", IF((F131&lt;='Indices PF'!$D$23),
  IF(('Funções Transações'!E131&lt;'Indices PF'!$E$26), E131*'Indices PF'!$J$23,
  IF(('Funções Transações'!E131&lt;'Indices PF'!$F$26), E131*'Indices PF'!$K$23, E131*'Indices PF'!$L$23)),
   IF((F131&lt;='Indices PF'!$D$24),
   IF(('Funções Transações'!E131&lt;'Indices PF'!$E$26), E131*'Indices PF'!$J$24,
   IF(('Funções Transações'!E131&lt;'Indices PF'!$F$26), E131*'Indices PF'!$K$24, E131*'Indices PF'!$L$24)),
    IF((F131&gt;='Indices PF'!$D$25),
    IF(('Funções Transações'!E131&lt;'Indices PF'!$E$26), E131*'Indices PF'!$J$25,
    IF(('Funções Transações'!E131&lt;'Indices PF'!$F$26), E131*'Indices PF'!$K$25, E131*'Indices PF'!$L$25)))))))))</f>
        <v/>
      </c>
      <c r="L131" s="239" t="str">
        <f>IF(OR(ISBLANK(G131),ISBLANK(H131)),"",
 IF((H131&lt;='Indices PF'!$D$47),
  IF(('Funções Transações'!G131&lt;'Indices PF'!$E$50), G131*'Indices PF'!$J$47,
  IF(('Funções Transações'!G131&lt;'Indices PF'!$F$50), G131*'Indices PF'!$K$47, G131*'Indices PF'!$L$47)),
   IF((H131&lt;='Indices PF'!$D$48),
   IF(('Funções Transações'!G131&lt;'Indices PF'!$E$50), G131*'Indices PF'!$J$48,
   IF(('Funções Transações'!G131&lt;'Indices PF'!$F$50), G131*'Indices PF'!$K$48, G131*'Indices PF'!$L$48)),
    IF((H131&gt;='Indices PF'!$D$49),
    IF(('Funções Transações'!G131&lt;'Indices PF'!$E$50), G131*'Indices PF'!$J$49,
    IF(('Funções Transações'!G131&lt;'Indices PF'!$F$50), G131*'Indices PF'!$K$49, G131*'Indices PF'!$L$49))))))</f>
        <v/>
      </c>
      <c r="M131" s="85"/>
      <c r="N131" s="126"/>
      <c r="O131" s="126"/>
      <c r="P131" s="126"/>
      <c r="Q131" s="85"/>
      <c r="R131" s="144" t="str">
        <f>IF(AND(ISTEXT(T131),ISTEXT(U131)),"",SUM(T131:U131)*'Indices PF'!$E$54)</f>
        <v/>
      </c>
      <c r="S131" s="214" t="str">
        <f>IF(OR(ISBLANK(N131),ISBLANK(O131)),"",
 IF(M131="EI", IF((O131&lt;='Indices PF'!$D$7),
  IF(('Funções Transações'!N131&lt;'Indices PF'!$E$10), 'Indices PF'!$E$7,
  IF(('Funções Transações'!N131&lt;'Indices PF'!$F$10), 'Indices PF'!$F$7, 'Indices PF'!$G$7)),
   IF((O131&lt;='Indices PF'!$D$8),
   IF(('Funções Transações'!N131&lt;'Indices PF'!$E$10), 'Indices PF'!$E$8,
   IF(('Funções Transações'!N131&lt;'Indices PF'!$F$10), 'Indices PF'!$F$8, 'Indices PF'!$G$8)),
    IF((O131&gt;='Indices PF'!$D$9),
    IF(('Funções Transações'!N131&lt;'Indices PF'!$E$10), 'Indices PF'!$E$9,
    IF(('Funções Transações'!N131&lt;'Indices PF'!$F$10), 'Indices PF'!$F$9, 'Indices PF'!$G$9))))),
 IF(M131="EQ", IF((O131&lt;='Indices PF'!$D$15),
  IF(('Funções Transações'!N131&lt;'Indices PF'!$E$18), 'Indices PF'!$E$15,
  IF(('Funções Transações'!N131&lt;'Indices PF'!$F$18), 'Indices PF'!$F$15, 'Indices PF'!$G$15)),
   IF((O131&lt;='Indices PF'!$D$16),
   IF(('Funções Transações'!N131&lt;'Indices PF'!$E$18), 'Indices PF'!$E$16,
   IF(('Funções Transações'!N131&lt;'Indices PF'!$F$18), 'Indices PF'!$F$16, 'Indices PF'!$G$16)),
    IF((O131&gt;='Indices PF'!$D$17),
    IF(('Funções Transações'!N131&lt;'Indices PF'!$E$18), 'Indices PF'!$E$17,
    IF(('Funções Transações'!N131&lt;'Indices PF'!$F$18), 'Indices PF'!$F$17, 'Indices PF'!$G$17))))),
 IF(M131="EO", IF((O131&lt;='Indices PF'!$D$23),
  IF(('Funções Transações'!N131&lt;'Indices PF'!$E$26), 'Indices PF'!$E$23,
  IF(('Funções Transações'!N131&lt;'Indices PF'!$F$26), 'Indices PF'!$F$23, 'Indices PF'!$G$23)),
   IF((O131&lt;='Indices PF'!$D$24),
   IF(('Funções Transações'!N131&lt;'Indices PF'!$E$26), 'Indices PF'!$E$24,
   IF(('Funções Transações'!N131&lt;'Indices PF'!$F$26), 'Indices PF'!$F$24, 'Indices PF'!$G$24)),
    IF((O131&gt;='Indices PF'!$D$25),
    IF(('Funções Transações'!N131&lt;'Indices PF'!$E$26), 'Indices PF'!$E$25,
    IF(('Funções Transações'!N131&lt;'Indices PF'!$F$26), 'Indices PF'!$F$25, 'Indices PF'!$G$25)))))))))</f>
        <v/>
      </c>
      <c r="T131" s="215" t="str">
        <f>IF(OR(ISBLANK(N131),ISBLANK(O131)),"",
 IF(M131="EI", IF((O131&lt;='Indices PF'!$D$7),
  IF(('Funções Transações'!N131&lt;'Indices PF'!$E$10), N131*'Indices PF'!$J$7,
  IF(('Funções Transações'!N131&lt;'Indices PF'!$F$10), N131*'Indices PF'!$K$7, N131*'Indices PF'!$L$7)),
   IF((O131&lt;='Indices PF'!$D$8),
   IF(('Funções Transações'!N131&lt;'Indices PF'!$E$10), N131*'Indices PF'!$J$8,
   IF(('Funções Transações'!N131&lt;'Indices PF'!$F$10), N131*'Indices PF'!$K$8, N131*'Indices PF'!$L$8)),
    IF((O131&gt;='Indices PF'!$D$9),
    IF(('Funções Transações'!N131&lt;'Indices PF'!$E$10), N131*'Indices PF'!$J$9,
    IF(('Funções Transações'!N131&lt;'Indices PF'!$F$10), N131*'Indices PF'!$K$9, N131*'Indices PF'!$L$9))))),
 IF(M131="EQ", IF((O131&lt;='Indices PF'!$D$15),
  IF(('Funções Transações'!N131&lt;'Indices PF'!$E$18), N131*'Indices PF'!$J$15,
  IF(('Funções Transações'!N131&lt;'Indices PF'!$F$18), N131*'Indices PF'!$K$15, N131*'Indices PF'!$L$15)),
   IF((O131&lt;='Indices PF'!$D$16),
   IF(('Funções Transações'!N131&lt;'Indices PF'!$E$18), N131*'Indices PF'!$J$16,
   IF(('Funções Transações'!N131&lt;'Indices PF'!$F$18), N131*'Indices PF'!$K$16, N131*'Indices PF'!$L$16)),
    IF((O131&gt;='Indices PF'!$D$17),
    IF(('Funções Transações'!N131&lt;'Indices PF'!$E$18), N131*'Indices PF'!$J$17,
    IF(('Funções Transações'!N131&lt;'Indices PF'!$F$18), N131*'Indices PF'!$K$17, N131*'Indices PF'!$L$17))))),
 IF(M131="EO", IF((O131&lt;='Indices PF'!$D$23),
  IF(('Funções Transações'!N131&lt;'Indices PF'!$E$26), N131*'Indices PF'!$J$23,
  IF(('Funções Transações'!N131&lt;'Indices PF'!$F$26), N131*'Indices PF'!$K$23, N131*'Indices PF'!$L$23)),
   IF((O131&lt;='Indices PF'!$D$24),
   IF(('Funções Transações'!N131&lt;'Indices PF'!$E$26), N131*'Indices PF'!$J$24,
   IF(('Funções Transações'!N131&lt;'Indices PF'!$F$26), N131*'Indices PF'!$K$24, N131*'Indices PF'!$L$24)),
    IF((O131&gt;='Indices PF'!$D$25),
    IF(('Funções Transações'!N131&lt;'Indices PF'!$E$26), N131*'Indices PF'!$J$25,
    IF(('Funções Transações'!N131&lt;'Indices PF'!$F$26), N131*'Indices PF'!$K$25, N131*'Indices PF'!$L$25)))))))))</f>
        <v/>
      </c>
      <c r="U131" s="216" t="str">
        <f>IF(OR(ISBLANK(P131),ISBLANK(Q131)),"",
 IF((Q131&lt;='Indices PF'!$D$47),
  IF(('Funções Transações'!P131&lt;'Indices PF'!$E$50), P131*'Indices PF'!$J$47,
  IF(('Funções Transações'!P131&lt;'Indices PF'!$F$50), P131*'Indices PF'!$K$47, P131*'Indices PF'!$L$47)),
   IF((Q131&lt;='Indices PF'!$D$48),
   IF(('Funções Transações'!P131&lt;'Indices PF'!$E$50), P131*'Indices PF'!$J$48,
   IF(('Funções Transações'!P131&lt;'Indices PF'!$F$50), P131*'Indices PF'!$K$48, P131*'Indices PF'!$L$48)),
    IF((Q131&gt;='Indices PF'!$D$49),
    IF(('Funções Transações'!P131&lt;'Indices PF'!$E$50), P131*'Indices PF'!$J$49,
    IF(('Funções Transações'!P131&lt;'Indices PF'!$F$50), P131*'Indices PF'!$K$49, P131*'Indices PF'!$L$49))))))</f>
        <v/>
      </c>
      <c r="V131" s="122"/>
      <c r="W131" s="122"/>
      <c r="X131" s="122"/>
      <c r="Y131" s="117"/>
      <c r="Z131" s="117"/>
      <c r="AA131" s="118"/>
      <c r="AB131" s="241" t="str">
        <f t="shared" si="2"/>
        <v/>
      </c>
      <c r="AC131" s="123"/>
      <c r="AD131" s="123"/>
      <c r="AE131" s="123"/>
      <c r="AF131" s="123"/>
      <c r="AG131" s="123"/>
    </row>
    <row r="132" spans="1:33" ht="12.75" customHeight="1">
      <c r="A132" s="84"/>
      <c r="B132" s="107"/>
      <c r="C132" s="173"/>
      <c r="D132" s="126"/>
      <c r="E132" s="126"/>
      <c r="F132" s="126"/>
      <c r="G132" s="126"/>
      <c r="H132" s="85"/>
      <c r="I132" s="144" t="str">
        <f>IF(AND(ISTEXT(K132),ISTEXT(L132)),"",SUM(K132:L132)*'Indices PF'!$E$54)</f>
        <v/>
      </c>
      <c r="J132" s="214" t="str">
        <f>IF(OR(ISBLANK(E132),ISBLANK(F132)),"",
 IF(D132="EI", IF((F132&lt;='Indices PF'!$D$7),
  IF(('Funções Transações'!E132&lt;'Indices PF'!$E$10), 'Indices PF'!$E$7,
  IF(('Funções Transações'!E132&lt;'Indices PF'!$F$10), 'Indices PF'!$F$7, 'Indices PF'!$G$7)),
   IF((F132&lt;='Indices PF'!$D$8),
   IF(('Funções Transações'!E132&lt;'Indices PF'!$E$10), 'Indices PF'!$E$8,
   IF(('Funções Transações'!E132&lt;'Indices PF'!$F$10), 'Indices PF'!$F$8, 'Indices PF'!$G$8)),
    IF((F132&gt;='Indices PF'!$D$9),
    IF(('Funções Transações'!E132&lt;'Indices PF'!$E$10), 'Indices PF'!$E$9,
    IF(('Funções Transações'!E132&lt;'Indices PF'!$F$10), 'Indices PF'!$F$9, 'Indices PF'!$G$9))))),
 IF(D132="EQ", IF((F132&lt;='Indices PF'!$D$15),
  IF(('Funções Transações'!E132&lt;'Indices PF'!$E$18), 'Indices PF'!$E$15,
  IF(('Funções Transações'!E132&lt;'Indices PF'!$F$18), 'Indices PF'!$F$15, 'Indices PF'!$G$15)),
   IF((F132&lt;='Indices PF'!$D$16),
   IF(('Funções Transações'!E132&lt;'Indices PF'!$E$18), 'Indices PF'!$E$16,
   IF(('Funções Transações'!E132&lt;'Indices PF'!$F$18), 'Indices PF'!$F$16, 'Indices PF'!$G$16)),
    IF((F132&gt;='Indices PF'!$D$17),
    IF(('Funções Transações'!E132&lt;'Indices PF'!$E$18), 'Indices PF'!$E$16,
    IF(('Funções Transações'!E132&lt;'Indices PF'!$F$18), 'Indices PF'!$F$16, 'Indices PF'!$G$16))))),
 IF(D132="EO", IF((F132&lt;='Indices PF'!$D$23),
  IF(('Funções Transações'!E132&lt;'Indices PF'!$E$26), 'Indices PF'!$E$23,
  IF(('Funções Transações'!E132&lt;'Indices PF'!$F$26), 'Indices PF'!$F$23, 'Indices PF'!$G$23)),
   IF((F132&lt;='Indices PF'!$D$24),
   IF(('Funções Transações'!E132&lt;'Indices PF'!$E$26), 'Indices PF'!$E$24,
   IF(('Funções Transações'!E132&lt;'Indices PF'!$F$26), 'Indices PF'!$F$24, 'Indices PF'!$G$24)),
    IF((F132&gt;='Indices PF'!$D$25),
    IF(('Funções Transações'!E132&lt;'Indices PF'!$E$26), 'Indices PF'!$E$25,
    IF(('Funções Transações'!E132&lt;'Indices PF'!$F$26), 'Indices PF'!$F$25, 'Indices PF'!$G$25)))))))))</f>
        <v/>
      </c>
      <c r="K132" s="116" t="str">
        <f>IF(OR(ISBLANK(E132),ISBLANK(F132)),"",
 IF(D132="EI", IF((F132&lt;='Indices PF'!$D$7),
  IF(('Funções Transações'!E132&lt;'Indices PF'!$E$10), E132*'Indices PF'!$J$7,
  IF(('Funções Transações'!E132&lt;'Indices PF'!$F$10), E132*'Indices PF'!$K$7, E132*'Indices PF'!$L$7)),
   IF((F132&lt;='Indices PF'!$D$8),
   IF(('Funções Transações'!E132&lt;'Indices PF'!$E$10), E132*'Indices PF'!$J$8,
   IF(('Funções Transações'!E132&lt;'Indices PF'!$F$10), E132*'Indices PF'!$K$8, E132*'Indices PF'!$L$8)),
    IF((F132&gt;='Indices PF'!$D$9),
    IF(('Funções Transações'!E132&lt;'Indices PF'!$E$10), E132*'Indices PF'!$J$9,
    IF(('Funções Transações'!E132&lt;'Indices PF'!$F$10), E132*'Indices PF'!$K$9, E132*'Indices PF'!$L$9))))),
 IF(D132="EQ", IF((F132&lt;='Indices PF'!$D$15),
  IF(('Funções Transações'!E132&lt;'Indices PF'!$E$18), E132*'Indices PF'!$J$15,
  IF(('Funções Transações'!E132&lt;'Indices PF'!$F$18), E132*'Indices PF'!$K$15, E132*'Indices PF'!$L$15)),
   IF((F132&lt;='Indices PF'!$D$16),
   IF(('Funções Transações'!E132&lt;'Indices PF'!$E$18), E132*'Indices PF'!$J$16,
   IF(('Funções Transações'!E132&lt;'Indices PF'!$F$18), E132*'Indices PF'!$K$16, E132*'Indices PF'!$L$16)),
    IF((F132&gt;='Indices PF'!$D$17),
    IF(('Funções Transações'!E132&lt;'Indices PF'!$E$18), E132*'Indices PF'!$J$16,
    IF(('Funções Transações'!E132&lt;'Indices PF'!$F$18), E132*'Indices PF'!$K$16, E132*'Indices PF'!$L$16))))),
 IF(D132="EO", IF((F132&lt;='Indices PF'!$D$23),
  IF(('Funções Transações'!E132&lt;'Indices PF'!$E$26), E132*'Indices PF'!$J$23,
  IF(('Funções Transações'!E132&lt;'Indices PF'!$F$26), E132*'Indices PF'!$K$23, E132*'Indices PF'!$L$23)),
   IF((F132&lt;='Indices PF'!$D$24),
   IF(('Funções Transações'!E132&lt;'Indices PF'!$E$26), E132*'Indices PF'!$J$24,
   IF(('Funções Transações'!E132&lt;'Indices PF'!$F$26), E132*'Indices PF'!$K$24, E132*'Indices PF'!$L$24)),
    IF((F132&gt;='Indices PF'!$D$25),
    IF(('Funções Transações'!E132&lt;'Indices PF'!$E$26), E132*'Indices PF'!$J$25,
    IF(('Funções Transações'!E132&lt;'Indices PF'!$F$26), E132*'Indices PF'!$K$25, E132*'Indices PF'!$L$25)))))))))</f>
        <v/>
      </c>
      <c r="L132" s="239" t="str">
        <f>IF(OR(ISBLANK(G132),ISBLANK(H132)),"",
 IF((H132&lt;='Indices PF'!$D$47),
  IF(('Funções Transações'!G132&lt;'Indices PF'!$E$50), G132*'Indices PF'!$J$47,
  IF(('Funções Transações'!G132&lt;'Indices PF'!$F$50), G132*'Indices PF'!$K$47, G132*'Indices PF'!$L$47)),
   IF((H132&lt;='Indices PF'!$D$48),
   IF(('Funções Transações'!G132&lt;'Indices PF'!$E$50), G132*'Indices PF'!$J$48,
   IF(('Funções Transações'!G132&lt;'Indices PF'!$F$50), G132*'Indices PF'!$K$48, G132*'Indices PF'!$L$48)),
    IF((H132&gt;='Indices PF'!$D$49),
    IF(('Funções Transações'!G132&lt;'Indices PF'!$E$50), G132*'Indices PF'!$J$49,
    IF(('Funções Transações'!G132&lt;'Indices PF'!$F$50), G132*'Indices PF'!$K$49, G132*'Indices PF'!$L$49))))))</f>
        <v/>
      </c>
      <c r="M132" s="85"/>
      <c r="N132" s="126"/>
      <c r="O132" s="126"/>
      <c r="P132" s="126"/>
      <c r="Q132" s="85"/>
      <c r="R132" s="144" t="str">
        <f>IF(AND(ISTEXT(T132),ISTEXT(U132)),"",SUM(T132:U132)*'Indices PF'!$E$54)</f>
        <v/>
      </c>
      <c r="S132" s="214" t="str">
        <f>IF(OR(ISBLANK(N132),ISBLANK(O132)),"",
 IF(M132="EI", IF((O132&lt;='Indices PF'!$D$7),
  IF(('Funções Transações'!N132&lt;'Indices PF'!$E$10), 'Indices PF'!$E$7,
  IF(('Funções Transações'!N132&lt;'Indices PF'!$F$10), 'Indices PF'!$F$7, 'Indices PF'!$G$7)),
   IF((O132&lt;='Indices PF'!$D$8),
   IF(('Funções Transações'!N132&lt;'Indices PF'!$E$10), 'Indices PF'!$E$8,
   IF(('Funções Transações'!N132&lt;'Indices PF'!$F$10), 'Indices PF'!$F$8, 'Indices PF'!$G$8)),
    IF((O132&gt;='Indices PF'!$D$9),
    IF(('Funções Transações'!N132&lt;'Indices PF'!$E$10), 'Indices PF'!$E$9,
    IF(('Funções Transações'!N132&lt;'Indices PF'!$F$10), 'Indices PF'!$F$9, 'Indices PF'!$G$9))))),
 IF(M132="EQ", IF((O132&lt;='Indices PF'!$D$15),
  IF(('Funções Transações'!N132&lt;'Indices PF'!$E$18), 'Indices PF'!$E$15,
  IF(('Funções Transações'!N132&lt;'Indices PF'!$F$18), 'Indices PF'!$F$15, 'Indices PF'!$G$15)),
   IF((O132&lt;='Indices PF'!$D$16),
   IF(('Funções Transações'!N132&lt;'Indices PF'!$E$18), 'Indices PF'!$E$16,
   IF(('Funções Transações'!N132&lt;'Indices PF'!$F$18), 'Indices PF'!$F$16, 'Indices PF'!$G$16)),
    IF((O132&gt;='Indices PF'!$D$17),
    IF(('Funções Transações'!N132&lt;'Indices PF'!$E$18), 'Indices PF'!$E$17,
    IF(('Funções Transações'!N132&lt;'Indices PF'!$F$18), 'Indices PF'!$F$17, 'Indices PF'!$G$17))))),
 IF(M132="EO", IF((O132&lt;='Indices PF'!$D$23),
  IF(('Funções Transações'!N132&lt;'Indices PF'!$E$26), 'Indices PF'!$E$23,
  IF(('Funções Transações'!N132&lt;'Indices PF'!$F$26), 'Indices PF'!$F$23, 'Indices PF'!$G$23)),
   IF((O132&lt;='Indices PF'!$D$24),
   IF(('Funções Transações'!N132&lt;'Indices PF'!$E$26), 'Indices PF'!$E$24,
   IF(('Funções Transações'!N132&lt;'Indices PF'!$F$26), 'Indices PF'!$F$24, 'Indices PF'!$G$24)),
    IF((O132&gt;='Indices PF'!$D$25),
    IF(('Funções Transações'!N132&lt;'Indices PF'!$E$26), 'Indices PF'!$E$25,
    IF(('Funções Transações'!N132&lt;'Indices PF'!$F$26), 'Indices PF'!$F$25, 'Indices PF'!$G$25)))))))))</f>
        <v/>
      </c>
      <c r="T132" s="215" t="str">
        <f>IF(OR(ISBLANK(N132),ISBLANK(O132)),"",
 IF(M132="EI", IF((O132&lt;='Indices PF'!$D$7),
  IF(('Funções Transações'!N132&lt;'Indices PF'!$E$10), N132*'Indices PF'!$J$7,
  IF(('Funções Transações'!N132&lt;'Indices PF'!$F$10), N132*'Indices PF'!$K$7, N132*'Indices PF'!$L$7)),
   IF((O132&lt;='Indices PF'!$D$8),
   IF(('Funções Transações'!N132&lt;'Indices PF'!$E$10), N132*'Indices PF'!$J$8,
   IF(('Funções Transações'!N132&lt;'Indices PF'!$F$10), N132*'Indices PF'!$K$8, N132*'Indices PF'!$L$8)),
    IF((O132&gt;='Indices PF'!$D$9),
    IF(('Funções Transações'!N132&lt;'Indices PF'!$E$10), N132*'Indices PF'!$J$9,
    IF(('Funções Transações'!N132&lt;'Indices PF'!$F$10), N132*'Indices PF'!$K$9, N132*'Indices PF'!$L$9))))),
 IF(M132="EQ", IF((O132&lt;='Indices PF'!$D$15),
  IF(('Funções Transações'!N132&lt;'Indices PF'!$E$18), N132*'Indices PF'!$J$15,
  IF(('Funções Transações'!N132&lt;'Indices PF'!$F$18), N132*'Indices PF'!$K$15, N132*'Indices PF'!$L$15)),
   IF((O132&lt;='Indices PF'!$D$16),
   IF(('Funções Transações'!N132&lt;'Indices PF'!$E$18), N132*'Indices PF'!$J$16,
   IF(('Funções Transações'!N132&lt;'Indices PF'!$F$18), N132*'Indices PF'!$K$16, N132*'Indices PF'!$L$16)),
    IF((O132&gt;='Indices PF'!$D$17),
    IF(('Funções Transações'!N132&lt;'Indices PF'!$E$18), N132*'Indices PF'!$J$17,
    IF(('Funções Transações'!N132&lt;'Indices PF'!$F$18), N132*'Indices PF'!$K$17, N132*'Indices PF'!$L$17))))),
 IF(M132="EO", IF((O132&lt;='Indices PF'!$D$23),
  IF(('Funções Transações'!N132&lt;'Indices PF'!$E$26), N132*'Indices PF'!$J$23,
  IF(('Funções Transações'!N132&lt;'Indices PF'!$F$26), N132*'Indices PF'!$K$23, N132*'Indices PF'!$L$23)),
   IF((O132&lt;='Indices PF'!$D$24),
   IF(('Funções Transações'!N132&lt;'Indices PF'!$E$26), N132*'Indices PF'!$J$24,
   IF(('Funções Transações'!N132&lt;'Indices PF'!$F$26), N132*'Indices PF'!$K$24, N132*'Indices PF'!$L$24)),
    IF((O132&gt;='Indices PF'!$D$25),
    IF(('Funções Transações'!N132&lt;'Indices PF'!$E$26), N132*'Indices PF'!$J$25,
    IF(('Funções Transações'!N132&lt;'Indices PF'!$F$26), N132*'Indices PF'!$K$25, N132*'Indices PF'!$L$25)))))))))</f>
        <v/>
      </c>
      <c r="U132" s="216" t="str">
        <f>IF(OR(ISBLANK(P132),ISBLANK(Q132)),"",
 IF((Q132&lt;='Indices PF'!$D$47),
  IF(('Funções Transações'!P132&lt;'Indices PF'!$E$50), P132*'Indices PF'!$J$47,
  IF(('Funções Transações'!P132&lt;'Indices PF'!$F$50), P132*'Indices PF'!$K$47, P132*'Indices PF'!$L$47)),
   IF((Q132&lt;='Indices PF'!$D$48),
   IF(('Funções Transações'!P132&lt;'Indices PF'!$E$50), P132*'Indices PF'!$J$48,
   IF(('Funções Transações'!P132&lt;'Indices PF'!$F$50), P132*'Indices PF'!$K$48, P132*'Indices PF'!$L$48)),
    IF((Q132&gt;='Indices PF'!$D$49),
    IF(('Funções Transações'!P132&lt;'Indices PF'!$E$50), P132*'Indices PF'!$J$49,
    IF(('Funções Transações'!P132&lt;'Indices PF'!$F$50), P132*'Indices PF'!$K$49, P132*'Indices PF'!$L$49))))))</f>
        <v/>
      </c>
      <c r="V132" s="122"/>
      <c r="W132" s="122"/>
      <c r="X132" s="122"/>
      <c r="Y132" s="117"/>
      <c r="Z132" s="117"/>
      <c r="AA132" s="118"/>
      <c r="AB132" s="241" t="str">
        <f t="shared" si="2"/>
        <v/>
      </c>
      <c r="AC132" s="123"/>
      <c r="AD132" s="123"/>
      <c r="AE132" s="123"/>
      <c r="AF132" s="123"/>
      <c r="AG132" s="123"/>
    </row>
    <row r="133" spans="1:33" ht="12.75" customHeight="1">
      <c r="A133" s="84"/>
      <c r="B133" s="107"/>
      <c r="C133" s="173"/>
      <c r="D133" s="126"/>
      <c r="E133" s="126"/>
      <c r="F133" s="126"/>
      <c r="G133" s="126"/>
      <c r="H133" s="85"/>
      <c r="I133" s="144" t="str">
        <f>IF(AND(ISTEXT(K133),ISTEXT(L133)),"",SUM(K133:L133)*'Indices PF'!$E$54)</f>
        <v/>
      </c>
      <c r="J133" s="214" t="str">
        <f>IF(OR(ISBLANK(E133),ISBLANK(F133)),"",
 IF(D133="EI", IF((F133&lt;='Indices PF'!$D$7),
  IF(('Funções Transações'!E133&lt;'Indices PF'!$E$10), 'Indices PF'!$E$7,
  IF(('Funções Transações'!E133&lt;'Indices PF'!$F$10), 'Indices PF'!$F$7, 'Indices PF'!$G$7)),
   IF((F133&lt;='Indices PF'!$D$8),
   IF(('Funções Transações'!E133&lt;'Indices PF'!$E$10), 'Indices PF'!$E$8,
   IF(('Funções Transações'!E133&lt;'Indices PF'!$F$10), 'Indices PF'!$F$8, 'Indices PF'!$G$8)),
    IF((F133&gt;='Indices PF'!$D$9),
    IF(('Funções Transações'!E133&lt;'Indices PF'!$E$10), 'Indices PF'!$E$9,
    IF(('Funções Transações'!E133&lt;'Indices PF'!$F$10), 'Indices PF'!$F$9, 'Indices PF'!$G$9))))),
 IF(D133="EQ", IF((F133&lt;='Indices PF'!$D$15),
  IF(('Funções Transações'!E133&lt;'Indices PF'!$E$18), 'Indices PF'!$E$15,
  IF(('Funções Transações'!E133&lt;'Indices PF'!$F$18), 'Indices PF'!$F$15, 'Indices PF'!$G$15)),
   IF((F133&lt;='Indices PF'!$D$16),
   IF(('Funções Transações'!E133&lt;'Indices PF'!$E$18), 'Indices PF'!$E$16,
   IF(('Funções Transações'!E133&lt;'Indices PF'!$F$18), 'Indices PF'!$F$16, 'Indices PF'!$G$16)),
    IF((F133&gt;='Indices PF'!$D$17),
    IF(('Funções Transações'!E133&lt;'Indices PF'!$E$18), 'Indices PF'!$E$16,
    IF(('Funções Transações'!E133&lt;'Indices PF'!$F$18), 'Indices PF'!$F$16, 'Indices PF'!$G$16))))),
 IF(D133="EO", IF((F133&lt;='Indices PF'!$D$23),
  IF(('Funções Transações'!E133&lt;'Indices PF'!$E$26), 'Indices PF'!$E$23,
  IF(('Funções Transações'!E133&lt;'Indices PF'!$F$26), 'Indices PF'!$F$23, 'Indices PF'!$G$23)),
   IF((F133&lt;='Indices PF'!$D$24),
   IF(('Funções Transações'!E133&lt;'Indices PF'!$E$26), 'Indices PF'!$E$24,
   IF(('Funções Transações'!E133&lt;'Indices PF'!$F$26), 'Indices PF'!$F$24, 'Indices PF'!$G$24)),
    IF((F133&gt;='Indices PF'!$D$25),
    IF(('Funções Transações'!E133&lt;'Indices PF'!$E$26), 'Indices PF'!$E$25,
    IF(('Funções Transações'!E133&lt;'Indices PF'!$F$26), 'Indices PF'!$F$25, 'Indices PF'!$G$25)))))))))</f>
        <v/>
      </c>
      <c r="K133" s="116" t="str">
        <f>IF(OR(ISBLANK(E133),ISBLANK(F133)),"",
 IF(D133="EI", IF((F133&lt;='Indices PF'!$D$7),
  IF(('Funções Transações'!E133&lt;'Indices PF'!$E$10), E133*'Indices PF'!$J$7,
  IF(('Funções Transações'!E133&lt;'Indices PF'!$F$10), E133*'Indices PF'!$K$7, E133*'Indices PF'!$L$7)),
   IF((F133&lt;='Indices PF'!$D$8),
   IF(('Funções Transações'!E133&lt;'Indices PF'!$E$10), E133*'Indices PF'!$J$8,
   IF(('Funções Transações'!E133&lt;'Indices PF'!$F$10), E133*'Indices PF'!$K$8, E133*'Indices PF'!$L$8)),
    IF((F133&gt;='Indices PF'!$D$9),
    IF(('Funções Transações'!E133&lt;'Indices PF'!$E$10), E133*'Indices PF'!$J$9,
    IF(('Funções Transações'!E133&lt;'Indices PF'!$F$10), E133*'Indices PF'!$K$9, E133*'Indices PF'!$L$9))))),
 IF(D133="EQ", IF((F133&lt;='Indices PF'!$D$15),
  IF(('Funções Transações'!E133&lt;'Indices PF'!$E$18), E133*'Indices PF'!$J$15,
  IF(('Funções Transações'!E133&lt;'Indices PF'!$F$18), E133*'Indices PF'!$K$15, E133*'Indices PF'!$L$15)),
   IF((F133&lt;='Indices PF'!$D$16),
   IF(('Funções Transações'!E133&lt;'Indices PF'!$E$18), E133*'Indices PF'!$J$16,
   IF(('Funções Transações'!E133&lt;'Indices PF'!$F$18), E133*'Indices PF'!$K$16, E133*'Indices PF'!$L$16)),
    IF((F133&gt;='Indices PF'!$D$17),
    IF(('Funções Transações'!E133&lt;'Indices PF'!$E$18), E133*'Indices PF'!$J$16,
    IF(('Funções Transações'!E133&lt;'Indices PF'!$F$18), E133*'Indices PF'!$K$16, E133*'Indices PF'!$L$16))))),
 IF(D133="EO", IF((F133&lt;='Indices PF'!$D$23),
  IF(('Funções Transações'!E133&lt;'Indices PF'!$E$26), E133*'Indices PF'!$J$23,
  IF(('Funções Transações'!E133&lt;'Indices PF'!$F$26), E133*'Indices PF'!$K$23, E133*'Indices PF'!$L$23)),
   IF((F133&lt;='Indices PF'!$D$24),
   IF(('Funções Transações'!E133&lt;'Indices PF'!$E$26), E133*'Indices PF'!$J$24,
   IF(('Funções Transações'!E133&lt;'Indices PF'!$F$26), E133*'Indices PF'!$K$24, E133*'Indices PF'!$L$24)),
    IF((F133&gt;='Indices PF'!$D$25),
    IF(('Funções Transações'!E133&lt;'Indices PF'!$E$26), E133*'Indices PF'!$J$25,
    IF(('Funções Transações'!E133&lt;'Indices PF'!$F$26), E133*'Indices PF'!$K$25, E133*'Indices PF'!$L$25)))))))))</f>
        <v/>
      </c>
      <c r="L133" s="239" t="str">
        <f>IF(OR(ISBLANK(G133),ISBLANK(H133)),"",
 IF((H133&lt;='Indices PF'!$D$47),
  IF(('Funções Transações'!G133&lt;'Indices PF'!$E$50), G133*'Indices PF'!$J$47,
  IF(('Funções Transações'!G133&lt;'Indices PF'!$F$50), G133*'Indices PF'!$K$47, G133*'Indices PF'!$L$47)),
   IF((H133&lt;='Indices PF'!$D$48),
   IF(('Funções Transações'!G133&lt;'Indices PF'!$E$50), G133*'Indices PF'!$J$48,
   IF(('Funções Transações'!G133&lt;'Indices PF'!$F$50), G133*'Indices PF'!$K$48, G133*'Indices PF'!$L$48)),
    IF((H133&gt;='Indices PF'!$D$49),
    IF(('Funções Transações'!G133&lt;'Indices PF'!$E$50), G133*'Indices PF'!$J$49,
    IF(('Funções Transações'!G133&lt;'Indices PF'!$F$50), G133*'Indices PF'!$K$49, G133*'Indices PF'!$L$49))))))</f>
        <v/>
      </c>
      <c r="M133" s="85"/>
      <c r="N133" s="126"/>
      <c r="O133" s="126"/>
      <c r="P133" s="126"/>
      <c r="Q133" s="85"/>
      <c r="R133" s="144" t="str">
        <f>IF(AND(ISTEXT(T133),ISTEXT(U133)),"",SUM(T133:U133)*'Indices PF'!$E$54)</f>
        <v/>
      </c>
      <c r="S133" s="214" t="str">
        <f>IF(OR(ISBLANK(N133),ISBLANK(O133)),"",
 IF(M133="EI", IF((O133&lt;='Indices PF'!$D$7),
  IF(('Funções Transações'!N133&lt;'Indices PF'!$E$10), 'Indices PF'!$E$7,
  IF(('Funções Transações'!N133&lt;'Indices PF'!$F$10), 'Indices PF'!$F$7, 'Indices PF'!$G$7)),
   IF((O133&lt;='Indices PF'!$D$8),
   IF(('Funções Transações'!N133&lt;'Indices PF'!$E$10), 'Indices PF'!$E$8,
   IF(('Funções Transações'!N133&lt;'Indices PF'!$F$10), 'Indices PF'!$F$8, 'Indices PF'!$G$8)),
    IF((O133&gt;='Indices PF'!$D$9),
    IF(('Funções Transações'!N133&lt;'Indices PF'!$E$10), 'Indices PF'!$E$9,
    IF(('Funções Transações'!N133&lt;'Indices PF'!$F$10), 'Indices PF'!$F$9, 'Indices PF'!$G$9))))),
 IF(M133="EQ", IF((O133&lt;='Indices PF'!$D$15),
  IF(('Funções Transações'!N133&lt;'Indices PF'!$E$18), 'Indices PF'!$E$15,
  IF(('Funções Transações'!N133&lt;'Indices PF'!$F$18), 'Indices PF'!$F$15, 'Indices PF'!$G$15)),
   IF((O133&lt;='Indices PF'!$D$16),
   IF(('Funções Transações'!N133&lt;'Indices PF'!$E$18), 'Indices PF'!$E$16,
   IF(('Funções Transações'!N133&lt;'Indices PF'!$F$18), 'Indices PF'!$F$16, 'Indices PF'!$G$16)),
    IF((O133&gt;='Indices PF'!$D$17),
    IF(('Funções Transações'!N133&lt;'Indices PF'!$E$18), 'Indices PF'!$E$17,
    IF(('Funções Transações'!N133&lt;'Indices PF'!$F$18), 'Indices PF'!$F$17, 'Indices PF'!$G$17))))),
 IF(M133="EO", IF((O133&lt;='Indices PF'!$D$23),
  IF(('Funções Transações'!N133&lt;'Indices PF'!$E$26), 'Indices PF'!$E$23,
  IF(('Funções Transações'!N133&lt;'Indices PF'!$F$26), 'Indices PF'!$F$23, 'Indices PF'!$G$23)),
   IF((O133&lt;='Indices PF'!$D$24),
   IF(('Funções Transações'!N133&lt;'Indices PF'!$E$26), 'Indices PF'!$E$24,
   IF(('Funções Transações'!N133&lt;'Indices PF'!$F$26), 'Indices PF'!$F$24, 'Indices PF'!$G$24)),
    IF((O133&gt;='Indices PF'!$D$25),
    IF(('Funções Transações'!N133&lt;'Indices PF'!$E$26), 'Indices PF'!$E$25,
    IF(('Funções Transações'!N133&lt;'Indices PF'!$F$26), 'Indices PF'!$F$25, 'Indices PF'!$G$25)))))))))</f>
        <v/>
      </c>
      <c r="T133" s="215" t="str">
        <f>IF(OR(ISBLANK(N133),ISBLANK(O133)),"",
 IF(M133="EI", IF((O133&lt;='Indices PF'!$D$7),
  IF(('Funções Transações'!N133&lt;'Indices PF'!$E$10), N133*'Indices PF'!$J$7,
  IF(('Funções Transações'!N133&lt;'Indices PF'!$F$10), N133*'Indices PF'!$K$7, N133*'Indices PF'!$L$7)),
   IF((O133&lt;='Indices PF'!$D$8),
   IF(('Funções Transações'!N133&lt;'Indices PF'!$E$10), N133*'Indices PF'!$J$8,
   IF(('Funções Transações'!N133&lt;'Indices PF'!$F$10), N133*'Indices PF'!$K$8, N133*'Indices PF'!$L$8)),
    IF((O133&gt;='Indices PF'!$D$9),
    IF(('Funções Transações'!N133&lt;'Indices PF'!$E$10), N133*'Indices PF'!$J$9,
    IF(('Funções Transações'!N133&lt;'Indices PF'!$F$10), N133*'Indices PF'!$K$9, N133*'Indices PF'!$L$9))))),
 IF(M133="EQ", IF((O133&lt;='Indices PF'!$D$15),
  IF(('Funções Transações'!N133&lt;'Indices PF'!$E$18), N133*'Indices PF'!$J$15,
  IF(('Funções Transações'!N133&lt;'Indices PF'!$F$18), N133*'Indices PF'!$K$15, N133*'Indices PF'!$L$15)),
   IF((O133&lt;='Indices PF'!$D$16),
   IF(('Funções Transações'!N133&lt;'Indices PF'!$E$18), N133*'Indices PF'!$J$16,
   IF(('Funções Transações'!N133&lt;'Indices PF'!$F$18), N133*'Indices PF'!$K$16, N133*'Indices PF'!$L$16)),
    IF((O133&gt;='Indices PF'!$D$17),
    IF(('Funções Transações'!N133&lt;'Indices PF'!$E$18), N133*'Indices PF'!$J$17,
    IF(('Funções Transações'!N133&lt;'Indices PF'!$F$18), N133*'Indices PF'!$K$17, N133*'Indices PF'!$L$17))))),
 IF(M133="EO", IF((O133&lt;='Indices PF'!$D$23),
  IF(('Funções Transações'!N133&lt;'Indices PF'!$E$26), N133*'Indices PF'!$J$23,
  IF(('Funções Transações'!N133&lt;'Indices PF'!$F$26), N133*'Indices PF'!$K$23, N133*'Indices PF'!$L$23)),
   IF((O133&lt;='Indices PF'!$D$24),
   IF(('Funções Transações'!N133&lt;'Indices PF'!$E$26), N133*'Indices PF'!$J$24,
   IF(('Funções Transações'!N133&lt;'Indices PF'!$F$26), N133*'Indices PF'!$K$24, N133*'Indices PF'!$L$24)),
    IF((O133&gt;='Indices PF'!$D$25),
    IF(('Funções Transações'!N133&lt;'Indices PF'!$E$26), N133*'Indices PF'!$J$25,
    IF(('Funções Transações'!N133&lt;'Indices PF'!$F$26), N133*'Indices PF'!$K$25, N133*'Indices PF'!$L$25)))))))))</f>
        <v/>
      </c>
      <c r="U133" s="216" t="str">
        <f>IF(OR(ISBLANK(P133),ISBLANK(Q133)),"",
 IF((Q133&lt;='Indices PF'!$D$47),
  IF(('Funções Transações'!P133&lt;'Indices PF'!$E$50), P133*'Indices PF'!$J$47,
  IF(('Funções Transações'!P133&lt;'Indices PF'!$F$50), P133*'Indices PF'!$K$47, P133*'Indices PF'!$L$47)),
   IF((Q133&lt;='Indices PF'!$D$48),
   IF(('Funções Transações'!P133&lt;'Indices PF'!$E$50), P133*'Indices PF'!$J$48,
   IF(('Funções Transações'!P133&lt;'Indices PF'!$F$50), P133*'Indices PF'!$K$48, P133*'Indices PF'!$L$48)),
    IF((Q133&gt;='Indices PF'!$D$49),
    IF(('Funções Transações'!P133&lt;'Indices PF'!$E$50), P133*'Indices PF'!$J$49,
    IF(('Funções Transações'!P133&lt;'Indices PF'!$F$50), P133*'Indices PF'!$K$49, P133*'Indices PF'!$L$49))))))</f>
        <v/>
      </c>
      <c r="V133" s="122"/>
      <c r="W133" s="122"/>
      <c r="X133" s="122"/>
      <c r="Y133" s="117"/>
      <c r="Z133" s="117"/>
      <c r="AA133" s="118"/>
      <c r="AB133" s="241" t="str">
        <f t="shared" si="2"/>
        <v/>
      </c>
      <c r="AC133" s="123"/>
      <c r="AD133" s="123"/>
      <c r="AE133" s="123"/>
      <c r="AF133" s="123"/>
      <c r="AG133" s="123"/>
    </row>
    <row r="134" spans="1:33" ht="12.75" customHeight="1">
      <c r="A134" s="84"/>
      <c r="B134" s="107"/>
      <c r="C134" s="173"/>
      <c r="D134" s="126"/>
      <c r="E134" s="126"/>
      <c r="F134" s="126"/>
      <c r="G134" s="126"/>
      <c r="H134" s="85"/>
      <c r="I134" s="144" t="str">
        <f>IF(AND(ISTEXT(K134),ISTEXT(L134)),"",SUM(K134:L134)*'Indices PF'!$E$54)</f>
        <v/>
      </c>
      <c r="J134" s="214" t="str">
        <f>IF(OR(ISBLANK(E134),ISBLANK(F134)),"",
 IF(D134="EI", IF((F134&lt;='Indices PF'!$D$7),
  IF(('Funções Transações'!E134&lt;'Indices PF'!$E$10), 'Indices PF'!$E$7,
  IF(('Funções Transações'!E134&lt;'Indices PF'!$F$10), 'Indices PF'!$F$7, 'Indices PF'!$G$7)),
   IF((F134&lt;='Indices PF'!$D$8),
   IF(('Funções Transações'!E134&lt;'Indices PF'!$E$10), 'Indices PF'!$E$8,
   IF(('Funções Transações'!E134&lt;'Indices PF'!$F$10), 'Indices PF'!$F$8, 'Indices PF'!$G$8)),
    IF((F134&gt;='Indices PF'!$D$9),
    IF(('Funções Transações'!E134&lt;'Indices PF'!$E$10), 'Indices PF'!$E$9,
    IF(('Funções Transações'!E134&lt;'Indices PF'!$F$10), 'Indices PF'!$F$9, 'Indices PF'!$G$9))))),
 IF(D134="EQ", IF((F134&lt;='Indices PF'!$D$15),
  IF(('Funções Transações'!E134&lt;'Indices PF'!$E$18), 'Indices PF'!$E$15,
  IF(('Funções Transações'!E134&lt;'Indices PF'!$F$18), 'Indices PF'!$F$15, 'Indices PF'!$G$15)),
   IF((F134&lt;='Indices PF'!$D$16),
   IF(('Funções Transações'!E134&lt;'Indices PF'!$E$18), 'Indices PF'!$E$16,
   IF(('Funções Transações'!E134&lt;'Indices PF'!$F$18), 'Indices PF'!$F$16, 'Indices PF'!$G$16)),
    IF((F134&gt;='Indices PF'!$D$17),
    IF(('Funções Transações'!E134&lt;'Indices PF'!$E$18), 'Indices PF'!$E$16,
    IF(('Funções Transações'!E134&lt;'Indices PF'!$F$18), 'Indices PF'!$F$16, 'Indices PF'!$G$16))))),
 IF(D134="EO", IF((F134&lt;='Indices PF'!$D$23),
  IF(('Funções Transações'!E134&lt;'Indices PF'!$E$26), 'Indices PF'!$E$23,
  IF(('Funções Transações'!E134&lt;'Indices PF'!$F$26), 'Indices PF'!$F$23, 'Indices PF'!$G$23)),
   IF((F134&lt;='Indices PF'!$D$24),
   IF(('Funções Transações'!E134&lt;'Indices PF'!$E$26), 'Indices PF'!$E$24,
   IF(('Funções Transações'!E134&lt;'Indices PF'!$F$26), 'Indices PF'!$F$24, 'Indices PF'!$G$24)),
    IF((F134&gt;='Indices PF'!$D$25),
    IF(('Funções Transações'!E134&lt;'Indices PF'!$E$26), 'Indices PF'!$E$25,
    IF(('Funções Transações'!E134&lt;'Indices PF'!$F$26), 'Indices PF'!$F$25, 'Indices PF'!$G$25)))))))))</f>
        <v/>
      </c>
      <c r="K134" s="116" t="str">
        <f>IF(OR(ISBLANK(E134),ISBLANK(F134)),"",
 IF(D134="EI", IF((F134&lt;='Indices PF'!$D$7),
  IF(('Funções Transações'!E134&lt;'Indices PF'!$E$10), E134*'Indices PF'!$J$7,
  IF(('Funções Transações'!E134&lt;'Indices PF'!$F$10), E134*'Indices PF'!$K$7, E134*'Indices PF'!$L$7)),
   IF((F134&lt;='Indices PF'!$D$8),
   IF(('Funções Transações'!E134&lt;'Indices PF'!$E$10), E134*'Indices PF'!$J$8,
   IF(('Funções Transações'!E134&lt;'Indices PF'!$F$10), E134*'Indices PF'!$K$8, E134*'Indices PF'!$L$8)),
    IF((F134&gt;='Indices PF'!$D$9),
    IF(('Funções Transações'!E134&lt;'Indices PF'!$E$10), E134*'Indices PF'!$J$9,
    IF(('Funções Transações'!E134&lt;'Indices PF'!$F$10), E134*'Indices PF'!$K$9, E134*'Indices PF'!$L$9))))),
 IF(D134="EQ", IF((F134&lt;='Indices PF'!$D$15),
  IF(('Funções Transações'!E134&lt;'Indices PF'!$E$18), E134*'Indices PF'!$J$15,
  IF(('Funções Transações'!E134&lt;'Indices PF'!$F$18), E134*'Indices PF'!$K$15, E134*'Indices PF'!$L$15)),
   IF((F134&lt;='Indices PF'!$D$16),
   IF(('Funções Transações'!E134&lt;'Indices PF'!$E$18), E134*'Indices PF'!$J$16,
   IF(('Funções Transações'!E134&lt;'Indices PF'!$F$18), E134*'Indices PF'!$K$16, E134*'Indices PF'!$L$16)),
    IF((F134&gt;='Indices PF'!$D$17),
    IF(('Funções Transações'!E134&lt;'Indices PF'!$E$18), E134*'Indices PF'!$J$16,
    IF(('Funções Transações'!E134&lt;'Indices PF'!$F$18), E134*'Indices PF'!$K$16, E134*'Indices PF'!$L$16))))),
 IF(D134="EO", IF((F134&lt;='Indices PF'!$D$23),
  IF(('Funções Transações'!E134&lt;'Indices PF'!$E$26), E134*'Indices PF'!$J$23,
  IF(('Funções Transações'!E134&lt;'Indices PF'!$F$26), E134*'Indices PF'!$K$23, E134*'Indices PF'!$L$23)),
   IF((F134&lt;='Indices PF'!$D$24),
   IF(('Funções Transações'!E134&lt;'Indices PF'!$E$26), E134*'Indices PF'!$J$24,
   IF(('Funções Transações'!E134&lt;'Indices PF'!$F$26), E134*'Indices PF'!$K$24, E134*'Indices PF'!$L$24)),
    IF((F134&gt;='Indices PF'!$D$25),
    IF(('Funções Transações'!E134&lt;'Indices PF'!$E$26), E134*'Indices PF'!$J$25,
    IF(('Funções Transações'!E134&lt;'Indices PF'!$F$26), E134*'Indices PF'!$K$25, E134*'Indices PF'!$L$25)))))))))</f>
        <v/>
      </c>
      <c r="L134" s="239" t="str">
        <f>IF(OR(ISBLANK(G134),ISBLANK(H134)),"",
 IF((H134&lt;='Indices PF'!$D$47),
  IF(('Funções Transações'!G134&lt;'Indices PF'!$E$50), G134*'Indices PF'!$J$47,
  IF(('Funções Transações'!G134&lt;'Indices PF'!$F$50), G134*'Indices PF'!$K$47, G134*'Indices PF'!$L$47)),
   IF((H134&lt;='Indices PF'!$D$48),
   IF(('Funções Transações'!G134&lt;'Indices PF'!$E$50), G134*'Indices PF'!$J$48,
   IF(('Funções Transações'!G134&lt;'Indices PF'!$F$50), G134*'Indices PF'!$K$48, G134*'Indices PF'!$L$48)),
    IF((H134&gt;='Indices PF'!$D$49),
    IF(('Funções Transações'!G134&lt;'Indices PF'!$E$50), G134*'Indices PF'!$J$49,
    IF(('Funções Transações'!G134&lt;'Indices PF'!$F$50), G134*'Indices PF'!$K$49, G134*'Indices PF'!$L$49))))))</f>
        <v/>
      </c>
      <c r="M134" s="85"/>
      <c r="N134" s="126"/>
      <c r="O134" s="126"/>
      <c r="P134" s="126"/>
      <c r="Q134" s="85"/>
      <c r="R134" s="144" t="str">
        <f>IF(AND(ISTEXT(T134),ISTEXT(U134)),"",SUM(T134:U134)*'Indices PF'!$E$54)</f>
        <v/>
      </c>
      <c r="S134" s="214" t="str">
        <f>IF(OR(ISBLANK(N134),ISBLANK(O134)),"",
 IF(M134="EI", IF((O134&lt;='Indices PF'!$D$7),
  IF(('Funções Transações'!N134&lt;'Indices PF'!$E$10), 'Indices PF'!$E$7,
  IF(('Funções Transações'!N134&lt;'Indices PF'!$F$10), 'Indices PF'!$F$7, 'Indices PF'!$G$7)),
   IF((O134&lt;='Indices PF'!$D$8),
   IF(('Funções Transações'!N134&lt;'Indices PF'!$E$10), 'Indices PF'!$E$8,
   IF(('Funções Transações'!N134&lt;'Indices PF'!$F$10), 'Indices PF'!$F$8, 'Indices PF'!$G$8)),
    IF((O134&gt;='Indices PF'!$D$9),
    IF(('Funções Transações'!N134&lt;'Indices PF'!$E$10), 'Indices PF'!$E$9,
    IF(('Funções Transações'!N134&lt;'Indices PF'!$F$10), 'Indices PF'!$F$9, 'Indices PF'!$G$9))))),
 IF(M134="EQ", IF((O134&lt;='Indices PF'!$D$15),
  IF(('Funções Transações'!N134&lt;'Indices PF'!$E$18), 'Indices PF'!$E$15,
  IF(('Funções Transações'!N134&lt;'Indices PF'!$F$18), 'Indices PF'!$F$15, 'Indices PF'!$G$15)),
   IF((O134&lt;='Indices PF'!$D$16),
   IF(('Funções Transações'!N134&lt;'Indices PF'!$E$18), 'Indices PF'!$E$16,
   IF(('Funções Transações'!N134&lt;'Indices PF'!$F$18), 'Indices PF'!$F$16, 'Indices PF'!$G$16)),
    IF((O134&gt;='Indices PF'!$D$17),
    IF(('Funções Transações'!N134&lt;'Indices PF'!$E$18), 'Indices PF'!$E$17,
    IF(('Funções Transações'!N134&lt;'Indices PF'!$F$18), 'Indices PF'!$F$17, 'Indices PF'!$G$17))))),
 IF(M134="EO", IF((O134&lt;='Indices PF'!$D$23),
  IF(('Funções Transações'!N134&lt;'Indices PF'!$E$26), 'Indices PF'!$E$23,
  IF(('Funções Transações'!N134&lt;'Indices PF'!$F$26), 'Indices PF'!$F$23, 'Indices PF'!$G$23)),
   IF((O134&lt;='Indices PF'!$D$24),
   IF(('Funções Transações'!N134&lt;'Indices PF'!$E$26), 'Indices PF'!$E$24,
   IF(('Funções Transações'!N134&lt;'Indices PF'!$F$26), 'Indices PF'!$F$24, 'Indices PF'!$G$24)),
    IF((O134&gt;='Indices PF'!$D$25),
    IF(('Funções Transações'!N134&lt;'Indices PF'!$E$26), 'Indices PF'!$E$25,
    IF(('Funções Transações'!N134&lt;'Indices PF'!$F$26), 'Indices PF'!$F$25, 'Indices PF'!$G$25)))))))))</f>
        <v/>
      </c>
      <c r="T134" s="215" t="str">
        <f>IF(OR(ISBLANK(N134),ISBLANK(O134)),"",
 IF(M134="EI", IF((O134&lt;='Indices PF'!$D$7),
  IF(('Funções Transações'!N134&lt;'Indices PF'!$E$10), N134*'Indices PF'!$J$7,
  IF(('Funções Transações'!N134&lt;'Indices PF'!$F$10), N134*'Indices PF'!$K$7, N134*'Indices PF'!$L$7)),
   IF((O134&lt;='Indices PF'!$D$8),
   IF(('Funções Transações'!N134&lt;'Indices PF'!$E$10), N134*'Indices PF'!$J$8,
   IF(('Funções Transações'!N134&lt;'Indices PF'!$F$10), N134*'Indices PF'!$K$8, N134*'Indices PF'!$L$8)),
    IF((O134&gt;='Indices PF'!$D$9),
    IF(('Funções Transações'!N134&lt;'Indices PF'!$E$10), N134*'Indices PF'!$J$9,
    IF(('Funções Transações'!N134&lt;'Indices PF'!$F$10), N134*'Indices PF'!$K$9, N134*'Indices PF'!$L$9))))),
 IF(M134="EQ", IF((O134&lt;='Indices PF'!$D$15),
  IF(('Funções Transações'!N134&lt;'Indices PF'!$E$18), N134*'Indices PF'!$J$15,
  IF(('Funções Transações'!N134&lt;'Indices PF'!$F$18), N134*'Indices PF'!$K$15, N134*'Indices PF'!$L$15)),
   IF((O134&lt;='Indices PF'!$D$16),
   IF(('Funções Transações'!N134&lt;'Indices PF'!$E$18), N134*'Indices PF'!$J$16,
   IF(('Funções Transações'!N134&lt;'Indices PF'!$F$18), N134*'Indices PF'!$K$16, N134*'Indices PF'!$L$16)),
    IF((O134&gt;='Indices PF'!$D$17),
    IF(('Funções Transações'!N134&lt;'Indices PF'!$E$18), N134*'Indices PF'!$J$17,
    IF(('Funções Transações'!N134&lt;'Indices PF'!$F$18), N134*'Indices PF'!$K$17, N134*'Indices PF'!$L$17))))),
 IF(M134="EO", IF((O134&lt;='Indices PF'!$D$23),
  IF(('Funções Transações'!N134&lt;'Indices PF'!$E$26), N134*'Indices PF'!$J$23,
  IF(('Funções Transações'!N134&lt;'Indices PF'!$F$26), N134*'Indices PF'!$K$23, N134*'Indices PF'!$L$23)),
   IF((O134&lt;='Indices PF'!$D$24),
   IF(('Funções Transações'!N134&lt;'Indices PF'!$E$26), N134*'Indices PF'!$J$24,
   IF(('Funções Transações'!N134&lt;'Indices PF'!$F$26), N134*'Indices PF'!$K$24, N134*'Indices PF'!$L$24)),
    IF((O134&gt;='Indices PF'!$D$25),
    IF(('Funções Transações'!N134&lt;'Indices PF'!$E$26), N134*'Indices PF'!$J$25,
    IF(('Funções Transações'!N134&lt;'Indices PF'!$F$26), N134*'Indices PF'!$K$25, N134*'Indices PF'!$L$25)))))))))</f>
        <v/>
      </c>
      <c r="U134" s="216" t="str">
        <f>IF(OR(ISBLANK(P134),ISBLANK(Q134)),"",
 IF((Q134&lt;='Indices PF'!$D$47),
  IF(('Funções Transações'!P134&lt;'Indices PF'!$E$50), P134*'Indices PF'!$J$47,
  IF(('Funções Transações'!P134&lt;'Indices PF'!$F$50), P134*'Indices PF'!$K$47, P134*'Indices PF'!$L$47)),
   IF((Q134&lt;='Indices PF'!$D$48),
   IF(('Funções Transações'!P134&lt;'Indices PF'!$E$50), P134*'Indices PF'!$J$48,
   IF(('Funções Transações'!P134&lt;'Indices PF'!$F$50), P134*'Indices PF'!$K$48, P134*'Indices PF'!$L$48)),
    IF((Q134&gt;='Indices PF'!$D$49),
    IF(('Funções Transações'!P134&lt;'Indices PF'!$E$50), P134*'Indices PF'!$J$49,
    IF(('Funções Transações'!P134&lt;'Indices PF'!$F$50), P134*'Indices PF'!$K$49, P134*'Indices PF'!$L$49))))))</f>
        <v/>
      </c>
      <c r="V134" s="122"/>
      <c r="W134" s="122"/>
      <c r="X134" s="122"/>
      <c r="Y134" s="117"/>
      <c r="Z134" s="117"/>
      <c r="AA134" s="118"/>
      <c r="AB134" s="241" t="str">
        <f t="shared" si="2"/>
        <v/>
      </c>
      <c r="AC134" s="123"/>
      <c r="AD134" s="123"/>
      <c r="AE134" s="123"/>
      <c r="AF134" s="123"/>
      <c r="AG134" s="123"/>
    </row>
    <row r="135" spans="1:33" ht="14.25" customHeight="1">
      <c r="A135" s="84"/>
      <c r="B135" s="107"/>
      <c r="C135" s="173"/>
      <c r="D135" s="126"/>
      <c r="E135" s="126"/>
      <c r="F135" s="126"/>
      <c r="G135" s="126"/>
      <c r="H135" s="85"/>
      <c r="I135" s="144" t="str">
        <f>IF(AND(ISTEXT(K135),ISTEXT(L135)),"",SUM(K135:L135)*'Indices PF'!$E$54)</f>
        <v/>
      </c>
      <c r="J135" s="214" t="str">
        <f>IF(OR(ISBLANK(E135),ISBLANK(F135)),"",
 IF(D135="EI", IF((F135&lt;='Indices PF'!$D$7),
  IF(('Funções Transações'!E135&lt;'Indices PF'!$E$10), 'Indices PF'!$E$7,
  IF(('Funções Transações'!E135&lt;'Indices PF'!$F$10), 'Indices PF'!$F$7, 'Indices PF'!$G$7)),
   IF((F135&lt;='Indices PF'!$D$8),
   IF(('Funções Transações'!E135&lt;'Indices PF'!$E$10), 'Indices PF'!$E$8,
   IF(('Funções Transações'!E135&lt;'Indices PF'!$F$10), 'Indices PF'!$F$8, 'Indices PF'!$G$8)),
    IF((F135&gt;='Indices PF'!$D$9),
    IF(('Funções Transações'!E135&lt;'Indices PF'!$E$10), 'Indices PF'!$E$9,
    IF(('Funções Transações'!E135&lt;'Indices PF'!$F$10), 'Indices PF'!$F$9, 'Indices PF'!$G$9))))),
 IF(D135="EQ", IF((F135&lt;='Indices PF'!$D$15),
  IF(('Funções Transações'!E135&lt;'Indices PF'!$E$18), 'Indices PF'!$E$15,
  IF(('Funções Transações'!E135&lt;'Indices PF'!$F$18), 'Indices PF'!$F$15, 'Indices PF'!$G$15)),
   IF((F135&lt;='Indices PF'!$D$16),
   IF(('Funções Transações'!E135&lt;'Indices PF'!$E$18), 'Indices PF'!$E$16,
   IF(('Funções Transações'!E135&lt;'Indices PF'!$F$18), 'Indices PF'!$F$16, 'Indices PF'!$G$16)),
    IF((F135&gt;='Indices PF'!$D$17),
    IF(('Funções Transações'!E135&lt;'Indices PF'!$E$18), 'Indices PF'!$E$16,
    IF(('Funções Transações'!E135&lt;'Indices PF'!$F$18), 'Indices PF'!$F$16, 'Indices PF'!$G$16))))),
 IF(D135="EO", IF((F135&lt;='Indices PF'!$D$23),
  IF(('Funções Transações'!E135&lt;'Indices PF'!$E$26), 'Indices PF'!$E$23,
  IF(('Funções Transações'!E135&lt;'Indices PF'!$F$26), 'Indices PF'!$F$23, 'Indices PF'!$G$23)),
   IF((F135&lt;='Indices PF'!$D$24),
   IF(('Funções Transações'!E135&lt;'Indices PF'!$E$26), 'Indices PF'!$E$24,
   IF(('Funções Transações'!E135&lt;'Indices PF'!$F$26), 'Indices PF'!$F$24, 'Indices PF'!$G$24)),
    IF((F135&gt;='Indices PF'!$D$25),
    IF(('Funções Transações'!E135&lt;'Indices PF'!$E$26), 'Indices PF'!$E$25,
    IF(('Funções Transações'!E135&lt;'Indices PF'!$F$26), 'Indices PF'!$F$25, 'Indices PF'!$G$25)))))))))</f>
        <v/>
      </c>
      <c r="K135" s="116" t="str">
        <f>IF(OR(ISBLANK(E135),ISBLANK(F135)),"",
 IF(D135="EI", IF((F135&lt;='Indices PF'!$D$7),
  IF(('Funções Transações'!E135&lt;'Indices PF'!$E$10), E135*'Indices PF'!$J$7,
  IF(('Funções Transações'!E135&lt;'Indices PF'!$F$10), E135*'Indices PF'!$K$7, E135*'Indices PF'!$L$7)),
   IF((F135&lt;='Indices PF'!$D$8),
   IF(('Funções Transações'!E135&lt;'Indices PF'!$E$10), E135*'Indices PF'!$J$8,
   IF(('Funções Transações'!E135&lt;'Indices PF'!$F$10), E135*'Indices PF'!$K$8, E135*'Indices PF'!$L$8)),
    IF((F135&gt;='Indices PF'!$D$9),
    IF(('Funções Transações'!E135&lt;'Indices PF'!$E$10), E135*'Indices PF'!$J$9,
    IF(('Funções Transações'!E135&lt;'Indices PF'!$F$10), E135*'Indices PF'!$K$9, E135*'Indices PF'!$L$9))))),
 IF(D135="EQ", IF((F135&lt;='Indices PF'!$D$15),
  IF(('Funções Transações'!E135&lt;'Indices PF'!$E$18), E135*'Indices PF'!$J$15,
  IF(('Funções Transações'!E135&lt;'Indices PF'!$F$18), E135*'Indices PF'!$K$15, E135*'Indices PF'!$L$15)),
   IF((F135&lt;='Indices PF'!$D$16),
   IF(('Funções Transações'!E135&lt;'Indices PF'!$E$18), E135*'Indices PF'!$J$16,
   IF(('Funções Transações'!E135&lt;'Indices PF'!$F$18), E135*'Indices PF'!$K$16, E135*'Indices PF'!$L$16)),
    IF((F135&gt;='Indices PF'!$D$17),
    IF(('Funções Transações'!E135&lt;'Indices PF'!$E$18), E135*'Indices PF'!$J$16,
    IF(('Funções Transações'!E135&lt;'Indices PF'!$F$18), E135*'Indices PF'!$K$16, E135*'Indices PF'!$L$16))))),
 IF(D135="EO", IF((F135&lt;='Indices PF'!$D$23),
  IF(('Funções Transações'!E135&lt;'Indices PF'!$E$26), E135*'Indices PF'!$J$23,
  IF(('Funções Transações'!E135&lt;'Indices PF'!$F$26), E135*'Indices PF'!$K$23, E135*'Indices PF'!$L$23)),
   IF((F135&lt;='Indices PF'!$D$24),
   IF(('Funções Transações'!E135&lt;'Indices PF'!$E$26), E135*'Indices PF'!$J$24,
   IF(('Funções Transações'!E135&lt;'Indices PF'!$F$26), E135*'Indices PF'!$K$24, E135*'Indices PF'!$L$24)),
    IF((F135&gt;='Indices PF'!$D$25),
    IF(('Funções Transações'!E135&lt;'Indices PF'!$E$26), E135*'Indices PF'!$J$25,
    IF(('Funções Transações'!E135&lt;'Indices PF'!$F$26), E135*'Indices PF'!$K$25, E135*'Indices PF'!$L$25)))))))))</f>
        <v/>
      </c>
      <c r="L135" s="239" t="str">
        <f>IF(OR(ISBLANK(G135),ISBLANK(H135)),"",
 IF((H135&lt;='Indices PF'!$D$47),
  IF(('Funções Transações'!G135&lt;'Indices PF'!$E$50), G135*'Indices PF'!$J$47,
  IF(('Funções Transações'!G135&lt;'Indices PF'!$F$50), G135*'Indices PF'!$K$47, G135*'Indices PF'!$L$47)),
   IF((H135&lt;='Indices PF'!$D$48),
   IF(('Funções Transações'!G135&lt;'Indices PF'!$E$50), G135*'Indices PF'!$J$48,
   IF(('Funções Transações'!G135&lt;'Indices PF'!$F$50), G135*'Indices PF'!$K$48, G135*'Indices PF'!$L$48)),
    IF((H135&gt;='Indices PF'!$D$49),
    IF(('Funções Transações'!G135&lt;'Indices PF'!$E$50), G135*'Indices PF'!$J$49,
    IF(('Funções Transações'!G135&lt;'Indices PF'!$F$50), G135*'Indices PF'!$K$49, G135*'Indices PF'!$L$49))))))</f>
        <v/>
      </c>
      <c r="M135" s="85"/>
      <c r="N135" s="126"/>
      <c r="O135" s="126"/>
      <c r="P135" s="126"/>
      <c r="Q135" s="85"/>
      <c r="R135" s="144" t="str">
        <f>IF(AND(ISTEXT(T135),ISTEXT(U135)),"",SUM(T135:U135)*'Indices PF'!$E$54)</f>
        <v/>
      </c>
      <c r="S135" s="214" t="str">
        <f>IF(OR(ISBLANK(N135),ISBLANK(O135)),"",
 IF(M135="EI", IF((O135&lt;='Indices PF'!$D$7),
  IF(('Funções Transações'!N135&lt;'Indices PF'!$E$10), 'Indices PF'!$E$7,
  IF(('Funções Transações'!N135&lt;'Indices PF'!$F$10), 'Indices PF'!$F$7, 'Indices PF'!$G$7)),
   IF((O135&lt;='Indices PF'!$D$8),
   IF(('Funções Transações'!N135&lt;'Indices PF'!$E$10), 'Indices PF'!$E$8,
   IF(('Funções Transações'!N135&lt;'Indices PF'!$F$10), 'Indices PF'!$F$8, 'Indices PF'!$G$8)),
    IF((O135&gt;='Indices PF'!$D$9),
    IF(('Funções Transações'!N135&lt;'Indices PF'!$E$10), 'Indices PF'!$E$9,
    IF(('Funções Transações'!N135&lt;'Indices PF'!$F$10), 'Indices PF'!$F$9, 'Indices PF'!$G$9))))),
 IF(M135="EQ", IF((O135&lt;='Indices PF'!$D$15),
  IF(('Funções Transações'!N135&lt;'Indices PF'!$E$18), 'Indices PF'!$E$15,
  IF(('Funções Transações'!N135&lt;'Indices PF'!$F$18), 'Indices PF'!$F$15, 'Indices PF'!$G$15)),
   IF((O135&lt;='Indices PF'!$D$16),
   IF(('Funções Transações'!N135&lt;'Indices PF'!$E$18), 'Indices PF'!$E$16,
   IF(('Funções Transações'!N135&lt;'Indices PF'!$F$18), 'Indices PF'!$F$16, 'Indices PF'!$G$16)),
    IF((O135&gt;='Indices PF'!$D$17),
    IF(('Funções Transações'!N135&lt;'Indices PF'!$E$18), 'Indices PF'!$E$17,
    IF(('Funções Transações'!N135&lt;'Indices PF'!$F$18), 'Indices PF'!$F$17, 'Indices PF'!$G$17))))),
 IF(M135="EO", IF((O135&lt;='Indices PF'!$D$23),
  IF(('Funções Transações'!N135&lt;'Indices PF'!$E$26), 'Indices PF'!$E$23,
  IF(('Funções Transações'!N135&lt;'Indices PF'!$F$26), 'Indices PF'!$F$23, 'Indices PF'!$G$23)),
   IF((O135&lt;='Indices PF'!$D$24),
   IF(('Funções Transações'!N135&lt;'Indices PF'!$E$26), 'Indices PF'!$E$24,
   IF(('Funções Transações'!N135&lt;'Indices PF'!$F$26), 'Indices PF'!$F$24, 'Indices PF'!$G$24)),
    IF((O135&gt;='Indices PF'!$D$25),
    IF(('Funções Transações'!N135&lt;'Indices PF'!$E$26), 'Indices PF'!$E$25,
    IF(('Funções Transações'!N135&lt;'Indices PF'!$F$26), 'Indices PF'!$F$25, 'Indices PF'!$G$25)))))))))</f>
        <v/>
      </c>
      <c r="T135" s="215" t="str">
        <f>IF(OR(ISBLANK(N135),ISBLANK(O135)),"",
 IF(M135="EI", IF((O135&lt;='Indices PF'!$D$7),
  IF(('Funções Transações'!N135&lt;'Indices PF'!$E$10), N135*'Indices PF'!$J$7,
  IF(('Funções Transações'!N135&lt;'Indices PF'!$F$10), N135*'Indices PF'!$K$7, N135*'Indices PF'!$L$7)),
   IF((O135&lt;='Indices PF'!$D$8),
   IF(('Funções Transações'!N135&lt;'Indices PF'!$E$10), N135*'Indices PF'!$J$8,
   IF(('Funções Transações'!N135&lt;'Indices PF'!$F$10), N135*'Indices PF'!$K$8, N135*'Indices PF'!$L$8)),
    IF((O135&gt;='Indices PF'!$D$9),
    IF(('Funções Transações'!N135&lt;'Indices PF'!$E$10), N135*'Indices PF'!$J$9,
    IF(('Funções Transações'!N135&lt;'Indices PF'!$F$10), N135*'Indices PF'!$K$9, N135*'Indices PF'!$L$9))))),
 IF(M135="EQ", IF((O135&lt;='Indices PF'!$D$15),
  IF(('Funções Transações'!N135&lt;'Indices PF'!$E$18), N135*'Indices PF'!$J$15,
  IF(('Funções Transações'!N135&lt;'Indices PF'!$F$18), N135*'Indices PF'!$K$15, N135*'Indices PF'!$L$15)),
   IF((O135&lt;='Indices PF'!$D$16),
   IF(('Funções Transações'!N135&lt;'Indices PF'!$E$18), N135*'Indices PF'!$J$16,
   IF(('Funções Transações'!N135&lt;'Indices PF'!$F$18), N135*'Indices PF'!$K$16, N135*'Indices PF'!$L$16)),
    IF((O135&gt;='Indices PF'!$D$17),
    IF(('Funções Transações'!N135&lt;'Indices PF'!$E$18), N135*'Indices PF'!$J$17,
    IF(('Funções Transações'!N135&lt;'Indices PF'!$F$18), N135*'Indices PF'!$K$17, N135*'Indices PF'!$L$17))))),
 IF(M135="EO", IF((O135&lt;='Indices PF'!$D$23),
  IF(('Funções Transações'!N135&lt;'Indices PF'!$E$26), N135*'Indices PF'!$J$23,
  IF(('Funções Transações'!N135&lt;'Indices PF'!$F$26), N135*'Indices PF'!$K$23, N135*'Indices PF'!$L$23)),
   IF((O135&lt;='Indices PF'!$D$24),
   IF(('Funções Transações'!N135&lt;'Indices PF'!$E$26), N135*'Indices PF'!$J$24,
   IF(('Funções Transações'!N135&lt;'Indices PF'!$F$26), N135*'Indices PF'!$K$24, N135*'Indices PF'!$L$24)),
    IF((O135&gt;='Indices PF'!$D$25),
    IF(('Funções Transações'!N135&lt;'Indices PF'!$E$26), N135*'Indices PF'!$J$25,
    IF(('Funções Transações'!N135&lt;'Indices PF'!$F$26), N135*'Indices PF'!$K$25, N135*'Indices PF'!$L$25)))))))))</f>
        <v/>
      </c>
      <c r="U135" s="216" t="str">
        <f>IF(OR(ISBLANK(P135),ISBLANK(Q135)),"",
 IF((Q135&lt;='Indices PF'!$D$47),
  IF(('Funções Transações'!P135&lt;'Indices PF'!$E$50), P135*'Indices PF'!$J$47,
  IF(('Funções Transações'!P135&lt;'Indices PF'!$F$50), P135*'Indices PF'!$K$47, P135*'Indices PF'!$L$47)),
   IF((Q135&lt;='Indices PF'!$D$48),
   IF(('Funções Transações'!P135&lt;'Indices PF'!$E$50), P135*'Indices PF'!$J$48,
   IF(('Funções Transações'!P135&lt;'Indices PF'!$F$50), P135*'Indices PF'!$K$48, P135*'Indices PF'!$L$48)),
    IF((Q135&gt;='Indices PF'!$D$49),
    IF(('Funções Transações'!P135&lt;'Indices PF'!$E$50), P135*'Indices PF'!$J$49,
    IF(('Funções Transações'!P135&lt;'Indices PF'!$F$50), P135*'Indices PF'!$K$49, P135*'Indices PF'!$L$49))))))</f>
        <v/>
      </c>
      <c r="V135" s="122"/>
      <c r="W135" s="122"/>
      <c r="X135" s="122"/>
      <c r="Y135" s="117"/>
      <c r="Z135" s="117"/>
      <c r="AA135" s="118"/>
      <c r="AB135" s="241" t="str">
        <f t="shared" si="2"/>
        <v/>
      </c>
      <c r="AC135" s="123"/>
      <c r="AD135" s="123"/>
      <c r="AE135" s="123"/>
      <c r="AF135" s="123"/>
      <c r="AG135" s="123"/>
    </row>
    <row r="136" spans="1:33" ht="12.75" customHeight="1">
      <c r="A136" s="84"/>
      <c r="B136" s="107"/>
      <c r="C136" s="173"/>
      <c r="D136" s="126"/>
      <c r="E136" s="126"/>
      <c r="F136" s="126"/>
      <c r="G136" s="126"/>
      <c r="H136" s="85"/>
      <c r="I136" s="144" t="str">
        <f>IF(AND(ISTEXT(K136),ISTEXT(L136)),"",SUM(K136:L136)*'Indices PF'!$E$54)</f>
        <v/>
      </c>
      <c r="J136" s="214" t="str">
        <f>IF(OR(ISBLANK(E136),ISBLANK(F136)),"",
 IF(D136="EI", IF((F136&lt;='Indices PF'!$D$7),
  IF(('Funções Transações'!E136&lt;'Indices PF'!$E$10), 'Indices PF'!$E$7,
  IF(('Funções Transações'!E136&lt;'Indices PF'!$F$10), 'Indices PF'!$F$7, 'Indices PF'!$G$7)),
   IF((F136&lt;='Indices PF'!$D$8),
   IF(('Funções Transações'!E136&lt;'Indices PF'!$E$10), 'Indices PF'!$E$8,
   IF(('Funções Transações'!E136&lt;'Indices PF'!$F$10), 'Indices PF'!$F$8, 'Indices PF'!$G$8)),
    IF((F136&gt;='Indices PF'!$D$9),
    IF(('Funções Transações'!E136&lt;'Indices PF'!$E$10), 'Indices PF'!$E$9,
    IF(('Funções Transações'!E136&lt;'Indices PF'!$F$10), 'Indices PF'!$F$9, 'Indices PF'!$G$9))))),
 IF(D136="EQ", IF((F136&lt;='Indices PF'!$D$15),
  IF(('Funções Transações'!E136&lt;'Indices PF'!$E$18), 'Indices PF'!$E$15,
  IF(('Funções Transações'!E136&lt;'Indices PF'!$F$18), 'Indices PF'!$F$15, 'Indices PF'!$G$15)),
   IF((F136&lt;='Indices PF'!$D$16),
   IF(('Funções Transações'!E136&lt;'Indices PF'!$E$18), 'Indices PF'!$E$16,
   IF(('Funções Transações'!E136&lt;'Indices PF'!$F$18), 'Indices PF'!$F$16, 'Indices PF'!$G$16)),
    IF((F136&gt;='Indices PF'!$D$17),
    IF(('Funções Transações'!E136&lt;'Indices PF'!$E$18), 'Indices PF'!$E$16,
    IF(('Funções Transações'!E136&lt;'Indices PF'!$F$18), 'Indices PF'!$F$16, 'Indices PF'!$G$16))))),
 IF(D136="EO", IF((F136&lt;='Indices PF'!$D$23),
  IF(('Funções Transações'!E136&lt;'Indices PF'!$E$26), 'Indices PF'!$E$23,
  IF(('Funções Transações'!E136&lt;'Indices PF'!$F$26), 'Indices PF'!$F$23, 'Indices PF'!$G$23)),
   IF((F136&lt;='Indices PF'!$D$24),
   IF(('Funções Transações'!E136&lt;'Indices PF'!$E$26), 'Indices PF'!$E$24,
   IF(('Funções Transações'!E136&lt;'Indices PF'!$F$26), 'Indices PF'!$F$24, 'Indices PF'!$G$24)),
    IF((F136&gt;='Indices PF'!$D$25),
    IF(('Funções Transações'!E136&lt;'Indices PF'!$E$26), 'Indices PF'!$E$25,
    IF(('Funções Transações'!E136&lt;'Indices PF'!$F$26), 'Indices PF'!$F$25, 'Indices PF'!$G$25)))))))))</f>
        <v/>
      </c>
      <c r="K136" s="116" t="str">
        <f>IF(OR(ISBLANK(E136),ISBLANK(F136)),"",
 IF(D136="EI", IF((F136&lt;='Indices PF'!$D$7),
  IF(('Funções Transações'!E136&lt;'Indices PF'!$E$10), E136*'Indices PF'!$J$7,
  IF(('Funções Transações'!E136&lt;'Indices PF'!$F$10), E136*'Indices PF'!$K$7, E136*'Indices PF'!$L$7)),
   IF((F136&lt;='Indices PF'!$D$8),
   IF(('Funções Transações'!E136&lt;'Indices PF'!$E$10), E136*'Indices PF'!$J$8,
   IF(('Funções Transações'!E136&lt;'Indices PF'!$F$10), E136*'Indices PF'!$K$8, E136*'Indices PF'!$L$8)),
    IF((F136&gt;='Indices PF'!$D$9),
    IF(('Funções Transações'!E136&lt;'Indices PF'!$E$10), E136*'Indices PF'!$J$9,
    IF(('Funções Transações'!E136&lt;'Indices PF'!$F$10), E136*'Indices PF'!$K$9, E136*'Indices PF'!$L$9))))),
 IF(D136="EQ", IF((F136&lt;='Indices PF'!$D$15),
  IF(('Funções Transações'!E136&lt;'Indices PF'!$E$18), E136*'Indices PF'!$J$15,
  IF(('Funções Transações'!E136&lt;'Indices PF'!$F$18), E136*'Indices PF'!$K$15, E136*'Indices PF'!$L$15)),
   IF((F136&lt;='Indices PF'!$D$16),
   IF(('Funções Transações'!E136&lt;'Indices PF'!$E$18), E136*'Indices PF'!$J$16,
   IF(('Funções Transações'!E136&lt;'Indices PF'!$F$18), E136*'Indices PF'!$K$16, E136*'Indices PF'!$L$16)),
    IF((F136&gt;='Indices PF'!$D$17),
    IF(('Funções Transações'!E136&lt;'Indices PF'!$E$18), E136*'Indices PF'!$J$16,
    IF(('Funções Transações'!E136&lt;'Indices PF'!$F$18), E136*'Indices PF'!$K$16, E136*'Indices PF'!$L$16))))),
 IF(D136="EO", IF((F136&lt;='Indices PF'!$D$23),
  IF(('Funções Transações'!E136&lt;'Indices PF'!$E$26), E136*'Indices PF'!$J$23,
  IF(('Funções Transações'!E136&lt;'Indices PF'!$F$26), E136*'Indices PF'!$K$23, E136*'Indices PF'!$L$23)),
   IF((F136&lt;='Indices PF'!$D$24),
   IF(('Funções Transações'!E136&lt;'Indices PF'!$E$26), E136*'Indices PF'!$J$24,
   IF(('Funções Transações'!E136&lt;'Indices PF'!$F$26), E136*'Indices PF'!$K$24, E136*'Indices PF'!$L$24)),
    IF((F136&gt;='Indices PF'!$D$25),
    IF(('Funções Transações'!E136&lt;'Indices PF'!$E$26), E136*'Indices PF'!$J$25,
    IF(('Funções Transações'!E136&lt;'Indices PF'!$F$26), E136*'Indices PF'!$K$25, E136*'Indices PF'!$L$25)))))))))</f>
        <v/>
      </c>
      <c r="L136" s="239" t="str">
        <f>IF(OR(ISBLANK(G136),ISBLANK(H136)),"",
 IF((H136&lt;='Indices PF'!$D$47),
  IF(('Funções Transações'!G136&lt;'Indices PF'!$E$50), G136*'Indices PF'!$J$47,
  IF(('Funções Transações'!G136&lt;'Indices PF'!$F$50), G136*'Indices PF'!$K$47, G136*'Indices PF'!$L$47)),
   IF((H136&lt;='Indices PF'!$D$48),
   IF(('Funções Transações'!G136&lt;'Indices PF'!$E$50), G136*'Indices PF'!$J$48,
   IF(('Funções Transações'!G136&lt;'Indices PF'!$F$50), G136*'Indices PF'!$K$48, G136*'Indices PF'!$L$48)),
    IF((H136&gt;='Indices PF'!$D$49),
    IF(('Funções Transações'!G136&lt;'Indices PF'!$E$50), G136*'Indices PF'!$J$49,
    IF(('Funções Transações'!G136&lt;'Indices PF'!$F$50), G136*'Indices PF'!$K$49, G136*'Indices PF'!$L$49))))))</f>
        <v/>
      </c>
      <c r="M136" s="85"/>
      <c r="N136" s="126"/>
      <c r="O136" s="126"/>
      <c r="P136" s="126"/>
      <c r="Q136" s="85"/>
      <c r="R136" s="144" t="str">
        <f>IF(AND(ISTEXT(T136),ISTEXT(U136)),"",SUM(T136:U136)*'Indices PF'!$E$54)</f>
        <v/>
      </c>
      <c r="S136" s="214" t="str">
        <f>IF(OR(ISBLANK(N136),ISBLANK(O136)),"",
 IF(M136="EI", IF((O136&lt;='Indices PF'!$D$7),
  IF(('Funções Transações'!N136&lt;'Indices PF'!$E$10), 'Indices PF'!$E$7,
  IF(('Funções Transações'!N136&lt;'Indices PF'!$F$10), 'Indices PF'!$F$7, 'Indices PF'!$G$7)),
   IF((O136&lt;='Indices PF'!$D$8),
   IF(('Funções Transações'!N136&lt;'Indices PF'!$E$10), 'Indices PF'!$E$8,
   IF(('Funções Transações'!N136&lt;'Indices PF'!$F$10), 'Indices PF'!$F$8, 'Indices PF'!$G$8)),
    IF((O136&gt;='Indices PF'!$D$9),
    IF(('Funções Transações'!N136&lt;'Indices PF'!$E$10), 'Indices PF'!$E$9,
    IF(('Funções Transações'!N136&lt;'Indices PF'!$F$10), 'Indices PF'!$F$9, 'Indices PF'!$G$9))))),
 IF(M136="EQ", IF((O136&lt;='Indices PF'!$D$15),
  IF(('Funções Transações'!N136&lt;'Indices PF'!$E$18), 'Indices PF'!$E$15,
  IF(('Funções Transações'!N136&lt;'Indices PF'!$F$18), 'Indices PF'!$F$15, 'Indices PF'!$G$15)),
   IF((O136&lt;='Indices PF'!$D$16),
   IF(('Funções Transações'!N136&lt;'Indices PF'!$E$18), 'Indices PF'!$E$16,
   IF(('Funções Transações'!N136&lt;'Indices PF'!$F$18), 'Indices PF'!$F$16, 'Indices PF'!$G$16)),
    IF((O136&gt;='Indices PF'!$D$17),
    IF(('Funções Transações'!N136&lt;'Indices PF'!$E$18), 'Indices PF'!$E$17,
    IF(('Funções Transações'!N136&lt;'Indices PF'!$F$18), 'Indices PF'!$F$17, 'Indices PF'!$G$17))))),
 IF(M136="EO", IF((O136&lt;='Indices PF'!$D$23),
  IF(('Funções Transações'!N136&lt;'Indices PF'!$E$26), 'Indices PF'!$E$23,
  IF(('Funções Transações'!N136&lt;'Indices PF'!$F$26), 'Indices PF'!$F$23, 'Indices PF'!$G$23)),
   IF((O136&lt;='Indices PF'!$D$24),
   IF(('Funções Transações'!N136&lt;'Indices PF'!$E$26), 'Indices PF'!$E$24,
   IF(('Funções Transações'!N136&lt;'Indices PF'!$F$26), 'Indices PF'!$F$24, 'Indices PF'!$G$24)),
    IF((O136&gt;='Indices PF'!$D$25),
    IF(('Funções Transações'!N136&lt;'Indices PF'!$E$26), 'Indices PF'!$E$25,
    IF(('Funções Transações'!N136&lt;'Indices PF'!$F$26), 'Indices PF'!$F$25, 'Indices PF'!$G$25)))))))))</f>
        <v/>
      </c>
      <c r="T136" s="215" t="str">
        <f>IF(OR(ISBLANK(N136),ISBLANK(O136)),"",
 IF(M136="EI", IF((O136&lt;='Indices PF'!$D$7),
  IF(('Funções Transações'!N136&lt;'Indices PF'!$E$10), N136*'Indices PF'!$J$7,
  IF(('Funções Transações'!N136&lt;'Indices PF'!$F$10), N136*'Indices PF'!$K$7, N136*'Indices PF'!$L$7)),
   IF((O136&lt;='Indices PF'!$D$8),
   IF(('Funções Transações'!N136&lt;'Indices PF'!$E$10), N136*'Indices PF'!$J$8,
   IF(('Funções Transações'!N136&lt;'Indices PF'!$F$10), N136*'Indices PF'!$K$8, N136*'Indices PF'!$L$8)),
    IF((O136&gt;='Indices PF'!$D$9),
    IF(('Funções Transações'!N136&lt;'Indices PF'!$E$10), N136*'Indices PF'!$J$9,
    IF(('Funções Transações'!N136&lt;'Indices PF'!$F$10), N136*'Indices PF'!$K$9, N136*'Indices PF'!$L$9))))),
 IF(M136="EQ", IF((O136&lt;='Indices PF'!$D$15),
  IF(('Funções Transações'!N136&lt;'Indices PF'!$E$18), N136*'Indices PF'!$J$15,
  IF(('Funções Transações'!N136&lt;'Indices PF'!$F$18), N136*'Indices PF'!$K$15, N136*'Indices PF'!$L$15)),
   IF((O136&lt;='Indices PF'!$D$16),
   IF(('Funções Transações'!N136&lt;'Indices PF'!$E$18), N136*'Indices PF'!$J$16,
   IF(('Funções Transações'!N136&lt;'Indices PF'!$F$18), N136*'Indices PF'!$K$16, N136*'Indices PF'!$L$16)),
    IF((O136&gt;='Indices PF'!$D$17),
    IF(('Funções Transações'!N136&lt;'Indices PF'!$E$18), N136*'Indices PF'!$J$17,
    IF(('Funções Transações'!N136&lt;'Indices PF'!$F$18), N136*'Indices PF'!$K$17, N136*'Indices PF'!$L$17))))),
 IF(M136="EO", IF((O136&lt;='Indices PF'!$D$23),
  IF(('Funções Transações'!N136&lt;'Indices PF'!$E$26), N136*'Indices PF'!$J$23,
  IF(('Funções Transações'!N136&lt;'Indices PF'!$F$26), N136*'Indices PF'!$K$23, N136*'Indices PF'!$L$23)),
   IF((O136&lt;='Indices PF'!$D$24),
   IF(('Funções Transações'!N136&lt;'Indices PF'!$E$26), N136*'Indices PF'!$J$24,
   IF(('Funções Transações'!N136&lt;'Indices PF'!$F$26), N136*'Indices PF'!$K$24, N136*'Indices PF'!$L$24)),
    IF((O136&gt;='Indices PF'!$D$25),
    IF(('Funções Transações'!N136&lt;'Indices PF'!$E$26), N136*'Indices PF'!$J$25,
    IF(('Funções Transações'!N136&lt;'Indices PF'!$F$26), N136*'Indices PF'!$K$25, N136*'Indices PF'!$L$25)))))))))</f>
        <v/>
      </c>
      <c r="U136" s="216" t="str">
        <f>IF(OR(ISBLANK(P136),ISBLANK(Q136)),"",
 IF((Q136&lt;='Indices PF'!$D$47),
  IF(('Funções Transações'!P136&lt;'Indices PF'!$E$50), P136*'Indices PF'!$J$47,
  IF(('Funções Transações'!P136&lt;'Indices PF'!$F$50), P136*'Indices PF'!$K$47, P136*'Indices PF'!$L$47)),
   IF((Q136&lt;='Indices PF'!$D$48),
   IF(('Funções Transações'!P136&lt;'Indices PF'!$E$50), P136*'Indices PF'!$J$48,
   IF(('Funções Transações'!P136&lt;'Indices PF'!$F$50), P136*'Indices PF'!$K$48, P136*'Indices PF'!$L$48)),
    IF((Q136&gt;='Indices PF'!$D$49),
    IF(('Funções Transações'!P136&lt;'Indices PF'!$E$50), P136*'Indices PF'!$J$49,
    IF(('Funções Transações'!P136&lt;'Indices PF'!$F$50), P136*'Indices PF'!$K$49, P136*'Indices PF'!$L$49))))))</f>
        <v/>
      </c>
      <c r="V136" s="122"/>
      <c r="W136" s="122"/>
      <c r="X136" s="122"/>
      <c r="Y136" s="117"/>
      <c r="Z136" s="117"/>
      <c r="AA136" s="118"/>
      <c r="AB136" s="241" t="str">
        <f t="shared" si="2"/>
        <v/>
      </c>
      <c r="AC136" s="123"/>
      <c r="AD136" s="123"/>
      <c r="AE136" s="123"/>
      <c r="AF136" s="123"/>
      <c r="AG136" s="123"/>
    </row>
    <row r="137" spans="1:33" ht="12.75" customHeight="1">
      <c r="A137" s="84"/>
      <c r="B137" s="107"/>
      <c r="C137" s="173"/>
      <c r="D137" s="126"/>
      <c r="E137" s="126"/>
      <c r="F137" s="126"/>
      <c r="G137" s="126"/>
      <c r="H137" s="85"/>
      <c r="I137" s="144" t="str">
        <f>IF(AND(ISTEXT(K137),ISTEXT(L137)),"",SUM(K137:L137)*'Indices PF'!$E$54)</f>
        <v/>
      </c>
      <c r="J137" s="214" t="str">
        <f>IF(OR(ISBLANK(E137),ISBLANK(F137)),"",
 IF(D137="EI", IF((F137&lt;='Indices PF'!$D$7),
  IF(('Funções Transações'!E137&lt;'Indices PF'!$E$10), 'Indices PF'!$E$7,
  IF(('Funções Transações'!E137&lt;'Indices PF'!$F$10), 'Indices PF'!$F$7, 'Indices PF'!$G$7)),
   IF((F137&lt;='Indices PF'!$D$8),
   IF(('Funções Transações'!E137&lt;'Indices PF'!$E$10), 'Indices PF'!$E$8,
   IF(('Funções Transações'!E137&lt;'Indices PF'!$F$10), 'Indices PF'!$F$8, 'Indices PF'!$G$8)),
    IF((F137&gt;='Indices PF'!$D$9),
    IF(('Funções Transações'!E137&lt;'Indices PF'!$E$10), 'Indices PF'!$E$9,
    IF(('Funções Transações'!E137&lt;'Indices PF'!$F$10), 'Indices PF'!$F$9, 'Indices PF'!$G$9))))),
 IF(D137="EQ", IF((F137&lt;='Indices PF'!$D$15),
  IF(('Funções Transações'!E137&lt;'Indices PF'!$E$18), 'Indices PF'!$E$15,
  IF(('Funções Transações'!E137&lt;'Indices PF'!$F$18), 'Indices PF'!$F$15, 'Indices PF'!$G$15)),
   IF((F137&lt;='Indices PF'!$D$16),
   IF(('Funções Transações'!E137&lt;'Indices PF'!$E$18), 'Indices PF'!$E$16,
   IF(('Funções Transações'!E137&lt;'Indices PF'!$F$18), 'Indices PF'!$F$16, 'Indices PF'!$G$16)),
    IF((F137&gt;='Indices PF'!$D$17),
    IF(('Funções Transações'!E137&lt;'Indices PF'!$E$18), 'Indices PF'!$E$16,
    IF(('Funções Transações'!E137&lt;'Indices PF'!$F$18), 'Indices PF'!$F$16, 'Indices PF'!$G$16))))),
 IF(D137="EO", IF((F137&lt;='Indices PF'!$D$23),
  IF(('Funções Transações'!E137&lt;'Indices PF'!$E$26), 'Indices PF'!$E$23,
  IF(('Funções Transações'!E137&lt;'Indices PF'!$F$26), 'Indices PF'!$F$23, 'Indices PF'!$G$23)),
   IF((F137&lt;='Indices PF'!$D$24),
   IF(('Funções Transações'!E137&lt;'Indices PF'!$E$26), 'Indices PF'!$E$24,
   IF(('Funções Transações'!E137&lt;'Indices PF'!$F$26), 'Indices PF'!$F$24, 'Indices PF'!$G$24)),
    IF((F137&gt;='Indices PF'!$D$25),
    IF(('Funções Transações'!E137&lt;'Indices PF'!$E$26), 'Indices PF'!$E$25,
    IF(('Funções Transações'!E137&lt;'Indices PF'!$F$26), 'Indices PF'!$F$25, 'Indices PF'!$G$25)))))))))</f>
        <v/>
      </c>
      <c r="K137" s="116" t="str">
        <f>IF(OR(ISBLANK(E137),ISBLANK(F137)),"",
 IF(D137="EI", IF((F137&lt;='Indices PF'!$D$7),
  IF(('Funções Transações'!E137&lt;'Indices PF'!$E$10), E137*'Indices PF'!$J$7,
  IF(('Funções Transações'!E137&lt;'Indices PF'!$F$10), E137*'Indices PF'!$K$7, E137*'Indices PF'!$L$7)),
   IF((F137&lt;='Indices PF'!$D$8),
   IF(('Funções Transações'!E137&lt;'Indices PF'!$E$10), E137*'Indices PF'!$J$8,
   IF(('Funções Transações'!E137&lt;'Indices PF'!$F$10), E137*'Indices PF'!$K$8, E137*'Indices PF'!$L$8)),
    IF((F137&gt;='Indices PF'!$D$9),
    IF(('Funções Transações'!E137&lt;'Indices PF'!$E$10), E137*'Indices PF'!$J$9,
    IF(('Funções Transações'!E137&lt;'Indices PF'!$F$10), E137*'Indices PF'!$K$9, E137*'Indices PF'!$L$9))))),
 IF(D137="EQ", IF((F137&lt;='Indices PF'!$D$15),
  IF(('Funções Transações'!E137&lt;'Indices PF'!$E$18), E137*'Indices PF'!$J$15,
  IF(('Funções Transações'!E137&lt;'Indices PF'!$F$18), E137*'Indices PF'!$K$15, E137*'Indices PF'!$L$15)),
   IF((F137&lt;='Indices PF'!$D$16),
   IF(('Funções Transações'!E137&lt;'Indices PF'!$E$18), E137*'Indices PF'!$J$16,
   IF(('Funções Transações'!E137&lt;'Indices PF'!$F$18), E137*'Indices PF'!$K$16, E137*'Indices PF'!$L$16)),
    IF((F137&gt;='Indices PF'!$D$17),
    IF(('Funções Transações'!E137&lt;'Indices PF'!$E$18), E137*'Indices PF'!$J$16,
    IF(('Funções Transações'!E137&lt;'Indices PF'!$F$18), E137*'Indices PF'!$K$16, E137*'Indices PF'!$L$16))))),
 IF(D137="EO", IF((F137&lt;='Indices PF'!$D$23),
  IF(('Funções Transações'!E137&lt;'Indices PF'!$E$26), E137*'Indices PF'!$J$23,
  IF(('Funções Transações'!E137&lt;'Indices PF'!$F$26), E137*'Indices PF'!$K$23, E137*'Indices PF'!$L$23)),
   IF((F137&lt;='Indices PF'!$D$24),
   IF(('Funções Transações'!E137&lt;'Indices PF'!$E$26), E137*'Indices PF'!$J$24,
   IF(('Funções Transações'!E137&lt;'Indices PF'!$F$26), E137*'Indices PF'!$K$24, E137*'Indices PF'!$L$24)),
    IF((F137&gt;='Indices PF'!$D$25),
    IF(('Funções Transações'!E137&lt;'Indices PF'!$E$26), E137*'Indices PF'!$J$25,
    IF(('Funções Transações'!E137&lt;'Indices PF'!$F$26), E137*'Indices PF'!$K$25, E137*'Indices PF'!$L$25)))))))))</f>
        <v/>
      </c>
      <c r="L137" s="239" t="str">
        <f>IF(OR(ISBLANK(G137),ISBLANK(H137)),"",
 IF((H137&lt;='Indices PF'!$D$47),
  IF(('Funções Transações'!G137&lt;'Indices PF'!$E$50), G137*'Indices PF'!$J$47,
  IF(('Funções Transações'!G137&lt;'Indices PF'!$F$50), G137*'Indices PF'!$K$47, G137*'Indices PF'!$L$47)),
   IF((H137&lt;='Indices PF'!$D$48),
   IF(('Funções Transações'!G137&lt;'Indices PF'!$E$50), G137*'Indices PF'!$J$48,
   IF(('Funções Transações'!G137&lt;'Indices PF'!$F$50), G137*'Indices PF'!$K$48, G137*'Indices PF'!$L$48)),
    IF((H137&gt;='Indices PF'!$D$49),
    IF(('Funções Transações'!G137&lt;'Indices PF'!$E$50), G137*'Indices PF'!$J$49,
    IF(('Funções Transações'!G137&lt;'Indices PF'!$F$50), G137*'Indices PF'!$K$49, G137*'Indices PF'!$L$49))))))</f>
        <v/>
      </c>
      <c r="M137" s="85"/>
      <c r="N137" s="126"/>
      <c r="O137" s="126"/>
      <c r="P137" s="126"/>
      <c r="Q137" s="85"/>
      <c r="R137" s="144" t="str">
        <f>IF(AND(ISTEXT(T137),ISTEXT(U137)),"",SUM(T137:U137)*'Indices PF'!$E$54)</f>
        <v/>
      </c>
      <c r="S137" s="214" t="str">
        <f>IF(OR(ISBLANK(N137),ISBLANK(O137)),"",
 IF(M137="EI", IF((O137&lt;='Indices PF'!$D$7),
  IF(('Funções Transações'!N137&lt;'Indices PF'!$E$10), 'Indices PF'!$E$7,
  IF(('Funções Transações'!N137&lt;'Indices PF'!$F$10), 'Indices PF'!$F$7, 'Indices PF'!$G$7)),
   IF((O137&lt;='Indices PF'!$D$8),
   IF(('Funções Transações'!N137&lt;'Indices PF'!$E$10), 'Indices PF'!$E$8,
   IF(('Funções Transações'!N137&lt;'Indices PF'!$F$10), 'Indices PF'!$F$8, 'Indices PF'!$G$8)),
    IF((O137&gt;='Indices PF'!$D$9),
    IF(('Funções Transações'!N137&lt;'Indices PF'!$E$10), 'Indices PF'!$E$9,
    IF(('Funções Transações'!N137&lt;'Indices PF'!$F$10), 'Indices PF'!$F$9, 'Indices PF'!$G$9))))),
 IF(M137="EQ", IF((O137&lt;='Indices PF'!$D$15),
  IF(('Funções Transações'!N137&lt;'Indices PF'!$E$18), 'Indices PF'!$E$15,
  IF(('Funções Transações'!N137&lt;'Indices PF'!$F$18), 'Indices PF'!$F$15, 'Indices PF'!$G$15)),
   IF((O137&lt;='Indices PF'!$D$16),
   IF(('Funções Transações'!N137&lt;'Indices PF'!$E$18), 'Indices PF'!$E$16,
   IF(('Funções Transações'!N137&lt;'Indices PF'!$F$18), 'Indices PF'!$F$16, 'Indices PF'!$G$16)),
    IF((O137&gt;='Indices PF'!$D$17),
    IF(('Funções Transações'!N137&lt;'Indices PF'!$E$18), 'Indices PF'!$E$17,
    IF(('Funções Transações'!N137&lt;'Indices PF'!$F$18), 'Indices PF'!$F$17, 'Indices PF'!$G$17))))),
 IF(M137="EO", IF((O137&lt;='Indices PF'!$D$23),
  IF(('Funções Transações'!N137&lt;'Indices PF'!$E$26), 'Indices PF'!$E$23,
  IF(('Funções Transações'!N137&lt;'Indices PF'!$F$26), 'Indices PF'!$F$23, 'Indices PF'!$G$23)),
   IF((O137&lt;='Indices PF'!$D$24),
   IF(('Funções Transações'!N137&lt;'Indices PF'!$E$26), 'Indices PF'!$E$24,
   IF(('Funções Transações'!N137&lt;'Indices PF'!$F$26), 'Indices PF'!$F$24, 'Indices PF'!$G$24)),
    IF((O137&gt;='Indices PF'!$D$25),
    IF(('Funções Transações'!N137&lt;'Indices PF'!$E$26), 'Indices PF'!$E$25,
    IF(('Funções Transações'!N137&lt;'Indices PF'!$F$26), 'Indices PF'!$F$25, 'Indices PF'!$G$25)))))))))</f>
        <v/>
      </c>
      <c r="T137" s="215" t="str">
        <f>IF(OR(ISBLANK(N137),ISBLANK(O137)),"",
 IF(M137="EI", IF((O137&lt;='Indices PF'!$D$7),
  IF(('Funções Transações'!N137&lt;'Indices PF'!$E$10), N137*'Indices PF'!$J$7,
  IF(('Funções Transações'!N137&lt;'Indices PF'!$F$10), N137*'Indices PF'!$K$7, N137*'Indices PF'!$L$7)),
   IF((O137&lt;='Indices PF'!$D$8),
   IF(('Funções Transações'!N137&lt;'Indices PF'!$E$10), N137*'Indices PF'!$J$8,
   IF(('Funções Transações'!N137&lt;'Indices PF'!$F$10), N137*'Indices PF'!$K$8, N137*'Indices PF'!$L$8)),
    IF((O137&gt;='Indices PF'!$D$9),
    IF(('Funções Transações'!N137&lt;'Indices PF'!$E$10), N137*'Indices PF'!$J$9,
    IF(('Funções Transações'!N137&lt;'Indices PF'!$F$10), N137*'Indices PF'!$K$9, N137*'Indices PF'!$L$9))))),
 IF(M137="EQ", IF((O137&lt;='Indices PF'!$D$15),
  IF(('Funções Transações'!N137&lt;'Indices PF'!$E$18), N137*'Indices PF'!$J$15,
  IF(('Funções Transações'!N137&lt;'Indices PF'!$F$18), N137*'Indices PF'!$K$15, N137*'Indices PF'!$L$15)),
   IF((O137&lt;='Indices PF'!$D$16),
   IF(('Funções Transações'!N137&lt;'Indices PF'!$E$18), N137*'Indices PF'!$J$16,
   IF(('Funções Transações'!N137&lt;'Indices PF'!$F$18), N137*'Indices PF'!$K$16, N137*'Indices PF'!$L$16)),
    IF((O137&gt;='Indices PF'!$D$17),
    IF(('Funções Transações'!N137&lt;'Indices PF'!$E$18), N137*'Indices PF'!$J$17,
    IF(('Funções Transações'!N137&lt;'Indices PF'!$F$18), N137*'Indices PF'!$K$17, N137*'Indices PF'!$L$17))))),
 IF(M137="EO", IF((O137&lt;='Indices PF'!$D$23),
  IF(('Funções Transações'!N137&lt;'Indices PF'!$E$26), N137*'Indices PF'!$J$23,
  IF(('Funções Transações'!N137&lt;'Indices PF'!$F$26), N137*'Indices PF'!$K$23, N137*'Indices PF'!$L$23)),
   IF((O137&lt;='Indices PF'!$D$24),
   IF(('Funções Transações'!N137&lt;'Indices PF'!$E$26), N137*'Indices PF'!$J$24,
   IF(('Funções Transações'!N137&lt;'Indices PF'!$F$26), N137*'Indices PF'!$K$24, N137*'Indices PF'!$L$24)),
    IF((O137&gt;='Indices PF'!$D$25),
    IF(('Funções Transações'!N137&lt;'Indices PF'!$E$26), N137*'Indices PF'!$J$25,
    IF(('Funções Transações'!N137&lt;'Indices PF'!$F$26), N137*'Indices PF'!$K$25, N137*'Indices PF'!$L$25)))))))))</f>
        <v/>
      </c>
      <c r="U137" s="216" t="str">
        <f>IF(OR(ISBLANK(P137),ISBLANK(Q137)),"",
 IF((Q137&lt;='Indices PF'!$D$47),
  IF(('Funções Transações'!P137&lt;'Indices PF'!$E$50), P137*'Indices PF'!$J$47,
  IF(('Funções Transações'!P137&lt;'Indices PF'!$F$50), P137*'Indices PF'!$K$47, P137*'Indices PF'!$L$47)),
   IF((Q137&lt;='Indices PF'!$D$48),
   IF(('Funções Transações'!P137&lt;'Indices PF'!$E$50), P137*'Indices PF'!$J$48,
   IF(('Funções Transações'!P137&lt;'Indices PF'!$F$50), P137*'Indices PF'!$K$48, P137*'Indices PF'!$L$48)),
    IF((Q137&gt;='Indices PF'!$D$49),
    IF(('Funções Transações'!P137&lt;'Indices PF'!$E$50), P137*'Indices PF'!$J$49,
    IF(('Funções Transações'!P137&lt;'Indices PF'!$F$50), P137*'Indices PF'!$K$49, P137*'Indices PF'!$L$49))))))</f>
        <v/>
      </c>
      <c r="V137" s="122"/>
      <c r="W137" s="122"/>
      <c r="X137" s="122"/>
      <c r="Y137" s="117"/>
      <c r="Z137" s="117"/>
      <c r="AA137" s="118"/>
      <c r="AB137" s="241" t="str">
        <f t="shared" si="2"/>
        <v/>
      </c>
      <c r="AC137" s="123"/>
      <c r="AD137" s="123"/>
      <c r="AE137" s="123"/>
      <c r="AF137" s="123"/>
      <c r="AG137" s="123"/>
    </row>
    <row r="138" spans="1:33" ht="12.75" customHeight="1">
      <c r="A138" s="84"/>
      <c r="B138" s="107"/>
      <c r="C138" s="173"/>
      <c r="D138" s="126"/>
      <c r="E138" s="126"/>
      <c r="F138" s="126"/>
      <c r="G138" s="126"/>
      <c r="H138" s="85"/>
      <c r="I138" s="144" t="str">
        <f>IF(AND(ISTEXT(K138),ISTEXT(L138)),"",SUM(K138:L138)*'Indices PF'!$E$54)</f>
        <v/>
      </c>
      <c r="J138" s="214" t="str">
        <f>IF(OR(ISBLANK(E138),ISBLANK(F138)),"",
 IF(D138="EI", IF((F138&lt;='Indices PF'!$D$7),
  IF(('Funções Transações'!E138&lt;'Indices PF'!$E$10), 'Indices PF'!$E$7,
  IF(('Funções Transações'!E138&lt;'Indices PF'!$F$10), 'Indices PF'!$F$7, 'Indices PF'!$G$7)),
   IF((F138&lt;='Indices PF'!$D$8),
   IF(('Funções Transações'!E138&lt;'Indices PF'!$E$10), 'Indices PF'!$E$8,
   IF(('Funções Transações'!E138&lt;'Indices PF'!$F$10), 'Indices PF'!$F$8, 'Indices PF'!$G$8)),
    IF((F138&gt;='Indices PF'!$D$9),
    IF(('Funções Transações'!E138&lt;'Indices PF'!$E$10), 'Indices PF'!$E$9,
    IF(('Funções Transações'!E138&lt;'Indices PF'!$F$10), 'Indices PF'!$F$9, 'Indices PF'!$G$9))))),
 IF(D138="EQ", IF((F138&lt;='Indices PF'!$D$15),
  IF(('Funções Transações'!E138&lt;'Indices PF'!$E$18), 'Indices PF'!$E$15,
  IF(('Funções Transações'!E138&lt;'Indices PF'!$F$18), 'Indices PF'!$F$15, 'Indices PF'!$G$15)),
   IF((F138&lt;='Indices PF'!$D$16),
   IF(('Funções Transações'!E138&lt;'Indices PF'!$E$18), 'Indices PF'!$E$16,
   IF(('Funções Transações'!E138&lt;'Indices PF'!$F$18), 'Indices PF'!$F$16, 'Indices PF'!$G$16)),
    IF((F138&gt;='Indices PF'!$D$17),
    IF(('Funções Transações'!E138&lt;'Indices PF'!$E$18), 'Indices PF'!$E$16,
    IF(('Funções Transações'!E138&lt;'Indices PF'!$F$18), 'Indices PF'!$F$16, 'Indices PF'!$G$16))))),
 IF(D138="EO", IF((F138&lt;='Indices PF'!$D$23),
  IF(('Funções Transações'!E138&lt;'Indices PF'!$E$26), 'Indices PF'!$E$23,
  IF(('Funções Transações'!E138&lt;'Indices PF'!$F$26), 'Indices PF'!$F$23, 'Indices PF'!$G$23)),
   IF((F138&lt;='Indices PF'!$D$24),
   IF(('Funções Transações'!E138&lt;'Indices PF'!$E$26), 'Indices PF'!$E$24,
   IF(('Funções Transações'!E138&lt;'Indices PF'!$F$26), 'Indices PF'!$F$24, 'Indices PF'!$G$24)),
    IF((F138&gt;='Indices PF'!$D$25),
    IF(('Funções Transações'!E138&lt;'Indices PF'!$E$26), 'Indices PF'!$E$25,
    IF(('Funções Transações'!E138&lt;'Indices PF'!$F$26), 'Indices PF'!$F$25, 'Indices PF'!$G$25)))))))))</f>
        <v/>
      </c>
      <c r="K138" s="116" t="str">
        <f>IF(OR(ISBLANK(E138),ISBLANK(F138)),"",
 IF(D138="EI", IF((F138&lt;='Indices PF'!$D$7),
  IF(('Funções Transações'!E138&lt;'Indices PF'!$E$10), E138*'Indices PF'!$J$7,
  IF(('Funções Transações'!E138&lt;'Indices PF'!$F$10), E138*'Indices PF'!$K$7, E138*'Indices PF'!$L$7)),
   IF((F138&lt;='Indices PF'!$D$8),
   IF(('Funções Transações'!E138&lt;'Indices PF'!$E$10), E138*'Indices PF'!$J$8,
   IF(('Funções Transações'!E138&lt;'Indices PF'!$F$10), E138*'Indices PF'!$K$8, E138*'Indices PF'!$L$8)),
    IF((F138&gt;='Indices PF'!$D$9),
    IF(('Funções Transações'!E138&lt;'Indices PF'!$E$10), E138*'Indices PF'!$J$9,
    IF(('Funções Transações'!E138&lt;'Indices PF'!$F$10), E138*'Indices PF'!$K$9, E138*'Indices PF'!$L$9))))),
 IF(D138="EQ", IF((F138&lt;='Indices PF'!$D$15),
  IF(('Funções Transações'!E138&lt;'Indices PF'!$E$18), E138*'Indices PF'!$J$15,
  IF(('Funções Transações'!E138&lt;'Indices PF'!$F$18), E138*'Indices PF'!$K$15, E138*'Indices PF'!$L$15)),
   IF((F138&lt;='Indices PF'!$D$16),
   IF(('Funções Transações'!E138&lt;'Indices PF'!$E$18), E138*'Indices PF'!$J$16,
   IF(('Funções Transações'!E138&lt;'Indices PF'!$F$18), E138*'Indices PF'!$K$16, E138*'Indices PF'!$L$16)),
    IF((F138&gt;='Indices PF'!$D$17),
    IF(('Funções Transações'!E138&lt;'Indices PF'!$E$18), E138*'Indices PF'!$J$16,
    IF(('Funções Transações'!E138&lt;'Indices PF'!$F$18), E138*'Indices PF'!$K$16, E138*'Indices PF'!$L$16))))),
 IF(D138="EO", IF((F138&lt;='Indices PF'!$D$23),
  IF(('Funções Transações'!E138&lt;'Indices PF'!$E$26), E138*'Indices PF'!$J$23,
  IF(('Funções Transações'!E138&lt;'Indices PF'!$F$26), E138*'Indices PF'!$K$23, E138*'Indices PF'!$L$23)),
   IF((F138&lt;='Indices PF'!$D$24),
   IF(('Funções Transações'!E138&lt;'Indices PF'!$E$26), E138*'Indices PF'!$J$24,
   IF(('Funções Transações'!E138&lt;'Indices PF'!$F$26), E138*'Indices PF'!$K$24, E138*'Indices PF'!$L$24)),
    IF((F138&gt;='Indices PF'!$D$25),
    IF(('Funções Transações'!E138&lt;'Indices PF'!$E$26), E138*'Indices PF'!$J$25,
    IF(('Funções Transações'!E138&lt;'Indices PF'!$F$26), E138*'Indices PF'!$K$25, E138*'Indices PF'!$L$25)))))))))</f>
        <v/>
      </c>
      <c r="L138" s="239" t="str">
        <f>IF(OR(ISBLANK(G138),ISBLANK(H138)),"",
 IF((H138&lt;='Indices PF'!$D$47),
  IF(('Funções Transações'!G138&lt;'Indices PF'!$E$50), G138*'Indices PF'!$J$47,
  IF(('Funções Transações'!G138&lt;'Indices PF'!$F$50), G138*'Indices PF'!$K$47, G138*'Indices PF'!$L$47)),
   IF((H138&lt;='Indices PF'!$D$48),
   IF(('Funções Transações'!G138&lt;'Indices PF'!$E$50), G138*'Indices PF'!$J$48,
   IF(('Funções Transações'!G138&lt;'Indices PF'!$F$50), G138*'Indices PF'!$K$48, G138*'Indices PF'!$L$48)),
    IF((H138&gt;='Indices PF'!$D$49),
    IF(('Funções Transações'!G138&lt;'Indices PF'!$E$50), G138*'Indices PF'!$J$49,
    IF(('Funções Transações'!G138&lt;'Indices PF'!$F$50), G138*'Indices PF'!$K$49, G138*'Indices PF'!$L$49))))))</f>
        <v/>
      </c>
      <c r="M138" s="85"/>
      <c r="N138" s="126"/>
      <c r="O138" s="126"/>
      <c r="P138" s="126"/>
      <c r="Q138" s="85"/>
      <c r="R138" s="144" t="str">
        <f>IF(AND(ISTEXT(T138),ISTEXT(U138)),"",SUM(T138:U138)*'Indices PF'!$E$54)</f>
        <v/>
      </c>
      <c r="S138" s="214" t="str">
        <f>IF(OR(ISBLANK(N138),ISBLANK(O138)),"",
 IF(M138="EI", IF((O138&lt;='Indices PF'!$D$7),
  IF(('Funções Transações'!N138&lt;'Indices PF'!$E$10), 'Indices PF'!$E$7,
  IF(('Funções Transações'!N138&lt;'Indices PF'!$F$10), 'Indices PF'!$F$7, 'Indices PF'!$G$7)),
   IF((O138&lt;='Indices PF'!$D$8),
   IF(('Funções Transações'!N138&lt;'Indices PF'!$E$10), 'Indices PF'!$E$8,
   IF(('Funções Transações'!N138&lt;'Indices PF'!$F$10), 'Indices PF'!$F$8, 'Indices PF'!$G$8)),
    IF((O138&gt;='Indices PF'!$D$9),
    IF(('Funções Transações'!N138&lt;'Indices PF'!$E$10), 'Indices PF'!$E$9,
    IF(('Funções Transações'!N138&lt;'Indices PF'!$F$10), 'Indices PF'!$F$9, 'Indices PF'!$G$9))))),
 IF(M138="EQ", IF((O138&lt;='Indices PF'!$D$15),
  IF(('Funções Transações'!N138&lt;'Indices PF'!$E$18), 'Indices PF'!$E$15,
  IF(('Funções Transações'!N138&lt;'Indices PF'!$F$18), 'Indices PF'!$F$15, 'Indices PF'!$G$15)),
   IF((O138&lt;='Indices PF'!$D$16),
   IF(('Funções Transações'!N138&lt;'Indices PF'!$E$18), 'Indices PF'!$E$16,
   IF(('Funções Transações'!N138&lt;'Indices PF'!$F$18), 'Indices PF'!$F$16, 'Indices PF'!$G$16)),
    IF((O138&gt;='Indices PF'!$D$17),
    IF(('Funções Transações'!N138&lt;'Indices PF'!$E$18), 'Indices PF'!$E$17,
    IF(('Funções Transações'!N138&lt;'Indices PF'!$F$18), 'Indices PF'!$F$17, 'Indices PF'!$G$17))))),
 IF(M138="EO", IF((O138&lt;='Indices PF'!$D$23),
  IF(('Funções Transações'!N138&lt;'Indices PF'!$E$26), 'Indices PF'!$E$23,
  IF(('Funções Transações'!N138&lt;'Indices PF'!$F$26), 'Indices PF'!$F$23, 'Indices PF'!$G$23)),
   IF((O138&lt;='Indices PF'!$D$24),
   IF(('Funções Transações'!N138&lt;'Indices PF'!$E$26), 'Indices PF'!$E$24,
   IF(('Funções Transações'!N138&lt;'Indices PF'!$F$26), 'Indices PF'!$F$24, 'Indices PF'!$G$24)),
    IF((O138&gt;='Indices PF'!$D$25),
    IF(('Funções Transações'!N138&lt;'Indices PF'!$E$26), 'Indices PF'!$E$25,
    IF(('Funções Transações'!N138&lt;'Indices PF'!$F$26), 'Indices PF'!$F$25, 'Indices PF'!$G$25)))))))))</f>
        <v/>
      </c>
      <c r="T138" s="215" t="str">
        <f>IF(OR(ISBLANK(N138),ISBLANK(O138)),"",
 IF(M138="EI", IF((O138&lt;='Indices PF'!$D$7),
  IF(('Funções Transações'!N138&lt;'Indices PF'!$E$10), N138*'Indices PF'!$J$7,
  IF(('Funções Transações'!N138&lt;'Indices PF'!$F$10), N138*'Indices PF'!$K$7, N138*'Indices PF'!$L$7)),
   IF((O138&lt;='Indices PF'!$D$8),
   IF(('Funções Transações'!N138&lt;'Indices PF'!$E$10), N138*'Indices PF'!$J$8,
   IF(('Funções Transações'!N138&lt;'Indices PF'!$F$10), N138*'Indices PF'!$K$8, N138*'Indices PF'!$L$8)),
    IF((O138&gt;='Indices PF'!$D$9),
    IF(('Funções Transações'!N138&lt;'Indices PF'!$E$10), N138*'Indices PF'!$J$9,
    IF(('Funções Transações'!N138&lt;'Indices PF'!$F$10), N138*'Indices PF'!$K$9, N138*'Indices PF'!$L$9))))),
 IF(M138="EQ", IF((O138&lt;='Indices PF'!$D$15),
  IF(('Funções Transações'!N138&lt;'Indices PF'!$E$18), N138*'Indices PF'!$J$15,
  IF(('Funções Transações'!N138&lt;'Indices PF'!$F$18), N138*'Indices PF'!$K$15, N138*'Indices PF'!$L$15)),
   IF((O138&lt;='Indices PF'!$D$16),
   IF(('Funções Transações'!N138&lt;'Indices PF'!$E$18), N138*'Indices PF'!$J$16,
   IF(('Funções Transações'!N138&lt;'Indices PF'!$F$18), N138*'Indices PF'!$K$16, N138*'Indices PF'!$L$16)),
    IF((O138&gt;='Indices PF'!$D$17),
    IF(('Funções Transações'!N138&lt;'Indices PF'!$E$18), N138*'Indices PF'!$J$17,
    IF(('Funções Transações'!N138&lt;'Indices PF'!$F$18), N138*'Indices PF'!$K$17, N138*'Indices PF'!$L$17))))),
 IF(M138="EO", IF((O138&lt;='Indices PF'!$D$23),
  IF(('Funções Transações'!N138&lt;'Indices PF'!$E$26), N138*'Indices PF'!$J$23,
  IF(('Funções Transações'!N138&lt;'Indices PF'!$F$26), N138*'Indices PF'!$K$23, N138*'Indices PF'!$L$23)),
   IF((O138&lt;='Indices PF'!$D$24),
   IF(('Funções Transações'!N138&lt;'Indices PF'!$E$26), N138*'Indices PF'!$J$24,
   IF(('Funções Transações'!N138&lt;'Indices PF'!$F$26), N138*'Indices PF'!$K$24, N138*'Indices PF'!$L$24)),
    IF((O138&gt;='Indices PF'!$D$25),
    IF(('Funções Transações'!N138&lt;'Indices PF'!$E$26), N138*'Indices PF'!$J$25,
    IF(('Funções Transações'!N138&lt;'Indices PF'!$F$26), N138*'Indices PF'!$K$25, N138*'Indices PF'!$L$25)))))))))</f>
        <v/>
      </c>
      <c r="U138" s="216" t="str">
        <f>IF(OR(ISBLANK(P138),ISBLANK(Q138)),"",
 IF((Q138&lt;='Indices PF'!$D$47),
  IF(('Funções Transações'!P138&lt;'Indices PF'!$E$50), P138*'Indices PF'!$J$47,
  IF(('Funções Transações'!P138&lt;'Indices PF'!$F$50), P138*'Indices PF'!$K$47, P138*'Indices PF'!$L$47)),
   IF((Q138&lt;='Indices PF'!$D$48),
   IF(('Funções Transações'!P138&lt;'Indices PF'!$E$50), P138*'Indices PF'!$J$48,
   IF(('Funções Transações'!P138&lt;'Indices PF'!$F$50), P138*'Indices PF'!$K$48, P138*'Indices PF'!$L$48)),
    IF((Q138&gt;='Indices PF'!$D$49),
    IF(('Funções Transações'!P138&lt;'Indices PF'!$E$50), P138*'Indices PF'!$J$49,
    IF(('Funções Transações'!P138&lt;'Indices PF'!$F$50), P138*'Indices PF'!$K$49, P138*'Indices PF'!$L$49))))))</f>
        <v/>
      </c>
      <c r="V138" s="122"/>
      <c r="W138" s="122"/>
      <c r="X138" s="122"/>
      <c r="Y138" s="117"/>
      <c r="Z138" s="117"/>
      <c r="AA138" s="118"/>
      <c r="AB138" s="241" t="str">
        <f t="shared" si="2"/>
        <v/>
      </c>
      <c r="AC138" s="123"/>
      <c r="AD138" s="123"/>
      <c r="AE138" s="123"/>
      <c r="AF138" s="123"/>
      <c r="AG138" s="123"/>
    </row>
    <row r="139" spans="1:33" ht="12.75" customHeight="1">
      <c r="A139" s="84"/>
      <c r="B139" s="107"/>
      <c r="C139" s="173"/>
      <c r="D139" s="126"/>
      <c r="E139" s="126"/>
      <c r="F139" s="126"/>
      <c r="G139" s="126"/>
      <c r="H139" s="85"/>
      <c r="I139" s="144" t="str">
        <f>IF(AND(ISTEXT(K139),ISTEXT(L139)),"",SUM(K139:L139)*'Indices PF'!$E$54)</f>
        <v/>
      </c>
      <c r="J139" s="214" t="str">
        <f>IF(OR(ISBLANK(E139),ISBLANK(F139)),"",
 IF(D139="EI", IF((F139&lt;='Indices PF'!$D$7),
  IF(('Funções Transações'!E139&lt;'Indices PF'!$E$10), 'Indices PF'!$E$7,
  IF(('Funções Transações'!E139&lt;'Indices PF'!$F$10), 'Indices PF'!$F$7, 'Indices PF'!$G$7)),
   IF((F139&lt;='Indices PF'!$D$8),
   IF(('Funções Transações'!E139&lt;'Indices PF'!$E$10), 'Indices PF'!$E$8,
   IF(('Funções Transações'!E139&lt;'Indices PF'!$F$10), 'Indices PF'!$F$8, 'Indices PF'!$G$8)),
    IF((F139&gt;='Indices PF'!$D$9),
    IF(('Funções Transações'!E139&lt;'Indices PF'!$E$10), 'Indices PF'!$E$9,
    IF(('Funções Transações'!E139&lt;'Indices PF'!$F$10), 'Indices PF'!$F$9, 'Indices PF'!$G$9))))),
 IF(D139="EQ", IF((F139&lt;='Indices PF'!$D$15),
  IF(('Funções Transações'!E139&lt;'Indices PF'!$E$18), 'Indices PF'!$E$15,
  IF(('Funções Transações'!E139&lt;'Indices PF'!$F$18), 'Indices PF'!$F$15, 'Indices PF'!$G$15)),
   IF((F139&lt;='Indices PF'!$D$16),
   IF(('Funções Transações'!E139&lt;'Indices PF'!$E$18), 'Indices PF'!$E$16,
   IF(('Funções Transações'!E139&lt;'Indices PF'!$F$18), 'Indices PF'!$F$16, 'Indices PF'!$G$16)),
    IF((F139&gt;='Indices PF'!$D$17),
    IF(('Funções Transações'!E139&lt;'Indices PF'!$E$18), 'Indices PF'!$E$16,
    IF(('Funções Transações'!E139&lt;'Indices PF'!$F$18), 'Indices PF'!$F$16, 'Indices PF'!$G$16))))),
 IF(D139="EO", IF((F139&lt;='Indices PF'!$D$23),
  IF(('Funções Transações'!E139&lt;'Indices PF'!$E$26), 'Indices PF'!$E$23,
  IF(('Funções Transações'!E139&lt;'Indices PF'!$F$26), 'Indices PF'!$F$23, 'Indices PF'!$G$23)),
   IF((F139&lt;='Indices PF'!$D$24),
   IF(('Funções Transações'!E139&lt;'Indices PF'!$E$26), 'Indices PF'!$E$24,
   IF(('Funções Transações'!E139&lt;'Indices PF'!$F$26), 'Indices PF'!$F$24, 'Indices PF'!$G$24)),
    IF((F139&gt;='Indices PF'!$D$25),
    IF(('Funções Transações'!E139&lt;'Indices PF'!$E$26), 'Indices PF'!$E$25,
    IF(('Funções Transações'!E139&lt;'Indices PF'!$F$26), 'Indices PF'!$F$25, 'Indices PF'!$G$25)))))))))</f>
        <v/>
      </c>
      <c r="K139" s="116" t="str">
        <f>IF(OR(ISBLANK(E139),ISBLANK(F139)),"",
 IF(D139="EI", IF((F139&lt;='Indices PF'!$D$7),
  IF(('Funções Transações'!E139&lt;'Indices PF'!$E$10), E139*'Indices PF'!$J$7,
  IF(('Funções Transações'!E139&lt;'Indices PF'!$F$10), E139*'Indices PF'!$K$7, E139*'Indices PF'!$L$7)),
   IF((F139&lt;='Indices PF'!$D$8),
   IF(('Funções Transações'!E139&lt;'Indices PF'!$E$10), E139*'Indices PF'!$J$8,
   IF(('Funções Transações'!E139&lt;'Indices PF'!$F$10), E139*'Indices PF'!$K$8, E139*'Indices PF'!$L$8)),
    IF((F139&gt;='Indices PF'!$D$9),
    IF(('Funções Transações'!E139&lt;'Indices PF'!$E$10), E139*'Indices PF'!$J$9,
    IF(('Funções Transações'!E139&lt;'Indices PF'!$F$10), E139*'Indices PF'!$K$9, E139*'Indices PF'!$L$9))))),
 IF(D139="EQ", IF((F139&lt;='Indices PF'!$D$15),
  IF(('Funções Transações'!E139&lt;'Indices PF'!$E$18), E139*'Indices PF'!$J$15,
  IF(('Funções Transações'!E139&lt;'Indices PF'!$F$18), E139*'Indices PF'!$K$15, E139*'Indices PF'!$L$15)),
   IF((F139&lt;='Indices PF'!$D$16),
   IF(('Funções Transações'!E139&lt;'Indices PF'!$E$18), E139*'Indices PF'!$J$16,
   IF(('Funções Transações'!E139&lt;'Indices PF'!$F$18), E139*'Indices PF'!$K$16, E139*'Indices PF'!$L$16)),
    IF((F139&gt;='Indices PF'!$D$17),
    IF(('Funções Transações'!E139&lt;'Indices PF'!$E$18), E139*'Indices PF'!$J$16,
    IF(('Funções Transações'!E139&lt;'Indices PF'!$F$18), E139*'Indices PF'!$K$16, E139*'Indices PF'!$L$16))))),
 IF(D139="EO", IF((F139&lt;='Indices PF'!$D$23),
  IF(('Funções Transações'!E139&lt;'Indices PF'!$E$26), E139*'Indices PF'!$J$23,
  IF(('Funções Transações'!E139&lt;'Indices PF'!$F$26), E139*'Indices PF'!$K$23, E139*'Indices PF'!$L$23)),
   IF((F139&lt;='Indices PF'!$D$24),
   IF(('Funções Transações'!E139&lt;'Indices PF'!$E$26), E139*'Indices PF'!$J$24,
   IF(('Funções Transações'!E139&lt;'Indices PF'!$F$26), E139*'Indices PF'!$K$24, E139*'Indices PF'!$L$24)),
    IF((F139&gt;='Indices PF'!$D$25),
    IF(('Funções Transações'!E139&lt;'Indices PF'!$E$26), E139*'Indices PF'!$J$25,
    IF(('Funções Transações'!E139&lt;'Indices PF'!$F$26), E139*'Indices PF'!$K$25, E139*'Indices PF'!$L$25)))))))))</f>
        <v/>
      </c>
      <c r="L139" s="239" t="str">
        <f>IF(OR(ISBLANK(G139),ISBLANK(H139)),"",
 IF((H139&lt;='Indices PF'!$D$47),
  IF(('Funções Transações'!G139&lt;'Indices PF'!$E$50), G139*'Indices PF'!$J$47,
  IF(('Funções Transações'!G139&lt;'Indices PF'!$F$50), G139*'Indices PF'!$K$47, G139*'Indices PF'!$L$47)),
   IF((H139&lt;='Indices PF'!$D$48),
   IF(('Funções Transações'!G139&lt;'Indices PF'!$E$50), G139*'Indices PF'!$J$48,
   IF(('Funções Transações'!G139&lt;'Indices PF'!$F$50), G139*'Indices PF'!$K$48, G139*'Indices PF'!$L$48)),
    IF((H139&gt;='Indices PF'!$D$49),
    IF(('Funções Transações'!G139&lt;'Indices PF'!$E$50), G139*'Indices PF'!$J$49,
    IF(('Funções Transações'!G139&lt;'Indices PF'!$F$50), G139*'Indices PF'!$K$49, G139*'Indices PF'!$L$49))))))</f>
        <v/>
      </c>
      <c r="M139" s="85"/>
      <c r="N139" s="126"/>
      <c r="O139" s="126"/>
      <c r="P139" s="126"/>
      <c r="Q139" s="85"/>
      <c r="R139" s="144" t="str">
        <f>IF(AND(ISTEXT(T139),ISTEXT(U139)),"",SUM(T139:U139)*'Indices PF'!$E$54)</f>
        <v/>
      </c>
      <c r="S139" s="214" t="str">
        <f>IF(OR(ISBLANK(N139),ISBLANK(O139)),"",
 IF(M139="EI", IF((O139&lt;='Indices PF'!$D$7),
  IF(('Funções Transações'!N139&lt;'Indices PF'!$E$10), 'Indices PF'!$E$7,
  IF(('Funções Transações'!N139&lt;'Indices PF'!$F$10), 'Indices PF'!$F$7, 'Indices PF'!$G$7)),
   IF((O139&lt;='Indices PF'!$D$8),
   IF(('Funções Transações'!N139&lt;'Indices PF'!$E$10), 'Indices PF'!$E$8,
   IF(('Funções Transações'!N139&lt;'Indices PF'!$F$10), 'Indices PF'!$F$8, 'Indices PF'!$G$8)),
    IF((O139&gt;='Indices PF'!$D$9),
    IF(('Funções Transações'!N139&lt;'Indices PF'!$E$10), 'Indices PF'!$E$9,
    IF(('Funções Transações'!N139&lt;'Indices PF'!$F$10), 'Indices PF'!$F$9, 'Indices PF'!$G$9))))),
 IF(M139="EQ", IF((O139&lt;='Indices PF'!$D$15),
  IF(('Funções Transações'!N139&lt;'Indices PF'!$E$18), 'Indices PF'!$E$15,
  IF(('Funções Transações'!N139&lt;'Indices PF'!$F$18), 'Indices PF'!$F$15, 'Indices PF'!$G$15)),
   IF((O139&lt;='Indices PF'!$D$16),
   IF(('Funções Transações'!N139&lt;'Indices PF'!$E$18), 'Indices PF'!$E$16,
   IF(('Funções Transações'!N139&lt;'Indices PF'!$F$18), 'Indices PF'!$F$16, 'Indices PF'!$G$16)),
    IF((O139&gt;='Indices PF'!$D$17),
    IF(('Funções Transações'!N139&lt;'Indices PF'!$E$18), 'Indices PF'!$E$17,
    IF(('Funções Transações'!N139&lt;'Indices PF'!$F$18), 'Indices PF'!$F$17, 'Indices PF'!$G$17))))),
 IF(M139="EO", IF((O139&lt;='Indices PF'!$D$23),
  IF(('Funções Transações'!N139&lt;'Indices PF'!$E$26), 'Indices PF'!$E$23,
  IF(('Funções Transações'!N139&lt;'Indices PF'!$F$26), 'Indices PF'!$F$23, 'Indices PF'!$G$23)),
   IF((O139&lt;='Indices PF'!$D$24),
   IF(('Funções Transações'!N139&lt;'Indices PF'!$E$26), 'Indices PF'!$E$24,
   IF(('Funções Transações'!N139&lt;'Indices PF'!$F$26), 'Indices PF'!$F$24, 'Indices PF'!$G$24)),
    IF((O139&gt;='Indices PF'!$D$25),
    IF(('Funções Transações'!N139&lt;'Indices PF'!$E$26), 'Indices PF'!$E$25,
    IF(('Funções Transações'!N139&lt;'Indices PF'!$F$26), 'Indices PF'!$F$25, 'Indices PF'!$G$25)))))))))</f>
        <v/>
      </c>
      <c r="T139" s="215" t="str">
        <f>IF(OR(ISBLANK(N139),ISBLANK(O139)),"",
 IF(M139="EI", IF((O139&lt;='Indices PF'!$D$7),
  IF(('Funções Transações'!N139&lt;'Indices PF'!$E$10), N139*'Indices PF'!$J$7,
  IF(('Funções Transações'!N139&lt;'Indices PF'!$F$10), N139*'Indices PF'!$K$7, N139*'Indices PF'!$L$7)),
   IF((O139&lt;='Indices PF'!$D$8),
   IF(('Funções Transações'!N139&lt;'Indices PF'!$E$10), N139*'Indices PF'!$J$8,
   IF(('Funções Transações'!N139&lt;'Indices PF'!$F$10), N139*'Indices PF'!$K$8, N139*'Indices PF'!$L$8)),
    IF((O139&gt;='Indices PF'!$D$9),
    IF(('Funções Transações'!N139&lt;'Indices PF'!$E$10), N139*'Indices PF'!$J$9,
    IF(('Funções Transações'!N139&lt;'Indices PF'!$F$10), N139*'Indices PF'!$K$9, N139*'Indices PF'!$L$9))))),
 IF(M139="EQ", IF((O139&lt;='Indices PF'!$D$15),
  IF(('Funções Transações'!N139&lt;'Indices PF'!$E$18), N139*'Indices PF'!$J$15,
  IF(('Funções Transações'!N139&lt;'Indices PF'!$F$18), N139*'Indices PF'!$K$15, N139*'Indices PF'!$L$15)),
   IF((O139&lt;='Indices PF'!$D$16),
   IF(('Funções Transações'!N139&lt;'Indices PF'!$E$18), N139*'Indices PF'!$J$16,
   IF(('Funções Transações'!N139&lt;'Indices PF'!$F$18), N139*'Indices PF'!$K$16, N139*'Indices PF'!$L$16)),
    IF((O139&gt;='Indices PF'!$D$17),
    IF(('Funções Transações'!N139&lt;'Indices PF'!$E$18), N139*'Indices PF'!$J$17,
    IF(('Funções Transações'!N139&lt;'Indices PF'!$F$18), N139*'Indices PF'!$K$17, N139*'Indices PF'!$L$17))))),
 IF(M139="EO", IF((O139&lt;='Indices PF'!$D$23),
  IF(('Funções Transações'!N139&lt;'Indices PF'!$E$26), N139*'Indices PF'!$J$23,
  IF(('Funções Transações'!N139&lt;'Indices PF'!$F$26), N139*'Indices PF'!$K$23, N139*'Indices PF'!$L$23)),
   IF((O139&lt;='Indices PF'!$D$24),
   IF(('Funções Transações'!N139&lt;'Indices PF'!$E$26), N139*'Indices PF'!$J$24,
   IF(('Funções Transações'!N139&lt;'Indices PF'!$F$26), N139*'Indices PF'!$K$24, N139*'Indices PF'!$L$24)),
    IF((O139&gt;='Indices PF'!$D$25),
    IF(('Funções Transações'!N139&lt;'Indices PF'!$E$26), N139*'Indices PF'!$J$25,
    IF(('Funções Transações'!N139&lt;'Indices PF'!$F$26), N139*'Indices PF'!$K$25, N139*'Indices PF'!$L$25)))))))))</f>
        <v/>
      </c>
      <c r="U139" s="216" t="str">
        <f>IF(OR(ISBLANK(P139),ISBLANK(Q139)),"",
 IF((Q139&lt;='Indices PF'!$D$47),
  IF(('Funções Transações'!P139&lt;'Indices PF'!$E$50), P139*'Indices PF'!$J$47,
  IF(('Funções Transações'!P139&lt;'Indices PF'!$F$50), P139*'Indices PF'!$K$47, P139*'Indices PF'!$L$47)),
   IF((Q139&lt;='Indices PF'!$D$48),
   IF(('Funções Transações'!P139&lt;'Indices PF'!$E$50), P139*'Indices PF'!$J$48,
   IF(('Funções Transações'!P139&lt;'Indices PF'!$F$50), P139*'Indices PF'!$K$48, P139*'Indices PF'!$L$48)),
    IF((Q139&gt;='Indices PF'!$D$49),
    IF(('Funções Transações'!P139&lt;'Indices PF'!$E$50), P139*'Indices PF'!$J$49,
    IF(('Funções Transações'!P139&lt;'Indices PF'!$F$50), P139*'Indices PF'!$K$49, P139*'Indices PF'!$L$49))))))</f>
        <v/>
      </c>
      <c r="V139" s="122"/>
      <c r="W139" s="122"/>
      <c r="X139" s="122"/>
      <c r="Y139" s="117"/>
      <c r="Z139" s="117"/>
      <c r="AA139" s="118"/>
      <c r="AB139" s="241" t="str">
        <f t="shared" si="2"/>
        <v/>
      </c>
      <c r="AC139" s="123"/>
      <c r="AD139" s="123"/>
      <c r="AE139" s="123"/>
      <c r="AF139" s="123"/>
      <c r="AG139" s="123"/>
    </row>
    <row r="140" spans="1:33" ht="12.75" customHeight="1">
      <c r="A140" s="84"/>
      <c r="B140" s="107"/>
      <c r="C140" s="173"/>
      <c r="D140" s="126"/>
      <c r="E140" s="126"/>
      <c r="F140" s="126"/>
      <c r="G140" s="126"/>
      <c r="H140" s="85"/>
      <c r="I140" s="144" t="str">
        <f>IF(AND(ISTEXT(K140),ISTEXT(L140)),"",SUM(K140:L140)*'Indices PF'!$E$54)</f>
        <v/>
      </c>
      <c r="J140" s="214" t="str">
        <f>IF(OR(ISBLANK(E140),ISBLANK(F140)),"",
 IF(D140="EI", IF((F140&lt;='Indices PF'!$D$7),
  IF(('Funções Transações'!E140&lt;'Indices PF'!$E$10), 'Indices PF'!$E$7,
  IF(('Funções Transações'!E140&lt;'Indices PF'!$F$10), 'Indices PF'!$F$7, 'Indices PF'!$G$7)),
   IF((F140&lt;='Indices PF'!$D$8),
   IF(('Funções Transações'!E140&lt;'Indices PF'!$E$10), 'Indices PF'!$E$8,
   IF(('Funções Transações'!E140&lt;'Indices PF'!$F$10), 'Indices PF'!$F$8, 'Indices PF'!$G$8)),
    IF((F140&gt;='Indices PF'!$D$9),
    IF(('Funções Transações'!E140&lt;'Indices PF'!$E$10), 'Indices PF'!$E$9,
    IF(('Funções Transações'!E140&lt;'Indices PF'!$F$10), 'Indices PF'!$F$9, 'Indices PF'!$G$9))))),
 IF(D140="EQ", IF((F140&lt;='Indices PF'!$D$15),
  IF(('Funções Transações'!E140&lt;'Indices PF'!$E$18), 'Indices PF'!$E$15,
  IF(('Funções Transações'!E140&lt;'Indices PF'!$F$18), 'Indices PF'!$F$15, 'Indices PF'!$G$15)),
   IF((F140&lt;='Indices PF'!$D$16),
   IF(('Funções Transações'!E140&lt;'Indices PF'!$E$18), 'Indices PF'!$E$16,
   IF(('Funções Transações'!E140&lt;'Indices PF'!$F$18), 'Indices PF'!$F$16, 'Indices PF'!$G$16)),
    IF((F140&gt;='Indices PF'!$D$17),
    IF(('Funções Transações'!E140&lt;'Indices PF'!$E$18), 'Indices PF'!$E$16,
    IF(('Funções Transações'!E140&lt;'Indices PF'!$F$18), 'Indices PF'!$F$16, 'Indices PF'!$G$16))))),
 IF(D140="EO", IF((F140&lt;='Indices PF'!$D$23),
  IF(('Funções Transações'!E140&lt;'Indices PF'!$E$26), 'Indices PF'!$E$23,
  IF(('Funções Transações'!E140&lt;'Indices PF'!$F$26), 'Indices PF'!$F$23, 'Indices PF'!$G$23)),
   IF((F140&lt;='Indices PF'!$D$24),
   IF(('Funções Transações'!E140&lt;'Indices PF'!$E$26), 'Indices PF'!$E$24,
   IF(('Funções Transações'!E140&lt;'Indices PF'!$F$26), 'Indices PF'!$F$24, 'Indices PF'!$G$24)),
    IF((F140&gt;='Indices PF'!$D$25),
    IF(('Funções Transações'!E140&lt;'Indices PF'!$E$26), 'Indices PF'!$E$25,
    IF(('Funções Transações'!E140&lt;'Indices PF'!$F$26), 'Indices PF'!$F$25, 'Indices PF'!$G$25)))))))))</f>
        <v/>
      </c>
      <c r="K140" s="116" t="str">
        <f>IF(OR(ISBLANK(E140),ISBLANK(F140)),"",
 IF(D140="EI", IF((F140&lt;='Indices PF'!$D$7),
  IF(('Funções Transações'!E140&lt;'Indices PF'!$E$10), E140*'Indices PF'!$J$7,
  IF(('Funções Transações'!E140&lt;'Indices PF'!$F$10), E140*'Indices PF'!$K$7, E140*'Indices PF'!$L$7)),
   IF((F140&lt;='Indices PF'!$D$8),
   IF(('Funções Transações'!E140&lt;'Indices PF'!$E$10), E140*'Indices PF'!$J$8,
   IF(('Funções Transações'!E140&lt;'Indices PF'!$F$10), E140*'Indices PF'!$K$8, E140*'Indices PF'!$L$8)),
    IF((F140&gt;='Indices PF'!$D$9),
    IF(('Funções Transações'!E140&lt;'Indices PF'!$E$10), E140*'Indices PF'!$J$9,
    IF(('Funções Transações'!E140&lt;'Indices PF'!$F$10), E140*'Indices PF'!$K$9, E140*'Indices PF'!$L$9))))),
 IF(D140="EQ", IF((F140&lt;='Indices PF'!$D$15),
  IF(('Funções Transações'!E140&lt;'Indices PF'!$E$18), E140*'Indices PF'!$J$15,
  IF(('Funções Transações'!E140&lt;'Indices PF'!$F$18), E140*'Indices PF'!$K$15, E140*'Indices PF'!$L$15)),
   IF((F140&lt;='Indices PF'!$D$16),
   IF(('Funções Transações'!E140&lt;'Indices PF'!$E$18), E140*'Indices PF'!$J$16,
   IF(('Funções Transações'!E140&lt;'Indices PF'!$F$18), E140*'Indices PF'!$K$16, E140*'Indices PF'!$L$16)),
    IF((F140&gt;='Indices PF'!$D$17),
    IF(('Funções Transações'!E140&lt;'Indices PF'!$E$18), E140*'Indices PF'!$J$16,
    IF(('Funções Transações'!E140&lt;'Indices PF'!$F$18), E140*'Indices PF'!$K$16, E140*'Indices PF'!$L$16))))),
 IF(D140="EO", IF((F140&lt;='Indices PF'!$D$23),
  IF(('Funções Transações'!E140&lt;'Indices PF'!$E$26), E140*'Indices PF'!$J$23,
  IF(('Funções Transações'!E140&lt;'Indices PF'!$F$26), E140*'Indices PF'!$K$23, E140*'Indices PF'!$L$23)),
   IF((F140&lt;='Indices PF'!$D$24),
   IF(('Funções Transações'!E140&lt;'Indices PF'!$E$26), E140*'Indices PF'!$J$24,
   IF(('Funções Transações'!E140&lt;'Indices PF'!$F$26), E140*'Indices PF'!$K$24, E140*'Indices PF'!$L$24)),
    IF((F140&gt;='Indices PF'!$D$25),
    IF(('Funções Transações'!E140&lt;'Indices PF'!$E$26), E140*'Indices PF'!$J$25,
    IF(('Funções Transações'!E140&lt;'Indices PF'!$F$26), E140*'Indices PF'!$K$25, E140*'Indices PF'!$L$25)))))))))</f>
        <v/>
      </c>
      <c r="L140" s="239" t="str">
        <f>IF(OR(ISBLANK(G140),ISBLANK(H140)),"",
 IF((H140&lt;='Indices PF'!$D$47),
  IF(('Funções Transações'!G140&lt;'Indices PF'!$E$50), G140*'Indices PF'!$J$47,
  IF(('Funções Transações'!G140&lt;'Indices PF'!$F$50), G140*'Indices PF'!$K$47, G140*'Indices PF'!$L$47)),
   IF((H140&lt;='Indices PF'!$D$48),
   IF(('Funções Transações'!G140&lt;'Indices PF'!$E$50), G140*'Indices PF'!$J$48,
   IF(('Funções Transações'!G140&lt;'Indices PF'!$F$50), G140*'Indices PF'!$K$48, G140*'Indices PF'!$L$48)),
    IF((H140&gt;='Indices PF'!$D$49),
    IF(('Funções Transações'!G140&lt;'Indices PF'!$E$50), G140*'Indices PF'!$J$49,
    IF(('Funções Transações'!G140&lt;'Indices PF'!$F$50), G140*'Indices PF'!$K$49, G140*'Indices PF'!$L$49))))))</f>
        <v/>
      </c>
      <c r="M140" s="85"/>
      <c r="N140" s="126"/>
      <c r="O140" s="126"/>
      <c r="P140" s="126"/>
      <c r="Q140" s="85"/>
      <c r="R140" s="144" t="str">
        <f>IF(AND(ISTEXT(T140),ISTEXT(U140)),"",SUM(T140:U140)*'Indices PF'!$E$54)</f>
        <v/>
      </c>
      <c r="S140" s="214" t="str">
        <f>IF(OR(ISBLANK(N140),ISBLANK(O140)),"",
 IF(M140="EI", IF((O140&lt;='Indices PF'!$D$7),
  IF(('Funções Transações'!N140&lt;'Indices PF'!$E$10), 'Indices PF'!$E$7,
  IF(('Funções Transações'!N140&lt;'Indices PF'!$F$10), 'Indices PF'!$F$7, 'Indices PF'!$G$7)),
   IF((O140&lt;='Indices PF'!$D$8),
   IF(('Funções Transações'!N140&lt;'Indices PF'!$E$10), 'Indices PF'!$E$8,
   IF(('Funções Transações'!N140&lt;'Indices PF'!$F$10), 'Indices PF'!$F$8, 'Indices PF'!$G$8)),
    IF((O140&gt;='Indices PF'!$D$9),
    IF(('Funções Transações'!N140&lt;'Indices PF'!$E$10), 'Indices PF'!$E$9,
    IF(('Funções Transações'!N140&lt;'Indices PF'!$F$10), 'Indices PF'!$F$9, 'Indices PF'!$G$9))))),
 IF(M140="EQ", IF((O140&lt;='Indices PF'!$D$15),
  IF(('Funções Transações'!N140&lt;'Indices PF'!$E$18), 'Indices PF'!$E$15,
  IF(('Funções Transações'!N140&lt;'Indices PF'!$F$18), 'Indices PF'!$F$15, 'Indices PF'!$G$15)),
   IF((O140&lt;='Indices PF'!$D$16),
   IF(('Funções Transações'!N140&lt;'Indices PF'!$E$18), 'Indices PF'!$E$16,
   IF(('Funções Transações'!N140&lt;'Indices PF'!$F$18), 'Indices PF'!$F$16, 'Indices PF'!$G$16)),
    IF((O140&gt;='Indices PF'!$D$17),
    IF(('Funções Transações'!N140&lt;'Indices PF'!$E$18), 'Indices PF'!$E$17,
    IF(('Funções Transações'!N140&lt;'Indices PF'!$F$18), 'Indices PF'!$F$17, 'Indices PF'!$G$17))))),
 IF(M140="EO", IF((O140&lt;='Indices PF'!$D$23),
  IF(('Funções Transações'!N140&lt;'Indices PF'!$E$26), 'Indices PF'!$E$23,
  IF(('Funções Transações'!N140&lt;'Indices PF'!$F$26), 'Indices PF'!$F$23, 'Indices PF'!$G$23)),
   IF((O140&lt;='Indices PF'!$D$24),
   IF(('Funções Transações'!N140&lt;'Indices PF'!$E$26), 'Indices PF'!$E$24,
   IF(('Funções Transações'!N140&lt;'Indices PF'!$F$26), 'Indices PF'!$F$24, 'Indices PF'!$G$24)),
    IF((O140&gt;='Indices PF'!$D$25),
    IF(('Funções Transações'!N140&lt;'Indices PF'!$E$26), 'Indices PF'!$E$25,
    IF(('Funções Transações'!N140&lt;'Indices PF'!$F$26), 'Indices PF'!$F$25, 'Indices PF'!$G$25)))))))))</f>
        <v/>
      </c>
      <c r="T140" s="215" t="str">
        <f>IF(OR(ISBLANK(N140),ISBLANK(O140)),"",
 IF(M140="EI", IF((O140&lt;='Indices PF'!$D$7),
  IF(('Funções Transações'!N140&lt;'Indices PF'!$E$10), N140*'Indices PF'!$J$7,
  IF(('Funções Transações'!N140&lt;'Indices PF'!$F$10), N140*'Indices PF'!$K$7, N140*'Indices PF'!$L$7)),
   IF((O140&lt;='Indices PF'!$D$8),
   IF(('Funções Transações'!N140&lt;'Indices PF'!$E$10), N140*'Indices PF'!$J$8,
   IF(('Funções Transações'!N140&lt;'Indices PF'!$F$10), N140*'Indices PF'!$K$8, N140*'Indices PF'!$L$8)),
    IF((O140&gt;='Indices PF'!$D$9),
    IF(('Funções Transações'!N140&lt;'Indices PF'!$E$10), N140*'Indices PF'!$J$9,
    IF(('Funções Transações'!N140&lt;'Indices PF'!$F$10), N140*'Indices PF'!$K$9, N140*'Indices PF'!$L$9))))),
 IF(M140="EQ", IF((O140&lt;='Indices PF'!$D$15),
  IF(('Funções Transações'!N140&lt;'Indices PF'!$E$18), N140*'Indices PF'!$J$15,
  IF(('Funções Transações'!N140&lt;'Indices PF'!$F$18), N140*'Indices PF'!$K$15, N140*'Indices PF'!$L$15)),
   IF((O140&lt;='Indices PF'!$D$16),
   IF(('Funções Transações'!N140&lt;'Indices PF'!$E$18), N140*'Indices PF'!$J$16,
   IF(('Funções Transações'!N140&lt;'Indices PF'!$F$18), N140*'Indices PF'!$K$16, N140*'Indices PF'!$L$16)),
    IF((O140&gt;='Indices PF'!$D$17),
    IF(('Funções Transações'!N140&lt;'Indices PF'!$E$18), N140*'Indices PF'!$J$17,
    IF(('Funções Transações'!N140&lt;'Indices PF'!$F$18), N140*'Indices PF'!$K$17, N140*'Indices PF'!$L$17))))),
 IF(M140="EO", IF((O140&lt;='Indices PF'!$D$23),
  IF(('Funções Transações'!N140&lt;'Indices PF'!$E$26), N140*'Indices PF'!$J$23,
  IF(('Funções Transações'!N140&lt;'Indices PF'!$F$26), N140*'Indices PF'!$K$23, N140*'Indices PF'!$L$23)),
   IF((O140&lt;='Indices PF'!$D$24),
   IF(('Funções Transações'!N140&lt;'Indices PF'!$E$26), N140*'Indices PF'!$J$24,
   IF(('Funções Transações'!N140&lt;'Indices PF'!$F$26), N140*'Indices PF'!$K$24, N140*'Indices PF'!$L$24)),
    IF((O140&gt;='Indices PF'!$D$25),
    IF(('Funções Transações'!N140&lt;'Indices PF'!$E$26), N140*'Indices PF'!$J$25,
    IF(('Funções Transações'!N140&lt;'Indices PF'!$F$26), N140*'Indices PF'!$K$25, N140*'Indices PF'!$L$25)))))))))</f>
        <v/>
      </c>
      <c r="U140" s="216" t="str">
        <f>IF(OR(ISBLANK(P140),ISBLANK(Q140)),"",
 IF((Q140&lt;='Indices PF'!$D$47),
  IF(('Funções Transações'!P140&lt;'Indices PF'!$E$50), P140*'Indices PF'!$J$47,
  IF(('Funções Transações'!P140&lt;'Indices PF'!$F$50), P140*'Indices PF'!$K$47, P140*'Indices PF'!$L$47)),
   IF((Q140&lt;='Indices PF'!$D$48),
   IF(('Funções Transações'!P140&lt;'Indices PF'!$E$50), P140*'Indices PF'!$J$48,
   IF(('Funções Transações'!P140&lt;'Indices PF'!$F$50), P140*'Indices PF'!$K$48, P140*'Indices PF'!$L$48)),
    IF((Q140&gt;='Indices PF'!$D$49),
    IF(('Funções Transações'!P140&lt;'Indices PF'!$E$50), P140*'Indices PF'!$J$49,
    IF(('Funções Transações'!P140&lt;'Indices PF'!$F$50), P140*'Indices PF'!$K$49, P140*'Indices PF'!$L$49))))))</f>
        <v/>
      </c>
      <c r="V140" s="122"/>
      <c r="W140" s="122"/>
      <c r="X140" s="122"/>
      <c r="Y140" s="117"/>
      <c r="Z140" s="117"/>
      <c r="AA140" s="118"/>
      <c r="AB140" s="241" t="str">
        <f t="shared" si="2"/>
        <v/>
      </c>
      <c r="AC140" s="123"/>
      <c r="AD140" s="123"/>
      <c r="AE140" s="123"/>
      <c r="AF140" s="123"/>
      <c r="AG140" s="123"/>
    </row>
    <row r="141" spans="1:33" ht="12.75" customHeight="1">
      <c r="A141" s="84"/>
      <c r="B141" s="107"/>
      <c r="C141" s="173"/>
      <c r="D141" s="126"/>
      <c r="E141" s="126"/>
      <c r="F141" s="126"/>
      <c r="G141" s="126"/>
      <c r="H141" s="85"/>
      <c r="I141" s="144" t="str">
        <f>IF(AND(ISTEXT(K141),ISTEXT(L141)),"",SUM(K141:L141)*'Indices PF'!$E$54)</f>
        <v/>
      </c>
      <c r="J141" s="214" t="str">
        <f>IF(OR(ISBLANK(E141),ISBLANK(F141)),"",
 IF(D141="EI", IF((F141&lt;='Indices PF'!$D$7),
  IF(('Funções Transações'!E141&lt;'Indices PF'!$E$10), 'Indices PF'!$E$7,
  IF(('Funções Transações'!E141&lt;'Indices PF'!$F$10), 'Indices PF'!$F$7, 'Indices PF'!$G$7)),
   IF((F141&lt;='Indices PF'!$D$8),
   IF(('Funções Transações'!E141&lt;'Indices PF'!$E$10), 'Indices PF'!$E$8,
   IF(('Funções Transações'!E141&lt;'Indices PF'!$F$10), 'Indices PF'!$F$8, 'Indices PF'!$G$8)),
    IF((F141&gt;='Indices PF'!$D$9),
    IF(('Funções Transações'!E141&lt;'Indices PF'!$E$10), 'Indices PF'!$E$9,
    IF(('Funções Transações'!E141&lt;'Indices PF'!$F$10), 'Indices PF'!$F$9, 'Indices PF'!$G$9))))),
 IF(D141="EQ", IF((F141&lt;='Indices PF'!$D$15),
  IF(('Funções Transações'!E141&lt;'Indices PF'!$E$18), 'Indices PF'!$E$15,
  IF(('Funções Transações'!E141&lt;'Indices PF'!$F$18), 'Indices PF'!$F$15, 'Indices PF'!$G$15)),
   IF((F141&lt;='Indices PF'!$D$16),
   IF(('Funções Transações'!E141&lt;'Indices PF'!$E$18), 'Indices PF'!$E$16,
   IF(('Funções Transações'!E141&lt;'Indices PF'!$F$18), 'Indices PF'!$F$16, 'Indices PF'!$G$16)),
    IF((F141&gt;='Indices PF'!$D$17),
    IF(('Funções Transações'!E141&lt;'Indices PF'!$E$18), 'Indices PF'!$E$16,
    IF(('Funções Transações'!E141&lt;'Indices PF'!$F$18), 'Indices PF'!$F$16, 'Indices PF'!$G$16))))),
 IF(D141="EO", IF((F141&lt;='Indices PF'!$D$23),
  IF(('Funções Transações'!E141&lt;'Indices PF'!$E$26), 'Indices PF'!$E$23,
  IF(('Funções Transações'!E141&lt;'Indices PF'!$F$26), 'Indices PF'!$F$23, 'Indices PF'!$G$23)),
   IF((F141&lt;='Indices PF'!$D$24),
   IF(('Funções Transações'!E141&lt;'Indices PF'!$E$26), 'Indices PF'!$E$24,
   IF(('Funções Transações'!E141&lt;'Indices PF'!$F$26), 'Indices PF'!$F$24, 'Indices PF'!$G$24)),
    IF((F141&gt;='Indices PF'!$D$25),
    IF(('Funções Transações'!E141&lt;'Indices PF'!$E$26), 'Indices PF'!$E$25,
    IF(('Funções Transações'!E141&lt;'Indices PF'!$F$26), 'Indices PF'!$F$25, 'Indices PF'!$G$25)))))))))</f>
        <v/>
      </c>
      <c r="K141" s="116" t="str">
        <f>IF(OR(ISBLANK(E141),ISBLANK(F141)),"",
 IF(D141="EI", IF((F141&lt;='Indices PF'!$D$7),
  IF(('Funções Transações'!E141&lt;'Indices PF'!$E$10), E141*'Indices PF'!$J$7,
  IF(('Funções Transações'!E141&lt;'Indices PF'!$F$10), E141*'Indices PF'!$K$7, E141*'Indices PF'!$L$7)),
   IF((F141&lt;='Indices PF'!$D$8),
   IF(('Funções Transações'!E141&lt;'Indices PF'!$E$10), E141*'Indices PF'!$J$8,
   IF(('Funções Transações'!E141&lt;'Indices PF'!$F$10), E141*'Indices PF'!$K$8, E141*'Indices PF'!$L$8)),
    IF((F141&gt;='Indices PF'!$D$9),
    IF(('Funções Transações'!E141&lt;'Indices PF'!$E$10), E141*'Indices PF'!$J$9,
    IF(('Funções Transações'!E141&lt;'Indices PF'!$F$10), E141*'Indices PF'!$K$9, E141*'Indices PF'!$L$9))))),
 IF(D141="EQ", IF((F141&lt;='Indices PF'!$D$15),
  IF(('Funções Transações'!E141&lt;'Indices PF'!$E$18), E141*'Indices PF'!$J$15,
  IF(('Funções Transações'!E141&lt;'Indices PF'!$F$18), E141*'Indices PF'!$K$15, E141*'Indices PF'!$L$15)),
   IF((F141&lt;='Indices PF'!$D$16),
   IF(('Funções Transações'!E141&lt;'Indices PF'!$E$18), E141*'Indices PF'!$J$16,
   IF(('Funções Transações'!E141&lt;'Indices PF'!$F$18), E141*'Indices PF'!$K$16, E141*'Indices PF'!$L$16)),
    IF((F141&gt;='Indices PF'!$D$17),
    IF(('Funções Transações'!E141&lt;'Indices PF'!$E$18), E141*'Indices PF'!$J$16,
    IF(('Funções Transações'!E141&lt;'Indices PF'!$F$18), E141*'Indices PF'!$K$16, E141*'Indices PF'!$L$16))))),
 IF(D141="EO", IF((F141&lt;='Indices PF'!$D$23),
  IF(('Funções Transações'!E141&lt;'Indices PF'!$E$26), E141*'Indices PF'!$J$23,
  IF(('Funções Transações'!E141&lt;'Indices PF'!$F$26), E141*'Indices PF'!$K$23, E141*'Indices PF'!$L$23)),
   IF((F141&lt;='Indices PF'!$D$24),
   IF(('Funções Transações'!E141&lt;'Indices PF'!$E$26), E141*'Indices PF'!$J$24,
   IF(('Funções Transações'!E141&lt;'Indices PF'!$F$26), E141*'Indices PF'!$K$24, E141*'Indices PF'!$L$24)),
    IF((F141&gt;='Indices PF'!$D$25),
    IF(('Funções Transações'!E141&lt;'Indices PF'!$E$26), E141*'Indices PF'!$J$25,
    IF(('Funções Transações'!E141&lt;'Indices PF'!$F$26), E141*'Indices PF'!$K$25, E141*'Indices PF'!$L$25)))))))))</f>
        <v/>
      </c>
      <c r="L141" s="239" t="str">
        <f>IF(OR(ISBLANK(G141),ISBLANK(H141)),"",
 IF((H141&lt;='Indices PF'!$D$47),
  IF(('Funções Transações'!G141&lt;'Indices PF'!$E$50), G141*'Indices PF'!$J$47,
  IF(('Funções Transações'!G141&lt;'Indices PF'!$F$50), G141*'Indices PF'!$K$47, G141*'Indices PF'!$L$47)),
   IF((H141&lt;='Indices PF'!$D$48),
   IF(('Funções Transações'!G141&lt;'Indices PF'!$E$50), G141*'Indices PF'!$J$48,
   IF(('Funções Transações'!G141&lt;'Indices PF'!$F$50), G141*'Indices PF'!$K$48, G141*'Indices PF'!$L$48)),
    IF((H141&gt;='Indices PF'!$D$49),
    IF(('Funções Transações'!G141&lt;'Indices PF'!$E$50), G141*'Indices PF'!$J$49,
    IF(('Funções Transações'!G141&lt;'Indices PF'!$F$50), G141*'Indices PF'!$K$49, G141*'Indices PF'!$L$49))))))</f>
        <v/>
      </c>
      <c r="M141" s="85"/>
      <c r="N141" s="126"/>
      <c r="O141" s="126"/>
      <c r="P141" s="126"/>
      <c r="Q141" s="85"/>
      <c r="R141" s="144" t="str">
        <f>IF(AND(ISTEXT(T141),ISTEXT(U141)),"",SUM(T141:U141)*'Indices PF'!$E$54)</f>
        <v/>
      </c>
      <c r="S141" s="214" t="str">
        <f>IF(OR(ISBLANK(N141),ISBLANK(O141)),"",
 IF(M141="EI", IF((O141&lt;='Indices PF'!$D$7),
  IF(('Funções Transações'!N141&lt;'Indices PF'!$E$10), 'Indices PF'!$E$7,
  IF(('Funções Transações'!N141&lt;'Indices PF'!$F$10), 'Indices PF'!$F$7, 'Indices PF'!$G$7)),
   IF((O141&lt;='Indices PF'!$D$8),
   IF(('Funções Transações'!N141&lt;'Indices PF'!$E$10), 'Indices PF'!$E$8,
   IF(('Funções Transações'!N141&lt;'Indices PF'!$F$10), 'Indices PF'!$F$8, 'Indices PF'!$G$8)),
    IF((O141&gt;='Indices PF'!$D$9),
    IF(('Funções Transações'!N141&lt;'Indices PF'!$E$10), 'Indices PF'!$E$9,
    IF(('Funções Transações'!N141&lt;'Indices PF'!$F$10), 'Indices PF'!$F$9, 'Indices PF'!$G$9))))),
 IF(M141="EQ", IF((O141&lt;='Indices PF'!$D$15),
  IF(('Funções Transações'!N141&lt;'Indices PF'!$E$18), 'Indices PF'!$E$15,
  IF(('Funções Transações'!N141&lt;'Indices PF'!$F$18), 'Indices PF'!$F$15, 'Indices PF'!$G$15)),
   IF((O141&lt;='Indices PF'!$D$16),
   IF(('Funções Transações'!N141&lt;'Indices PF'!$E$18), 'Indices PF'!$E$16,
   IF(('Funções Transações'!N141&lt;'Indices PF'!$F$18), 'Indices PF'!$F$16, 'Indices PF'!$G$16)),
    IF((O141&gt;='Indices PF'!$D$17),
    IF(('Funções Transações'!N141&lt;'Indices PF'!$E$18), 'Indices PF'!$E$17,
    IF(('Funções Transações'!N141&lt;'Indices PF'!$F$18), 'Indices PF'!$F$17, 'Indices PF'!$G$17))))),
 IF(M141="EO", IF((O141&lt;='Indices PF'!$D$23),
  IF(('Funções Transações'!N141&lt;'Indices PF'!$E$26), 'Indices PF'!$E$23,
  IF(('Funções Transações'!N141&lt;'Indices PF'!$F$26), 'Indices PF'!$F$23, 'Indices PF'!$G$23)),
   IF((O141&lt;='Indices PF'!$D$24),
   IF(('Funções Transações'!N141&lt;'Indices PF'!$E$26), 'Indices PF'!$E$24,
   IF(('Funções Transações'!N141&lt;'Indices PF'!$F$26), 'Indices PF'!$F$24, 'Indices PF'!$G$24)),
    IF((O141&gt;='Indices PF'!$D$25),
    IF(('Funções Transações'!N141&lt;'Indices PF'!$E$26), 'Indices PF'!$E$25,
    IF(('Funções Transações'!N141&lt;'Indices PF'!$F$26), 'Indices PF'!$F$25, 'Indices PF'!$G$25)))))))))</f>
        <v/>
      </c>
      <c r="T141" s="215" t="str">
        <f>IF(OR(ISBLANK(N141),ISBLANK(O141)),"",
 IF(M141="EI", IF((O141&lt;='Indices PF'!$D$7),
  IF(('Funções Transações'!N141&lt;'Indices PF'!$E$10), N141*'Indices PF'!$J$7,
  IF(('Funções Transações'!N141&lt;'Indices PF'!$F$10), N141*'Indices PF'!$K$7, N141*'Indices PF'!$L$7)),
   IF((O141&lt;='Indices PF'!$D$8),
   IF(('Funções Transações'!N141&lt;'Indices PF'!$E$10), N141*'Indices PF'!$J$8,
   IF(('Funções Transações'!N141&lt;'Indices PF'!$F$10), N141*'Indices PF'!$K$8, N141*'Indices PF'!$L$8)),
    IF((O141&gt;='Indices PF'!$D$9),
    IF(('Funções Transações'!N141&lt;'Indices PF'!$E$10), N141*'Indices PF'!$J$9,
    IF(('Funções Transações'!N141&lt;'Indices PF'!$F$10), N141*'Indices PF'!$K$9, N141*'Indices PF'!$L$9))))),
 IF(M141="EQ", IF((O141&lt;='Indices PF'!$D$15),
  IF(('Funções Transações'!N141&lt;'Indices PF'!$E$18), N141*'Indices PF'!$J$15,
  IF(('Funções Transações'!N141&lt;'Indices PF'!$F$18), N141*'Indices PF'!$K$15, N141*'Indices PF'!$L$15)),
   IF((O141&lt;='Indices PF'!$D$16),
   IF(('Funções Transações'!N141&lt;'Indices PF'!$E$18), N141*'Indices PF'!$J$16,
   IF(('Funções Transações'!N141&lt;'Indices PF'!$F$18), N141*'Indices PF'!$K$16, N141*'Indices PF'!$L$16)),
    IF((O141&gt;='Indices PF'!$D$17),
    IF(('Funções Transações'!N141&lt;'Indices PF'!$E$18), N141*'Indices PF'!$J$17,
    IF(('Funções Transações'!N141&lt;'Indices PF'!$F$18), N141*'Indices PF'!$K$17, N141*'Indices PF'!$L$17))))),
 IF(M141="EO", IF((O141&lt;='Indices PF'!$D$23),
  IF(('Funções Transações'!N141&lt;'Indices PF'!$E$26), N141*'Indices PF'!$J$23,
  IF(('Funções Transações'!N141&lt;'Indices PF'!$F$26), N141*'Indices PF'!$K$23, N141*'Indices PF'!$L$23)),
   IF((O141&lt;='Indices PF'!$D$24),
   IF(('Funções Transações'!N141&lt;'Indices PF'!$E$26), N141*'Indices PF'!$J$24,
   IF(('Funções Transações'!N141&lt;'Indices PF'!$F$26), N141*'Indices PF'!$K$24, N141*'Indices PF'!$L$24)),
    IF((O141&gt;='Indices PF'!$D$25),
    IF(('Funções Transações'!N141&lt;'Indices PF'!$E$26), N141*'Indices PF'!$J$25,
    IF(('Funções Transações'!N141&lt;'Indices PF'!$F$26), N141*'Indices PF'!$K$25, N141*'Indices PF'!$L$25)))))))))</f>
        <v/>
      </c>
      <c r="U141" s="216" t="str">
        <f>IF(OR(ISBLANK(P141),ISBLANK(Q141)),"",
 IF((Q141&lt;='Indices PF'!$D$47),
  IF(('Funções Transações'!P141&lt;'Indices PF'!$E$50), P141*'Indices PF'!$J$47,
  IF(('Funções Transações'!P141&lt;'Indices PF'!$F$50), P141*'Indices PF'!$K$47, P141*'Indices PF'!$L$47)),
   IF((Q141&lt;='Indices PF'!$D$48),
   IF(('Funções Transações'!P141&lt;'Indices PF'!$E$50), P141*'Indices PF'!$J$48,
   IF(('Funções Transações'!P141&lt;'Indices PF'!$F$50), P141*'Indices PF'!$K$48, P141*'Indices PF'!$L$48)),
    IF((Q141&gt;='Indices PF'!$D$49),
    IF(('Funções Transações'!P141&lt;'Indices PF'!$E$50), P141*'Indices PF'!$J$49,
    IF(('Funções Transações'!P141&lt;'Indices PF'!$F$50), P141*'Indices PF'!$K$49, P141*'Indices PF'!$L$49))))))</f>
        <v/>
      </c>
      <c r="V141" s="122"/>
      <c r="W141" s="122"/>
      <c r="X141" s="122"/>
      <c r="Y141" s="117"/>
      <c r="Z141" s="117"/>
      <c r="AA141" s="118"/>
      <c r="AB141" s="241" t="str">
        <f t="shared" si="2"/>
        <v/>
      </c>
      <c r="AC141" s="123"/>
      <c r="AD141" s="123"/>
      <c r="AE141" s="123"/>
      <c r="AF141" s="123"/>
      <c r="AG141" s="123"/>
    </row>
    <row r="142" spans="1:33" ht="12.75" customHeight="1">
      <c r="A142" s="84"/>
      <c r="B142" s="107"/>
      <c r="C142" s="173"/>
      <c r="D142" s="126"/>
      <c r="E142" s="126"/>
      <c r="F142" s="126"/>
      <c r="G142" s="126"/>
      <c r="H142" s="85"/>
      <c r="I142" s="144" t="str">
        <f>IF(AND(ISTEXT(K142),ISTEXT(L142)),"",SUM(K142:L142)*'Indices PF'!$E$54)</f>
        <v/>
      </c>
      <c r="J142" s="214" t="str">
        <f>IF(OR(ISBLANK(E142),ISBLANK(F142)),"",
 IF(D142="EI", IF((F142&lt;='Indices PF'!$D$7),
  IF(('Funções Transações'!E142&lt;'Indices PF'!$E$10), 'Indices PF'!$E$7,
  IF(('Funções Transações'!E142&lt;'Indices PF'!$F$10), 'Indices PF'!$F$7, 'Indices PF'!$G$7)),
   IF((F142&lt;='Indices PF'!$D$8),
   IF(('Funções Transações'!E142&lt;'Indices PF'!$E$10), 'Indices PF'!$E$8,
   IF(('Funções Transações'!E142&lt;'Indices PF'!$F$10), 'Indices PF'!$F$8, 'Indices PF'!$G$8)),
    IF((F142&gt;='Indices PF'!$D$9),
    IF(('Funções Transações'!E142&lt;'Indices PF'!$E$10), 'Indices PF'!$E$9,
    IF(('Funções Transações'!E142&lt;'Indices PF'!$F$10), 'Indices PF'!$F$9, 'Indices PF'!$G$9))))),
 IF(D142="EQ", IF((F142&lt;='Indices PF'!$D$15),
  IF(('Funções Transações'!E142&lt;'Indices PF'!$E$18), 'Indices PF'!$E$15,
  IF(('Funções Transações'!E142&lt;'Indices PF'!$F$18), 'Indices PF'!$F$15, 'Indices PF'!$G$15)),
   IF((F142&lt;='Indices PF'!$D$16),
   IF(('Funções Transações'!E142&lt;'Indices PF'!$E$18), 'Indices PF'!$E$16,
   IF(('Funções Transações'!E142&lt;'Indices PF'!$F$18), 'Indices PF'!$F$16, 'Indices PF'!$G$16)),
    IF((F142&gt;='Indices PF'!$D$17),
    IF(('Funções Transações'!E142&lt;'Indices PF'!$E$18), 'Indices PF'!$E$16,
    IF(('Funções Transações'!E142&lt;'Indices PF'!$F$18), 'Indices PF'!$F$16, 'Indices PF'!$G$16))))),
 IF(D142="EO", IF((F142&lt;='Indices PF'!$D$23),
  IF(('Funções Transações'!E142&lt;'Indices PF'!$E$26), 'Indices PF'!$E$23,
  IF(('Funções Transações'!E142&lt;'Indices PF'!$F$26), 'Indices PF'!$F$23, 'Indices PF'!$G$23)),
   IF((F142&lt;='Indices PF'!$D$24),
   IF(('Funções Transações'!E142&lt;'Indices PF'!$E$26), 'Indices PF'!$E$24,
   IF(('Funções Transações'!E142&lt;'Indices PF'!$F$26), 'Indices PF'!$F$24, 'Indices PF'!$G$24)),
    IF((F142&gt;='Indices PF'!$D$25),
    IF(('Funções Transações'!E142&lt;'Indices PF'!$E$26), 'Indices PF'!$E$25,
    IF(('Funções Transações'!E142&lt;'Indices PF'!$F$26), 'Indices PF'!$F$25, 'Indices PF'!$G$25)))))))))</f>
        <v/>
      </c>
      <c r="K142" s="116" t="str">
        <f>IF(OR(ISBLANK(E142),ISBLANK(F142)),"",
 IF(D142="EI", IF((F142&lt;='Indices PF'!$D$7),
  IF(('Funções Transações'!E142&lt;'Indices PF'!$E$10), E142*'Indices PF'!$J$7,
  IF(('Funções Transações'!E142&lt;'Indices PF'!$F$10), E142*'Indices PF'!$K$7, E142*'Indices PF'!$L$7)),
   IF((F142&lt;='Indices PF'!$D$8),
   IF(('Funções Transações'!E142&lt;'Indices PF'!$E$10), E142*'Indices PF'!$J$8,
   IF(('Funções Transações'!E142&lt;'Indices PF'!$F$10), E142*'Indices PF'!$K$8, E142*'Indices PF'!$L$8)),
    IF((F142&gt;='Indices PF'!$D$9),
    IF(('Funções Transações'!E142&lt;'Indices PF'!$E$10), E142*'Indices PF'!$J$9,
    IF(('Funções Transações'!E142&lt;'Indices PF'!$F$10), E142*'Indices PF'!$K$9, E142*'Indices PF'!$L$9))))),
 IF(D142="EQ", IF((F142&lt;='Indices PF'!$D$15),
  IF(('Funções Transações'!E142&lt;'Indices PF'!$E$18), E142*'Indices PF'!$J$15,
  IF(('Funções Transações'!E142&lt;'Indices PF'!$F$18), E142*'Indices PF'!$K$15, E142*'Indices PF'!$L$15)),
   IF((F142&lt;='Indices PF'!$D$16),
   IF(('Funções Transações'!E142&lt;'Indices PF'!$E$18), E142*'Indices PF'!$J$16,
   IF(('Funções Transações'!E142&lt;'Indices PF'!$F$18), E142*'Indices PF'!$K$16, E142*'Indices PF'!$L$16)),
    IF((F142&gt;='Indices PF'!$D$17),
    IF(('Funções Transações'!E142&lt;'Indices PF'!$E$18), E142*'Indices PF'!$J$16,
    IF(('Funções Transações'!E142&lt;'Indices PF'!$F$18), E142*'Indices PF'!$K$16, E142*'Indices PF'!$L$16))))),
 IF(D142="EO", IF((F142&lt;='Indices PF'!$D$23),
  IF(('Funções Transações'!E142&lt;'Indices PF'!$E$26), E142*'Indices PF'!$J$23,
  IF(('Funções Transações'!E142&lt;'Indices PF'!$F$26), E142*'Indices PF'!$K$23, E142*'Indices PF'!$L$23)),
   IF((F142&lt;='Indices PF'!$D$24),
   IF(('Funções Transações'!E142&lt;'Indices PF'!$E$26), E142*'Indices PF'!$J$24,
   IF(('Funções Transações'!E142&lt;'Indices PF'!$F$26), E142*'Indices PF'!$K$24, E142*'Indices PF'!$L$24)),
    IF((F142&gt;='Indices PF'!$D$25),
    IF(('Funções Transações'!E142&lt;'Indices PF'!$E$26), E142*'Indices PF'!$J$25,
    IF(('Funções Transações'!E142&lt;'Indices PF'!$F$26), E142*'Indices PF'!$K$25, E142*'Indices PF'!$L$25)))))))))</f>
        <v/>
      </c>
      <c r="L142" s="239" t="str">
        <f>IF(OR(ISBLANK(G142),ISBLANK(H142)),"",
 IF((H142&lt;='Indices PF'!$D$47),
  IF(('Funções Transações'!G142&lt;'Indices PF'!$E$50), G142*'Indices PF'!$J$47,
  IF(('Funções Transações'!G142&lt;'Indices PF'!$F$50), G142*'Indices PF'!$K$47, G142*'Indices PF'!$L$47)),
   IF((H142&lt;='Indices PF'!$D$48),
   IF(('Funções Transações'!G142&lt;'Indices PF'!$E$50), G142*'Indices PF'!$J$48,
   IF(('Funções Transações'!G142&lt;'Indices PF'!$F$50), G142*'Indices PF'!$K$48, G142*'Indices PF'!$L$48)),
    IF((H142&gt;='Indices PF'!$D$49),
    IF(('Funções Transações'!G142&lt;'Indices PF'!$E$50), G142*'Indices PF'!$J$49,
    IF(('Funções Transações'!G142&lt;'Indices PF'!$F$50), G142*'Indices PF'!$K$49, G142*'Indices PF'!$L$49))))))</f>
        <v/>
      </c>
      <c r="M142" s="85"/>
      <c r="N142" s="126"/>
      <c r="O142" s="126"/>
      <c r="P142" s="126"/>
      <c r="Q142" s="85"/>
      <c r="R142" s="144" t="str">
        <f>IF(AND(ISTEXT(T142),ISTEXT(U142)),"",SUM(T142:U142)*'Indices PF'!$E$54)</f>
        <v/>
      </c>
      <c r="S142" s="214" t="str">
        <f>IF(OR(ISBLANK(N142),ISBLANK(O142)),"",
 IF(M142="EI", IF((O142&lt;='Indices PF'!$D$7),
  IF(('Funções Transações'!N142&lt;'Indices PF'!$E$10), 'Indices PF'!$E$7,
  IF(('Funções Transações'!N142&lt;'Indices PF'!$F$10), 'Indices PF'!$F$7, 'Indices PF'!$G$7)),
   IF((O142&lt;='Indices PF'!$D$8),
   IF(('Funções Transações'!N142&lt;'Indices PF'!$E$10), 'Indices PF'!$E$8,
   IF(('Funções Transações'!N142&lt;'Indices PF'!$F$10), 'Indices PF'!$F$8, 'Indices PF'!$G$8)),
    IF((O142&gt;='Indices PF'!$D$9),
    IF(('Funções Transações'!N142&lt;'Indices PF'!$E$10), 'Indices PF'!$E$9,
    IF(('Funções Transações'!N142&lt;'Indices PF'!$F$10), 'Indices PF'!$F$9, 'Indices PF'!$G$9))))),
 IF(M142="EQ", IF((O142&lt;='Indices PF'!$D$15),
  IF(('Funções Transações'!N142&lt;'Indices PF'!$E$18), 'Indices PF'!$E$15,
  IF(('Funções Transações'!N142&lt;'Indices PF'!$F$18), 'Indices PF'!$F$15, 'Indices PF'!$G$15)),
   IF((O142&lt;='Indices PF'!$D$16),
   IF(('Funções Transações'!N142&lt;'Indices PF'!$E$18), 'Indices PF'!$E$16,
   IF(('Funções Transações'!N142&lt;'Indices PF'!$F$18), 'Indices PF'!$F$16, 'Indices PF'!$G$16)),
    IF((O142&gt;='Indices PF'!$D$17),
    IF(('Funções Transações'!N142&lt;'Indices PF'!$E$18), 'Indices PF'!$E$17,
    IF(('Funções Transações'!N142&lt;'Indices PF'!$F$18), 'Indices PF'!$F$17, 'Indices PF'!$G$17))))),
 IF(M142="EO", IF((O142&lt;='Indices PF'!$D$23),
  IF(('Funções Transações'!N142&lt;'Indices PF'!$E$26), 'Indices PF'!$E$23,
  IF(('Funções Transações'!N142&lt;'Indices PF'!$F$26), 'Indices PF'!$F$23, 'Indices PF'!$G$23)),
   IF((O142&lt;='Indices PF'!$D$24),
   IF(('Funções Transações'!N142&lt;'Indices PF'!$E$26), 'Indices PF'!$E$24,
   IF(('Funções Transações'!N142&lt;'Indices PF'!$F$26), 'Indices PF'!$F$24, 'Indices PF'!$G$24)),
    IF((O142&gt;='Indices PF'!$D$25),
    IF(('Funções Transações'!N142&lt;'Indices PF'!$E$26), 'Indices PF'!$E$25,
    IF(('Funções Transações'!N142&lt;'Indices PF'!$F$26), 'Indices PF'!$F$25, 'Indices PF'!$G$25)))))))))</f>
        <v/>
      </c>
      <c r="T142" s="215" t="str">
        <f>IF(OR(ISBLANK(N142),ISBLANK(O142)),"",
 IF(M142="EI", IF((O142&lt;='Indices PF'!$D$7),
  IF(('Funções Transações'!N142&lt;'Indices PF'!$E$10), N142*'Indices PF'!$J$7,
  IF(('Funções Transações'!N142&lt;'Indices PF'!$F$10), N142*'Indices PF'!$K$7, N142*'Indices PF'!$L$7)),
   IF((O142&lt;='Indices PF'!$D$8),
   IF(('Funções Transações'!N142&lt;'Indices PF'!$E$10), N142*'Indices PF'!$J$8,
   IF(('Funções Transações'!N142&lt;'Indices PF'!$F$10), N142*'Indices PF'!$K$8, N142*'Indices PF'!$L$8)),
    IF((O142&gt;='Indices PF'!$D$9),
    IF(('Funções Transações'!N142&lt;'Indices PF'!$E$10), N142*'Indices PF'!$J$9,
    IF(('Funções Transações'!N142&lt;'Indices PF'!$F$10), N142*'Indices PF'!$K$9, N142*'Indices PF'!$L$9))))),
 IF(M142="EQ", IF((O142&lt;='Indices PF'!$D$15),
  IF(('Funções Transações'!N142&lt;'Indices PF'!$E$18), N142*'Indices PF'!$J$15,
  IF(('Funções Transações'!N142&lt;'Indices PF'!$F$18), N142*'Indices PF'!$K$15, N142*'Indices PF'!$L$15)),
   IF((O142&lt;='Indices PF'!$D$16),
   IF(('Funções Transações'!N142&lt;'Indices PF'!$E$18), N142*'Indices PF'!$J$16,
   IF(('Funções Transações'!N142&lt;'Indices PF'!$F$18), N142*'Indices PF'!$K$16, N142*'Indices PF'!$L$16)),
    IF((O142&gt;='Indices PF'!$D$17),
    IF(('Funções Transações'!N142&lt;'Indices PF'!$E$18), N142*'Indices PF'!$J$17,
    IF(('Funções Transações'!N142&lt;'Indices PF'!$F$18), N142*'Indices PF'!$K$17, N142*'Indices PF'!$L$17))))),
 IF(M142="EO", IF((O142&lt;='Indices PF'!$D$23),
  IF(('Funções Transações'!N142&lt;'Indices PF'!$E$26), N142*'Indices PF'!$J$23,
  IF(('Funções Transações'!N142&lt;'Indices PF'!$F$26), N142*'Indices PF'!$K$23, N142*'Indices PF'!$L$23)),
   IF((O142&lt;='Indices PF'!$D$24),
   IF(('Funções Transações'!N142&lt;'Indices PF'!$E$26), N142*'Indices PF'!$J$24,
   IF(('Funções Transações'!N142&lt;'Indices PF'!$F$26), N142*'Indices PF'!$K$24, N142*'Indices PF'!$L$24)),
    IF((O142&gt;='Indices PF'!$D$25),
    IF(('Funções Transações'!N142&lt;'Indices PF'!$E$26), N142*'Indices PF'!$J$25,
    IF(('Funções Transações'!N142&lt;'Indices PF'!$F$26), N142*'Indices PF'!$K$25, N142*'Indices PF'!$L$25)))))))))</f>
        <v/>
      </c>
      <c r="U142" s="216" t="str">
        <f>IF(OR(ISBLANK(P142),ISBLANK(Q142)),"",
 IF((Q142&lt;='Indices PF'!$D$47),
  IF(('Funções Transações'!P142&lt;'Indices PF'!$E$50), P142*'Indices PF'!$J$47,
  IF(('Funções Transações'!P142&lt;'Indices PF'!$F$50), P142*'Indices PF'!$K$47, P142*'Indices PF'!$L$47)),
   IF((Q142&lt;='Indices PF'!$D$48),
   IF(('Funções Transações'!P142&lt;'Indices PF'!$E$50), P142*'Indices PF'!$J$48,
   IF(('Funções Transações'!P142&lt;'Indices PF'!$F$50), P142*'Indices PF'!$K$48, P142*'Indices PF'!$L$48)),
    IF((Q142&gt;='Indices PF'!$D$49),
    IF(('Funções Transações'!P142&lt;'Indices PF'!$E$50), P142*'Indices PF'!$J$49,
    IF(('Funções Transações'!P142&lt;'Indices PF'!$F$50), P142*'Indices PF'!$K$49, P142*'Indices PF'!$L$49))))))</f>
        <v/>
      </c>
      <c r="V142" s="122"/>
      <c r="W142" s="122"/>
      <c r="X142" s="122"/>
      <c r="Y142" s="117"/>
      <c r="Z142" s="117"/>
      <c r="AA142" s="118"/>
      <c r="AB142" s="241" t="str">
        <f t="shared" si="2"/>
        <v/>
      </c>
      <c r="AC142" s="123"/>
      <c r="AD142" s="123"/>
      <c r="AE142" s="123"/>
      <c r="AF142" s="123"/>
      <c r="AG142" s="123"/>
    </row>
    <row r="143" spans="1:33" ht="12.75" customHeight="1">
      <c r="A143" s="84"/>
      <c r="B143" s="107"/>
      <c r="C143" s="173"/>
      <c r="D143" s="126"/>
      <c r="E143" s="126"/>
      <c r="F143" s="126"/>
      <c r="G143" s="126"/>
      <c r="H143" s="85"/>
      <c r="I143" s="144" t="str">
        <f>IF(AND(ISTEXT(K143),ISTEXT(L143)),"",SUM(K143:L143)*'Indices PF'!$E$54)</f>
        <v/>
      </c>
      <c r="J143" s="214" t="str">
        <f>IF(OR(ISBLANK(E143),ISBLANK(F143)),"",
 IF(D143="EI", IF((F143&lt;='Indices PF'!$D$7),
  IF(('Funções Transações'!E143&lt;'Indices PF'!$E$10), 'Indices PF'!$E$7,
  IF(('Funções Transações'!E143&lt;'Indices PF'!$F$10), 'Indices PF'!$F$7, 'Indices PF'!$G$7)),
   IF((F143&lt;='Indices PF'!$D$8),
   IF(('Funções Transações'!E143&lt;'Indices PF'!$E$10), 'Indices PF'!$E$8,
   IF(('Funções Transações'!E143&lt;'Indices PF'!$F$10), 'Indices PF'!$F$8, 'Indices PF'!$G$8)),
    IF((F143&gt;='Indices PF'!$D$9),
    IF(('Funções Transações'!E143&lt;'Indices PF'!$E$10), 'Indices PF'!$E$9,
    IF(('Funções Transações'!E143&lt;'Indices PF'!$F$10), 'Indices PF'!$F$9, 'Indices PF'!$G$9))))),
 IF(D143="EQ", IF((F143&lt;='Indices PF'!$D$15),
  IF(('Funções Transações'!E143&lt;'Indices PF'!$E$18), 'Indices PF'!$E$15,
  IF(('Funções Transações'!E143&lt;'Indices PF'!$F$18), 'Indices PF'!$F$15, 'Indices PF'!$G$15)),
   IF((F143&lt;='Indices PF'!$D$16),
   IF(('Funções Transações'!E143&lt;'Indices PF'!$E$18), 'Indices PF'!$E$16,
   IF(('Funções Transações'!E143&lt;'Indices PF'!$F$18), 'Indices PF'!$F$16, 'Indices PF'!$G$16)),
    IF((F143&gt;='Indices PF'!$D$17),
    IF(('Funções Transações'!E143&lt;'Indices PF'!$E$18), 'Indices PF'!$E$16,
    IF(('Funções Transações'!E143&lt;'Indices PF'!$F$18), 'Indices PF'!$F$16, 'Indices PF'!$G$16))))),
 IF(D143="EO", IF((F143&lt;='Indices PF'!$D$23),
  IF(('Funções Transações'!E143&lt;'Indices PF'!$E$26), 'Indices PF'!$E$23,
  IF(('Funções Transações'!E143&lt;'Indices PF'!$F$26), 'Indices PF'!$F$23, 'Indices PF'!$G$23)),
   IF((F143&lt;='Indices PF'!$D$24),
   IF(('Funções Transações'!E143&lt;'Indices PF'!$E$26), 'Indices PF'!$E$24,
   IF(('Funções Transações'!E143&lt;'Indices PF'!$F$26), 'Indices PF'!$F$24, 'Indices PF'!$G$24)),
    IF((F143&gt;='Indices PF'!$D$25),
    IF(('Funções Transações'!E143&lt;'Indices PF'!$E$26), 'Indices PF'!$E$25,
    IF(('Funções Transações'!E143&lt;'Indices PF'!$F$26), 'Indices PF'!$F$25, 'Indices PF'!$G$25)))))))))</f>
        <v/>
      </c>
      <c r="K143" s="116" t="str">
        <f>IF(OR(ISBLANK(E143),ISBLANK(F143)),"",
 IF(D143="EI", IF((F143&lt;='Indices PF'!$D$7),
  IF(('Funções Transações'!E143&lt;'Indices PF'!$E$10), E143*'Indices PF'!$J$7,
  IF(('Funções Transações'!E143&lt;'Indices PF'!$F$10), E143*'Indices PF'!$K$7, E143*'Indices PF'!$L$7)),
   IF((F143&lt;='Indices PF'!$D$8),
   IF(('Funções Transações'!E143&lt;'Indices PF'!$E$10), E143*'Indices PF'!$J$8,
   IF(('Funções Transações'!E143&lt;'Indices PF'!$F$10), E143*'Indices PF'!$K$8, E143*'Indices PF'!$L$8)),
    IF((F143&gt;='Indices PF'!$D$9),
    IF(('Funções Transações'!E143&lt;'Indices PF'!$E$10), E143*'Indices PF'!$J$9,
    IF(('Funções Transações'!E143&lt;'Indices PF'!$F$10), E143*'Indices PF'!$K$9, E143*'Indices PF'!$L$9))))),
 IF(D143="EQ", IF((F143&lt;='Indices PF'!$D$15),
  IF(('Funções Transações'!E143&lt;'Indices PF'!$E$18), E143*'Indices PF'!$J$15,
  IF(('Funções Transações'!E143&lt;'Indices PF'!$F$18), E143*'Indices PF'!$K$15, E143*'Indices PF'!$L$15)),
   IF((F143&lt;='Indices PF'!$D$16),
   IF(('Funções Transações'!E143&lt;'Indices PF'!$E$18), E143*'Indices PF'!$J$16,
   IF(('Funções Transações'!E143&lt;'Indices PF'!$F$18), E143*'Indices PF'!$K$16, E143*'Indices PF'!$L$16)),
    IF((F143&gt;='Indices PF'!$D$17),
    IF(('Funções Transações'!E143&lt;'Indices PF'!$E$18), E143*'Indices PF'!$J$16,
    IF(('Funções Transações'!E143&lt;'Indices PF'!$F$18), E143*'Indices PF'!$K$16, E143*'Indices PF'!$L$16))))),
 IF(D143="EO", IF((F143&lt;='Indices PF'!$D$23),
  IF(('Funções Transações'!E143&lt;'Indices PF'!$E$26), E143*'Indices PF'!$J$23,
  IF(('Funções Transações'!E143&lt;'Indices PF'!$F$26), E143*'Indices PF'!$K$23, E143*'Indices PF'!$L$23)),
   IF((F143&lt;='Indices PF'!$D$24),
   IF(('Funções Transações'!E143&lt;'Indices PF'!$E$26), E143*'Indices PF'!$J$24,
   IF(('Funções Transações'!E143&lt;'Indices PF'!$F$26), E143*'Indices PF'!$K$24, E143*'Indices PF'!$L$24)),
    IF((F143&gt;='Indices PF'!$D$25),
    IF(('Funções Transações'!E143&lt;'Indices PF'!$E$26), E143*'Indices PF'!$J$25,
    IF(('Funções Transações'!E143&lt;'Indices PF'!$F$26), E143*'Indices PF'!$K$25, E143*'Indices PF'!$L$25)))))))))</f>
        <v/>
      </c>
      <c r="L143" s="239" t="str">
        <f>IF(OR(ISBLANK(G143),ISBLANK(H143)),"",
 IF((H143&lt;='Indices PF'!$D$47),
  IF(('Funções Transações'!G143&lt;'Indices PF'!$E$50), G143*'Indices PF'!$J$47,
  IF(('Funções Transações'!G143&lt;'Indices PF'!$F$50), G143*'Indices PF'!$K$47, G143*'Indices PF'!$L$47)),
   IF((H143&lt;='Indices PF'!$D$48),
   IF(('Funções Transações'!G143&lt;'Indices PF'!$E$50), G143*'Indices PF'!$J$48,
   IF(('Funções Transações'!G143&lt;'Indices PF'!$F$50), G143*'Indices PF'!$K$48, G143*'Indices PF'!$L$48)),
    IF((H143&gt;='Indices PF'!$D$49),
    IF(('Funções Transações'!G143&lt;'Indices PF'!$E$50), G143*'Indices PF'!$J$49,
    IF(('Funções Transações'!G143&lt;'Indices PF'!$F$50), G143*'Indices PF'!$K$49, G143*'Indices PF'!$L$49))))))</f>
        <v/>
      </c>
      <c r="M143" s="85"/>
      <c r="N143" s="126"/>
      <c r="O143" s="126"/>
      <c r="P143" s="126"/>
      <c r="Q143" s="85"/>
      <c r="R143" s="144" t="str">
        <f>IF(AND(ISTEXT(T143),ISTEXT(U143)),"",SUM(T143:U143)*'Indices PF'!$E$54)</f>
        <v/>
      </c>
      <c r="S143" s="214" t="str">
        <f>IF(OR(ISBLANK(N143),ISBLANK(O143)),"",
 IF(M143="EI", IF((O143&lt;='Indices PF'!$D$7),
  IF(('Funções Transações'!N143&lt;'Indices PF'!$E$10), 'Indices PF'!$E$7,
  IF(('Funções Transações'!N143&lt;'Indices PF'!$F$10), 'Indices PF'!$F$7, 'Indices PF'!$G$7)),
   IF((O143&lt;='Indices PF'!$D$8),
   IF(('Funções Transações'!N143&lt;'Indices PF'!$E$10), 'Indices PF'!$E$8,
   IF(('Funções Transações'!N143&lt;'Indices PF'!$F$10), 'Indices PF'!$F$8, 'Indices PF'!$G$8)),
    IF((O143&gt;='Indices PF'!$D$9),
    IF(('Funções Transações'!N143&lt;'Indices PF'!$E$10), 'Indices PF'!$E$9,
    IF(('Funções Transações'!N143&lt;'Indices PF'!$F$10), 'Indices PF'!$F$9, 'Indices PF'!$G$9))))),
 IF(M143="EQ", IF((O143&lt;='Indices PF'!$D$15),
  IF(('Funções Transações'!N143&lt;'Indices PF'!$E$18), 'Indices PF'!$E$15,
  IF(('Funções Transações'!N143&lt;'Indices PF'!$F$18), 'Indices PF'!$F$15, 'Indices PF'!$G$15)),
   IF((O143&lt;='Indices PF'!$D$16),
   IF(('Funções Transações'!N143&lt;'Indices PF'!$E$18), 'Indices PF'!$E$16,
   IF(('Funções Transações'!N143&lt;'Indices PF'!$F$18), 'Indices PF'!$F$16, 'Indices PF'!$G$16)),
    IF((O143&gt;='Indices PF'!$D$17),
    IF(('Funções Transações'!N143&lt;'Indices PF'!$E$18), 'Indices PF'!$E$17,
    IF(('Funções Transações'!N143&lt;'Indices PF'!$F$18), 'Indices PF'!$F$17, 'Indices PF'!$G$17))))),
 IF(M143="EO", IF((O143&lt;='Indices PF'!$D$23),
  IF(('Funções Transações'!N143&lt;'Indices PF'!$E$26), 'Indices PF'!$E$23,
  IF(('Funções Transações'!N143&lt;'Indices PF'!$F$26), 'Indices PF'!$F$23, 'Indices PF'!$G$23)),
   IF((O143&lt;='Indices PF'!$D$24),
   IF(('Funções Transações'!N143&lt;'Indices PF'!$E$26), 'Indices PF'!$E$24,
   IF(('Funções Transações'!N143&lt;'Indices PF'!$F$26), 'Indices PF'!$F$24, 'Indices PF'!$G$24)),
    IF((O143&gt;='Indices PF'!$D$25),
    IF(('Funções Transações'!N143&lt;'Indices PF'!$E$26), 'Indices PF'!$E$25,
    IF(('Funções Transações'!N143&lt;'Indices PF'!$F$26), 'Indices PF'!$F$25, 'Indices PF'!$G$25)))))))))</f>
        <v/>
      </c>
      <c r="T143" s="215" t="str">
        <f>IF(OR(ISBLANK(N143),ISBLANK(O143)),"",
 IF(M143="EI", IF((O143&lt;='Indices PF'!$D$7),
  IF(('Funções Transações'!N143&lt;'Indices PF'!$E$10), N143*'Indices PF'!$J$7,
  IF(('Funções Transações'!N143&lt;'Indices PF'!$F$10), N143*'Indices PF'!$K$7, N143*'Indices PF'!$L$7)),
   IF((O143&lt;='Indices PF'!$D$8),
   IF(('Funções Transações'!N143&lt;'Indices PF'!$E$10), N143*'Indices PF'!$J$8,
   IF(('Funções Transações'!N143&lt;'Indices PF'!$F$10), N143*'Indices PF'!$K$8, N143*'Indices PF'!$L$8)),
    IF((O143&gt;='Indices PF'!$D$9),
    IF(('Funções Transações'!N143&lt;'Indices PF'!$E$10), N143*'Indices PF'!$J$9,
    IF(('Funções Transações'!N143&lt;'Indices PF'!$F$10), N143*'Indices PF'!$K$9, N143*'Indices PF'!$L$9))))),
 IF(M143="EQ", IF((O143&lt;='Indices PF'!$D$15),
  IF(('Funções Transações'!N143&lt;'Indices PF'!$E$18), N143*'Indices PF'!$J$15,
  IF(('Funções Transações'!N143&lt;'Indices PF'!$F$18), N143*'Indices PF'!$K$15, N143*'Indices PF'!$L$15)),
   IF((O143&lt;='Indices PF'!$D$16),
   IF(('Funções Transações'!N143&lt;'Indices PF'!$E$18), N143*'Indices PF'!$J$16,
   IF(('Funções Transações'!N143&lt;'Indices PF'!$F$18), N143*'Indices PF'!$K$16, N143*'Indices PF'!$L$16)),
    IF((O143&gt;='Indices PF'!$D$17),
    IF(('Funções Transações'!N143&lt;'Indices PF'!$E$18), N143*'Indices PF'!$J$17,
    IF(('Funções Transações'!N143&lt;'Indices PF'!$F$18), N143*'Indices PF'!$K$17, N143*'Indices PF'!$L$17))))),
 IF(M143="EO", IF((O143&lt;='Indices PF'!$D$23),
  IF(('Funções Transações'!N143&lt;'Indices PF'!$E$26), N143*'Indices PF'!$J$23,
  IF(('Funções Transações'!N143&lt;'Indices PF'!$F$26), N143*'Indices PF'!$K$23, N143*'Indices PF'!$L$23)),
   IF((O143&lt;='Indices PF'!$D$24),
   IF(('Funções Transações'!N143&lt;'Indices PF'!$E$26), N143*'Indices PF'!$J$24,
   IF(('Funções Transações'!N143&lt;'Indices PF'!$F$26), N143*'Indices PF'!$K$24, N143*'Indices PF'!$L$24)),
    IF((O143&gt;='Indices PF'!$D$25),
    IF(('Funções Transações'!N143&lt;'Indices PF'!$E$26), N143*'Indices PF'!$J$25,
    IF(('Funções Transações'!N143&lt;'Indices PF'!$F$26), N143*'Indices PF'!$K$25, N143*'Indices PF'!$L$25)))))))))</f>
        <v/>
      </c>
      <c r="U143" s="216" t="str">
        <f>IF(OR(ISBLANK(P143),ISBLANK(Q143)),"",
 IF((Q143&lt;='Indices PF'!$D$47),
  IF(('Funções Transações'!P143&lt;'Indices PF'!$E$50), P143*'Indices PF'!$J$47,
  IF(('Funções Transações'!P143&lt;'Indices PF'!$F$50), P143*'Indices PF'!$K$47, P143*'Indices PF'!$L$47)),
   IF((Q143&lt;='Indices PF'!$D$48),
   IF(('Funções Transações'!P143&lt;'Indices PF'!$E$50), P143*'Indices PF'!$J$48,
   IF(('Funções Transações'!P143&lt;'Indices PF'!$F$50), P143*'Indices PF'!$K$48, P143*'Indices PF'!$L$48)),
    IF((Q143&gt;='Indices PF'!$D$49),
    IF(('Funções Transações'!P143&lt;'Indices PF'!$E$50), P143*'Indices PF'!$J$49,
    IF(('Funções Transações'!P143&lt;'Indices PF'!$F$50), P143*'Indices PF'!$K$49, P143*'Indices PF'!$L$49))))))</f>
        <v/>
      </c>
      <c r="V143" s="122"/>
      <c r="W143" s="122"/>
      <c r="X143" s="122"/>
      <c r="Y143" s="117"/>
      <c r="Z143" s="117"/>
      <c r="AA143" s="118"/>
      <c r="AB143" s="241" t="str">
        <f t="shared" si="2"/>
        <v/>
      </c>
      <c r="AC143" s="123"/>
      <c r="AD143" s="123"/>
      <c r="AE143" s="123"/>
      <c r="AF143" s="123"/>
      <c r="AG143" s="123"/>
    </row>
    <row r="144" spans="1:33" ht="12.75" customHeight="1">
      <c r="A144" s="84"/>
      <c r="B144" s="107"/>
      <c r="C144" s="173"/>
      <c r="D144" s="126"/>
      <c r="E144" s="126"/>
      <c r="F144" s="126"/>
      <c r="G144" s="126"/>
      <c r="H144" s="85"/>
      <c r="I144" s="144" t="str">
        <f>IF(AND(ISTEXT(K144),ISTEXT(L144)),"",SUM(K144:L144)*'Indices PF'!$E$54)</f>
        <v/>
      </c>
      <c r="J144" s="214" t="str">
        <f>IF(OR(ISBLANK(E144),ISBLANK(F144)),"",
 IF(D144="EI", IF((F144&lt;='Indices PF'!$D$7),
  IF(('Funções Transações'!E144&lt;'Indices PF'!$E$10), 'Indices PF'!$E$7,
  IF(('Funções Transações'!E144&lt;'Indices PF'!$F$10), 'Indices PF'!$F$7, 'Indices PF'!$G$7)),
   IF((F144&lt;='Indices PF'!$D$8),
   IF(('Funções Transações'!E144&lt;'Indices PF'!$E$10), 'Indices PF'!$E$8,
   IF(('Funções Transações'!E144&lt;'Indices PF'!$F$10), 'Indices PF'!$F$8, 'Indices PF'!$G$8)),
    IF((F144&gt;='Indices PF'!$D$9),
    IF(('Funções Transações'!E144&lt;'Indices PF'!$E$10), 'Indices PF'!$E$9,
    IF(('Funções Transações'!E144&lt;'Indices PF'!$F$10), 'Indices PF'!$F$9, 'Indices PF'!$G$9))))),
 IF(D144="EQ", IF((F144&lt;='Indices PF'!$D$15),
  IF(('Funções Transações'!E144&lt;'Indices PF'!$E$18), 'Indices PF'!$E$15,
  IF(('Funções Transações'!E144&lt;'Indices PF'!$F$18), 'Indices PF'!$F$15, 'Indices PF'!$G$15)),
   IF((F144&lt;='Indices PF'!$D$16),
   IF(('Funções Transações'!E144&lt;'Indices PF'!$E$18), 'Indices PF'!$E$16,
   IF(('Funções Transações'!E144&lt;'Indices PF'!$F$18), 'Indices PF'!$F$16, 'Indices PF'!$G$16)),
    IF((F144&gt;='Indices PF'!$D$17),
    IF(('Funções Transações'!E144&lt;'Indices PF'!$E$18), 'Indices PF'!$E$16,
    IF(('Funções Transações'!E144&lt;'Indices PF'!$F$18), 'Indices PF'!$F$16, 'Indices PF'!$G$16))))),
 IF(D144="EO", IF((F144&lt;='Indices PF'!$D$23),
  IF(('Funções Transações'!E144&lt;'Indices PF'!$E$26), 'Indices PF'!$E$23,
  IF(('Funções Transações'!E144&lt;'Indices PF'!$F$26), 'Indices PF'!$F$23, 'Indices PF'!$G$23)),
   IF((F144&lt;='Indices PF'!$D$24),
   IF(('Funções Transações'!E144&lt;'Indices PF'!$E$26), 'Indices PF'!$E$24,
   IF(('Funções Transações'!E144&lt;'Indices PF'!$F$26), 'Indices PF'!$F$24, 'Indices PF'!$G$24)),
    IF((F144&gt;='Indices PF'!$D$25),
    IF(('Funções Transações'!E144&lt;'Indices PF'!$E$26), 'Indices PF'!$E$25,
    IF(('Funções Transações'!E144&lt;'Indices PF'!$F$26), 'Indices PF'!$F$25, 'Indices PF'!$G$25)))))))))</f>
        <v/>
      </c>
      <c r="K144" s="116" t="str">
        <f>IF(OR(ISBLANK(E144),ISBLANK(F144)),"",
 IF(D144="EI", IF((F144&lt;='Indices PF'!$D$7),
  IF(('Funções Transações'!E144&lt;'Indices PF'!$E$10), E144*'Indices PF'!$J$7,
  IF(('Funções Transações'!E144&lt;'Indices PF'!$F$10), E144*'Indices PF'!$K$7, E144*'Indices PF'!$L$7)),
   IF((F144&lt;='Indices PF'!$D$8),
   IF(('Funções Transações'!E144&lt;'Indices PF'!$E$10), E144*'Indices PF'!$J$8,
   IF(('Funções Transações'!E144&lt;'Indices PF'!$F$10), E144*'Indices PF'!$K$8, E144*'Indices PF'!$L$8)),
    IF((F144&gt;='Indices PF'!$D$9),
    IF(('Funções Transações'!E144&lt;'Indices PF'!$E$10), E144*'Indices PF'!$J$9,
    IF(('Funções Transações'!E144&lt;'Indices PF'!$F$10), E144*'Indices PF'!$K$9, E144*'Indices PF'!$L$9))))),
 IF(D144="EQ", IF((F144&lt;='Indices PF'!$D$15),
  IF(('Funções Transações'!E144&lt;'Indices PF'!$E$18), E144*'Indices PF'!$J$15,
  IF(('Funções Transações'!E144&lt;'Indices PF'!$F$18), E144*'Indices PF'!$K$15, E144*'Indices PF'!$L$15)),
   IF((F144&lt;='Indices PF'!$D$16),
   IF(('Funções Transações'!E144&lt;'Indices PF'!$E$18), E144*'Indices PF'!$J$16,
   IF(('Funções Transações'!E144&lt;'Indices PF'!$F$18), E144*'Indices PF'!$K$16, E144*'Indices PF'!$L$16)),
    IF((F144&gt;='Indices PF'!$D$17),
    IF(('Funções Transações'!E144&lt;'Indices PF'!$E$18), E144*'Indices PF'!$J$16,
    IF(('Funções Transações'!E144&lt;'Indices PF'!$F$18), E144*'Indices PF'!$K$16, E144*'Indices PF'!$L$16))))),
 IF(D144="EO", IF((F144&lt;='Indices PF'!$D$23),
  IF(('Funções Transações'!E144&lt;'Indices PF'!$E$26), E144*'Indices PF'!$J$23,
  IF(('Funções Transações'!E144&lt;'Indices PF'!$F$26), E144*'Indices PF'!$K$23, E144*'Indices PF'!$L$23)),
   IF((F144&lt;='Indices PF'!$D$24),
   IF(('Funções Transações'!E144&lt;'Indices PF'!$E$26), E144*'Indices PF'!$J$24,
   IF(('Funções Transações'!E144&lt;'Indices PF'!$F$26), E144*'Indices PF'!$K$24, E144*'Indices PF'!$L$24)),
    IF((F144&gt;='Indices PF'!$D$25),
    IF(('Funções Transações'!E144&lt;'Indices PF'!$E$26), E144*'Indices PF'!$J$25,
    IF(('Funções Transações'!E144&lt;'Indices PF'!$F$26), E144*'Indices PF'!$K$25, E144*'Indices PF'!$L$25)))))))))</f>
        <v/>
      </c>
      <c r="L144" s="239" t="str">
        <f>IF(OR(ISBLANK(G144),ISBLANK(H144)),"",
 IF((H144&lt;='Indices PF'!$D$47),
  IF(('Funções Transações'!G144&lt;'Indices PF'!$E$50), G144*'Indices PF'!$J$47,
  IF(('Funções Transações'!G144&lt;'Indices PF'!$F$50), G144*'Indices PF'!$K$47, G144*'Indices PF'!$L$47)),
   IF((H144&lt;='Indices PF'!$D$48),
   IF(('Funções Transações'!G144&lt;'Indices PF'!$E$50), G144*'Indices PF'!$J$48,
   IF(('Funções Transações'!G144&lt;'Indices PF'!$F$50), G144*'Indices PF'!$K$48, G144*'Indices PF'!$L$48)),
    IF((H144&gt;='Indices PF'!$D$49),
    IF(('Funções Transações'!G144&lt;'Indices PF'!$E$50), G144*'Indices PF'!$J$49,
    IF(('Funções Transações'!G144&lt;'Indices PF'!$F$50), G144*'Indices PF'!$K$49, G144*'Indices PF'!$L$49))))))</f>
        <v/>
      </c>
      <c r="M144" s="85"/>
      <c r="N144" s="126"/>
      <c r="O144" s="126"/>
      <c r="P144" s="126"/>
      <c r="Q144" s="85"/>
      <c r="R144" s="144" t="str">
        <f>IF(AND(ISTEXT(T144),ISTEXT(U144)),"",SUM(T144:U144)*'Indices PF'!$E$54)</f>
        <v/>
      </c>
      <c r="S144" s="214" t="str">
        <f>IF(OR(ISBLANK(N144),ISBLANK(O144)),"",
 IF(M144="EI", IF((O144&lt;='Indices PF'!$D$7),
  IF(('Funções Transações'!N144&lt;'Indices PF'!$E$10), 'Indices PF'!$E$7,
  IF(('Funções Transações'!N144&lt;'Indices PF'!$F$10), 'Indices PF'!$F$7, 'Indices PF'!$G$7)),
   IF((O144&lt;='Indices PF'!$D$8),
   IF(('Funções Transações'!N144&lt;'Indices PF'!$E$10), 'Indices PF'!$E$8,
   IF(('Funções Transações'!N144&lt;'Indices PF'!$F$10), 'Indices PF'!$F$8, 'Indices PF'!$G$8)),
    IF((O144&gt;='Indices PF'!$D$9),
    IF(('Funções Transações'!N144&lt;'Indices PF'!$E$10), 'Indices PF'!$E$9,
    IF(('Funções Transações'!N144&lt;'Indices PF'!$F$10), 'Indices PF'!$F$9, 'Indices PF'!$G$9))))),
 IF(M144="EQ", IF((O144&lt;='Indices PF'!$D$15),
  IF(('Funções Transações'!N144&lt;'Indices PF'!$E$18), 'Indices PF'!$E$15,
  IF(('Funções Transações'!N144&lt;'Indices PF'!$F$18), 'Indices PF'!$F$15, 'Indices PF'!$G$15)),
   IF((O144&lt;='Indices PF'!$D$16),
   IF(('Funções Transações'!N144&lt;'Indices PF'!$E$18), 'Indices PF'!$E$16,
   IF(('Funções Transações'!N144&lt;'Indices PF'!$F$18), 'Indices PF'!$F$16, 'Indices PF'!$G$16)),
    IF((O144&gt;='Indices PF'!$D$17),
    IF(('Funções Transações'!N144&lt;'Indices PF'!$E$18), 'Indices PF'!$E$17,
    IF(('Funções Transações'!N144&lt;'Indices PF'!$F$18), 'Indices PF'!$F$17, 'Indices PF'!$G$17))))),
 IF(M144="EO", IF((O144&lt;='Indices PF'!$D$23),
  IF(('Funções Transações'!N144&lt;'Indices PF'!$E$26), 'Indices PF'!$E$23,
  IF(('Funções Transações'!N144&lt;'Indices PF'!$F$26), 'Indices PF'!$F$23, 'Indices PF'!$G$23)),
   IF((O144&lt;='Indices PF'!$D$24),
   IF(('Funções Transações'!N144&lt;'Indices PF'!$E$26), 'Indices PF'!$E$24,
   IF(('Funções Transações'!N144&lt;'Indices PF'!$F$26), 'Indices PF'!$F$24, 'Indices PF'!$G$24)),
    IF((O144&gt;='Indices PF'!$D$25),
    IF(('Funções Transações'!N144&lt;'Indices PF'!$E$26), 'Indices PF'!$E$25,
    IF(('Funções Transações'!N144&lt;'Indices PF'!$F$26), 'Indices PF'!$F$25, 'Indices PF'!$G$25)))))))))</f>
        <v/>
      </c>
      <c r="T144" s="215" t="str">
        <f>IF(OR(ISBLANK(N144),ISBLANK(O144)),"",
 IF(M144="EI", IF((O144&lt;='Indices PF'!$D$7),
  IF(('Funções Transações'!N144&lt;'Indices PF'!$E$10), N144*'Indices PF'!$J$7,
  IF(('Funções Transações'!N144&lt;'Indices PF'!$F$10), N144*'Indices PF'!$K$7, N144*'Indices PF'!$L$7)),
   IF((O144&lt;='Indices PF'!$D$8),
   IF(('Funções Transações'!N144&lt;'Indices PF'!$E$10), N144*'Indices PF'!$J$8,
   IF(('Funções Transações'!N144&lt;'Indices PF'!$F$10), N144*'Indices PF'!$K$8, N144*'Indices PF'!$L$8)),
    IF((O144&gt;='Indices PF'!$D$9),
    IF(('Funções Transações'!N144&lt;'Indices PF'!$E$10), N144*'Indices PF'!$J$9,
    IF(('Funções Transações'!N144&lt;'Indices PF'!$F$10), N144*'Indices PF'!$K$9, N144*'Indices PF'!$L$9))))),
 IF(M144="EQ", IF((O144&lt;='Indices PF'!$D$15),
  IF(('Funções Transações'!N144&lt;'Indices PF'!$E$18), N144*'Indices PF'!$J$15,
  IF(('Funções Transações'!N144&lt;'Indices PF'!$F$18), N144*'Indices PF'!$K$15, N144*'Indices PF'!$L$15)),
   IF((O144&lt;='Indices PF'!$D$16),
   IF(('Funções Transações'!N144&lt;'Indices PF'!$E$18), N144*'Indices PF'!$J$16,
   IF(('Funções Transações'!N144&lt;'Indices PF'!$F$18), N144*'Indices PF'!$K$16, N144*'Indices PF'!$L$16)),
    IF((O144&gt;='Indices PF'!$D$17),
    IF(('Funções Transações'!N144&lt;'Indices PF'!$E$18), N144*'Indices PF'!$J$17,
    IF(('Funções Transações'!N144&lt;'Indices PF'!$F$18), N144*'Indices PF'!$K$17, N144*'Indices PF'!$L$17))))),
 IF(M144="EO", IF((O144&lt;='Indices PF'!$D$23),
  IF(('Funções Transações'!N144&lt;'Indices PF'!$E$26), N144*'Indices PF'!$J$23,
  IF(('Funções Transações'!N144&lt;'Indices PF'!$F$26), N144*'Indices PF'!$K$23, N144*'Indices PF'!$L$23)),
   IF((O144&lt;='Indices PF'!$D$24),
   IF(('Funções Transações'!N144&lt;'Indices PF'!$E$26), N144*'Indices PF'!$J$24,
   IF(('Funções Transações'!N144&lt;'Indices PF'!$F$26), N144*'Indices PF'!$K$24, N144*'Indices PF'!$L$24)),
    IF((O144&gt;='Indices PF'!$D$25),
    IF(('Funções Transações'!N144&lt;'Indices PF'!$E$26), N144*'Indices PF'!$J$25,
    IF(('Funções Transações'!N144&lt;'Indices PF'!$F$26), N144*'Indices PF'!$K$25, N144*'Indices PF'!$L$25)))))))))</f>
        <v/>
      </c>
      <c r="U144" s="216" t="str">
        <f>IF(OR(ISBLANK(P144),ISBLANK(Q144)),"",
 IF((Q144&lt;='Indices PF'!$D$47),
  IF(('Funções Transações'!P144&lt;'Indices PF'!$E$50), P144*'Indices PF'!$J$47,
  IF(('Funções Transações'!P144&lt;'Indices PF'!$F$50), P144*'Indices PF'!$K$47, P144*'Indices PF'!$L$47)),
   IF((Q144&lt;='Indices PF'!$D$48),
   IF(('Funções Transações'!P144&lt;'Indices PF'!$E$50), P144*'Indices PF'!$J$48,
   IF(('Funções Transações'!P144&lt;'Indices PF'!$F$50), P144*'Indices PF'!$K$48, P144*'Indices PF'!$L$48)),
    IF((Q144&gt;='Indices PF'!$D$49),
    IF(('Funções Transações'!P144&lt;'Indices PF'!$E$50), P144*'Indices PF'!$J$49,
    IF(('Funções Transações'!P144&lt;'Indices PF'!$F$50), P144*'Indices PF'!$K$49, P144*'Indices PF'!$L$49))))))</f>
        <v/>
      </c>
      <c r="V144" s="122"/>
      <c r="W144" s="122"/>
      <c r="X144" s="122"/>
      <c r="Y144" s="117"/>
      <c r="Z144" s="117"/>
      <c r="AA144" s="118"/>
      <c r="AB144" s="241" t="str">
        <f t="shared" si="2"/>
        <v/>
      </c>
      <c r="AC144" s="123"/>
      <c r="AD144" s="123"/>
      <c r="AE144" s="123"/>
      <c r="AF144" s="123"/>
      <c r="AG144" s="123"/>
    </row>
    <row r="145" spans="1:33" ht="12.75" customHeight="1">
      <c r="A145" s="84"/>
      <c r="B145" s="107"/>
      <c r="C145" s="173"/>
      <c r="D145" s="126"/>
      <c r="E145" s="126"/>
      <c r="F145" s="126"/>
      <c r="G145" s="126"/>
      <c r="H145" s="85"/>
      <c r="I145" s="144" t="str">
        <f>IF(AND(ISTEXT(K145),ISTEXT(L145)),"",SUM(K145:L145)*'Indices PF'!$E$54)</f>
        <v/>
      </c>
      <c r="J145" s="214" t="str">
        <f>IF(OR(ISBLANK(E145),ISBLANK(F145)),"",
 IF(D145="EI", IF((F145&lt;='Indices PF'!$D$7),
  IF(('Funções Transações'!E145&lt;'Indices PF'!$E$10), 'Indices PF'!$E$7,
  IF(('Funções Transações'!E145&lt;'Indices PF'!$F$10), 'Indices PF'!$F$7, 'Indices PF'!$G$7)),
   IF((F145&lt;='Indices PF'!$D$8),
   IF(('Funções Transações'!E145&lt;'Indices PF'!$E$10), 'Indices PF'!$E$8,
   IF(('Funções Transações'!E145&lt;'Indices PF'!$F$10), 'Indices PF'!$F$8, 'Indices PF'!$G$8)),
    IF((F145&gt;='Indices PF'!$D$9),
    IF(('Funções Transações'!E145&lt;'Indices PF'!$E$10), 'Indices PF'!$E$9,
    IF(('Funções Transações'!E145&lt;'Indices PF'!$F$10), 'Indices PF'!$F$9, 'Indices PF'!$G$9))))),
 IF(D145="EQ", IF((F145&lt;='Indices PF'!$D$15),
  IF(('Funções Transações'!E145&lt;'Indices PF'!$E$18), 'Indices PF'!$E$15,
  IF(('Funções Transações'!E145&lt;'Indices PF'!$F$18), 'Indices PF'!$F$15, 'Indices PF'!$G$15)),
   IF((F145&lt;='Indices PF'!$D$16),
   IF(('Funções Transações'!E145&lt;'Indices PF'!$E$18), 'Indices PF'!$E$16,
   IF(('Funções Transações'!E145&lt;'Indices PF'!$F$18), 'Indices PF'!$F$16, 'Indices PF'!$G$16)),
    IF((F145&gt;='Indices PF'!$D$17),
    IF(('Funções Transações'!E145&lt;'Indices PF'!$E$18), 'Indices PF'!$E$16,
    IF(('Funções Transações'!E145&lt;'Indices PF'!$F$18), 'Indices PF'!$F$16, 'Indices PF'!$G$16))))),
 IF(D145="EO", IF((F145&lt;='Indices PF'!$D$23),
  IF(('Funções Transações'!E145&lt;'Indices PF'!$E$26), 'Indices PF'!$E$23,
  IF(('Funções Transações'!E145&lt;'Indices PF'!$F$26), 'Indices PF'!$F$23, 'Indices PF'!$G$23)),
   IF((F145&lt;='Indices PF'!$D$24),
   IF(('Funções Transações'!E145&lt;'Indices PF'!$E$26), 'Indices PF'!$E$24,
   IF(('Funções Transações'!E145&lt;'Indices PF'!$F$26), 'Indices PF'!$F$24, 'Indices PF'!$G$24)),
    IF((F145&gt;='Indices PF'!$D$25),
    IF(('Funções Transações'!E145&lt;'Indices PF'!$E$26), 'Indices PF'!$E$25,
    IF(('Funções Transações'!E145&lt;'Indices PF'!$F$26), 'Indices PF'!$F$25, 'Indices PF'!$G$25)))))))))</f>
        <v/>
      </c>
      <c r="K145" s="116" t="str">
        <f>IF(OR(ISBLANK(E145),ISBLANK(F145)),"",
 IF(D145="EI", IF((F145&lt;='Indices PF'!$D$7),
  IF(('Funções Transações'!E145&lt;'Indices PF'!$E$10), E145*'Indices PF'!$J$7,
  IF(('Funções Transações'!E145&lt;'Indices PF'!$F$10), E145*'Indices PF'!$K$7, E145*'Indices PF'!$L$7)),
   IF((F145&lt;='Indices PF'!$D$8),
   IF(('Funções Transações'!E145&lt;'Indices PF'!$E$10), E145*'Indices PF'!$J$8,
   IF(('Funções Transações'!E145&lt;'Indices PF'!$F$10), E145*'Indices PF'!$K$8, E145*'Indices PF'!$L$8)),
    IF((F145&gt;='Indices PF'!$D$9),
    IF(('Funções Transações'!E145&lt;'Indices PF'!$E$10), E145*'Indices PF'!$J$9,
    IF(('Funções Transações'!E145&lt;'Indices PF'!$F$10), E145*'Indices PF'!$K$9, E145*'Indices PF'!$L$9))))),
 IF(D145="EQ", IF((F145&lt;='Indices PF'!$D$15),
  IF(('Funções Transações'!E145&lt;'Indices PF'!$E$18), E145*'Indices PF'!$J$15,
  IF(('Funções Transações'!E145&lt;'Indices PF'!$F$18), E145*'Indices PF'!$K$15, E145*'Indices PF'!$L$15)),
   IF((F145&lt;='Indices PF'!$D$16),
   IF(('Funções Transações'!E145&lt;'Indices PF'!$E$18), E145*'Indices PF'!$J$16,
   IF(('Funções Transações'!E145&lt;'Indices PF'!$F$18), E145*'Indices PF'!$K$16, E145*'Indices PF'!$L$16)),
    IF((F145&gt;='Indices PF'!$D$17),
    IF(('Funções Transações'!E145&lt;'Indices PF'!$E$18), E145*'Indices PF'!$J$16,
    IF(('Funções Transações'!E145&lt;'Indices PF'!$F$18), E145*'Indices PF'!$K$16, E145*'Indices PF'!$L$16))))),
 IF(D145="EO", IF((F145&lt;='Indices PF'!$D$23),
  IF(('Funções Transações'!E145&lt;'Indices PF'!$E$26), E145*'Indices PF'!$J$23,
  IF(('Funções Transações'!E145&lt;'Indices PF'!$F$26), E145*'Indices PF'!$K$23, E145*'Indices PF'!$L$23)),
   IF((F145&lt;='Indices PF'!$D$24),
   IF(('Funções Transações'!E145&lt;'Indices PF'!$E$26), E145*'Indices PF'!$J$24,
   IF(('Funções Transações'!E145&lt;'Indices PF'!$F$26), E145*'Indices PF'!$K$24, E145*'Indices PF'!$L$24)),
    IF((F145&gt;='Indices PF'!$D$25),
    IF(('Funções Transações'!E145&lt;'Indices PF'!$E$26), E145*'Indices PF'!$J$25,
    IF(('Funções Transações'!E145&lt;'Indices PF'!$F$26), E145*'Indices PF'!$K$25, E145*'Indices PF'!$L$25)))))))))</f>
        <v/>
      </c>
      <c r="L145" s="239" t="str">
        <f>IF(OR(ISBLANK(G145),ISBLANK(H145)),"",
 IF((H145&lt;='Indices PF'!$D$47),
  IF(('Funções Transações'!G145&lt;'Indices PF'!$E$50), G145*'Indices PF'!$J$47,
  IF(('Funções Transações'!G145&lt;'Indices PF'!$F$50), G145*'Indices PF'!$K$47, G145*'Indices PF'!$L$47)),
   IF((H145&lt;='Indices PF'!$D$48),
   IF(('Funções Transações'!G145&lt;'Indices PF'!$E$50), G145*'Indices PF'!$J$48,
   IF(('Funções Transações'!G145&lt;'Indices PF'!$F$50), G145*'Indices PF'!$K$48, G145*'Indices PF'!$L$48)),
    IF((H145&gt;='Indices PF'!$D$49),
    IF(('Funções Transações'!G145&lt;'Indices PF'!$E$50), G145*'Indices PF'!$J$49,
    IF(('Funções Transações'!G145&lt;'Indices PF'!$F$50), G145*'Indices PF'!$K$49, G145*'Indices PF'!$L$49))))))</f>
        <v/>
      </c>
      <c r="M145" s="85"/>
      <c r="N145" s="126"/>
      <c r="O145" s="126"/>
      <c r="P145" s="126"/>
      <c r="Q145" s="85"/>
      <c r="R145" s="144" t="str">
        <f>IF(AND(ISTEXT(T145),ISTEXT(U145)),"",SUM(T145:U145)*'Indices PF'!$E$54)</f>
        <v/>
      </c>
      <c r="S145" s="214" t="str">
        <f>IF(OR(ISBLANK(N145),ISBLANK(O145)),"",
 IF(M145="EI", IF((O145&lt;='Indices PF'!$D$7),
  IF(('Funções Transações'!N145&lt;'Indices PF'!$E$10), 'Indices PF'!$E$7,
  IF(('Funções Transações'!N145&lt;'Indices PF'!$F$10), 'Indices PF'!$F$7, 'Indices PF'!$G$7)),
   IF((O145&lt;='Indices PF'!$D$8),
   IF(('Funções Transações'!N145&lt;'Indices PF'!$E$10), 'Indices PF'!$E$8,
   IF(('Funções Transações'!N145&lt;'Indices PF'!$F$10), 'Indices PF'!$F$8, 'Indices PF'!$G$8)),
    IF((O145&gt;='Indices PF'!$D$9),
    IF(('Funções Transações'!N145&lt;'Indices PF'!$E$10), 'Indices PF'!$E$9,
    IF(('Funções Transações'!N145&lt;'Indices PF'!$F$10), 'Indices PF'!$F$9, 'Indices PF'!$G$9))))),
 IF(M145="EQ", IF((O145&lt;='Indices PF'!$D$15),
  IF(('Funções Transações'!N145&lt;'Indices PF'!$E$18), 'Indices PF'!$E$15,
  IF(('Funções Transações'!N145&lt;'Indices PF'!$F$18), 'Indices PF'!$F$15, 'Indices PF'!$G$15)),
   IF((O145&lt;='Indices PF'!$D$16),
   IF(('Funções Transações'!N145&lt;'Indices PF'!$E$18), 'Indices PF'!$E$16,
   IF(('Funções Transações'!N145&lt;'Indices PF'!$F$18), 'Indices PF'!$F$16, 'Indices PF'!$G$16)),
    IF((O145&gt;='Indices PF'!$D$17),
    IF(('Funções Transações'!N145&lt;'Indices PF'!$E$18), 'Indices PF'!$E$17,
    IF(('Funções Transações'!N145&lt;'Indices PF'!$F$18), 'Indices PF'!$F$17, 'Indices PF'!$G$17))))),
 IF(M145="EO", IF((O145&lt;='Indices PF'!$D$23),
  IF(('Funções Transações'!N145&lt;'Indices PF'!$E$26), 'Indices PF'!$E$23,
  IF(('Funções Transações'!N145&lt;'Indices PF'!$F$26), 'Indices PF'!$F$23, 'Indices PF'!$G$23)),
   IF((O145&lt;='Indices PF'!$D$24),
   IF(('Funções Transações'!N145&lt;'Indices PF'!$E$26), 'Indices PF'!$E$24,
   IF(('Funções Transações'!N145&lt;'Indices PF'!$F$26), 'Indices PF'!$F$24, 'Indices PF'!$G$24)),
    IF((O145&gt;='Indices PF'!$D$25),
    IF(('Funções Transações'!N145&lt;'Indices PF'!$E$26), 'Indices PF'!$E$25,
    IF(('Funções Transações'!N145&lt;'Indices PF'!$F$26), 'Indices PF'!$F$25, 'Indices PF'!$G$25)))))))))</f>
        <v/>
      </c>
      <c r="T145" s="215" t="str">
        <f>IF(OR(ISBLANK(N145),ISBLANK(O145)),"",
 IF(M145="EI", IF((O145&lt;='Indices PF'!$D$7),
  IF(('Funções Transações'!N145&lt;'Indices PF'!$E$10), N145*'Indices PF'!$J$7,
  IF(('Funções Transações'!N145&lt;'Indices PF'!$F$10), N145*'Indices PF'!$K$7, N145*'Indices PF'!$L$7)),
   IF((O145&lt;='Indices PF'!$D$8),
   IF(('Funções Transações'!N145&lt;'Indices PF'!$E$10), N145*'Indices PF'!$J$8,
   IF(('Funções Transações'!N145&lt;'Indices PF'!$F$10), N145*'Indices PF'!$K$8, N145*'Indices PF'!$L$8)),
    IF((O145&gt;='Indices PF'!$D$9),
    IF(('Funções Transações'!N145&lt;'Indices PF'!$E$10), N145*'Indices PF'!$J$9,
    IF(('Funções Transações'!N145&lt;'Indices PF'!$F$10), N145*'Indices PF'!$K$9, N145*'Indices PF'!$L$9))))),
 IF(M145="EQ", IF((O145&lt;='Indices PF'!$D$15),
  IF(('Funções Transações'!N145&lt;'Indices PF'!$E$18), N145*'Indices PF'!$J$15,
  IF(('Funções Transações'!N145&lt;'Indices PF'!$F$18), N145*'Indices PF'!$K$15, N145*'Indices PF'!$L$15)),
   IF((O145&lt;='Indices PF'!$D$16),
   IF(('Funções Transações'!N145&lt;'Indices PF'!$E$18), N145*'Indices PF'!$J$16,
   IF(('Funções Transações'!N145&lt;'Indices PF'!$F$18), N145*'Indices PF'!$K$16, N145*'Indices PF'!$L$16)),
    IF((O145&gt;='Indices PF'!$D$17),
    IF(('Funções Transações'!N145&lt;'Indices PF'!$E$18), N145*'Indices PF'!$J$17,
    IF(('Funções Transações'!N145&lt;'Indices PF'!$F$18), N145*'Indices PF'!$K$17, N145*'Indices PF'!$L$17))))),
 IF(M145="EO", IF((O145&lt;='Indices PF'!$D$23),
  IF(('Funções Transações'!N145&lt;'Indices PF'!$E$26), N145*'Indices PF'!$J$23,
  IF(('Funções Transações'!N145&lt;'Indices PF'!$F$26), N145*'Indices PF'!$K$23, N145*'Indices PF'!$L$23)),
   IF((O145&lt;='Indices PF'!$D$24),
   IF(('Funções Transações'!N145&lt;'Indices PF'!$E$26), N145*'Indices PF'!$J$24,
   IF(('Funções Transações'!N145&lt;'Indices PF'!$F$26), N145*'Indices PF'!$K$24, N145*'Indices PF'!$L$24)),
    IF((O145&gt;='Indices PF'!$D$25),
    IF(('Funções Transações'!N145&lt;'Indices PF'!$E$26), N145*'Indices PF'!$J$25,
    IF(('Funções Transações'!N145&lt;'Indices PF'!$F$26), N145*'Indices PF'!$K$25, N145*'Indices PF'!$L$25)))))))))</f>
        <v/>
      </c>
      <c r="U145" s="216" t="str">
        <f>IF(OR(ISBLANK(P145),ISBLANK(Q145)),"",
 IF((Q145&lt;='Indices PF'!$D$47),
  IF(('Funções Transações'!P145&lt;'Indices PF'!$E$50), P145*'Indices PF'!$J$47,
  IF(('Funções Transações'!P145&lt;'Indices PF'!$F$50), P145*'Indices PF'!$K$47, P145*'Indices PF'!$L$47)),
   IF((Q145&lt;='Indices PF'!$D$48),
   IF(('Funções Transações'!P145&lt;'Indices PF'!$E$50), P145*'Indices PF'!$J$48,
   IF(('Funções Transações'!P145&lt;'Indices PF'!$F$50), P145*'Indices PF'!$K$48, P145*'Indices PF'!$L$48)),
    IF((Q145&gt;='Indices PF'!$D$49),
    IF(('Funções Transações'!P145&lt;'Indices PF'!$E$50), P145*'Indices PF'!$J$49,
    IF(('Funções Transações'!P145&lt;'Indices PF'!$F$50), P145*'Indices PF'!$K$49, P145*'Indices PF'!$L$49))))))</f>
        <v/>
      </c>
      <c r="V145" s="122"/>
      <c r="W145" s="122"/>
      <c r="X145" s="122"/>
      <c r="Y145" s="117"/>
      <c r="Z145" s="117"/>
      <c r="AA145" s="118"/>
      <c r="AB145" s="241" t="str">
        <f t="shared" si="2"/>
        <v/>
      </c>
      <c r="AC145" s="123"/>
      <c r="AD145" s="123"/>
      <c r="AE145" s="123"/>
      <c r="AF145" s="123"/>
      <c r="AG145" s="123"/>
    </row>
    <row r="146" spans="1:33" ht="12.75" customHeight="1">
      <c r="A146" s="84"/>
      <c r="B146" s="107"/>
      <c r="C146" s="173"/>
      <c r="D146" s="126"/>
      <c r="E146" s="126"/>
      <c r="F146" s="126"/>
      <c r="G146" s="126"/>
      <c r="H146" s="85"/>
      <c r="I146" s="144" t="str">
        <f>IF(AND(ISTEXT(K146),ISTEXT(L146)),"",SUM(K146:L146)*'Indices PF'!$E$54)</f>
        <v/>
      </c>
      <c r="J146" s="214" t="str">
        <f>IF(OR(ISBLANK(E146),ISBLANK(F146)),"",
 IF(D146="EI", IF((F146&lt;='Indices PF'!$D$7),
  IF(('Funções Transações'!E146&lt;'Indices PF'!$E$10), 'Indices PF'!$E$7,
  IF(('Funções Transações'!E146&lt;'Indices PF'!$F$10), 'Indices PF'!$F$7, 'Indices PF'!$G$7)),
   IF((F146&lt;='Indices PF'!$D$8),
   IF(('Funções Transações'!E146&lt;'Indices PF'!$E$10), 'Indices PF'!$E$8,
   IF(('Funções Transações'!E146&lt;'Indices PF'!$F$10), 'Indices PF'!$F$8, 'Indices PF'!$G$8)),
    IF((F146&gt;='Indices PF'!$D$9),
    IF(('Funções Transações'!E146&lt;'Indices PF'!$E$10), 'Indices PF'!$E$9,
    IF(('Funções Transações'!E146&lt;'Indices PF'!$F$10), 'Indices PF'!$F$9, 'Indices PF'!$G$9))))),
 IF(D146="EQ", IF((F146&lt;='Indices PF'!$D$15),
  IF(('Funções Transações'!E146&lt;'Indices PF'!$E$18), 'Indices PF'!$E$15,
  IF(('Funções Transações'!E146&lt;'Indices PF'!$F$18), 'Indices PF'!$F$15, 'Indices PF'!$G$15)),
   IF((F146&lt;='Indices PF'!$D$16),
   IF(('Funções Transações'!E146&lt;'Indices PF'!$E$18), 'Indices PF'!$E$16,
   IF(('Funções Transações'!E146&lt;'Indices PF'!$F$18), 'Indices PF'!$F$16, 'Indices PF'!$G$16)),
    IF((F146&gt;='Indices PF'!$D$17),
    IF(('Funções Transações'!E146&lt;'Indices PF'!$E$18), 'Indices PF'!$E$16,
    IF(('Funções Transações'!E146&lt;'Indices PF'!$F$18), 'Indices PF'!$F$16, 'Indices PF'!$G$16))))),
 IF(D146="EO", IF((F146&lt;='Indices PF'!$D$23),
  IF(('Funções Transações'!E146&lt;'Indices PF'!$E$26), 'Indices PF'!$E$23,
  IF(('Funções Transações'!E146&lt;'Indices PF'!$F$26), 'Indices PF'!$F$23, 'Indices PF'!$G$23)),
   IF((F146&lt;='Indices PF'!$D$24),
   IF(('Funções Transações'!E146&lt;'Indices PF'!$E$26), 'Indices PF'!$E$24,
   IF(('Funções Transações'!E146&lt;'Indices PF'!$F$26), 'Indices PF'!$F$24, 'Indices PF'!$G$24)),
    IF((F146&gt;='Indices PF'!$D$25),
    IF(('Funções Transações'!E146&lt;'Indices PF'!$E$26), 'Indices PF'!$E$25,
    IF(('Funções Transações'!E146&lt;'Indices PF'!$F$26), 'Indices PF'!$F$25, 'Indices PF'!$G$25)))))))))</f>
        <v/>
      </c>
      <c r="K146" s="116" t="str">
        <f>IF(OR(ISBLANK(E146),ISBLANK(F146)),"",
 IF(D146="EI", IF((F146&lt;='Indices PF'!$D$7),
  IF(('Funções Transações'!E146&lt;'Indices PF'!$E$10), E146*'Indices PF'!$J$7,
  IF(('Funções Transações'!E146&lt;'Indices PF'!$F$10), E146*'Indices PF'!$K$7, E146*'Indices PF'!$L$7)),
   IF((F146&lt;='Indices PF'!$D$8),
   IF(('Funções Transações'!E146&lt;'Indices PF'!$E$10), E146*'Indices PF'!$J$8,
   IF(('Funções Transações'!E146&lt;'Indices PF'!$F$10), E146*'Indices PF'!$K$8, E146*'Indices PF'!$L$8)),
    IF((F146&gt;='Indices PF'!$D$9),
    IF(('Funções Transações'!E146&lt;'Indices PF'!$E$10), E146*'Indices PF'!$J$9,
    IF(('Funções Transações'!E146&lt;'Indices PF'!$F$10), E146*'Indices PF'!$K$9, E146*'Indices PF'!$L$9))))),
 IF(D146="EQ", IF((F146&lt;='Indices PF'!$D$15),
  IF(('Funções Transações'!E146&lt;'Indices PF'!$E$18), E146*'Indices PF'!$J$15,
  IF(('Funções Transações'!E146&lt;'Indices PF'!$F$18), E146*'Indices PF'!$K$15, E146*'Indices PF'!$L$15)),
   IF((F146&lt;='Indices PF'!$D$16),
   IF(('Funções Transações'!E146&lt;'Indices PF'!$E$18), E146*'Indices PF'!$J$16,
   IF(('Funções Transações'!E146&lt;'Indices PF'!$F$18), E146*'Indices PF'!$K$16, E146*'Indices PF'!$L$16)),
    IF((F146&gt;='Indices PF'!$D$17),
    IF(('Funções Transações'!E146&lt;'Indices PF'!$E$18), E146*'Indices PF'!$J$16,
    IF(('Funções Transações'!E146&lt;'Indices PF'!$F$18), E146*'Indices PF'!$K$16, E146*'Indices PF'!$L$16))))),
 IF(D146="EO", IF((F146&lt;='Indices PF'!$D$23),
  IF(('Funções Transações'!E146&lt;'Indices PF'!$E$26), E146*'Indices PF'!$J$23,
  IF(('Funções Transações'!E146&lt;'Indices PF'!$F$26), E146*'Indices PF'!$K$23, E146*'Indices PF'!$L$23)),
   IF((F146&lt;='Indices PF'!$D$24),
   IF(('Funções Transações'!E146&lt;'Indices PF'!$E$26), E146*'Indices PF'!$J$24,
   IF(('Funções Transações'!E146&lt;'Indices PF'!$F$26), E146*'Indices PF'!$K$24, E146*'Indices PF'!$L$24)),
    IF((F146&gt;='Indices PF'!$D$25),
    IF(('Funções Transações'!E146&lt;'Indices PF'!$E$26), E146*'Indices PF'!$J$25,
    IF(('Funções Transações'!E146&lt;'Indices PF'!$F$26), E146*'Indices PF'!$K$25, E146*'Indices PF'!$L$25)))))))))</f>
        <v/>
      </c>
      <c r="L146" s="239" t="str">
        <f>IF(OR(ISBLANK(G146),ISBLANK(H146)),"",
 IF((H146&lt;='Indices PF'!$D$47),
  IF(('Funções Transações'!G146&lt;'Indices PF'!$E$50), G146*'Indices PF'!$J$47,
  IF(('Funções Transações'!G146&lt;'Indices PF'!$F$50), G146*'Indices PF'!$K$47, G146*'Indices PF'!$L$47)),
   IF((H146&lt;='Indices PF'!$D$48),
   IF(('Funções Transações'!G146&lt;'Indices PF'!$E$50), G146*'Indices PF'!$J$48,
   IF(('Funções Transações'!G146&lt;'Indices PF'!$F$50), G146*'Indices PF'!$K$48, G146*'Indices PF'!$L$48)),
    IF((H146&gt;='Indices PF'!$D$49),
    IF(('Funções Transações'!G146&lt;'Indices PF'!$E$50), G146*'Indices PF'!$J$49,
    IF(('Funções Transações'!G146&lt;'Indices PF'!$F$50), G146*'Indices PF'!$K$49, G146*'Indices PF'!$L$49))))))</f>
        <v/>
      </c>
      <c r="M146" s="85"/>
      <c r="N146" s="126"/>
      <c r="O146" s="126"/>
      <c r="P146" s="126"/>
      <c r="Q146" s="85"/>
      <c r="R146" s="144" t="str">
        <f>IF(AND(ISTEXT(T146),ISTEXT(U146)),"",SUM(T146:U146)*'Indices PF'!$E$54)</f>
        <v/>
      </c>
      <c r="S146" s="214" t="str">
        <f>IF(OR(ISBLANK(N146),ISBLANK(O146)),"",
 IF(M146="EI", IF((O146&lt;='Indices PF'!$D$7),
  IF(('Funções Transações'!N146&lt;'Indices PF'!$E$10), 'Indices PF'!$E$7,
  IF(('Funções Transações'!N146&lt;'Indices PF'!$F$10), 'Indices PF'!$F$7, 'Indices PF'!$G$7)),
   IF((O146&lt;='Indices PF'!$D$8),
   IF(('Funções Transações'!N146&lt;'Indices PF'!$E$10), 'Indices PF'!$E$8,
   IF(('Funções Transações'!N146&lt;'Indices PF'!$F$10), 'Indices PF'!$F$8, 'Indices PF'!$G$8)),
    IF((O146&gt;='Indices PF'!$D$9),
    IF(('Funções Transações'!N146&lt;'Indices PF'!$E$10), 'Indices PF'!$E$9,
    IF(('Funções Transações'!N146&lt;'Indices PF'!$F$10), 'Indices PF'!$F$9, 'Indices PF'!$G$9))))),
 IF(M146="EQ", IF((O146&lt;='Indices PF'!$D$15),
  IF(('Funções Transações'!N146&lt;'Indices PF'!$E$18), 'Indices PF'!$E$15,
  IF(('Funções Transações'!N146&lt;'Indices PF'!$F$18), 'Indices PF'!$F$15, 'Indices PF'!$G$15)),
   IF((O146&lt;='Indices PF'!$D$16),
   IF(('Funções Transações'!N146&lt;'Indices PF'!$E$18), 'Indices PF'!$E$16,
   IF(('Funções Transações'!N146&lt;'Indices PF'!$F$18), 'Indices PF'!$F$16, 'Indices PF'!$G$16)),
    IF((O146&gt;='Indices PF'!$D$17),
    IF(('Funções Transações'!N146&lt;'Indices PF'!$E$18), 'Indices PF'!$E$17,
    IF(('Funções Transações'!N146&lt;'Indices PF'!$F$18), 'Indices PF'!$F$17, 'Indices PF'!$G$17))))),
 IF(M146="EO", IF((O146&lt;='Indices PF'!$D$23),
  IF(('Funções Transações'!N146&lt;'Indices PF'!$E$26), 'Indices PF'!$E$23,
  IF(('Funções Transações'!N146&lt;'Indices PF'!$F$26), 'Indices PF'!$F$23, 'Indices PF'!$G$23)),
   IF((O146&lt;='Indices PF'!$D$24),
   IF(('Funções Transações'!N146&lt;'Indices PF'!$E$26), 'Indices PF'!$E$24,
   IF(('Funções Transações'!N146&lt;'Indices PF'!$F$26), 'Indices PF'!$F$24, 'Indices PF'!$G$24)),
    IF((O146&gt;='Indices PF'!$D$25),
    IF(('Funções Transações'!N146&lt;'Indices PF'!$E$26), 'Indices PF'!$E$25,
    IF(('Funções Transações'!N146&lt;'Indices PF'!$F$26), 'Indices PF'!$F$25, 'Indices PF'!$G$25)))))))))</f>
        <v/>
      </c>
      <c r="T146" s="215" t="str">
        <f>IF(OR(ISBLANK(N146),ISBLANK(O146)),"",
 IF(M146="EI", IF((O146&lt;='Indices PF'!$D$7),
  IF(('Funções Transações'!N146&lt;'Indices PF'!$E$10), N146*'Indices PF'!$J$7,
  IF(('Funções Transações'!N146&lt;'Indices PF'!$F$10), N146*'Indices PF'!$K$7, N146*'Indices PF'!$L$7)),
   IF((O146&lt;='Indices PF'!$D$8),
   IF(('Funções Transações'!N146&lt;'Indices PF'!$E$10), N146*'Indices PF'!$J$8,
   IF(('Funções Transações'!N146&lt;'Indices PF'!$F$10), N146*'Indices PF'!$K$8, N146*'Indices PF'!$L$8)),
    IF((O146&gt;='Indices PF'!$D$9),
    IF(('Funções Transações'!N146&lt;'Indices PF'!$E$10), N146*'Indices PF'!$J$9,
    IF(('Funções Transações'!N146&lt;'Indices PF'!$F$10), N146*'Indices PF'!$K$9, N146*'Indices PF'!$L$9))))),
 IF(M146="EQ", IF((O146&lt;='Indices PF'!$D$15),
  IF(('Funções Transações'!N146&lt;'Indices PF'!$E$18), N146*'Indices PF'!$J$15,
  IF(('Funções Transações'!N146&lt;'Indices PF'!$F$18), N146*'Indices PF'!$K$15, N146*'Indices PF'!$L$15)),
   IF((O146&lt;='Indices PF'!$D$16),
   IF(('Funções Transações'!N146&lt;'Indices PF'!$E$18), N146*'Indices PF'!$J$16,
   IF(('Funções Transações'!N146&lt;'Indices PF'!$F$18), N146*'Indices PF'!$K$16, N146*'Indices PF'!$L$16)),
    IF((O146&gt;='Indices PF'!$D$17),
    IF(('Funções Transações'!N146&lt;'Indices PF'!$E$18), N146*'Indices PF'!$J$17,
    IF(('Funções Transações'!N146&lt;'Indices PF'!$F$18), N146*'Indices PF'!$K$17, N146*'Indices PF'!$L$17))))),
 IF(M146="EO", IF((O146&lt;='Indices PF'!$D$23),
  IF(('Funções Transações'!N146&lt;'Indices PF'!$E$26), N146*'Indices PF'!$J$23,
  IF(('Funções Transações'!N146&lt;'Indices PF'!$F$26), N146*'Indices PF'!$K$23, N146*'Indices PF'!$L$23)),
   IF((O146&lt;='Indices PF'!$D$24),
   IF(('Funções Transações'!N146&lt;'Indices PF'!$E$26), N146*'Indices PF'!$J$24,
   IF(('Funções Transações'!N146&lt;'Indices PF'!$F$26), N146*'Indices PF'!$K$24, N146*'Indices PF'!$L$24)),
    IF((O146&gt;='Indices PF'!$D$25),
    IF(('Funções Transações'!N146&lt;'Indices PF'!$E$26), N146*'Indices PF'!$J$25,
    IF(('Funções Transações'!N146&lt;'Indices PF'!$F$26), N146*'Indices PF'!$K$25, N146*'Indices PF'!$L$25)))))))))</f>
        <v/>
      </c>
      <c r="U146" s="216" t="str">
        <f>IF(OR(ISBLANK(P146),ISBLANK(Q146)),"",
 IF((Q146&lt;='Indices PF'!$D$47),
  IF(('Funções Transações'!P146&lt;'Indices PF'!$E$50), P146*'Indices PF'!$J$47,
  IF(('Funções Transações'!P146&lt;'Indices PF'!$F$50), P146*'Indices PF'!$K$47, P146*'Indices PF'!$L$47)),
   IF((Q146&lt;='Indices PF'!$D$48),
   IF(('Funções Transações'!P146&lt;'Indices PF'!$E$50), P146*'Indices PF'!$J$48,
   IF(('Funções Transações'!P146&lt;'Indices PF'!$F$50), P146*'Indices PF'!$K$48, P146*'Indices PF'!$L$48)),
    IF((Q146&gt;='Indices PF'!$D$49),
    IF(('Funções Transações'!P146&lt;'Indices PF'!$E$50), P146*'Indices PF'!$J$49,
    IF(('Funções Transações'!P146&lt;'Indices PF'!$F$50), P146*'Indices PF'!$K$49, P146*'Indices PF'!$L$49))))))</f>
        <v/>
      </c>
      <c r="V146" s="122"/>
      <c r="W146" s="122"/>
      <c r="X146" s="122"/>
      <c r="Y146" s="117"/>
      <c r="Z146" s="117"/>
      <c r="AA146" s="118"/>
      <c r="AB146" s="241" t="str">
        <f t="shared" si="2"/>
        <v/>
      </c>
      <c r="AC146" s="123"/>
      <c r="AD146" s="123"/>
      <c r="AE146" s="123"/>
      <c r="AF146" s="123"/>
      <c r="AG146" s="123"/>
    </row>
    <row r="147" spans="1:33" ht="12.75" customHeight="1">
      <c r="A147" s="84"/>
      <c r="B147" s="107"/>
      <c r="C147" s="173"/>
      <c r="D147" s="126"/>
      <c r="E147" s="126"/>
      <c r="F147" s="126"/>
      <c r="G147" s="126"/>
      <c r="H147" s="85"/>
      <c r="I147" s="144" t="str">
        <f>IF(AND(ISTEXT(K147),ISTEXT(L147)),"",SUM(K147:L147)*'Indices PF'!$E$54)</f>
        <v/>
      </c>
      <c r="J147" s="214" t="str">
        <f>IF(OR(ISBLANK(E147),ISBLANK(F147)),"",
 IF(D147="EI", IF((F147&lt;='Indices PF'!$D$7),
  IF(('Funções Transações'!E147&lt;'Indices PF'!$E$10), 'Indices PF'!$E$7,
  IF(('Funções Transações'!E147&lt;'Indices PF'!$F$10), 'Indices PF'!$F$7, 'Indices PF'!$G$7)),
   IF((F147&lt;='Indices PF'!$D$8),
   IF(('Funções Transações'!E147&lt;'Indices PF'!$E$10), 'Indices PF'!$E$8,
   IF(('Funções Transações'!E147&lt;'Indices PF'!$F$10), 'Indices PF'!$F$8, 'Indices PF'!$G$8)),
    IF((F147&gt;='Indices PF'!$D$9),
    IF(('Funções Transações'!E147&lt;'Indices PF'!$E$10), 'Indices PF'!$E$9,
    IF(('Funções Transações'!E147&lt;'Indices PF'!$F$10), 'Indices PF'!$F$9, 'Indices PF'!$G$9))))),
 IF(D147="EQ", IF((F147&lt;='Indices PF'!$D$15),
  IF(('Funções Transações'!E147&lt;'Indices PF'!$E$18), 'Indices PF'!$E$15,
  IF(('Funções Transações'!E147&lt;'Indices PF'!$F$18), 'Indices PF'!$F$15, 'Indices PF'!$G$15)),
   IF((F147&lt;='Indices PF'!$D$16),
   IF(('Funções Transações'!E147&lt;'Indices PF'!$E$18), 'Indices PF'!$E$16,
   IF(('Funções Transações'!E147&lt;'Indices PF'!$F$18), 'Indices PF'!$F$16, 'Indices PF'!$G$16)),
    IF((F147&gt;='Indices PF'!$D$17),
    IF(('Funções Transações'!E147&lt;'Indices PF'!$E$18), 'Indices PF'!$E$16,
    IF(('Funções Transações'!E147&lt;'Indices PF'!$F$18), 'Indices PF'!$F$16, 'Indices PF'!$G$16))))),
 IF(D147="EO", IF((F147&lt;='Indices PF'!$D$23),
  IF(('Funções Transações'!E147&lt;'Indices PF'!$E$26), 'Indices PF'!$E$23,
  IF(('Funções Transações'!E147&lt;'Indices PF'!$F$26), 'Indices PF'!$F$23, 'Indices PF'!$G$23)),
   IF((F147&lt;='Indices PF'!$D$24),
   IF(('Funções Transações'!E147&lt;'Indices PF'!$E$26), 'Indices PF'!$E$24,
   IF(('Funções Transações'!E147&lt;'Indices PF'!$F$26), 'Indices PF'!$F$24, 'Indices PF'!$G$24)),
    IF((F147&gt;='Indices PF'!$D$25),
    IF(('Funções Transações'!E147&lt;'Indices PF'!$E$26), 'Indices PF'!$E$25,
    IF(('Funções Transações'!E147&lt;'Indices PF'!$F$26), 'Indices PF'!$F$25, 'Indices PF'!$G$25)))))))))</f>
        <v/>
      </c>
      <c r="K147" s="116" t="str">
        <f>IF(OR(ISBLANK(E147),ISBLANK(F147)),"",
 IF(D147="EI", IF((F147&lt;='Indices PF'!$D$7),
  IF(('Funções Transações'!E147&lt;'Indices PF'!$E$10), E147*'Indices PF'!$J$7,
  IF(('Funções Transações'!E147&lt;'Indices PF'!$F$10), E147*'Indices PF'!$K$7, E147*'Indices PF'!$L$7)),
   IF((F147&lt;='Indices PF'!$D$8),
   IF(('Funções Transações'!E147&lt;'Indices PF'!$E$10), E147*'Indices PF'!$J$8,
   IF(('Funções Transações'!E147&lt;'Indices PF'!$F$10), E147*'Indices PF'!$K$8, E147*'Indices PF'!$L$8)),
    IF((F147&gt;='Indices PF'!$D$9),
    IF(('Funções Transações'!E147&lt;'Indices PF'!$E$10), E147*'Indices PF'!$J$9,
    IF(('Funções Transações'!E147&lt;'Indices PF'!$F$10), E147*'Indices PF'!$K$9, E147*'Indices PF'!$L$9))))),
 IF(D147="EQ", IF((F147&lt;='Indices PF'!$D$15),
  IF(('Funções Transações'!E147&lt;'Indices PF'!$E$18), E147*'Indices PF'!$J$15,
  IF(('Funções Transações'!E147&lt;'Indices PF'!$F$18), E147*'Indices PF'!$K$15, E147*'Indices PF'!$L$15)),
   IF((F147&lt;='Indices PF'!$D$16),
   IF(('Funções Transações'!E147&lt;'Indices PF'!$E$18), E147*'Indices PF'!$J$16,
   IF(('Funções Transações'!E147&lt;'Indices PF'!$F$18), E147*'Indices PF'!$K$16, E147*'Indices PF'!$L$16)),
    IF((F147&gt;='Indices PF'!$D$17),
    IF(('Funções Transações'!E147&lt;'Indices PF'!$E$18), E147*'Indices PF'!$J$16,
    IF(('Funções Transações'!E147&lt;'Indices PF'!$F$18), E147*'Indices PF'!$K$16, E147*'Indices PF'!$L$16))))),
 IF(D147="EO", IF((F147&lt;='Indices PF'!$D$23),
  IF(('Funções Transações'!E147&lt;'Indices PF'!$E$26), E147*'Indices PF'!$J$23,
  IF(('Funções Transações'!E147&lt;'Indices PF'!$F$26), E147*'Indices PF'!$K$23, E147*'Indices PF'!$L$23)),
   IF((F147&lt;='Indices PF'!$D$24),
   IF(('Funções Transações'!E147&lt;'Indices PF'!$E$26), E147*'Indices PF'!$J$24,
   IF(('Funções Transações'!E147&lt;'Indices PF'!$F$26), E147*'Indices PF'!$K$24, E147*'Indices PF'!$L$24)),
    IF((F147&gt;='Indices PF'!$D$25),
    IF(('Funções Transações'!E147&lt;'Indices PF'!$E$26), E147*'Indices PF'!$J$25,
    IF(('Funções Transações'!E147&lt;'Indices PF'!$F$26), E147*'Indices PF'!$K$25, E147*'Indices PF'!$L$25)))))))))</f>
        <v/>
      </c>
      <c r="L147" s="239" t="str">
        <f>IF(OR(ISBLANK(G147),ISBLANK(H147)),"",
 IF((H147&lt;='Indices PF'!$D$47),
  IF(('Funções Transações'!G147&lt;'Indices PF'!$E$50), G147*'Indices PF'!$J$47,
  IF(('Funções Transações'!G147&lt;'Indices PF'!$F$50), G147*'Indices PF'!$K$47, G147*'Indices PF'!$L$47)),
   IF((H147&lt;='Indices PF'!$D$48),
   IF(('Funções Transações'!G147&lt;'Indices PF'!$E$50), G147*'Indices PF'!$J$48,
   IF(('Funções Transações'!G147&lt;'Indices PF'!$F$50), G147*'Indices PF'!$K$48, G147*'Indices PF'!$L$48)),
    IF((H147&gt;='Indices PF'!$D$49),
    IF(('Funções Transações'!G147&lt;'Indices PF'!$E$50), G147*'Indices PF'!$J$49,
    IF(('Funções Transações'!G147&lt;'Indices PF'!$F$50), G147*'Indices PF'!$K$49, G147*'Indices PF'!$L$49))))))</f>
        <v/>
      </c>
      <c r="M147" s="85"/>
      <c r="N147" s="126"/>
      <c r="O147" s="126"/>
      <c r="P147" s="126"/>
      <c r="Q147" s="85"/>
      <c r="R147" s="144" t="str">
        <f>IF(AND(ISTEXT(T147),ISTEXT(U147)),"",SUM(T147:U147)*'Indices PF'!$E$54)</f>
        <v/>
      </c>
      <c r="S147" s="214" t="str">
        <f>IF(OR(ISBLANK(N147),ISBLANK(O147)),"",
 IF(M147="EI", IF((O147&lt;='Indices PF'!$D$7),
  IF(('Funções Transações'!N147&lt;'Indices PF'!$E$10), 'Indices PF'!$E$7,
  IF(('Funções Transações'!N147&lt;'Indices PF'!$F$10), 'Indices PF'!$F$7, 'Indices PF'!$G$7)),
   IF((O147&lt;='Indices PF'!$D$8),
   IF(('Funções Transações'!N147&lt;'Indices PF'!$E$10), 'Indices PF'!$E$8,
   IF(('Funções Transações'!N147&lt;'Indices PF'!$F$10), 'Indices PF'!$F$8, 'Indices PF'!$G$8)),
    IF((O147&gt;='Indices PF'!$D$9),
    IF(('Funções Transações'!N147&lt;'Indices PF'!$E$10), 'Indices PF'!$E$9,
    IF(('Funções Transações'!N147&lt;'Indices PF'!$F$10), 'Indices PF'!$F$9, 'Indices PF'!$G$9))))),
 IF(M147="EQ", IF((O147&lt;='Indices PF'!$D$15),
  IF(('Funções Transações'!N147&lt;'Indices PF'!$E$18), 'Indices PF'!$E$15,
  IF(('Funções Transações'!N147&lt;'Indices PF'!$F$18), 'Indices PF'!$F$15, 'Indices PF'!$G$15)),
   IF((O147&lt;='Indices PF'!$D$16),
   IF(('Funções Transações'!N147&lt;'Indices PF'!$E$18), 'Indices PF'!$E$16,
   IF(('Funções Transações'!N147&lt;'Indices PF'!$F$18), 'Indices PF'!$F$16, 'Indices PF'!$G$16)),
    IF((O147&gt;='Indices PF'!$D$17),
    IF(('Funções Transações'!N147&lt;'Indices PF'!$E$18), 'Indices PF'!$E$17,
    IF(('Funções Transações'!N147&lt;'Indices PF'!$F$18), 'Indices PF'!$F$17, 'Indices PF'!$G$17))))),
 IF(M147="EO", IF((O147&lt;='Indices PF'!$D$23),
  IF(('Funções Transações'!N147&lt;'Indices PF'!$E$26), 'Indices PF'!$E$23,
  IF(('Funções Transações'!N147&lt;'Indices PF'!$F$26), 'Indices PF'!$F$23, 'Indices PF'!$G$23)),
   IF((O147&lt;='Indices PF'!$D$24),
   IF(('Funções Transações'!N147&lt;'Indices PF'!$E$26), 'Indices PF'!$E$24,
   IF(('Funções Transações'!N147&lt;'Indices PF'!$F$26), 'Indices PF'!$F$24, 'Indices PF'!$G$24)),
    IF((O147&gt;='Indices PF'!$D$25),
    IF(('Funções Transações'!N147&lt;'Indices PF'!$E$26), 'Indices PF'!$E$25,
    IF(('Funções Transações'!N147&lt;'Indices PF'!$F$26), 'Indices PF'!$F$25, 'Indices PF'!$G$25)))))))))</f>
        <v/>
      </c>
      <c r="T147" s="215" t="str">
        <f>IF(OR(ISBLANK(N147),ISBLANK(O147)),"",
 IF(M147="EI", IF((O147&lt;='Indices PF'!$D$7),
  IF(('Funções Transações'!N147&lt;'Indices PF'!$E$10), N147*'Indices PF'!$J$7,
  IF(('Funções Transações'!N147&lt;'Indices PF'!$F$10), N147*'Indices PF'!$K$7, N147*'Indices PF'!$L$7)),
   IF((O147&lt;='Indices PF'!$D$8),
   IF(('Funções Transações'!N147&lt;'Indices PF'!$E$10), N147*'Indices PF'!$J$8,
   IF(('Funções Transações'!N147&lt;'Indices PF'!$F$10), N147*'Indices PF'!$K$8, N147*'Indices PF'!$L$8)),
    IF((O147&gt;='Indices PF'!$D$9),
    IF(('Funções Transações'!N147&lt;'Indices PF'!$E$10), N147*'Indices PF'!$J$9,
    IF(('Funções Transações'!N147&lt;'Indices PF'!$F$10), N147*'Indices PF'!$K$9, N147*'Indices PF'!$L$9))))),
 IF(M147="EQ", IF((O147&lt;='Indices PF'!$D$15),
  IF(('Funções Transações'!N147&lt;'Indices PF'!$E$18), N147*'Indices PF'!$J$15,
  IF(('Funções Transações'!N147&lt;'Indices PF'!$F$18), N147*'Indices PF'!$K$15, N147*'Indices PF'!$L$15)),
   IF((O147&lt;='Indices PF'!$D$16),
   IF(('Funções Transações'!N147&lt;'Indices PF'!$E$18), N147*'Indices PF'!$J$16,
   IF(('Funções Transações'!N147&lt;'Indices PF'!$F$18), N147*'Indices PF'!$K$16, N147*'Indices PF'!$L$16)),
    IF((O147&gt;='Indices PF'!$D$17),
    IF(('Funções Transações'!N147&lt;'Indices PF'!$E$18), N147*'Indices PF'!$J$17,
    IF(('Funções Transações'!N147&lt;'Indices PF'!$F$18), N147*'Indices PF'!$K$17, N147*'Indices PF'!$L$17))))),
 IF(M147="EO", IF((O147&lt;='Indices PF'!$D$23),
  IF(('Funções Transações'!N147&lt;'Indices PF'!$E$26), N147*'Indices PF'!$J$23,
  IF(('Funções Transações'!N147&lt;'Indices PF'!$F$26), N147*'Indices PF'!$K$23, N147*'Indices PF'!$L$23)),
   IF((O147&lt;='Indices PF'!$D$24),
   IF(('Funções Transações'!N147&lt;'Indices PF'!$E$26), N147*'Indices PF'!$J$24,
   IF(('Funções Transações'!N147&lt;'Indices PF'!$F$26), N147*'Indices PF'!$K$24, N147*'Indices PF'!$L$24)),
    IF((O147&gt;='Indices PF'!$D$25),
    IF(('Funções Transações'!N147&lt;'Indices PF'!$E$26), N147*'Indices PF'!$J$25,
    IF(('Funções Transações'!N147&lt;'Indices PF'!$F$26), N147*'Indices PF'!$K$25, N147*'Indices PF'!$L$25)))))))))</f>
        <v/>
      </c>
      <c r="U147" s="216" t="str">
        <f>IF(OR(ISBLANK(P147),ISBLANK(Q147)),"",
 IF((Q147&lt;='Indices PF'!$D$47),
  IF(('Funções Transações'!P147&lt;'Indices PF'!$E$50), P147*'Indices PF'!$J$47,
  IF(('Funções Transações'!P147&lt;'Indices PF'!$F$50), P147*'Indices PF'!$K$47, P147*'Indices PF'!$L$47)),
   IF((Q147&lt;='Indices PF'!$D$48),
   IF(('Funções Transações'!P147&lt;'Indices PF'!$E$50), P147*'Indices PF'!$J$48,
   IF(('Funções Transações'!P147&lt;'Indices PF'!$F$50), P147*'Indices PF'!$K$48, P147*'Indices PF'!$L$48)),
    IF((Q147&gt;='Indices PF'!$D$49),
    IF(('Funções Transações'!P147&lt;'Indices PF'!$E$50), P147*'Indices PF'!$J$49,
    IF(('Funções Transações'!P147&lt;'Indices PF'!$F$50), P147*'Indices PF'!$K$49, P147*'Indices PF'!$L$49))))))</f>
        <v/>
      </c>
      <c r="V147" s="122"/>
      <c r="W147" s="122"/>
      <c r="X147" s="122"/>
      <c r="Y147" s="117"/>
      <c r="Z147" s="117"/>
      <c r="AA147" s="118"/>
      <c r="AB147" s="241" t="str">
        <f t="shared" si="2"/>
        <v/>
      </c>
      <c r="AC147" s="123"/>
      <c r="AD147" s="123"/>
      <c r="AE147" s="123"/>
      <c r="AF147" s="123"/>
      <c r="AG147" s="123"/>
    </row>
    <row r="148" spans="1:33" ht="12.75" customHeight="1">
      <c r="A148" s="84"/>
      <c r="B148" s="107"/>
      <c r="C148" s="173"/>
      <c r="D148" s="122"/>
      <c r="E148" s="118"/>
      <c r="F148" s="238"/>
      <c r="G148" s="122"/>
      <c r="H148" s="118"/>
      <c r="I148" s="144" t="str">
        <f>IF(AND(ISTEXT(K148),ISTEXT(L148)),"",SUM(K148:L148)*'Indices PF'!$E$54)</f>
        <v/>
      </c>
      <c r="J148" s="214" t="str">
        <f>IF(OR(ISBLANK(E148),ISBLANK(F148)),"",
 IF(D148="EI", IF((F148&lt;='Indices PF'!$D$7),
  IF(('Funções Transações'!E148&lt;'Indices PF'!$E$10), 'Indices PF'!$E$7,
  IF(('Funções Transações'!E148&lt;'Indices PF'!$F$10), 'Indices PF'!$F$7, 'Indices PF'!$G$7)),
   IF((F148&lt;='Indices PF'!$D$8),
   IF(('Funções Transações'!E148&lt;'Indices PF'!$E$10), 'Indices PF'!$E$8,
   IF(('Funções Transações'!E148&lt;'Indices PF'!$F$10), 'Indices PF'!$F$8, 'Indices PF'!$G$8)),
    IF((F148&gt;='Indices PF'!$D$9),
    IF(('Funções Transações'!E148&lt;'Indices PF'!$E$10), 'Indices PF'!$E$9,
    IF(('Funções Transações'!E148&lt;'Indices PF'!$F$10), 'Indices PF'!$F$9, 'Indices PF'!$G$9))))),
 IF(D148="EQ", IF((F148&lt;='Indices PF'!$D$15),
  IF(('Funções Transações'!E148&lt;'Indices PF'!$E$18), 'Indices PF'!$E$15,
  IF(('Funções Transações'!E148&lt;'Indices PF'!$F$18), 'Indices PF'!$F$15, 'Indices PF'!$G$15)),
   IF((F148&lt;='Indices PF'!$D$16),
   IF(('Funções Transações'!E148&lt;'Indices PF'!$E$18), 'Indices PF'!$E$16,
   IF(('Funções Transações'!E148&lt;'Indices PF'!$F$18), 'Indices PF'!$F$16, 'Indices PF'!$G$16)),
    IF((F148&gt;='Indices PF'!$D$17),
    IF(('Funções Transações'!E148&lt;'Indices PF'!$E$18), 'Indices PF'!$E$16,
    IF(('Funções Transações'!E148&lt;'Indices PF'!$F$18), 'Indices PF'!$F$16, 'Indices PF'!$G$16))))),
 IF(D148="EO", IF((F148&lt;='Indices PF'!$D$23),
  IF(('Funções Transações'!E148&lt;'Indices PF'!$E$26), 'Indices PF'!$E$23,
  IF(('Funções Transações'!E148&lt;'Indices PF'!$F$26), 'Indices PF'!$F$23, 'Indices PF'!$G$23)),
   IF((F148&lt;='Indices PF'!$D$24),
   IF(('Funções Transações'!E148&lt;'Indices PF'!$E$26), 'Indices PF'!$E$24,
   IF(('Funções Transações'!E148&lt;'Indices PF'!$F$26), 'Indices PF'!$F$24, 'Indices PF'!$G$24)),
    IF((F148&gt;='Indices PF'!$D$25),
    IF(('Funções Transações'!E148&lt;'Indices PF'!$E$26), 'Indices PF'!$E$25,
    IF(('Funções Transações'!E148&lt;'Indices PF'!$F$26), 'Indices PF'!$F$25, 'Indices PF'!$G$25)))))))))</f>
        <v/>
      </c>
      <c r="K148" s="116" t="str">
        <f>IF(OR(ISBLANK(E148),ISBLANK(F148)),"",
 IF(D148="EI", IF((F148&lt;='Indices PF'!$D$7),
  IF(('Funções Transações'!E148&lt;'Indices PF'!$E$10), E148*'Indices PF'!$J$7,
  IF(('Funções Transações'!E148&lt;'Indices PF'!$F$10), E148*'Indices PF'!$K$7, E148*'Indices PF'!$L$7)),
   IF((F148&lt;='Indices PF'!$D$8),
   IF(('Funções Transações'!E148&lt;'Indices PF'!$E$10), E148*'Indices PF'!$J$8,
   IF(('Funções Transações'!E148&lt;'Indices PF'!$F$10), E148*'Indices PF'!$K$8, E148*'Indices PF'!$L$8)),
    IF((F148&gt;='Indices PF'!$D$9),
    IF(('Funções Transações'!E148&lt;'Indices PF'!$E$10), E148*'Indices PF'!$J$9,
    IF(('Funções Transações'!E148&lt;'Indices PF'!$F$10), E148*'Indices PF'!$K$9, E148*'Indices PF'!$L$9))))),
 IF(D148="EQ", IF((F148&lt;='Indices PF'!$D$15),
  IF(('Funções Transações'!E148&lt;'Indices PF'!$E$18), E148*'Indices PF'!$J$15,
  IF(('Funções Transações'!E148&lt;'Indices PF'!$F$18), E148*'Indices PF'!$K$15, E148*'Indices PF'!$L$15)),
   IF((F148&lt;='Indices PF'!$D$16),
   IF(('Funções Transações'!E148&lt;'Indices PF'!$E$18), E148*'Indices PF'!$J$16,
   IF(('Funções Transações'!E148&lt;'Indices PF'!$F$18), E148*'Indices PF'!$K$16, E148*'Indices PF'!$L$16)),
    IF((F148&gt;='Indices PF'!$D$17),
    IF(('Funções Transações'!E148&lt;'Indices PF'!$E$18), E148*'Indices PF'!$J$16,
    IF(('Funções Transações'!E148&lt;'Indices PF'!$F$18), E148*'Indices PF'!$K$16, E148*'Indices PF'!$L$16))))),
 IF(D148="EO", IF((F148&lt;='Indices PF'!$D$23),
  IF(('Funções Transações'!E148&lt;'Indices PF'!$E$26), E148*'Indices PF'!$J$23,
  IF(('Funções Transações'!E148&lt;'Indices PF'!$F$26), E148*'Indices PF'!$K$23, E148*'Indices PF'!$L$23)),
   IF((F148&lt;='Indices PF'!$D$24),
   IF(('Funções Transações'!E148&lt;'Indices PF'!$E$26), E148*'Indices PF'!$J$24,
   IF(('Funções Transações'!E148&lt;'Indices PF'!$F$26), E148*'Indices PF'!$K$24, E148*'Indices PF'!$L$24)),
    IF((F148&gt;='Indices PF'!$D$25),
    IF(('Funções Transações'!E148&lt;'Indices PF'!$E$26), E148*'Indices PF'!$J$25,
    IF(('Funções Transações'!E148&lt;'Indices PF'!$F$26), E148*'Indices PF'!$K$25, E148*'Indices PF'!$L$25)))))))))</f>
        <v/>
      </c>
      <c r="L148" s="239" t="str">
        <f>IF(OR(ISBLANK(G148),ISBLANK(H148)),"",
 IF((H148&lt;='Indices PF'!$D$47),
  IF(('Funções Transações'!G148&lt;'Indices PF'!$E$50), G148*'Indices PF'!$J$47,
  IF(('Funções Transações'!G148&lt;'Indices PF'!$F$50), G148*'Indices PF'!$K$47, G148*'Indices PF'!$L$47)),
   IF((H148&lt;='Indices PF'!$D$48),
   IF(('Funções Transações'!G148&lt;'Indices PF'!$E$50), G148*'Indices PF'!$J$48,
   IF(('Funções Transações'!G148&lt;'Indices PF'!$F$50), G148*'Indices PF'!$K$48, G148*'Indices PF'!$L$48)),
    IF((H148&gt;='Indices PF'!$D$49),
    IF(('Funções Transações'!G148&lt;'Indices PF'!$E$50), G148*'Indices PF'!$J$49,
    IF(('Funções Transações'!G148&lt;'Indices PF'!$F$50), G148*'Indices PF'!$K$49, G148*'Indices PF'!$L$49))))))</f>
        <v/>
      </c>
      <c r="M148" s="122"/>
      <c r="N148" s="118"/>
      <c r="O148" s="122"/>
      <c r="P148" s="117"/>
      <c r="Q148" s="118"/>
      <c r="R148" s="144" t="str">
        <f>IF(AND(ISTEXT(T148),ISTEXT(U148)),"",SUM(T148:U148)*'Indices PF'!$E$54)</f>
        <v/>
      </c>
      <c r="S148" s="214" t="str">
        <f>IF(OR(ISBLANK(N148),ISBLANK(O148)),"",
 IF(M148="EI", IF((O148&lt;='Indices PF'!$D$7),
  IF(('Funções Transações'!N148&lt;'Indices PF'!$E$10), 'Indices PF'!$E$7,
  IF(('Funções Transações'!N148&lt;'Indices PF'!$F$10), 'Indices PF'!$F$7, 'Indices PF'!$G$7)),
   IF((O148&lt;='Indices PF'!$D$8),
   IF(('Funções Transações'!N148&lt;'Indices PF'!$E$10), 'Indices PF'!$E$8,
   IF(('Funções Transações'!N148&lt;'Indices PF'!$F$10), 'Indices PF'!$F$8, 'Indices PF'!$G$8)),
    IF((O148&gt;='Indices PF'!$D$9),
    IF(('Funções Transações'!N148&lt;'Indices PF'!$E$10), 'Indices PF'!$E$9,
    IF(('Funções Transações'!N148&lt;'Indices PF'!$F$10), 'Indices PF'!$F$9, 'Indices PF'!$G$9))))),
 IF(M148="EQ", IF((O148&lt;='Indices PF'!$D$15),
  IF(('Funções Transações'!N148&lt;'Indices PF'!$E$18), 'Indices PF'!$E$15,
  IF(('Funções Transações'!N148&lt;'Indices PF'!$F$18), 'Indices PF'!$F$15, 'Indices PF'!$G$15)),
   IF((O148&lt;='Indices PF'!$D$16),
   IF(('Funções Transações'!N148&lt;'Indices PF'!$E$18), 'Indices PF'!$E$16,
   IF(('Funções Transações'!N148&lt;'Indices PF'!$F$18), 'Indices PF'!$F$16, 'Indices PF'!$G$16)),
    IF((O148&gt;='Indices PF'!$D$17),
    IF(('Funções Transações'!N148&lt;'Indices PF'!$E$18), 'Indices PF'!$E$17,
    IF(('Funções Transações'!N148&lt;'Indices PF'!$F$18), 'Indices PF'!$F$17, 'Indices PF'!$G$17))))),
 IF(M148="EO", IF((O148&lt;='Indices PF'!$D$23),
  IF(('Funções Transações'!N148&lt;'Indices PF'!$E$26), 'Indices PF'!$E$23,
  IF(('Funções Transações'!N148&lt;'Indices PF'!$F$26), 'Indices PF'!$F$23, 'Indices PF'!$G$23)),
   IF((O148&lt;='Indices PF'!$D$24),
   IF(('Funções Transações'!N148&lt;'Indices PF'!$E$26), 'Indices PF'!$E$24,
   IF(('Funções Transações'!N148&lt;'Indices PF'!$F$26), 'Indices PF'!$F$24, 'Indices PF'!$G$24)),
    IF((O148&gt;='Indices PF'!$D$25),
    IF(('Funções Transações'!N148&lt;'Indices PF'!$E$26), 'Indices PF'!$E$25,
    IF(('Funções Transações'!N148&lt;'Indices PF'!$F$26), 'Indices PF'!$F$25, 'Indices PF'!$G$25)))))))))</f>
        <v/>
      </c>
      <c r="T148" s="215" t="str">
        <f>IF(OR(ISBLANK(N148),ISBLANK(O148)),"",
 IF(M148="EI", IF((O148&lt;='Indices PF'!$D$7),
  IF(('Funções Transações'!N148&lt;'Indices PF'!$E$10), N148*'Indices PF'!$J$7,
  IF(('Funções Transações'!N148&lt;'Indices PF'!$F$10), N148*'Indices PF'!$K$7, N148*'Indices PF'!$L$7)),
   IF((O148&lt;='Indices PF'!$D$8),
   IF(('Funções Transações'!N148&lt;'Indices PF'!$E$10), N148*'Indices PF'!$J$8,
   IF(('Funções Transações'!N148&lt;'Indices PF'!$F$10), N148*'Indices PF'!$K$8, N148*'Indices PF'!$L$8)),
    IF((O148&gt;='Indices PF'!$D$9),
    IF(('Funções Transações'!N148&lt;'Indices PF'!$E$10), N148*'Indices PF'!$J$9,
    IF(('Funções Transações'!N148&lt;'Indices PF'!$F$10), N148*'Indices PF'!$K$9, N148*'Indices PF'!$L$9))))),
 IF(M148="EQ", IF((O148&lt;='Indices PF'!$D$15),
  IF(('Funções Transações'!N148&lt;'Indices PF'!$E$18), N148*'Indices PF'!$J$15,
  IF(('Funções Transações'!N148&lt;'Indices PF'!$F$18), N148*'Indices PF'!$K$15, N148*'Indices PF'!$L$15)),
   IF((O148&lt;='Indices PF'!$D$16),
   IF(('Funções Transações'!N148&lt;'Indices PF'!$E$18), N148*'Indices PF'!$J$16,
   IF(('Funções Transações'!N148&lt;'Indices PF'!$F$18), N148*'Indices PF'!$K$16, N148*'Indices PF'!$L$16)),
    IF((O148&gt;='Indices PF'!$D$17),
    IF(('Funções Transações'!N148&lt;'Indices PF'!$E$18), N148*'Indices PF'!$J$17,
    IF(('Funções Transações'!N148&lt;'Indices PF'!$F$18), N148*'Indices PF'!$K$17, N148*'Indices PF'!$L$17))))),
 IF(M148="EO", IF((O148&lt;='Indices PF'!$D$23),
  IF(('Funções Transações'!N148&lt;'Indices PF'!$E$26), N148*'Indices PF'!$J$23,
  IF(('Funções Transações'!N148&lt;'Indices PF'!$F$26), N148*'Indices PF'!$K$23, N148*'Indices PF'!$L$23)),
   IF((O148&lt;='Indices PF'!$D$24),
   IF(('Funções Transações'!N148&lt;'Indices PF'!$E$26), N148*'Indices PF'!$J$24,
   IF(('Funções Transações'!N148&lt;'Indices PF'!$F$26), N148*'Indices PF'!$K$24, N148*'Indices PF'!$L$24)),
    IF((O148&gt;='Indices PF'!$D$25),
    IF(('Funções Transações'!N148&lt;'Indices PF'!$E$26), N148*'Indices PF'!$J$25,
    IF(('Funções Transações'!N148&lt;'Indices PF'!$F$26), N148*'Indices PF'!$K$25, N148*'Indices PF'!$L$25)))))))))</f>
        <v/>
      </c>
      <c r="U148" s="216" t="str">
        <f>IF(OR(ISBLANK(P148),ISBLANK(Q148)),"",
 IF((Q148&lt;='Indices PF'!$D$47),
  IF(('Funções Transações'!P148&lt;'Indices PF'!$E$50), P148*'Indices PF'!$J$47,
  IF(('Funções Transações'!P148&lt;'Indices PF'!$F$50), P148*'Indices PF'!$K$47, P148*'Indices PF'!$L$47)),
   IF((Q148&lt;='Indices PF'!$D$48),
   IF(('Funções Transações'!P148&lt;'Indices PF'!$E$50), P148*'Indices PF'!$J$48,
   IF(('Funções Transações'!P148&lt;'Indices PF'!$F$50), P148*'Indices PF'!$K$48, P148*'Indices PF'!$L$48)),
    IF((Q148&gt;='Indices PF'!$D$49),
    IF(('Funções Transações'!P148&lt;'Indices PF'!$E$50), P148*'Indices PF'!$J$49,
    IF(('Funções Transações'!P148&lt;'Indices PF'!$F$50), P148*'Indices PF'!$K$49, P148*'Indices PF'!$L$49))))))</f>
        <v/>
      </c>
      <c r="V148" s="122"/>
      <c r="W148" s="122"/>
      <c r="X148" s="122"/>
      <c r="Y148" s="117"/>
      <c r="Z148" s="117"/>
      <c r="AA148" s="118"/>
      <c r="AB148" s="241" t="str">
        <f t="shared" si="2"/>
        <v/>
      </c>
      <c r="AC148" s="123"/>
      <c r="AD148" s="148"/>
      <c r="AE148" s="123"/>
      <c r="AF148" s="123"/>
      <c r="AG148" s="123"/>
    </row>
    <row r="149" spans="1:33" ht="12.75" customHeight="1">
      <c r="A149" s="84"/>
      <c r="B149" s="107"/>
      <c r="C149" s="173"/>
      <c r="D149" s="122"/>
      <c r="E149" s="118"/>
      <c r="F149" s="238"/>
      <c r="G149" s="122"/>
      <c r="H149" s="118"/>
      <c r="I149" s="144" t="str">
        <f>IF(AND(ISTEXT(K149),ISTEXT(L149)),"",SUM(K149:L149)*'Indices PF'!$E$54)</f>
        <v/>
      </c>
      <c r="J149" s="214" t="str">
        <f>IF(OR(ISBLANK(E149),ISBLANK(F149)),"",
 IF(D149="EI", IF((F149&lt;='Indices PF'!$D$7),
  IF(('Funções Transações'!E149&lt;'Indices PF'!$E$10), 'Indices PF'!$E$7,
  IF(('Funções Transações'!E149&lt;'Indices PF'!$F$10), 'Indices PF'!$F$7, 'Indices PF'!$G$7)),
   IF((F149&lt;='Indices PF'!$D$8),
   IF(('Funções Transações'!E149&lt;'Indices PF'!$E$10), 'Indices PF'!$E$8,
   IF(('Funções Transações'!E149&lt;'Indices PF'!$F$10), 'Indices PF'!$F$8, 'Indices PF'!$G$8)),
    IF((F149&gt;='Indices PF'!$D$9),
    IF(('Funções Transações'!E149&lt;'Indices PF'!$E$10), 'Indices PF'!$E$9,
    IF(('Funções Transações'!E149&lt;'Indices PF'!$F$10), 'Indices PF'!$F$9, 'Indices PF'!$G$9))))),
 IF(D149="EQ", IF((F149&lt;='Indices PF'!$D$15),
  IF(('Funções Transações'!E149&lt;'Indices PF'!$E$18), 'Indices PF'!$E$15,
  IF(('Funções Transações'!E149&lt;'Indices PF'!$F$18), 'Indices PF'!$F$15, 'Indices PF'!$G$15)),
   IF((F149&lt;='Indices PF'!$D$16),
   IF(('Funções Transações'!E149&lt;'Indices PF'!$E$18), 'Indices PF'!$E$16,
   IF(('Funções Transações'!E149&lt;'Indices PF'!$F$18), 'Indices PF'!$F$16, 'Indices PF'!$G$16)),
    IF((F149&gt;='Indices PF'!$D$17),
    IF(('Funções Transações'!E149&lt;'Indices PF'!$E$18), 'Indices PF'!$E$16,
    IF(('Funções Transações'!E149&lt;'Indices PF'!$F$18), 'Indices PF'!$F$16, 'Indices PF'!$G$16))))),
 IF(D149="EO", IF((F149&lt;='Indices PF'!$D$23),
  IF(('Funções Transações'!E149&lt;'Indices PF'!$E$26), 'Indices PF'!$E$23,
  IF(('Funções Transações'!E149&lt;'Indices PF'!$F$26), 'Indices PF'!$F$23, 'Indices PF'!$G$23)),
   IF((F149&lt;='Indices PF'!$D$24),
   IF(('Funções Transações'!E149&lt;'Indices PF'!$E$26), 'Indices PF'!$E$24,
   IF(('Funções Transações'!E149&lt;'Indices PF'!$F$26), 'Indices PF'!$F$24, 'Indices PF'!$G$24)),
    IF((F149&gt;='Indices PF'!$D$25),
    IF(('Funções Transações'!E149&lt;'Indices PF'!$E$26), 'Indices PF'!$E$25,
    IF(('Funções Transações'!E149&lt;'Indices PF'!$F$26), 'Indices PF'!$F$25, 'Indices PF'!$G$25)))))))))</f>
        <v/>
      </c>
      <c r="K149" s="116" t="str">
        <f>IF(OR(ISBLANK(E149),ISBLANK(F149)),"",
 IF(D149="EI", IF((F149&lt;='Indices PF'!$D$7),
  IF(('Funções Transações'!E149&lt;'Indices PF'!$E$10), E149*'Indices PF'!$J$7,
  IF(('Funções Transações'!E149&lt;'Indices PF'!$F$10), E149*'Indices PF'!$K$7, E149*'Indices PF'!$L$7)),
   IF((F149&lt;='Indices PF'!$D$8),
   IF(('Funções Transações'!E149&lt;'Indices PF'!$E$10), E149*'Indices PF'!$J$8,
   IF(('Funções Transações'!E149&lt;'Indices PF'!$F$10), E149*'Indices PF'!$K$8, E149*'Indices PF'!$L$8)),
    IF((F149&gt;='Indices PF'!$D$9),
    IF(('Funções Transações'!E149&lt;'Indices PF'!$E$10), E149*'Indices PF'!$J$9,
    IF(('Funções Transações'!E149&lt;'Indices PF'!$F$10), E149*'Indices PF'!$K$9, E149*'Indices PF'!$L$9))))),
 IF(D149="EQ", IF((F149&lt;='Indices PF'!$D$15),
  IF(('Funções Transações'!E149&lt;'Indices PF'!$E$18), E149*'Indices PF'!$J$15,
  IF(('Funções Transações'!E149&lt;'Indices PF'!$F$18), E149*'Indices PF'!$K$15, E149*'Indices PF'!$L$15)),
   IF((F149&lt;='Indices PF'!$D$16),
   IF(('Funções Transações'!E149&lt;'Indices PF'!$E$18), E149*'Indices PF'!$J$16,
   IF(('Funções Transações'!E149&lt;'Indices PF'!$F$18), E149*'Indices PF'!$K$16, E149*'Indices PF'!$L$16)),
    IF((F149&gt;='Indices PF'!$D$17),
    IF(('Funções Transações'!E149&lt;'Indices PF'!$E$18), E149*'Indices PF'!$J$16,
    IF(('Funções Transações'!E149&lt;'Indices PF'!$F$18), E149*'Indices PF'!$K$16, E149*'Indices PF'!$L$16))))),
 IF(D149="EO", IF((F149&lt;='Indices PF'!$D$23),
  IF(('Funções Transações'!E149&lt;'Indices PF'!$E$26), E149*'Indices PF'!$J$23,
  IF(('Funções Transações'!E149&lt;'Indices PF'!$F$26), E149*'Indices PF'!$K$23, E149*'Indices PF'!$L$23)),
   IF((F149&lt;='Indices PF'!$D$24),
   IF(('Funções Transações'!E149&lt;'Indices PF'!$E$26), E149*'Indices PF'!$J$24,
   IF(('Funções Transações'!E149&lt;'Indices PF'!$F$26), E149*'Indices PF'!$K$24, E149*'Indices PF'!$L$24)),
    IF((F149&gt;='Indices PF'!$D$25),
    IF(('Funções Transações'!E149&lt;'Indices PF'!$E$26), E149*'Indices PF'!$J$25,
    IF(('Funções Transações'!E149&lt;'Indices PF'!$F$26), E149*'Indices PF'!$K$25, E149*'Indices PF'!$L$25)))))))))</f>
        <v/>
      </c>
      <c r="L149" s="239" t="str">
        <f>IF(OR(ISBLANK(G149),ISBLANK(H149)),"",
 IF((H149&lt;='Indices PF'!$D$47),
  IF(('Funções Transações'!G149&lt;'Indices PF'!$E$50), G149*'Indices PF'!$J$47,
  IF(('Funções Transações'!G149&lt;'Indices PF'!$F$50), G149*'Indices PF'!$K$47, G149*'Indices PF'!$L$47)),
   IF((H149&lt;='Indices PF'!$D$48),
   IF(('Funções Transações'!G149&lt;'Indices PF'!$E$50), G149*'Indices PF'!$J$48,
   IF(('Funções Transações'!G149&lt;'Indices PF'!$F$50), G149*'Indices PF'!$K$48, G149*'Indices PF'!$L$48)),
    IF((H149&gt;='Indices PF'!$D$49),
    IF(('Funções Transações'!G149&lt;'Indices PF'!$E$50), G149*'Indices PF'!$J$49,
    IF(('Funções Transações'!G149&lt;'Indices PF'!$F$50), G149*'Indices PF'!$K$49, G149*'Indices PF'!$L$49))))))</f>
        <v/>
      </c>
      <c r="M149" s="122"/>
      <c r="N149" s="118"/>
      <c r="O149" s="122"/>
      <c r="P149" s="117"/>
      <c r="Q149" s="118"/>
      <c r="R149" s="144" t="str">
        <f>IF(AND(ISTEXT(T149),ISTEXT(U149)),"",SUM(T149:U149)*'Indices PF'!$E$54)</f>
        <v/>
      </c>
      <c r="S149" s="214" t="str">
        <f>IF(OR(ISBLANK(N149),ISBLANK(O149)),"",
 IF(M149="EI", IF((O149&lt;='Indices PF'!$D$7),
  IF(('Funções Transações'!N149&lt;'Indices PF'!$E$10), 'Indices PF'!$E$7,
  IF(('Funções Transações'!N149&lt;'Indices PF'!$F$10), 'Indices PF'!$F$7, 'Indices PF'!$G$7)),
   IF((O149&lt;='Indices PF'!$D$8),
   IF(('Funções Transações'!N149&lt;'Indices PF'!$E$10), 'Indices PF'!$E$8,
   IF(('Funções Transações'!N149&lt;'Indices PF'!$F$10), 'Indices PF'!$F$8, 'Indices PF'!$G$8)),
    IF((O149&gt;='Indices PF'!$D$9),
    IF(('Funções Transações'!N149&lt;'Indices PF'!$E$10), 'Indices PF'!$E$9,
    IF(('Funções Transações'!N149&lt;'Indices PF'!$F$10), 'Indices PF'!$F$9, 'Indices PF'!$G$9))))),
 IF(M149="EQ", IF((O149&lt;='Indices PF'!$D$15),
  IF(('Funções Transações'!N149&lt;'Indices PF'!$E$18), 'Indices PF'!$E$15,
  IF(('Funções Transações'!N149&lt;'Indices PF'!$F$18), 'Indices PF'!$F$15, 'Indices PF'!$G$15)),
   IF((O149&lt;='Indices PF'!$D$16),
   IF(('Funções Transações'!N149&lt;'Indices PF'!$E$18), 'Indices PF'!$E$16,
   IF(('Funções Transações'!N149&lt;'Indices PF'!$F$18), 'Indices PF'!$F$16, 'Indices PF'!$G$16)),
    IF((O149&gt;='Indices PF'!$D$17),
    IF(('Funções Transações'!N149&lt;'Indices PF'!$E$18), 'Indices PF'!$E$17,
    IF(('Funções Transações'!N149&lt;'Indices PF'!$F$18), 'Indices PF'!$F$17, 'Indices PF'!$G$17))))),
 IF(M149="EO", IF((O149&lt;='Indices PF'!$D$23),
  IF(('Funções Transações'!N149&lt;'Indices PF'!$E$26), 'Indices PF'!$E$23,
  IF(('Funções Transações'!N149&lt;'Indices PF'!$F$26), 'Indices PF'!$F$23, 'Indices PF'!$G$23)),
   IF((O149&lt;='Indices PF'!$D$24),
   IF(('Funções Transações'!N149&lt;'Indices PF'!$E$26), 'Indices PF'!$E$24,
   IF(('Funções Transações'!N149&lt;'Indices PF'!$F$26), 'Indices PF'!$F$24, 'Indices PF'!$G$24)),
    IF((O149&gt;='Indices PF'!$D$25),
    IF(('Funções Transações'!N149&lt;'Indices PF'!$E$26), 'Indices PF'!$E$25,
    IF(('Funções Transações'!N149&lt;'Indices PF'!$F$26), 'Indices PF'!$F$25, 'Indices PF'!$G$25)))))))))</f>
        <v/>
      </c>
      <c r="T149" s="215" t="str">
        <f>IF(OR(ISBLANK(N149),ISBLANK(O149)),"",
 IF(M149="EI", IF((O149&lt;='Indices PF'!$D$7),
  IF(('Funções Transações'!N149&lt;'Indices PF'!$E$10), N149*'Indices PF'!$J$7,
  IF(('Funções Transações'!N149&lt;'Indices PF'!$F$10), N149*'Indices PF'!$K$7, N149*'Indices PF'!$L$7)),
   IF((O149&lt;='Indices PF'!$D$8),
   IF(('Funções Transações'!N149&lt;'Indices PF'!$E$10), N149*'Indices PF'!$J$8,
   IF(('Funções Transações'!N149&lt;'Indices PF'!$F$10), N149*'Indices PF'!$K$8, N149*'Indices PF'!$L$8)),
    IF((O149&gt;='Indices PF'!$D$9),
    IF(('Funções Transações'!N149&lt;'Indices PF'!$E$10), N149*'Indices PF'!$J$9,
    IF(('Funções Transações'!N149&lt;'Indices PF'!$F$10), N149*'Indices PF'!$K$9, N149*'Indices PF'!$L$9))))),
 IF(M149="EQ", IF((O149&lt;='Indices PF'!$D$15),
  IF(('Funções Transações'!N149&lt;'Indices PF'!$E$18), N149*'Indices PF'!$J$15,
  IF(('Funções Transações'!N149&lt;'Indices PF'!$F$18), N149*'Indices PF'!$K$15, N149*'Indices PF'!$L$15)),
   IF((O149&lt;='Indices PF'!$D$16),
   IF(('Funções Transações'!N149&lt;'Indices PF'!$E$18), N149*'Indices PF'!$J$16,
   IF(('Funções Transações'!N149&lt;'Indices PF'!$F$18), N149*'Indices PF'!$K$16, N149*'Indices PF'!$L$16)),
    IF((O149&gt;='Indices PF'!$D$17),
    IF(('Funções Transações'!N149&lt;'Indices PF'!$E$18), N149*'Indices PF'!$J$17,
    IF(('Funções Transações'!N149&lt;'Indices PF'!$F$18), N149*'Indices PF'!$K$17, N149*'Indices PF'!$L$17))))),
 IF(M149="EO", IF((O149&lt;='Indices PF'!$D$23),
  IF(('Funções Transações'!N149&lt;'Indices PF'!$E$26), N149*'Indices PF'!$J$23,
  IF(('Funções Transações'!N149&lt;'Indices PF'!$F$26), N149*'Indices PF'!$K$23, N149*'Indices PF'!$L$23)),
   IF((O149&lt;='Indices PF'!$D$24),
   IF(('Funções Transações'!N149&lt;'Indices PF'!$E$26), N149*'Indices PF'!$J$24,
   IF(('Funções Transações'!N149&lt;'Indices PF'!$F$26), N149*'Indices PF'!$K$24, N149*'Indices PF'!$L$24)),
    IF((O149&gt;='Indices PF'!$D$25),
    IF(('Funções Transações'!N149&lt;'Indices PF'!$E$26), N149*'Indices PF'!$J$25,
    IF(('Funções Transações'!N149&lt;'Indices PF'!$F$26), N149*'Indices PF'!$K$25, N149*'Indices PF'!$L$25)))))))))</f>
        <v/>
      </c>
      <c r="U149" s="216" t="str">
        <f>IF(OR(ISBLANK(P149),ISBLANK(Q149)),"",
 IF((Q149&lt;='Indices PF'!$D$47),
  IF(('Funções Transações'!P149&lt;'Indices PF'!$E$50), P149*'Indices PF'!$J$47,
  IF(('Funções Transações'!P149&lt;'Indices PF'!$F$50), P149*'Indices PF'!$K$47, P149*'Indices PF'!$L$47)),
   IF((Q149&lt;='Indices PF'!$D$48),
   IF(('Funções Transações'!P149&lt;'Indices PF'!$E$50), P149*'Indices PF'!$J$48,
   IF(('Funções Transações'!P149&lt;'Indices PF'!$F$50), P149*'Indices PF'!$K$48, P149*'Indices PF'!$L$48)),
    IF((Q149&gt;='Indices PF'!$D$49),
    IF(('Funções Transações'!P149&lt;'Indices PF'!$E$50), P149*'Indices PF'!$J$49,
    IF(('Funções Transações'!P149&lt;'Indices PF'!$F$50), P149*'Indices PF'!$K$49, P149*'Indices PF'!$L$49))))))</f>
        <v/>
      </c>
      <c r="V149" s="122"/>
      <c r="W149" s="122"/>
      <c r="X149" s="122"/>
      <c r="Y149" s="117"/>
      <c r="Z149" s="117"/>
      <c r="AA149" s="118"/>
      <c r="AB149" s="241" t="str">
        <f t="shared" si="2"/>
        <v/>
      </c>
      <c r="AC149" s="123"/>
      <c r="AD149" s="148"/>
      <c r="AE149" s="123"/>
      <c r="AF149" s="123"/>
      <c r="AG149" s="123"/>
    </row>
    <row r="150" spans="1:33" ht="12.75" customHeight="1">
      <c r="A150" s="84"/>
      <c r="B150" s="107"/>
      <c r="C150" s="173"/>
      <c r="D150" s="122"/>
      <c r="E150" s="118"/>
      <c r="F150" s="238"/>
      <c r="G150" s="122"/>
      <c r="H150" s="118"/>
      <c r="I150" s="144" t="str">
        <f>IF(AND(ISTEXT(K150),ISTEXT(L150)),"",SUM(K150:L150)*'Indices PF'!$E$54)</f>
        <v/>
      </c>
      <c r="J150" s="214" t="str">
        <f>IF(OR(ISBLANK(E150),ISBLANK(F150)),"",
 IF(D150="EI", IF((F150&lt;='Indices PF'!$D$7),
  IF(('Funções Transações'!E150&lt;'Indices PF'!$E$10), 'Indices PF'!$E$7,
  IF(('Funções Transações'!E150&lt;'Indices PF'!$F$10), 'Indices PF'!$F$7, 'Indices PF'!$G$7)),
   IF((F150&lt;='Indices PF'!$D$8),
   IF(('Funções Transações'!E150&lt;'Indices PF'!$E$10), 'Indices PF'!$E$8,
   IF(('Funções Transações'!E150&lt;'Indices PF'!$F$10), 'Indices PF'!$F$8, 'Indices PF'!$G$8)),
    IF((F150&gt;='Indices PF'!$D$9),
    IF(('Funções Transações'!E150&lt;'Indices PF'!$E$10), 'Indices PF'!$E$9,
    IF(('Funções Transações'!E150&lt;'Indices PF'!$F$10), 'Indices PF'!$F$9, 'Indices PF'!$G$9))))),
 IF(D150="EQ", IF((F150&lt;='Indices PF'!$D$15),
  IF(('Funções Transações'!E150&lt;'Indices PF'!$E$18), 'Indices PF'!$E$15,
  IF(('Funções Transações'!E150&lt;'Indices PF'!$F$18), 'Indices PF'!$F$15, 'Indices PF'!$G$15)),
   IF((F150&lt;='Indices PF'!$D$16),
   IF(('Funções Transações'!E150&lt;'Indices PF'!$E$18), 'Indices PF'!$E$16,
   IF(('Funções Transações'!E150&lt;'Indices PF'!$F$18), 'Indices PF'!$F$16, 'Indices PF'!$G$16)),
    IF((F150&gt;='Indices PF'!$D$17),
    IF(('Funções Transações'!E150&lt;'Indices PF'!$E$18), 'Indices PF'!$E$16,
    IF(('Funções Transações'!E150&lt;'Indices PF'!$F$18), 'Indices PF'!$F$16, 'Indices PF'!$G$16))))),
 IF(D150="EO", IF((F150&lt;='Indices PF'!$D$23),
  IF(('Funções Transações'!E150&lt;'Indices PF'!$E$26), 'Indices PF'!$E$23,
  IF(('Funções Transações'!E150&lt;'Indices PF'!$F$26), 'Indices PF'!$F$23, 'Indices PF'!$G$23)),
   IF((F150&lt;='Indices PF'!$D$24),
   IF(('Funções Transações'!E150&lt;'Indices PF'!$E$26), 'Indices PF'!$E$24,
   IF(('Funções Transações'!E150&lt;'Indices PF'!$F$26), 'Indices PF'!$F$24, 'Indices PF'!$G$24)),
    IF((F150&gt;='Indices PF'!$D$25),
    IF(('Funções Transações'!E150&lt;'Indices PF'!$E$26), 'Indices PF'!$E$25,
    IF(('Funções Transações'!E150&lt;'Indices PF'!$F$26), 'Indices PF'!$F$25, 'Indices PF'!$G$25)))))))))</f>
        <v/>
      </c>
      <c r="K150" s="116" t="str">
        <f>IF(OR(ISBLANK(E150),ISBLANK(F150)),"",
 IF(D150="EI", IF((F150&lt;='Indices PF'!$D$7),
  IF(('Funções Transações'!E150&lt;'Indices PF'!$E$10), E150*'Indices PF'!$J$7,
  IF(('Funções Transações'!E150&lt;'Indices PF'!$F$10), E150*'Indices PF'!$K$7, E150*'Indices PF'!$L$7)),
   IF((F150&lt;='Indices PF'!$D$8),
   IF(('Funções Transações'!E150&lt;'Indices PF'!$E$10), E150*'Indices PF'!$J$8,
   IF(('Funções Transações'!E150&lt;'Indices PF'!$F$10), E150*'Indices PF'!$K$8, E150*'Indices PF'!$L$8)),
    IF((F150&gt;='Indices PF'!$D$9),
    IF(('Funções Transações'!E150&lt;'Indices PF'!$E$10), E150*'Indices PF'!$J$9,
    IF(('Funções Transações'!E150&lt;'Indices PF'!$F$10), E150*'Indices PF'!$K$9, E150*'Indices PF'!$L$9))))),
 IF(D150="EQ", IF((F150&lt;='Indices PF'!$D$15),
  IF(('Funções Transações'!E150&lt;'Indices PF'!$E$18), E150*'Indices PF'!$J$15,
  IF(('Funções Transações'!E150&lt;'Indices PF'!$F$18), E150*'Indices PF'!$K$15, E150*'Indices PF'!$L$15)),
   IF((F150&lt;='Indices PF'!$D$16),
   IF(('Funções Transações'!E150&lt;'Indices PF'!$E$18), E150*'Indices PF'!$J$16,
   IF(('Funções Transações'!E150&lt;'Indices PF'!$F$18), E150*'Indices PF'!$K$16, E150*'Indices PF'!$L$16)),
    IF((F150&gt;='Indices PF'!$D$17),
    IF(('Funções Transações'!E150&lt;'Indices PF'!$E$18), E150*'Indices PF'!$J$16,
    IF(('Funções Transações'!E150&lt;'Indices PF'!$F$18), E150*'Indices PF'!$K$16, E150*'Indices PF'!$L$16))))),
 IF(D150="EO", IF((F150&lt;='Indices PF'!$D$23),
  IF(('Funções Transações'!E150&lt;'Indices PF'!$E$26), E150*'Indices PF'!$J$23,
  IF(('Funções Transações'!E150&lt;'Indices PF'!$F$26), E150*'Indices PF'!$K$23, E150*'Indices PF'!$L$23)),
   IF((F150&lt;='Indices PF'!$D$24),
   IF(('Funções Transações'!E150&lt;'Indices PF'!$E$26), E150*'Indices PF'!$J$24,
   IF(('Funções Transações'!E150&lt;'Indices PF'!$F$26), E150*'Indices PF'!$K$24, E150*'Indices PF'!$L$24)),
    IF((F150&gt;='Indices PF'!$D$25),
    IF(('Funções Transações'!E150&lt;'Indices PF'!$E$26), E150*'Indices PF'!$J$25,
    IF(('Funções Transações'!E150&lt;'Indices PF'!$F$26), E150*'Indices PF'!$K$25, E150*'Indices PF'!$L$25)))))))))</f>
        <v/>
      </c>
      <c r="L150" s="239" t="str">
        <f>IF(OR(ISBLANK(G150),ISBLANK(H150)),"",
 IF((H150&lt;='Indices PF'!$D$47),
  IF(('Funções Transações'!G150&lt;'Indices PF'!$E$50), G150*'Indices PF'!$J$47,
  IF(('Funções Transações'!G150&lt;'Indices PF'!$F$50), G150*'Indices PF'!$K$47, G150*'Indices PF'!$L$47)),
   IF((H150&lt;='Indices PF'!$D$48),
   IF(('Funções Transações'!G150&lt;'Indices PF'!$E$50), G150*'Indices PF'!$J$48,
   IF(('Funções Transações'!G150&lt;'Indices PF'!$F$50), G150*'Indices PF'!$K$48, G150*'Indices PF'!$L$48)),
    IF((H150&gt;='Indices PF'!$D$49),
    IF(('Funções Transações'!G150&lt;'Indices PF'!$E$50), G150*'Indices PF'!$J$49,
    IF(('Funções Transações'!G150&lt;'Indices PF'!$F$50), G150*'Indices PF'!$K$49, G150*'Indices PF'!$L$49))))))</f>
        <v/>
      </c>
      <c r="M150" s="122"/>
      <c r="N150" s="118"/>
      <c r="O150" s="122"/>
      <c r="P150" s="117"/>
      <c r="Q150" s="118"/>
      <c r="R150" s="144" t="str">
        <f>IF(AND(ISTEXT(T150),ISTEXT(U150)),"",SUM(T150:U150)*'Indices PF'!$E$54)</f>
        <v/>
      </c>
      <c r="S150" s="214" t="str">
        <f>IF(OR(ISBLANK(N150),ISBLANK(O150)),"",
 IF(M150="EI", IF((O150&lt;='Indices PF'!$D$7),
  IF(('Funções Transações'!N150&lt;'Indices PF'!$E$10), 'Indices PF'!$E$7,
  IF(('Funções Transações'!N150&lt;'Indices PF'!$F$10), 'Indices PF'!$F$7, 'Indices PF'!$G$7)),
   IF((O150&lt;='Indices PF'!$D$8),
   IF(('Funções Transações'!N150&lt;'Indices PF'!$E$10), 'Indices PF'!$E$8,
   IF(('Funções Transações'!N150&lt;'Indices PF'!$F$10), 'Indices PF'!$F$8, 'Indices PF'!$G$8)),
    IF((O150&gt;='Indices PF'!$D$9),
    IF(('Funções Transações'!N150&lt;'Indices PF'!$E$10), 'Indices PF'!$E$9,
    IF(('Funções Transações'!N150&lt;'Indices PF'!$F$10), 'Indices PF'!$F$9, 'Indices PF'!$G$9))))),
 IF(M150="EQ", IF((O150&lt;='Indices PF'!$D$15),
  IF(('Funções Transações'!N150&lt;'Indices PF'!$E$18), 'Indices PF'!$E$15,
  IF(('Funções Transações'!N150&lt;'Indices PF'!$F$18), 'Indices PF'!$F$15, 'Indices PF'!$G$15)),
   IF((O150&lt;='Indices PF'!$D$16),
   IF(('Funções Transações'!N150&lt;'Indices PF'!$E$18), 'Indices PF'!$E$16,
   IF(('Funções Transações'!N150&lt;'Indices PF'!$F$18), 'Indices PF'!$F$16, 'Indices PF'!$G$16)),
    IF((O150&gt;='Indices PF'!$D$17),
    IF(('Funções Transações'!N150&lt;'Indices PF'!$E$18), 'Indices PF'!$E$17,
    IF(('Funções Transações'!N150&lt;'Indices PF'!$F$18), 'Indices PF'!$F$17, 'Indices PF'!$G$17))))),
 IF(M150="EO", IF((O150&lt;='Indices PF'!$D$23),
  IF(('Funções Transações'!N150&lt;'Indices PF'!$E$26), 'Indices PF'!$E$23,
  IF(('Funções Transações'!N150&lt;'Indices PF'!$F$26), 'Indices PF'!$F$23, 'Indices PF'!$G$23)),
   IF((O150&lt;='Indices PF'!$D$24),
   IF(('Funções Transações'!N150&lt;'Indices PF'!$E$26), 'Indices PF'!$E$24,
   IF(('Funções Transações'!N150&lt;'Indices PF'!$F$26), 'Indices PF'!$F$24, 'Indices PF'!$G$24)),
    IF((O150&gt;='Indices PF'!$D$25),
    IF(('Funções Transações'!N150&lt;'Indices PF'!$E$26), 'Indices PF'!$E$25,
    IF(('Funções Transações'!N150&lt;'Indices PF'!$F$26), 'Indices PF'!$F$25, 'Indices PF'!$G$25)))))))))</f>
        <v/>
      </c>
      <c r="T150" s="215" t="str">
        <f>IF(OR(ISBLANK(N150),ISBLANK(O150)),"",
 IF(M150="EI", IF((O150&lt;='Indices PF'!$D$7),
  IF(('Funções Transações'!N150&lt;'Indices PF'!$E$10), N150*'Indices PF'!$J$7,
  IF(('Funções Transações'!N150&lt;'Indices PF'!$F$10), N150*'Indices PF'!$K$7, N150*'Indices PF'!$L$7)),
   IF((O150&lt;='Indices PF'!$D$8),
   IF(('Funções Transações'!N150&lt;'Indices PF'!$E$10), N150*'Indices PF'!$J$8,
   IF(('Funções Transações'!N150&lt;'Indices PF'!$F$10), N150*'Indices PF'!$K$8, N150*'Indices PF'!$L$8)),
    IF((O150&gt;='Indices PF'!$D$9),
    IF(('Funções Transações'!N150&lt;'Indices PF'!$E$10), N150*'Indices PF'!$J$9,
    IF(('Funções Transações'!N150&lt;'Indices PF'!$F$10), N150*'Indices PF'!$K$9, N150*'Indices PF'!$L$9))))),
 IF(M150="EQ", IF((O150&lt;='Indices PF'!$D$15),
  IF(('Funções Transações'!N150&lt;'Indices PF'!$E$18), N150*'Indices PF'!$J$15,
  IF(('Funções Transações'!N150&lt;'Indices PF'!$F$18), N150*'Indices PF'!$K$15, N150*'Indices PF'!$L$15)),
   IF((O150&lt;='Indices PF'!$D$16),
   IF(('Funções Transações'!N150&lt;'Indices PF'!$E$18), N150*'Indices PF'!$J$16,
   IF(('Funções Transações'!N150&lt;'Indices PF'!$F$18), N150*'Indices PF'!$K$16, N150*'Indices PF'!$L$16)),
    IF((O150&gt;='Indices PF'!$D$17),
    IF(('Funções Transações'!N150&lt;'Indices PF'!$E$18), N150*'Indices PF'!$J$17,
    IF(('Funções Transações'!N150&lt;'Indices PF'!$F$18), N150*'Indices PF'!$K$17, N150*'Indices PF'!$L$17))))),
 IF(M150="EO", IF((O150&lt;='Indices PF'!$D$23),
  IF(('Funções Transações'!N150&lt;'Indices PF'!$E$26), N150*'Indices PF'!$J$23,
  IF(('Funções Transações'!N150&lt;'Indices PF'!$F$26), N150*'Indices PF'!$K$23, N150*'Indices PF'!$L$23)),
   IF((O150&lt;='Indices PF'!$D$24),
   IF(('Funções Transações'!N150&lt;'Indices PF'!$E$26), N150*'Indices PF'!$J$24,
   IF(('Funções Transações'!N150&lt;'Indices PF'!$F$26), N150*'Indices PF'!$K$24, N150*'Indices PF'!$L$24)),
    IF((O150&gt;='Indices PF'!$D$25),
    IF(('Funções Transações'!N150&lt;'Indices PF'!$E$26), N150*'Indices PF'!$J$25,
    IF(('Funções Transações'!N150&lt;'Indices PF'!$F$26), N150*'Indices PF'!$K$25, N150*'Indices PF'!$L$25)))))))))</f>
        <v/>
      </c>
      <c r="U150" s="216" t="str">
        <f>IF(OR(ISBLANK(P150),ISBLANK(Q150)),"",
 IF((Q150&lt;='Indices PF'!$D$47),
  IF(('Funções Transações'!P150&lt;'Indices PF'!$E$50), P150*'Indices PF'!$J$47,
  IF(('Funções Transações'!P150&lt;'Indices PF'!$F$50), P150*'Indices PF'!$K$47, P150*'Indices PF'!$L$47)),
   IF((Q150&lt;='Indices PF'!$D$48),
   IF(('Funções Transações'!P150&lt;'Indices PF'!$E$50), P150*'Indices PF'!$J$48,
   IF(('Funções Transações'!P150&lt;'Indices PF'!$F$50), P150*'Indices PF'!$K$48, P150*'Indices PF'!$L$48)),
    IF((Q150&gt;='Indices PF'!$D$49),
    IF(('Funções Transações'!P150&lt;'Indices PF'!$E$50), P150*'Indices PF'!$J$49,
    IF(('Funções Transações'!P150&lt;'Indices PF'!$F$50), P150*'Indices PF'!$K$49, P150*'Indices PF'!$L$49))))))</f>
        <v/>
      </c>
      <c r="V150" s="122"/>
      <c r="W150" s="122"/>
      <c r="X150" s="122"/>
      <c r="Y150" s="117"/>
      <c r="Z150" s="117"/>
      <c r="AA150" s="118"/>
      <c r="AB150" s="241" t="str">
        <f t="shared" si="2"/>
        <v/>
      </c>
      <c r="AC150" s="123"/>
      <c r="AD150" s="148"/>
      <c r="AE150" s="123"/>
      <c r="AF150" s="123"/>
      <c r="AG150" s="123"/>
    </row>
    <row r="151" spans="1:33" ht="12.75" customHeight="1">
      <c r="A151" s="84"/>
      <c r="B151" s="107"/>
      <c r="C151" s="173"/>
      <c r="D151" s="122"/>
      <c r="E151" s="118"/>
      <c r="F151" s="238"/>
      <c r="G151" s="122"/>
      <c r="H151" s="118"/>
      <c r="I151" s="144" t="str">
        <f>IF(AND(ISTEXT(K151),ISTEXT(L151)),"",SUM(K151:L151)*'Indices PF'!$E$54)</f>
        <v/>
      </c>
      <c r="J151" s="214" t="str">
        <f>IF(OR(ISBLANK(E151),ISBLANK(F151)),"",
 IF(D151="EI", IF((F151&lt;='Indices PF'!$D$7),
  IF(('Funções Transações'!E151&lt;'Indices PF'!$E$10), 'Indices PF'!$E$7,
  IF(('Funções Transações'!E151&lt;'Indices PF'!$F$10), 'Indices PF'!$F$7, 'Indices PF'!$G$7)),
   IF((F151&lt;='Indices PF'!$D$8),
   IF(('Funções Transações'!E151&lt;'Indices PF'!$E$10), 'Indices PF'!$E$8,
   IF(('Funções Transações'!E151&lt;'Indices PF'!$F$10), 'Indices PF'!$F$8, 'Indices PF'!$G$8)),
    IF((F151&gt;='Indices PF'!$D$9),
    IF(('Funções Transações'!E151&lt;'Indices PF'!$E$10), 'Indices PF'!$E$9,
    IF(('Funções Transações'!E151&lt;'Indices PF'!$F$10), 'Indices PF'!$F$9, 'Indices PF'!$G$9))))),
 IF(D151="EQ", IF((F151&lt;='Indices PF'!$D$15),
  IF(('Funções Transações'!E151&lt;'Indices PF'!$E$18), 'Indices PF'!$E$15,
  IF(('Funções Transações'!E151&lt;'Indices PF'!$F$18), 'Indices PF'!$F$15, 'Indices PF'!$G$15)),
   IF((F151&lt;='Indices PF'!$D$16),
   IF(('Funções Transações'!E151&lt;'Indices PF'!$E$18), 'Indices PF'!$E$16,
   IF(('Funções Transações'!E151&lt;'Indices PF'!$F$18), 'Indices PF'!$F$16, 'Indices PF'!$G$16)),
    IF((F151&gt;='Indices PF'!$D$17),
    IF(('Funções Transações'!E151&lt;'Indices PF'!$E$18), 'Indices PF'!$E$16,
    IF(('Funções Transações'!E151&lt;'Indices PF'!$F$18), 'Indices PF'!$F$16, 'Indices PF'!$G$16))))),
 IF(D151="EO", IF((F151&lt;='Indices PF'!$D$23),
  IF(('Funções Transações'!E151&lt;'Indices PF'!$E$26), 'Indices PF'!$E$23,
  IF(('Funções Transações'!E151&lt;'Indices PF'!$F$26), 'Indices PF'!$F$23, 'Indices PF'!$G$23)),
   IF((F151&lt;='Indices PF'!$D$24),
   IF(('Funções Transações'!E151&lt;'Indices PF'!$E$26), 'Indices PF'!$E$24,
   IF(('Funções Transações'!E151&lt;'Indices PF'!$F$26), 'Indices PF'!$F$24, 'Indices PF'!$G$24)),
    IF((F151&gt;='Indices PF'!$D$25),
    IF(('Funções Transações'!E151&lt;'Indices PF'!$E$26), 'Indices PF'!$E$25,
    IF(('Funções Transações'!E151&lt;'Indices PF'!$F$26), 'Indices PF'!$F$25, 'Indices PF'!$G$25)))))))))</f>
        <v/>
      </c>
      <c r="K151" s="116" t="str">
        <f>IF(OR(ISBLANK(E151),ISBLANK(F151)),"",
 IF(D151="EI", IF((F151&lt;='Indices PF'!$D$7),
  IF(('Funções Transações'!E151&lt;'Indices PF'!$E$10), E151*'Indices PF'!$J$7,
  IF(('Funções Transações'!E151&lt;'Indices PF'!$F$10), E151*'Indices PF'!$K$7, E151*'Indices PF'!$L$7)),
   IF((F151&lt;='Indices PF'!$D$8),
   IF(('Funções Transações'!E151&lt;'Indices PF'!$E$10), E151*'Indices PF'!$J$8,
   IF(('Funções Transações'!E151&lt;'Indices PF'!$F$10), E151*'Indices PF'!$K$8, E151*'Indices PF'!$L$8)),
    IF((F151&gt;='Indices PF'!$D$9),
    IF(('Funções Transações'!E151&lt;'Indices PF'!$E$10), E151*'Indices PF'!$J$9,
    IF(('Funções Transações'!E151&lt;'Indices PF'!$F$10), E151*'Indices PF'!$K$9, E151*'Indices PF'!$L$9))))),
 IF(D151="EQ", IF((F151&lt;='Indices PF'!$D$15),
  IF(('Funções Transações'!E151&lt;'Indices PF'!$E$18), E151*'Indices PF'!$J$15,
  IF(('Funções Transações'!E151&lt;'Indices PF'!$F$18), E151*'Indices PF'!$K$15, E151*'Indices PF'!$L$15)),
   IF((F151&lt;='Indices PF'!$D$16),
   IF(('Funções Transações'!E151&lt;'Indices PF'!$E$18), E151*'Indices PF'!$J$16,
   IF(('Funções Transações'!E151&lt;'Indices PF'!$F$18), E151*'Indices PF'!$K$16, E151*'Indices PF'!$L$16)),
    IF((F151&gt;='Indices PF'!$D$17),
    IF(('Funções Transações'!E151&lt;'Indices PF'!$E$18), E151*'Indices PF'!$J$16,
    IF(('Funções Transações'!E151&lt;'Indices PF'!$F$18), E151*'Indices PF'!$K$16, E151*'Indices PF'!$L$16))))),
 IF(D151="EO", IF((F151&lt;='Indices PF'!$D$23),
  IF(('Funções Transações'!E151&lt;'Indices PF'!$E$26), E151*'Indices PF'!$J$23,
  IF(('Funções Transações'!E151&lt;'Indices PF'!$F$26), E151*'Indices PF'!$K$23, E151*'Indices PF'!$L$23)),
   IF((F151&lt;='Indices PF'!$D$24),
   IF(('Funções Transações'!E151&lt;'Indices PF'!$E$26), E151*'Indices PF'!$J$24,
   IF(('Funções Transações'!E151&lt;'Indices PF'!$F$26), E151*'Indices PF'!$K$24, E151*'Indices PF'!$L$24)),
    IF((F151&gt;='Indices PF'!$D$25),
    IF(('Funções Transações'!E151&lt;'Indices PF'!$E$26), E151*'Indices PF'!$J$25,
    IF(('Funções Transações'!E151&lt;'Indices PF'!$F$26), E151*'Indices PF'!$K$25, E151*'Indices PF'!$L$25)))))))))</f>
        <v/>
      </c>
      <c r="L151" s="239" t="str">
        <f>IF(OR(ISBLANK(G151),ISBLANK(H151)),"",
 IF((H151&lt;='Indices PF'!$D$47),
  IF(('Funções Transações'!G151&lt;'Indices PF'!$E$50), G151*'Indices PF'!$J$47,
  IF(('Funções Transações'!G151&lt;'Indices PF'!$F$50), G151*'Indices PF'!$K$47, G151*'Indices PF'!$L$47)),
   IF((H151&lt;='Indices PF'!$D$48),
   IF(('Funções Transações'!G151&lt;'Indices PF'!$E$50), G151*'Indices PF'!$J$48,
   IF(('Funções Transações'!G151&lt;'Indices PF'!$F$50), G151*'Indices PF'!$K$48, G151*'Indices PF'!$L$48)),
    IF((H151&gt;='Indices PF'!$D$49),
    IF(('Funções Transações'!G151&lt;'Indices PF'!$E$50), G151*'Indices PF'!$J$49,
    IF(('Funções Transações'!G151&lt;'Indices PF'!$F$50), G151*'Indices PF'!$K$49, G151*'Indices PF'!$L$49))))))</f>
        <v/>
      </c>
      <c r="M151" s="122"/>
      <c r="N151" s="118"/>
      <c r="O151" s="122"/>
      <c r="P151" s="117"/>
      <c r="Q151" s="118"/>
      <c r="R151" s="144" t="str">
        <f>IF(AND(ISTEXT(T151),ISTEXT(U151)),"",SUM(T151:U151)*'Indices PF'!$E$54)</f>
        <v/>
      </c>
      <c r="S151" s="214" t="str">
        <f>IF(OR(ISBLANK(N151),ISBLANK(O151)),"",
 IF(M151="EI", IF((O151&lt;='Indices PF'!$D$7),
  IF(('Funções Transações'!N151&lt;'Indices PF'!$E$10), 'Indices PF'!$E$7,
  IF(('Funções Transações'!N151&lt;'Indices PF'!$F$10), 'Indices PF'!$F$7, 'Indices PF'!$G$7)),
   IF((O151&lt;='Indices PF'!$D$8),
   IF(('Funções Transações'!N151&lt;'Indices PF'!$E$10), 'Indices PF'!$E$8,
   IF(('Funções Transações'!N151&lt;'Indices PF'!$F$10), 'Indices PF'!$F$8, 'Indices PF'!$G$8)),
    IF((O151&gt;='Indices PF'!$D$9),
    IF(('Funções Transações'!N151&lt;'Indices PF'!$E$10), 'Indices PF'!$E$9,
    IF(('Funções Transações'!N151&lt;'Indices PF'!$F$10), 'Indices PF'!$F$9, 'Indices PF'!$G$9))))),
 IF(M151="EQ", IF((O151&lt;='Indices PF'!$D$15),
  IF(('Funções Transações'!N151&lt;'Indices PF'!$E$18), 'Indices PF'!$E$15,
  IF(('Funções Transações'!N151&lt;'Indices PF'!$F$18), 'Indices PF'!$F$15, 'Indices PF'!$G$15)),
   IF((O151&lt;='Indices PF'!$D$16),
   IF(('Funções Transações'!N151&lt;'Indices PF'!$E$18), 'Indices PF'!$E$16,
   IF(('Funções Transações'!N151&lt;'Indices PF'!$F$18), 'Indices PF'!$F$16, 'Indices PF'!$G$16)),
    IF((O151&gt;='Indices PF'!$D$17),
    IF(('Funções Transações'!N151&lt;'Indices PF'!$E$18), 'Indices PF'!$E$17,
    IF(('Funções Transações'!N151&lt;'Indices PF'!$F$18), 'Indices PF'!$F$17, 'Indices PF'!$G$17))))),
 IF(M151="EO", IF((O151&lt;='Indices PF'!$D$23),
  IF(('Funções Transações'!N151&lt;'Indices PF'!$E$26), 'Indices PF'!$E$23,
  IF(('Funções Transações'!N151&lt;'Indices PF'!$F$26), 'Indices PF'!$F$23, 'Indices PF'!$G$23)),
   IF((O151&lt;='Indices PF'!$D$24),
   IF(('Funções Transações'!N151&lt;'Indices PF'!$E$26), 'Indices PF'!$E$24,
   IF(('Funções Transações'!N151&lt;'Indices PF'!$F$26), 'Indices PF'!$F$24, 'Indices PF'!$G$24)),
    IF((O151&gt;='Indices PF'!$D$25),
    IF(('Funções Transações'!N151&lt;'Indices PF'!$E$26), 'Indices PF'!$E$25,
    IF(('Funções Transações'!N151&lt;'Indices PF'!$F$26), 'Indices PF'!$F$25, 'Indices PF'!$G$25)))))))))</f>
        <v/>
      </c>
      <c r="T151" s="215" t="str">
        <f>IF(OR(ISBLANK(N151),ISBLANK(O151)),"",
 IF(M151="EI", IF((O151&lt;='Indices PF'!$D$7),
  IF(('Funções Transações'!N151&lt;'Indices PF'!$E$10), N151*'Indices PF'!$J$7,
  IF(('Funções Transações'!N151&lt;'Indices PF'!$F$10), N151*'Indices PF'!$K$7, N151*'Indices PF'!$L$7)),
   IF((O151&lt;='Indices PF'!$D$8),
   IF(('Funções Transações'!N151&lt;'Indices PF'!$E$10), N151*'Indices PF'!$J$8,
   IF(('Funções Transações'!N151&lt;'Indices PF'!$F$10), N151*'Indices PF'!$K$8, N151*'Indices PF'!$L$8)),
    IF((O151&gt;='Indices PF'!$D$9),
    IF(('Funções Transações'!N151&lt;'Indices PF'!$E$10), N151*'Indices PF'!$J$9,
    IF(('Funções Transações'!N151&lt;'Indices PF'!$F$10), N151*'Indices PF'!$K$9, N151*'Indices PF'!$L$9))))),
 IF(M151="EQ", IF((O151&lt;='Indices PF'!$D$15),
  IF(('Funções Transações'!N151&lt;'Indices PF'!$E$18), N151*'Indices PF'!$J$15,
  IF(('Funções Transações'!N151&lt;'Indices PF'!$F$18), N151*'Indices PF'!$K$15, N151*'Indices PF'!$L$15)),
   IF((O151&lt;='Indices PF'!$D$16),
   IF(('Funções Transações'!N151&lt;'Indices PF'!$E$18), N151*'Indices PF'!$J$16,
   IF(('Funções Transações'!N151&lt;'Indices PF'!$F$18), N151*'Indices PF'!$K$16, N151*'Indices PF'!$L$16)),
    IF((O151&gt;='Indices PF'!$D$17),
    IF(('Funções Transações'!N151&lt;'Indices PF'!$E$18), N151*'Indices PF'!$J$17,
    IF(('Funções Transações'!N151&lt;'Indices PF'!$F$18), N151*'Indices PF'!$K$17, N151*'Indices PF'!$L$17))))),
 IF(M151="EO", IF((O151&lt;='Indices PF'!$D$23),
  IF(('Funções Transações'!N151&lt;'Indices PF'!$E$26), N151*'Indices PF'!$J$23,
  IF(('Funções Transações'!N151&lt;'Indices PF'!$F$26), N151*'Indices PF'!$K$23, N151*'Indices PF'!$L$23)),
   IF((O151&lt;='Indices PF'!$D$24),
   IF(('Funções Transações'!N151&lt;'Indices PF'!$E$26), N151*'Indices PF'!$J$24,
   IF(('Funções Transações'!N151&lt;'Indices PF'!$F$26), N151*'Indices PF'!$K$24, N151*'Indices PF'!$L$24)),
    IF((O151&gt;='Indices PF'!$D$25),
    IF(('Funções Transações'!N151&lt;'Indices PF'!$E$26), N151*'Indices PF'!$J$25,
    IF(('Funções Transações'!N151&lt;'Indices PF'!$F$26), N151*'Indices PF'!$K$25, N151*'Indices PF'!$L$25)))))))))</f>
        <v/>
      </c>
      <c r="U151" s="216" t="str">
        <f>IF(OR(ISBLANK(P151),ISBLANK(Q151)),"",
 IF((Q151&lt;='Indices PF'!$D$47),
  IF(('Funções Transações'!P151&lt;'Indices PF'!$E$50), P151*'Indices PF'!$J$47,
  IF(('Funções Transações'!P151&lt;'Indices PF'!$F$50), P151*'Indices PF'!$K$47, P151*'Indices PF'!$L$47)),
   IF((Q151&lt;='Indices PF'!$D$48),
   IF(('Funções Transações'!P151&lt;'Indices PF'!$E$50), P151*'Indices PF'!$J$48,
   IF(('Funções Transações'!P151&lt;'Indices PF'!$F$50), P151*'Indices PF'!$K$48, P151*'Indices PF'!$L$48)),
    IF((Q151&gt;='Indices PF'!$D$49),
    IF(('Funções Transações'!P151&lt;'Indices PF'!$E$50), P151*'Indices PF'!$J$49,
    IF(('Funções Transações'!P151&lt;'Indices PF'!$F$50), P151*'Indices PF'!$K$49, P151*'Indices PF'!$L$49))))))</f>
        <v/>
      </c>
      <c r="V151" s="122"/>
      <c r="W151" s="122"/>
      <c r="X151" s="122"/>
      <c r="Y151" s="117"/>
      <c r="Z151" s="117"/>
      <c r="AA151" s="118"/>
      <c r="AB151" s="241" t="str">
        <f t="shared" si="2"/>
        <v/>
      </c>
      <c r="AC151" s="123"/>
      <c r="AD151" s="148"/>
      <c r="AE151" s="123"/>
      <c r="AF151" s="123"/>
      <c r="AG151" s="123"/>
    </row>
    <row r="152" spans="1:33" ht="12.75" customHeight="1">
      <c r="A152" s="84"/>
      <c r="B152" s="107"/>
      <c r="C152" s="173"/>
      <c r="D152" s="122"/>
      <c r="E152" s="118"/>
      <c r="F152" s="238"/>
      <c r="G152" s="122"/>
      <c r="H152" s="118"/>
      <c r="I152" s="144" t="str">
        <f>IF(AND(ISTEXT(K152),ISTEXT(L152)),"",SUM(K152:L152)*'Indices PF'!$E$54)</f>
        <v/>
      </c>
      <c r="J152" s="214" t="str">
        <f>IF(OR(ISBLANK(E152),ISBLANK(F152)),"",
 IF(D152="EI", IF((F152&lt;='Indices PF'!$D$7),
  IF(('Funções Transações'!E152&lt;'Indices PF'!$E$10), 'Indices PF'!$E$7,
  IF(('Funções Transações'!E152&lt;'Indices PF'!$F$10), 'Indices PF'!$F$7, 'Indices PF'!$G$7)),
   IF((F152&lt;='Indices PF'!$D$8),
   IF(('Funções Transações'!E152&lt;'Indices PF'!$E$10), 'Indices PF'!$E$8,
   IF(('Funções Transações'!E152&lt;'Indices PF'!$F$10), 'Indices PF'!$F$8, 'Indices PF'!$G$8)),
    IF((F152&gt;='Indices PF'!$D$9),
    IF(('Funções Transações'!E152&lt;'Indices PF'!$E$10), 'Indices PF'!$E$9,
    IF(('Funções Transações'!E152&lt;'Indices PF'!$F$10), 'Indices PF'!$F$9, 'Indices PF'!$G$9))))),
 IF(D152="EQ", IF((F152&lt;='Indices PF'!$D$15),
  IF(('Funções Transações'!E152&lt;'Indices PF'!$E$18), 'Indices PF'!$E$15,
  IF(('Funções Transações'!E152&lt;'Indices PF'!$F$18), 'Indices PF'!$F$15, 'Indices PF'!$G$15)),
   IF((F152&lt;='Indices PF'!$D$16),
   IF(('Funções Transações'!E152&lt;'Indices PF'!$E$18), 'Indices PF'!$E$16,
   IF(('Funções Transações'!E152&lt;'Indices PF'!$F$18), 'Indices PF'!$F$16, 'Indices PF'!$G$16)),
    IF((F152&gt;='Indices PF'!$D$17),
    IF(('Funções Transações'!E152&lt;'Indices PF'!$E$18), 'Indices PF'!$E$16,
    IF(('Funções Transações'!E152&lt;'Indices PF'!$F$18), 'Indices PF'!$F$16, 'Indices PF'!$G$16))))),
 IF(D152="EO", IF((F152&lt;='Indices PF'!$D$23),
  IF(('Funções Transações'!E152&lt;'Indices PF'!$E$26), 'Indices PF'!$E$23,
  IF(('Funções Transações'!E152&lt;'Indices PF'!$F$26), 'Indices PF'!$F$23, 'Indices PF'!$G$23)),
   IF((F152&lt;='Indices PF'!$D$24),
   IF(('Funções Transações'!E152&lt;'Indices PF'!$E$26), 'Indices PF'!$E$24,
   IF(('Funções Transações'!E152&lt;'Indices PF'!$F$26), 'Indices PF'!$F$24, 'Indices PF'!$G$24)),
    IF((F152&gt;='Indices PF'!$D$25),
    IF(('Funções Transações'!E152&lt;'Indices PF'!$E$26), 'Indices PF'!$E$25,
    IF(('Funções Transações'!E152&lt;'Indices PF'!$F$26), 'Indices PF'!$F$25, 'Indices PF'!$G$25)))))))))</f>
        <v/>
      </c>
      <c r="K152" s="116" t="str">
        <f>IF(OR(ISBLANK(E152),ISBLANK(F152)),"",
 IF(D152="EI", IF((F152&lt;='Indices PF'!$D$7),
  IF(('Funções Transações'!E152&lt;'Indices PF'!$E$10), E152*'Indices PF'!$J$7,
  IF(('Funções Transações'!E152&lt;'Indices PF'!$F$10), E152*'Indices PF'!$K$7, E152*'Indices PF'!$L$7)),
   IF((F152&lt;='Indices PF'!$D$8),
   IF(('Funções Transações'!E152&lt;'Indices PF'!$E$10), E152*'Indices PF'!$J$8,
   IF(('Funções Transações'!E152&lt;'Indices PF'!$F$10), E152*'Indices PF'!$K$8, E152*'Indices PF'!$L$8)),
    IF((F152&gt;='Indices PF'!$D$9),
    IF(('Funções Transações'!E152&lt;'Indices PF'!$E$10), E152*'Indices PF'!$J$9,
    IF(('Funções Transações'!E152&lt;'Indices PF'!$F$10), E152*'Indices PF'!$K$9, E152*'Indices PF'!$L$9))))),
 IF(D152="EQ", IF((F152&lt;='Indices PF'!$D$15),
  IF(('Funções Transações'!E152&lt;'Indices PF'!$E$18), E152*'Indices PF'!$J$15,
  IF(('Funções Transações'!E152&lt;'Indices PF'!$F$18), E152*'Indices PF'!$K$15, E152*'Indices PF'!$L$15)),
   IF((F152&lt;='Indices PF'!$D$16),
   IF(('Funções Transações'!E152&lt;'Indices PF'!$E$18), E152*'Indices PF'!$J$16,
   IF(('Funções Transações'!E152&lt;'Indices PF'!$F$18), E152*'Indices PF'!$K$16, E152*'Indices PF'!$L$16)),
    IF((F152&gt;='Indices PF'!$D$17),
    IF(('Funções Transações'!E152&lt;'Indices PF'!$E$18), E152*'Indices PF'!$J$16,
    IF(('Funções Transações'!E152&lt;'Indices PF'!$F$18), E152*'Indices PF'!$K$16, E152*'Indices PF'!$L$16))))),
 IF(D152="EO", IF((F152&lt;='Indices PF'!$D$23),
  IF(('Funções Transações'!E152&lt;'Indices PF'!$E$26), E152*'Indices PF'!$J$23,
  IF(('Funções Transações'!E152&lt;'Indices PF'!$F$26), E152*'Indices PF'!$K$23, E152*'Indices PF'!$L$23)),
   IF((F152&lt;='Indices PF'!$D$24),
   IF(('Funções Transações'!E152&lt;'Indices PF'!$E$26), E152*'Indices PF'!$J$24,
   IF(('Funções Transações'!E152&lt;'Indices PF'!$F$26), E152*'Indices PF'!$K$24, E152*'Indices PF'!$L$24)),
    IF((F152&gt;='Indices PF'!$D$25),
    IF(('Funções Transações'!E152&lt;'Indices PF'!$E$26), E152*'Indices PF'!$J$25,
    IF(('Funções Transações'!E152&lt;'Indices PF'!$F$26), E152*'Indices PF'!$K$25, E152*'Indices PF'!$L$25)))))))))</f>
        <v/>
      </c>
      <c r="L152" s="239" t="str">
        <f>IF(OR(ISBLANK(G152),ISBLANK(H152)),"",
 IF((H152&lt;='Indices PF'!$D$47),
  IF(('Funções Transações'!G152&lt;'Indices PF'!$E$50), G152*'Indices PF'!$J$47,
  IF(('Funções Transações'!G152&lt;'Indices PF'!$F$50), G152*'Indices PF'!$K$47, G152*'Indices PF'!$L$47)),
   IF((H152&lt;='Indices PF'!$D$48),
   IF(('Funções Transações'!G152&lt;'Indices PF'!$E$50), G152*'Indices PF'!$J$48,
   IF(('Funções Transações'!G152&lt;'Indices PF'!$F$50), G152*'Indices PF'!$K$48, G152*'Indices PF'!$L$48)),
    IF((H152&gt;='Indices PF'!$D$49),
    IF(('Funções Transações'!G152&lt;'Indices PF'!$E$50), G152*'Indices PF'!$J$49,
    IF(('Funções Transações'!G152&lt;'Indices PF'!$F$50), G152*'Indices PF'!$K$49, G152*'Indices PF'!$L$49))))))</f>
        <v/>
      </c>
      <c r="M152" s="122"/>
      <c r="N152" s="118"/>
      <c r="O152" s="122"/>
      <c r="P152" s="117"/>
      <c r="Q152" s="118"/>
      <c r="R152" s="144" t="str">
        <f>IF(AND(ISTEXT(T152),ISTEXT(U152)),"",SUM(T152:U152)*'Indices PF'!$E$54)</f>
        <v/>
      </c>
      <c r="S152" s="214" t="str">
        <f>IF(OR(ISBLANK(N152),ISBLANK(O152)),"",
 IF(M152="EI", IF((O152&lt;='Indices PF'!$D$7),
  IF(('Funções Transações'!N152&lt;'Indices PF'!$E$10), 'Indices PF'!$E$7,
  IF(('Funções Transações'!N152&lt;'Indices PF'!$F$10), 'Indices PF'!$F$7, 'Indices PF'!$G$7)),
   IF((O152&lt;='Indices PF'!$D$8),
   IF(('Funções Transações'!N152&lt;'Indices PF'!$E$10), 'Indices PF'!$E$8,
   IF(('Funções Transações'!N152&lt;'Indices PF'!$F$10), 'Indices PF'!$F$8, 'Indices PF'!$G$8)),
    IF((O152&gt;='Indices PF'!$D$9),
    IF(('Funções Transações'!N152&lt;'Indices PF'!$E$10), 'Indices PF'!$E$9,
    IF(('Funções Transações'!N152&lt;'Indices PF'!$F$10), 'Indices PF'!$F$9, 'Indices PF'!$G$9))))),
 IF(M152="EQ", IF((O152&lt;='Indices PF'!$D$15),
  IF(('Funções Transações'!N152&lt;'Indices PF'!$E$18), 'Indices PF'!$E$15,
  IF(('Funções Transações'!N152&lt;'Indices PF'!$F$18), 'Indices PF'!$F$15, 'Indices PF'!$G$15)),
   IF((O152&lt;='Indices PF'!$D$16),
   IF(('Funções Transações'!N152&lt;'Indices PF'!$E$18), 'Indices PF'!$E$16,
   IF(('Funções Transações'!N152&lt;'Indices PF'!$F$18), 'Indices PF'!$F$16, 'Indices PF'!$G$16)),
    IF((O152&gt;='Indices PF'!$D$17),
    IF(('Funções Transações'!N152&lt;'Indices PF'!$E$18), 'Indices PF'!$E$17,
    IF(('Funções Transações'!N152&lt;'Indices PF'!$F$18), 'Indices PF'!$F$17, 'Indices PF'!$G$17))))),
 IF(M152="EO", IF((O152&lt;='Indices PF'!$D$23),
  IF(('Funções Transações'!N152&lt;'Indices PF'!$E$26), 'Indices PF'!$E$23,
  IF(('Funções Transações'!N152&lt;'Indices PF'!$F$26), 'Indices PF'!$F$23, 'Indices PF'!$G$23)),
   IF((O152&lt;='Indices PF'!$D$24),
   IF(('Funções Transações'!N152&lt;'Indices PF'!$E$26), 'Indices PF'!$E$24,
   IF(('Funções Transações'!N152&lt;'Indices PF'!$F$26), 'Indices PF'!$F$24, 'Indices PF'!$G$24)),
    IF((O152&gt;='Indices PF'!$D$25),
    IF(('Funções Transações'!N152&lt;'Indices PF'!$E$26), 'Indices PF'!$E$25,
    IF(('Funções Transações'!N152&lt;'Indices PF'!$F$26), 'Indices PF'!$F$25, 'Indices PF'!$G$25)))))))))</f>
        <v/>
      </c>
      <c r="T152" s="215" t="str">
        <f>IF(OR(ISBLANK(N152),ISBLANK(O152)),"",
 IF(M152="EI", IF((O152&lt;='Indices PF'!$D$7),
  IF(('Funções Transações'!N152&lt;'Indices PF'!$E$10), N152*'Indices PF'!$J$7,
  IF(('Funções Transações'!N152&lt;'Indices PF'!$F$10), N152*'Indices PF'!$K$7, N152*'Indices PF'!$L$7)),
   IF((O152&lt;='Indices PF'!$D$8),
   IF(('Funções Transações'!N152&lt;'Indices PF'!$E$10), N152*'Indices PF'!$J$8,
   IF(('Funções Transações'!N152&lt;'Indices PF'!$F$10), N152*'Indices PF'!$K$8, N152*'Indices PF'!$L$8)),
    IF((O152&gt;='Indices PF'!$D$9),
    IF(('Funções Transações'!N152&lt;'Indices PF'!$E$10), N152*'Indices PF'!$J$9,
    IF(('Funções Transações'!N152&lt;'Indices PF'!$F$10), N152*'Indices PF'!$K$9, N152*'Indices PF'!$L$9))))),
 IF(M152="EQ", IF((O152&lt;='Indices PF'!$D$15),
  IF(('Funções Transações'!N152&lt;'Indices PF'!$E$18), N152*'Indices PF'!$J$15,
  IF(('Funções Transações'!N152&lt;'Indices PF'!$F$18), N152*'Indices PF'!$K$15, N152*'Indices PF'!$L$15)),
   IF((O152&lt;='Indices PF'!$D$16),
   IF(('Funções Transações'!N152&lt;'Indices PF'!$E$18), N152*'Indices PF'!$J$16,
   IF(('Funções Transações'!N152&lt;'Indices PF'!$F$18), N152*'Indices PF'!$K$16, N152*'Indices PF'!$L$16)),
    IF((O152&gt;='Indices PF'!$D$17),
    IF(('Funções Transações'!N152&lt;'Indices PF'!$E$18), N152*'Indices PF'!$J$17,
    IF(('Funções Transações'!N152&lt;'Indices PF'!$F$18), N152*'Indices PF'!$K$17, N152*'Indices PF'!$L$17))))),
 IF(M152="EO", IF((O152&lt;='Indices PF'!$D$23),
  IF(('Funções Transações'!N152&lt;'Indices PF'!$E$26), N152*'Indices PF'!$J$23,
  IF(('Funções Transações'!N152&lt;'Indices PF'!$F$26), N152*'Indices PF'!$K$23, N152*'Indices PF'!$L$23)),
   IF((O152&lt;='Indices PF'!$D$24),
   IF(('Funções Transações'!N152&lt;'Indices PF'!$E$26), N152*'Indices PF'!$J$24,
   IF(('Funções Transações'!N152&lt;'Indices PF'!$F$26), N152*'Indices PF'!$K$24, N152*'Indices PF'!$L$24)),
    IF((O152&gt;='Indices PF'!$D$25),
    IF(('Funções Transações'!N152&lt;'Indices PF'!$E$26), N152*'Indices PF'!$J$25,
    IF(('Funções Transações'!N152&lt;'Indices PF'!$F$26), N152*'Indices PF'!$K$25, N152*'Indices PF'!$L$25)))))))))</f>
        <v/>
      </c>
      <c r="U152" s="216" t="str">
        <f>IF(OR(ISBLANK(P152),ISBLANK(Q152)),"",
 IF((Q152&lt;='Indices PF'!$D$47),
  IF(('Funções Transações'!P152&lt;'Indices PF'!$E$50), P152*'Indices PF'!$J$47,
  IF(('Funções Transações'!P152&lt;'Indices PF'!$F$50), P152*'Indices PF'!$K$47, P152*'Indices PF'!$L$47)),
   IF((Q152&lt;='Indices PF'!$D$48),
   IF(('Funções Transações'!P152&lt;'Indices PF'!$E$50), P152*'Indices PF'!$J$48,
   IF(('Funções Transações'!P152&lt;'Indices PF'!$F$50), P152*'Indices PF'!$K$48, P152*'Indices PF'!$L$48)),
    IF((Q152&gt;='Indices PF'!$D$49),
    IF(('Funções Transações'!P152&lt;'Indices PF'!$E$50), P152*'Indices PF'!$J$49,
    IF(('Funções Transações'!P152&lt;'Indices PF'!$F$50), P152*'Indices PF'!$K$49, P152*'Indices PF'!$L$49))))))</f>
        <v/>
      </c>
      <c r="V152" s="122"/>
      <c r="W152" s="122"/>
      <c r="X152" s="122"/>
      <c r="Y152" s="117"/>
      <c r="Z152" s="117"/>
      <c r="AA152" s="118"/>
      <c r="AB152" s="241" t="str">
        <f t="shared" si="2"/>
        <v/>
      </c>
      <c r="AC152" s="123"/>
      <c r="AD152" s="148"/>
      <c r="AE152" s="123"/>
      <c r="AF152" s="123"/>
      <c r="AG152" s="123"/>
    </row>
    <row r="153" spans="1:33" ht="12.75" customHeight="1">
      <c r="A153" s="84"/>
      <c r="B153" s="107"/>
      <c r="C153" s="173"/>
      <c r="D153" s="122"/>
      <c r="E153" s="118"/>
      <c r="F153" s="238"/>
      <c r="G153" s="122"/>
      <c r="H153" s="118"/>
      <c r="I153" s="144" t="str">
        <f>IF(AND(ISTEXT(K153),ISTEXT(L153)),"",SUM(K153:L153)*'Indices PF'!$E$54)</f>
        <v/>
      </c>
      <c r="J153" s="214" t="str">
        <f>IF(OR(ISBLANK(E153),ISBLANK(F153)),"",
 IF(D153="EI", IF((F153&lt;='Indices PF'!$D$7),
  IF(('Funções Transações'!E153&lt;'Indices PF'!$E$10), 'Indices PF'!$E$7,
  IF(('Funções Transações'!E153&lt;'Indices PF'!$F$10), 'Indices PF'!$F$7, 'Indices PF'!$G$7)),
   IF((F153&lt;='Indices PF'!$D$8),
   IF(('Funções Transações'!E153&lt;'Indices PF'!$E$10), 'Indices PF'!$E$8,
   IF(('Funções Transações'!E153&lt;'Indices PF'!$F$10), 'Indices PF'!$F$8, 'Indices PF'!$G$8)),
    IF((F153&gt;='Indices PF'!$D$9),
    IF(('Funções Transações'!E153&lt;'Indices PF'!$E$10), 'Indices PF'!$E$9,
    IF(('Funções Transações'!E153&lt;'Indices PF'!$F$10), 'Indices PF'!$F$9, 'Indices PF'!$G$9))))),
 IF(D153="EQ", IF((F153&lt;='Indices PF'!$D$15),
  IF(('Funções Transações'!E153&lt;'Indices PF'!$E$18), 'Indices PF'!$E$15,
  IF(('Funções Transações'!E153&lt;'Indices PF'!$F$18), 'Indices PF'!$F$15, 'Indices PF'!$G$15)),
   IF((F153&lt;='Indices PF'!$D$16),
   IF(('Funções Transações'!E153&lt;'Indices PF'!$E$18), 'Indices PF'!$E$16,
   IF(('Funções Transações'!E153&lt;'Indices PF'!$F$18), 'Indices PF'!$F$16, 'Indices PF'!$G$16)),
    IF((F153&gt;='Indices PF'!$D$17),
    IF(('Funções Transações'!E153&lt;'Indices PF'!$E$18), 'Indices PF'!$E$16,
    IF(('Funções Transações'!E153&lt;'Indices PF'!$F$18), 'Indices PF'!$F$16, 'Indices PF'!$G$16))))),
 IF(D153="EO", IF((F153&lt;='Indices PF'!$D$23),
  IF(('Funções Transações'!E153&lt;'Indices PF'!$E$26), 'Indices PF'!$E$23,
  IF(('Funções Transações'!E153&lt;'Indices PF'!$F$26), 'Indices PF'!$F$23, 'Indices PF'!$G$23)),
   IF((F153&lt;='Indices PF'!$D$24),
   IF(('Funções Transações'!E153&lt;'Indices PF'!$E$26), 'Indices PF'!$E$24,
   IF(('Funções Transações'!E153&lt;'Indices PF'!$F$26), 'Indices PF'!$F$24, 'Indices PF'!$G$24)),
    IF((F153&gt;='Indices PF'!$D$25),
    IF(('Funções Transações'!E153&lt;'Indices PF'!$E$26), 'Indices PF'!$E$25,
    IF(('Funções Transações'!E153&lt;'Indices PF'!$F$26), 'Indices PF'!$F$25, 'Indices PF'!$G$25)))))))))</f>
        <v/>
      </c>
      <c r="K153" s="116" t="str">
        <f>IF(OR(ISBLANK(E153),ISBLANK(F153)),"",
 IF(D153="EI", IF((F153&lt;='Indices PF'!$D$7),
  IF(('Funções Transações'!E153&lt;'Indices PF'!$E$10), E153*'Indices PF'!$J$7,
  IF(('Funções Transações'!E153&lt;'Indices PF'!$F$10), E153*'Indices PF'!$K$7, E153*'Indices PF'!$L$7)),
   IF((F153&lt;='Indices PF'!$D$8),
   IF(('Funções Transações'!E153&lt;'Indices PF'!$E$10), E153*'Indices PF'!$J$8,
   IF(('Funções Transações'!E153&lt;'Indices PF'!$F$10), E153*'Indices PF'!$K$8, E153*'Indices PF'!$L$8)),
    IF((F153&gt;='Indices PF'!$D$9),
    IF(('Funções Transações'!E153&lt;'Indices PF'!$E$10), E153*'Indices PF'!$J$9,
    IF(('Funções Transações'!E153&lt;'Indices PF'!$F$10), E153*'Indices PF'!$K$9, E153*'Indices PF'!$L$9))))),
 IF(D153="EQ", IF((F153&lt;='Indices PF'!$D$15),
  IF(('Funções Transações'!E153&lt;'Indices PF'!$E$18), E153*'Indices PF'!$J$15,
  IF(('Funções Transações'!E153&lt;'Indices PF'!$F$18), E153*'Indices PF'!$K$15, E153*'Indices PF'!$L$15)),
   IF((F153&lt;='Indices PF'!$D$16),
   IF(('Funções Transações'!E153&lt;'Indices PF'!$E$18), E153*'Indices PF'!$J$16,
   IF(('Funções Transações'!E153&lt;'Indices PF'!$F$18), E153*'Indices PF'!$K$16, E153*'Indices PF'!$L$16)),
    IF((F153&gt;='Indices PF'!$D$17),
    IF(('Funções Transações'!E153&lt;'Indices PF'!$E$18), E153*'Indices PF'!$J$16,
    IF(('Funções Transações'!E153&lt;'Indices PF'!$F$18), E153*'Indices PF'!$K$16, E153*'Indices PF'!$L$16))))),
 IF(D153="EO", IF((F153&lt;='Indices PF'!$D$23),
  IF(('Funções Transações'!E153&lt;'Indices PF'!$E$26), E153*'Indices PF'!$J$23,
  IF(('Funções Transações'!E153&lt;'Indices PF'!$F$26), E153*'Indices PF'!$K$23, E153*'Indices PF'!$L$23)),
   IF((F153&lt;='Indices PF'!$D$24),
   IF(('Funções Transações'!E153&lt;'Indices PF'!$E$26), E153*'Indices PF'!$J$24,
   IF(('Funções Transações'!E153&lt;'Indices PF'!$F$26), E153*'Indices PF'!$K$24, E153*'Indices PF'!$L$24)),
    IF((F153&gt;='Indices PF'!$D$25),
    IF(('Funções Transações'!E153&lt;'Indices PF'!$E$26), E153*'Indices PF'!$J$25,
    IF(('Funções Transações'!E153&lt;'Indices PF'!$F$26), E153*'Indices PF'!$K$25, E153*'Indices PF'!$L$25)))))))))</f>
        <v/>
      </c>
      <c r="L153" s="239" t="str">
        <f>IF(OR(ISBLANK(G153),ISBLANK(H153)),"",
 IF((H153&lt;='Indices PF'!$D$47),
  IF(('Funções Transações'!G153&lt;'Indices PF'!$E$50), G153*'Indices PF'!$J$47,
  IF(('Funções Transações'!G153&lt;'Indices PF'!$F$50), G153*'Indices PF'!$K$47, G153*'Indices PF'!$L$47)),
   IF((H153&lt;='Indices PF'!$D$48),
   IF(('Funções Transações'!G153&lt;'Indices PF'!$E$50), G153*'Indices PF'!$J$48,
   IF(('Funções Transações'!G153&lt;'Indices PF'!$F$50), G153*'Indices PF'!$K$48, G153*'Indices PF'!$L$48)),
    IF((H153&gt;='Indices PF'!$D$49),
    IF(('Funções Transações'!G153&lt;'Indices PF'!$E$50), G153*'Indices PF'!$J$49,
    IF(('Funções Transações'!G153&lt;'Indices PF'!$F$50), G153*'Indices PF'!$K$49, G153*'Indices PF'!$L$49))))))</f>
        <v/>
      </c>
      <c r="M153" s="122"/>
      <c r="N153" s="118"/>
      <c r="O153" s="122"/>
      <c r="P153" s="117"/>
      <c r="Q153" s="118"/>
      <c r="R153" s="144" t="str">
        <f>IF(AND(ISTEXT(T153),ISTEXT(U153)),"",SUM(T153:U153)*'Indices PF'!$E$54)</f>
        <v/>
      </c>
      <c r="S153" s="214" t="str">
        <f>IF(OR(ISBLANK(N153),ISBLANK(O153)),"",
 IF(M153="EI", IF((O153&lt;='Indices PF'!$D$7),
  IF(('Funções Transações'!N153&lt;'Indices PF'!$E$10), 'Indices PF'!$E$7,
  IF(('Funções Transações'!N153&lt;'Indices PF'!$F$10), 'Indices PF'!$F$7, 'Indices PF'!$G$7)),
   IF((O153&lt;='Indices PF'!$D$8),
   IF(('Funções Transações'!N153&lt;'Indices PF'!$E$10), 'Indices PF'!$E$8,
   IF(('Funções Transações'!N153&lt;'Indices PF'!$F$10), 'Indices PF'!$F$8, 'Indices PF'!$G$8)),
    IF((O153&gt;='Indices PF'!$D$9),
    IF(('Funções Transações'!N153&lt;'Indices PF'!$E$10), 'Indices PF'!$E$9,
    IF(('Funções Transações'!N153&lt;'Indices PF'!$F$10), 'Indices PF'!$F$9, 'Indices PF'!$G$9))))),
 IF(M153="EQ", IF((O153&lt;='Indices PF'!$D$15),
  IF(('Funções Transações'!N153&lt;'Indices PF'!$E$18), 'Indices PF'!$E$15,
  IF(('Funções Transações'!N153&lt;'Indices PF'!$F$18), 'Indices PF'!$F$15, 'Indices PF'!$G$15)),
   IF((O153&lt;='Indices PF'!$D$16),
   IF(('Funções Transações'!N153&lt;'Indices PF'!$E$18), 'Indices PF'!$E$16,
   IF(('Funções Transações'!N153&lt;'Indices PF'!$F$18), 'Indices PF'!$F$16, 'Indices PF'!$G$16)),
    IF((O153&gt;='Indices PF'!$D$17),
    IF(('Funções Transações'!N153&lt;'Indices PF'!$E$18), 'Indices PF'!$E$17,
    IF(('Funções Transações'!N153&lt;'Indices PF'!$F$18), 'Indices PF'!$F$17, 'Indices PF'!$G$17))))),
 IF(M153="EO", IF((O153&lt;='Indices PF'!$D$23),
  IF(('Funções Transações'!N153&lt;'Indices PF'!$E$26), 'Indices PF'!$E$23,
  IF(('Funções Transações'!N153&lt;'Indices PF'!$F$26), 'Indices PF'!$F$23, 'Indices PF'!$G$23)),
   IF((O153&lt;='Indices PF'!$D$24),
   IF(('Funções Transações'!N153&lt;'Indices PF'!$E$26), 'Indices PF'!$E$24,
   IF(('Funções Transações'!N153&lt;'Indices PF'!$F$26), 'Indices PF'!$F$24, 'Indices PF'!$G$24)),
    IF((O153&gt;='Indices PF'!$D$25),
    IF(('Funções Transações'!N153&lt;'Indices PF'!$E$26), 'Indices PF'!$E$25,
    IF(('Funções Transações'!N153&lt;'Indices PF'!$F$26), 'Indices PF'!$F$25, 'Indices PF'!$G$25)))))))))</f>
        <v/>
      </c>
      <c r="T153" s="215" t="str">
        <f>IF(OR(ISBLANK(N153),ISBLANK(O153)),"",
 IF(M153="EI", IF((O153&lt;='Indices PF'!$D$7),
  IF(('Funções Transações'!N153&lt;'Indices PF'!$E$10), N153*'Indices PF'!$J$7,
  IF(('Funções Transações'!N153&lt;'Indices PF'!$F$10), N153*'Indices PF'!$K$7, N153*'Indices PF'!$L$7)),
   IF((O153&lt;='Indices PF'!$D$8),
   IF(('Funções Transações'!N153&lt;'Indices PF'!$E$10), N153*'Indices PF'!$J$8,
   IF(('Funções Transações'!N153&lt;'Indices PF'!$F$10), N153*'Indices PF'!$K$8, N153*'Indices PF'!$L$8)),
    IF((O153&gt;='Indices PF'!$D$9),
    IF(('Funções Transações'!N153&lt;'Indices PF'!$E$10), N153*'Indices PF'!$J$9,
    IF(('Funções Transações'!N153&lt;'Indices PF'!$F$10), N153*'Indices PF'!$K$9, N153*'Indices PF'!$L$9))))),
 IF(M153="EQ", IF((O153&lt;='Indices PF'!$D$15),
  IF(('Funções Transações'!N153&lt;'Indices PF'!$E$18), N153*'Indices PF'!$J$15,
  IF(('Funções Transações'!N153&lt;'Indices PF'!$F$18), N153*'Indices PF'!$K$15, N153*'Indices PF'!$L$15)),
   IF((O153&lt;='Indices PF'!$D$16),
   IF(('Funções Transações'!N153&lt;'Indices PF'!$E$18), N153*'Indices PF'!$J$16,
   IF(('Funções Transações'!N153&lt;'Indices PF'!$F$18), N153*'Indices PF'!$K$16, N153*'Indices PF'!$L$16)),
    IF((O153&gt;='Indices PF'!$D$17),
    IF(('Funções Transações'!N153&lt;'Indices PF'!$E$18), N153*'Indices PF'!$J$17,
    IF(('Funções Transações'!N153&lt;'Indices PF'!$F$18), N153*'Indices PF'!$K$17, N153*'Indices PF'!$L$17))))),
 IF(M153="EO", IF((O153&lt;='Indices PF'!$D$23),
  IF(('Funções Transações'!N153&lt;'Indices PF'!$E$26), N153*'Indices PF'!$J$23,
  IF(('Funções Transações'!N153&lt;'Indices PF'!$F$26), N153*'Indices PF'!$K$23, N153*'Indices PF'!$L$23)),
   IF((O153&lt;='Indices PF'!$D$24),
   IF(('Funções Transações'!N153&lt;'Indices PF'!$E$26), N153*'Indices PF'!$J$24,
   IF(('Funções Transações'!N153&lt;'Indices PF'!$F$26), N153*'Indices PF'!$K$24, N153*'Indices PF'!$L$24)),
    IF((O153&gt;='Indices PF'!$D$25),
    IF(('Funções Transações'!N153&lt;'Indices PF'!$E$26), N153*'Indices PF'!$J$25,
    IF(('Funções Transações'!N153&lt;'Indices PF'!$F$26), N153*'Indices PF'!$K$25, N153*'Indices PF'!$L$25)))))))))</f>
        <v/>
      </c>
      <c r="U153" s="216" t="str">
        <f>IF(OR(ISBLANK(P153),ISBLANK(Q153)),"",
 IF((Q153&lt;='Indices PF'!$D$47),
  IF(('Funções Transações'!P153&lt;'Indices PF'!$E$50), P153*'Indices PF'!$J$47,
  IF(('Funções Transações'!P153&lt;'Indices PF'!$F$50), P153*'Indices PF'!$K$47, P153*'Indices PF'!$L$47)),
   IF((Q153&lt;='Indices PF'!$D$48),
   IF(('Funções Transações'!P153&lt;'Indices PF'!$E$50), P153*'Indices PF'!$J$48,
   IF(('Funções Transações'!P153&lt;'Indices PF'!$F$50), P153*'Indices PF'!$K$48, P153*'Indices PF'!$L$48)),
    IF((Q153&gt;='Indices PF'!$D$49),
    IF(('Funções Transações'!P153&lt;'Indices PF'!$E$50), P153*'Indices PF'!$J$49,
    IF(('Funções Transações'!P153&lt;'Indices PF'!$F$50), P153*'Indices PF'!$K$49, P153*'Indices PF'!$L$49))))))</f>
        <v/>
      </c>
      <c r="V153" s="122"/>
      <c r="W153" s="122"/>
      <c r="X153" s="122"/>
      <c r="Y153" s="117"/>
      <c r="Z153" s="117"/>
      <c r="AA153" s="118"/>
      <c r="AB153" s="241" t="str">
        <f t="shared" si="2"/>
        <v/>
      </c>
      <c r="AC153" s="123"/>
      <c r="AD153" s="148"/>
      <c r="AE153" s="123"/>
      <c r="AF153" s="123"/>
      <c r="AG153" s="123"/>
    </row>
    <row r="154" spans="1:33" ht="12.75" customHeight="1">
      <c r="A154" s="84"/>
      <c r="B154" s="107"/>
      <c r="C154" s="173"/>
      <c r="D154" s="122"/>
      <c r="E154" s="118"/>
      <c r="F154" s="238"/>
      <c r="G154" s="122"/>
      <c r="H154" s="118"/>
      <c r="I154" s="144" t="str">
        <f>IF(AND(ISTEXT(K154),ISTEXT(L154)),"",SUM(K154:L154)*'Indices PF'!$E$54)</f>
        <v/>
      </c>
      <c r="J154" s="214" t="str">
        <f>IF(OR(ISBLANK(E154),ISBLANK(F154)),"",
 IF(D154="EI", IF((F154&lt;='Indices PF'!$D$7),
  IF(('Funções Transações'!E154&lt;'Indices PF'!$E$10), 'Indices PF'!$E$7,
  IF(('Funções Transações'!E154&lt;'Indices PF'!$F$10), 'Indices PF'!$F$7, 'Indices PF'!$G$7)),
   IF((F154&lt;='Indices PF'!$D$8),
   IF(('Funções Transações'!E154&lt;'Indices PF'!$E$10), 'Indices PF'!$E$8,
   IF(('Funções Transações'!E154&lt;'Indices PF'!$F$10), 'Indices PF'!$F$8, 'Indices PF'!$G$8)),
    IF((F154&gt;='Indices PF'!$D$9),
    IF(('Funções Transações'!E154&lt;'Indices PF'!$E$10), 'Indices PF'!$E$9,
    IF(('Funções Transações'!E154&lt;'Indices PF'!$F$10), 'Indices PF'!$F$9, 'Indices PF'!$G$9))))),
 IF(D154="EQ", IF((F154&lt;='Indices PF'!$D$15),
  IF(('Funções Transações'!E154&lt;'Indices PF'!$E$18), 'Indices PF'!$E$15,
  IF(('Funções Transações'!E154&lt;'Indices PF'!$F$18), 'Indices PF'!$F$15, 'Indices PF'!$G$15)),
   IF((F154&lt;='Indices PF'!$D$16),
   IF(('Funções Transações'!E154&lt;'Indices PF'!$E$18), 'Indices PF'!$E$16,
   IF(('Funções Transações'!E154&lt;'Indices PF'!$F$18), 'Indices PF'!$F$16, 'Indices PF'!$G$16)),
    IF((F154&gt;='Indices PF'!$D$17),
    IF(('Funções Transações'!E154&lt;'Indices PF'!$E$18), 'Indices PF'!$E$16,
    IF(('Funções Transações'!E154&lt;'Indices PF'!$F$18), 'Indices PF'!$F$16, 'Indices PF'!$G$16))))),
 IF(D154="EO", IF((F154&lt;='Indices PF'!$D$23),
  IF(('Funções Transações'!E154&lt;'Indices PF'!$E$26), 'Indices PF'!$E$23,
  IF(('Funções Transações'!E154&lt;'Indices PF'!$F$26), 'Indices PF'!$F$23, 'Indices PF'!$G$23)),
   IF((F154&lt;='Indices PF'!$D$24),
   IF(('Funções Transações'!E154&lt;'Indices PF'!$E$26), 'Indices PF'!$E$24,
   IF(('Funções Transações'!E154&lt;'Indices PF'!$F$26), 'Indices PF'!$F$24, 'Indices PF'!$G$24)),
    IF((F154&gt;='Indices PF'!$D$25),
    IF(('Funções Transações'!E154&lt;'Indices PF'!$E$26), 'Indices PF'!$E$25,
    IF(('Funções Transações'!E154&lt;'Indices PF'!$F$26), 'Indices PF'!$F$25, 'Indices PF'!$G$25)))))))))</f>
        <v/>
      </c>
      <c r="K154" s="116" t="str">
        <f>IF(OR(ISBLANK(E154),ISBLANK(F154)),"",
 IF(D154="EI", IF((F154&lt;='Indices PF'!$D$7),
  IF(('Funções Transações'!E154&lt;'Indices PF'!$E$10), E154*'Indices PF'!$J$7,
  IF(('Funções Transações'!E154&lt;'Indices PF'!$F$10), E154*'Indices PF'!$K$7, E154*'Indices PF'!$L$7)),
   IF((F154&lt;='Indices PF'!$D$8),
   IF(('Funções Transações'!E154&lt;'Indices PF'!$E$10), E154*'Indices PF'!$J$8,
   IF(('Funções Transações'!E154&lt;'Indices PF'!$F$10), E154*'Indices PF'!$K$8, E154*'Indices PF'!$L$8)),
    IF((F154&gt;='Indices PF'!$D$9),
    IF(('Funções Transações'!E154&lt;'Indices PF'!$E$10), E154*'Indices PF'!$J$9,
    IF(('Funções Transações'!E154&lt;'Indices PF'!$F$10), E154*'Indices PF'!$K$9, E154*'Indices PF'!$L$9))))),
 IF(D154="EQ", IF((F154&lt;='Indices PF'!$D$15),
  IF(('Funções Transações'!E154&lt;'Indices PF'!$E$18), E154*'Indices PF'!$J$15,
  IF(('Funções Transações'!E154&lt;'Indices PF'!$F$18), E154*'Indices PF'!$K$15, E154*'Indices PF'!$L$15)),
   IF((F154&lt;='Indices PF'!$D$16),
   IF(('Funções Transações'!E154&lt;'Indices PF'!$E$18), E154*'Indices PF'!$J$16,
   IF(('Funções Transações'!E154&lt;'Indices PF'!$F$18), E154*'Indices PF'!$K$16, E154*'Indices PF'!$L$16)),
    IF((F154&gt;='Indices PF'!$D$17),
    IF(('Funções Transações'!E154&lt;'Indices PF'!$E$18), E154*'Indices PF'!$J$16,
    IF(('Funções Transações'!E154&lt;'Indices PF'!$F$18), E154*'Indices PF'!$K$16, E154*'Indices PF'!$L$16))))),
 IF(D154="EO", IF((F154&lt;='Indices PF'!$D$23),
  IF(('Funções Transações'!E154&lt;'Indices PF'!$E$26), E154*'Indices PF'!$J$23,
  IF(('Funções Transações'!E154&lt;'Indices PF'!$F$26), E154*'Indices PF'!$K$23, E154*'Indices PF'!$L$23)),
   IF((F154&lt;='Indices PF'!$D$24),
   IF(('Funções Transações'!E154&lt;'Indices PF'!$E$26), E154*'Indices PF'!$J$24,
   IF(('Funções Transações'!E154&lt;'Indices PF'!$F$26), E154*'Indices PF'!$K$24, E154*'Indices PF'!$L$24)),
    IF((F154&gt;='Indices PF'!$D$25),
    IF(('Funções Transações'!E154&lt;'Indices PF'!$E$26), E154*'Indices PF'!$J$25,
    IF(('Funções Transações'!E154&lt;'Indices PF'!$F$26), E154*'Indices PF'!$K$25, E154*'Indices PF'!$L$25)))))))))</f>
        <v/>
      </c>
      <c r="L154" s="239" t="str">
        <f>IF(OR(ISBLANK(G154),ISBLANK(H154)),"",
 IF((H154&lt;='Indices PF'!$D$47),
  IF(('Funções Transações'!G154&lt;'Indices PF'!$E$50), G154*'Indices PF'!$J$47,
  IF(('Funções Transações'!G154&lt;'Indices PF'!$F$50), G154*'Indices PF'!$K$47, G154*'Indices PF'!$L$47)),
   IF((H154&lt;='Indices PF'!$D$48),
   IF(('Funções Transações'!G154&lt;'Indices PF'!$E$50), G154*'Indices PF'!$J$48,
   IF(('Funções Transações'!G154&lt;'Indices PF'!$F$50), G154*'Indices PF'!$K$48, G154*'Indices PF'!$L$48)),
    IF((H154&gt;='Indices PF'!$D$49),
    IF(('Funções Transações'!G154&lt;'Indices PF'!$E$50), G154*'Indices PF'!$J$49,
    IF(('Funções Transações'!G154&lt;'Indices PF'!$F$50), G154*'Indices PF'!$K$49, G154*'Indices PF'!$L$49))))))</f>
        <v/>
      </c>
      <c r="M154" s="122"/>
      <c r="N154" s="118"/>
      <c r="O154" s="122"/>
      <c r="P154" s="117"/>
      <c r="Q154" s="118"/>
      <c r="R154" s="144" t="str">
        <f>IF(AND(ISTEXT(T154),ISTEXT(U154)),"",SUM(T154:U154)*'Indices PF'!$E$54)</f>
        <v/>
      </c>
      <c r="S154" s="214" t="str">
        <f>IF(OR(ISBLANK(N154),ISBLANK(O154)),"",
 IF(M154="EI", IF((O154&lt;='Indices PF'!$D$7),
  IF(('Funções Transações'!N154&lt;'Indices PF'!$E$10), 'Indices PF'!$E$7,
  IF(('Funções Transações'!N154&lt;'Indices PF'!$F$10), 'Indices PF'!$F$7, 'Indices PF'!$G$7)),
   IF((O154&lt;='Indices PF'!$D$8),
   IF(('Funções Transações'!N154&lt;'Indices PF'!$E$10), 'Indices PF'!$E$8,
   IF(('Funções Transações'!N154&lt;'Indices PF'!$F$10), 'Indices PF'!$F$8, 'Indices PF'!$G$8)),
    IF((O154&gt;='Indices PF'!$D$9),
    IF(('Funções Transações'!N154&lt;'Indices PF'!$E$10), 'Indices PF'!$E$9,
    IF(('Funções Transações'!N154&lt;'Indices PF'!$F$10), 'Indices PF'!$F$9, 'Indices PF'!$G$9))))),
 IF(M154="EQ", IF((O154&lt;='Indices PF'!$D$15),
  IF(('Funções Transações'!N154&lt;'Indices PF'!$E$18), 'Indices PF'!$E$15,
  IF(('Funções Transações'!N154&lt;'Indices PF'!$F$18), 'Indices PF'!$F$15, 'Indices PF'!$G$15)),
   IF((O154&lt;='Indices PF'!$D$16),
   IF(('Funções Transações'!N154&lt;'Indices PF'!$E$18), 'Indices PF'!$E$16,
   IF(('Funções Transações'!N154&lt;'Indices PF'!$F$18), 'Indices PF'!$F$16, 'Indices PF'!$G$16)),
    IF((O154&gt;='Indices PF'!$D$17),
    IF(('Funções Transações'!N154&lt;'Indices PF'!$E$18), 'Indices PF'!$E$17,
    IF(('Funções Transações'!N154&lt;'Indices PF'!$F$18), 'Indices PF'!$F$17, 'Indices PF'!$G$17))))),
 IF(M154="EO", IF((O154&lt;='Indices PF'!$D$23),
  IF(('Funções Transações'!N154&lt;'Indices PF'!$E$26), 'Indices PF'!$E$23,
  IF(('Funções Transações'!N154&lt;'Indices PF'!$F$26), 'Indices PF'!$F$23, 'Indices PF'!$G$23)),
   IF((O154&lt;='Indices PF'!$D$24),
   IF(('Funções Transações'!N154&lt;'Indices PF'!$E$26), 'Indices PF'!$E$24,
   IF(('Funções Transações'!N154&lt;'Indices PF'!$F$26), 'Indices PF'!$F$24, 'Indices PF'!$G$24)),
    IF((O154&gt;='Indices PF'!$D$25),
    IF(('Funções Transações'!N154&lt;'Indices PF'!$E$26), 'Indices PF'!$E$25,
    IF(('Funções Transações'!N154&lt;'Indices PF'!$F$26), 'Indices PF'!$F$25, 'Indices PF'!$G$25)))))))))</f>
        <v/>
      </c>
      <c r="T154" s="215" t="str">
        <f>IF(OR(ISBLANK(N154),ISBLANK(O154)),"",
 IF(M154="EI", IF((O154&lt;='Indices PF'!$D$7),
  IF(('Funções Transações'!N154&lt;'Indices PF'!$E$10), N154*'Indices PF'!$J$7,
  IF(('Funções Transações'!N154&lt;'Indices PF'!$F$10), N154*'Indices PF'!$K$7, N154*'Indices PF'!$L$7)),
   IF((O154&lt;='Indices PF'!$D$8),
   IF(('Funções Transações'!N154&lt;'Indices PF'!$E$10), N154*'Indices PF'!$J$8,
   IF(('Funções Transações'!N154&lt;'Indices PF'!$F$10), N154*'Indices PF'!$K$8, N154*'Indices PF'!$L$8)),
    IF((O154&gt;='Indices PF'!$D$9),
    IF(('Funções Transações'!N154&lt;'Indices PF'!$E$10), N154*'Indices PF'!$J$9,
    IF(('Funções Transações'!N154&lt;'Indices PF'!$F$10), N154*'Indices PF'!$K$9, N154*'Indices PF'!$L$9))))),
 IF(M154="EQ", IF((O154&lt;='Indices PF'!$D$15),
  IF(('Funções Transações'!N154&lt;'Indices PF'!$E$18), N154*'Indices PF'!$J$15,
  IF(('Funções Transações'!N154&lt;'Indices PF'!$F$18), N154*'Indices PF'!$K$15, N154*'Indices PF'!$L$15)),
   IF((O154&lt;='Indices PF'!$D$16),
   IF(('Funções Transações'!N154&lt;'Indices PF'!$E$18), N154*'Indices PF'!$J$16,
   IF(('Funções Transações'!N154&lt;'Indices PF'!$F$18), N154*'Indices PF'!$K$16, N154*'Indices PF'!$L$16)),
    IF((O154&gt;='Indices PF'!$D$17),
    IF(('Funções Transações'!N154&lt;'Indices PF'!$E$18), N154*'Indices PF'!$J$17,
    IF(('Funções Transações'!N154&lt;'Indices PF'!$F$18), N154*'Indices PF'!$K$17, N154*'Indices PF'!$L$17))))),
 IF(M154="EO", IF((O154&lt;='Indices PF'!$D$23),
  IF(('Funções Transações'!N154&lt;'Indices PF'!$E$26), N154*'Indices PF'!$J$23,
  IF(('Funções Transações'!N154&lt;'Indices PF'!$F$26), N154*'Indices PF'!$K$23, N154*'Indices PF'!$L$23)),
   IF((O154&lt;='Indices PF'!$D$24),
   IF(('Funções Transações'!N154&lt;'Indices PF'!$E$26), N154*'Indices PF'!$J$24,
   IF(('Funções Transações'!N154&lt;'Indices PF'!$F$26), N154*'Indices PF'!$K$24, N154*'Indices PF'!$L$24)),
    IF((O154&gt;='Indices PF'!$D$25),
    IF(('Funções Transações'!N154&lt;'Indices PF'!$E$26), N154*'Indices PF'!$J$25,
    IF(('Funções Transações'!N154&lt;'Indices PF'!$F$26), N154*'Indices PF'!$K$25, N154*'Indices PF'!$L$25)))))))))</f>
        <v/>
      </c>
      <c r="U154" s="216" t="str">
        <f>IF(OR(ISBLANK(P154),ISBLANK(Q154)),"",
 IF((Q154&lt;='Indices PF'!$D$47),
  IF(('Funções Transações'!P154&lt;'Indices PF'!$E$50), P154*'Indices PF'!$J$47,
  IF(('Funções Transações'!P154&lt;'Indices PF'!$F$50), P154*'Indices PF'!$K$47, P154*'Indices PF'!$L$47)),
   IF((Q154&lt;='Indices PF'!$D$48),
   IF(('Funções Transações'!P154&lt;'Indices PF'!$E$50), P154*'Indices PF'!$J$48,
   IF(('Funções Transações'!P154&lt;'Indices PF'!$F$50), P154*'Indices PF'!$K$48, P154*'Indices PF'!$L$48)),
    IF((Q154&gt;='Indices PF'!$D$49),
    IF(('Funções Transações'!P154&lt;'Indices PF'!$E$50), P154*'Indices PF'!$J$49,
    IF(('Funções Transações'!P154&lt;'Indices PF'!$F$50), P154*'Indices PF'!$K$49, P154*'Indices PF'!$L$49))))))</f>
        <v/>
      </c>
      <c r="V154" s="122"/>
      <c r="W154" s="122"/>
      <c r="X154" s="122"/>
      <c r="Y154" s="117"/>
      <c r="Z154" s="117"/>
      <c r="AA154" s="118"/>
      <c r="AB154" s="241" t="str">
        <f t="shared" si="2"/>
        <v/>
      </c>
      <c r="AC154" s="123"/>
      <c r="AD154" s="148"/>
      <c r="AE154" s="123"/>
      <c r="AF154" s="123"/>
      <c r="AG154" s="123"/>
    </row>
    <row r="155" spans="1:33" ht="12.75" customHeight="1">
      <c r="A155" s="84"/>
      <c r="B155" s="107"/>
      <c r="C155" s="173"/>
      <c r="D155" s="122"/>
      <c r="E155" s="118"/>
      <c r="F155" s="238"/>
      <c r="G155" s="122"/>
      <c r="H155" s="118"/>
      <c r="I155" s="144" t="str">
        <f>IF(AND(ISTEXT(K155),ISTEXT(L155)),"",SUM(K155:L155)*'Indices PF'!$E$54)</f>
        <v/>
      </c>
      <c r="J155" s="214" t="str">
        <f>IF(OR(ISBLANK(E155),ISBLANK(F155)),"",
 IF(D155="EI", IF((F155&lt;='Indices PF'!$D$7),
  IF(('Funções Transações'!E155&lt;'Indices PF'!$E$10), 'Indices PF'!$E$7,
  IF(('Funções Transações'!E155&lt;'Indices PF'!$F$10), 'Indices PF'!$F$7, 'Indices PF'!$G$7)),
   IF((F155&lt;='Indices PF'!$D$8),
   IF(('Funções Transações'!E155&lt;'Indices PF'!$E$10), 'Indices PF'!$E$8,
   IF(('Funções Transações'!E155&lt;'Indices PF'!$F$10), 'Indices PF'!$F$8, 'Indices PF'!$G$8)),
    IF((F155&gt;='Indices PF'!$D$9),
    IF(('Funções Transações'!E155&lt;'Indices PF'!$E$10), 'Indices PF'!$E$9,
    IF(('Funções Transações'!E155&lt;'Indices PF'!$F$10), 'Indices PF'!$F$9, 'Indices PF'!$G$9))))),
 IF(D155="EQ", IF((F155&lt;='Indices PF'!$D$15),
  IF(('Funções Transações'!E155&lt;'Indices PF'!$E$18), 'Indices PF'!$E$15,
  IF(('Funções Transações'!E155&lt;'Indices PF'!$F$18), 'Indices PF'!$F$15, 'Indices PF'!$G$15)),
   IF((F155&lt;='Indices PF'!$D$16),
   IF(('Funções Transações'!E155&lt;'Indices PF'!$E$18), 'Indices PF'!$E$16,
   IF(('Funções Transações'!E155&lt;'Indices PF'!$F$18), 'Indices PF'!$F$16, 'Indices PF'!$G$16)),
    IF((F155&gt;='Indices PF'!$D$17),
    IF(('Funções Transações'!E155&lt;'Indices PF'!$E$18), 'Indices PF'!$E$16,
    IF(('Funções Transações'!E155&lt;'Indices PF'!$F$18), 'Indices PF'!$F$16, 'Indices PF'!$G$16))))),
 IF(D155="EO", IF((F155&lt;='Indices PF'!$D$23),
  IF(('Funções Transações'!E155&lt;'Indices PF'!$E$26), 'Indices PF'!$E$23,
  IF(('Funções Transações'!E155&lt;'Indices PF'!$F$26), 'Indices PF'!$F$23, 'Indices PF'!$G$23)),
   IF((F155&lt;='Indices PF'!$D$24),
   IF(('Funções Transações'!E155&lt;'Indices PF'!$E$26), 'Indices PF'!$E$24,
   IF(('Funções Transações'!E155&lt;'Indices PF'!$F$26), 'Indices PF'!$F$24, 'Indices PF'!$G$24)),
    IF((F155&gt;='Indices PF'!$D$25),
    IF(('Funções Transações'!E155&lt;'Indices PF'!$E$26), 'Indices PF'!$E$25,
    IF(('Funções Transações'!E155&lt;'Indices PF'!$F$26), 'Indices PF'!$F$25, 'Indices PF'!$G$25)))))))))</f>
        <v/>
      </c>
      <c r="K155" s="116" t="str">
        <f>IF(OR(ISBLANK(E155),ISBLANK(F155)),"",
 IF(D155="EI", IF((F155&lt;='Indices PF'!$D$7),
  IF(('Funções Transações'!E155&lt;'Indices PF'!$E$10), E155*'Indices PF'!$J$7,
  IF(('Funções Transações'!E155&lt;'Indices PF'!$F$10), E155*'Indices PF'!$K$7, E155*'Indices PF'!$L$7)),
   IF((F155&lt;='Indices PF'!$D$8),
   IF(('Funções Transações'!E155&lt;'Indices PF'!$E$10), E155*'Indices PF'!$J$8,
   IF(('Funções Transações'!E155&lt;'Indices PF'!$F$10), E155*'Indices PF'!$K$8, E155*'Indices PF'!$L$8)),
    IF((F155&gt;='Indices PF'!$D$9),
    IF(('Funções Transações'!E155&lt;'Indices PF'!$E$10), E155*'Indices PF'!$J$9,
    IF(('Funções Transações'!E155&lt;'Indices PF'!$F$10), E155*'Indices PF'!$K$9, E155*'Indices PF'!$L$9))))),
 IF(D155="EQ", IF((F155&lt;='Indices PF'!$D$15),
  IF(('Funções Transações'!E155&lt;'Indices PF'!$E$18), E155*'Indices PF'!$J$15,
  IF(('Funções Transações'!E155&lt;'Indices PF'!$F$18), E155*'Indices PF'!$K$15, E155*'Indices PF'!$L$15)),
   IF((F155&lt;='Indices PF'!$D$16),
   IF(('Funções Transações'!E155&lt;'Indices PF'!$E$18), E155*'Indices PF'!$J$16,
   IF(('Funções Transações'!E155&lt;'Indices PF'!$F$18), E155*'Indices PF'!$K$16, E155*'Indices PF'!$L$16)),
    IF((F155&gt;='Indices PF'!$D$17),
    IF(('Funções Transações'!E155&lt;'Indices PF'!$E$18), E155*'Indices PF'!$J$16,
    IF(('Funções Transações'!E155&lt;'Indices PF'!$F$18), E155*'Indices PF'!$K$16, E155*'Indices PF'!$L$16))))),
 IF(D155="EO", IF((F155&lt;='Indices PF'!$D$23),
  IF(('Funções Transações'!E155&lt;'Indices PF'!$E$26), E155*'Indices PF'!$J$23,
  IF(('Funções Transações'!E155&lt;'Indices PF'!$F$26), E155*'Indices PF'!$K$23, E155*'Indices PF'!$L$23)),
   IF((F155&lt;='Indices PF'!$D$24),
   IF(('Funções Transações'!E155&lt;'Indices PF'!$E$26), E155*'Indices PF'!$J$24,
   IF(('Funções Transações'!E155&lt;'Indices PF'!$F$26), E155*'Indices PF'!$K$24, E155*'Indices PF'!$L$24)),
    IF((F155&gt;='Indices PF'!$D$25),
    IF(('Funções Transações'!E155&lt;'Indices PF'!$E$26), E155*'Indices PF'!$J$25,
    IF(('Funções Transações'!E155&lt;'Indices PF'!$F$26), E155*'Indices PF'!$K$25, E155*'Indices PF'!$L$25)))))))))</f>
        <v/>
      </c>
      <c r="L155" s="239" t="str">
        <f>IF(OR(ISBLANK(G155),ISBLANK(H155)),"",
 IF((H155&lt;='Indices PF'!$D$47),
  IF(('Funções Transações'!G155&lt;'Indices PF'!$E$50), G155*'Indices PF'!$J$47,
  IF(('Funções Transações'!G155&lt;'Indices PF'!$F$50), G155*'Indices PF'!$K$47, G155*'Indices PF'!$L$47)),
   IF((H155&lt;='Indices PF'!$D$48),
   IF(('Funções Transações'!G155&lt;'Indices PF'!$E$50), G155*'Indices PF'!$J$48,
   IF(('Funções Transações'!G155&lt;'Indices PF'!$F$50), G155*'Indices PF'!$K$48, G155*'Indices PF'!$L$48)),
    IF((H155&gt;='Indices PF'!$D$49),
    IF(('Funções Transações'!G155&lt;'Indices PF'!$E$50), G155*'Indices PF'!$J$49,
    IF(('Funções Transações'!G155&lt;'Indices PF'!$F$50), G155*'Indices PF'!$K$49, G155*'Indices PF'!$L$49))))))</f>
        <v/>
      </c>
      <c r="M155" s="122"/>
      <c r="N155" s="118"/>
      <c r="O155" s="122"/>
      <c r="P155" s="117"/>
      <c r="Q155" s="118"/>
      <c r="R155" s="144" t="str">
        <f>IF(AND(ISTEXT(T155),ISTEXT(U155)),"",SUM(T155:U155)*'Indices PF'!$E$54)</f>
        <v/>
      </c>
      <c r="S155" s="214" t="str">
        <f>IF(OR(ISBLANK(N155),ISBLANK(O155)),"",
 IF(M155="EI", IF((O155&lt;='Indices PF'!$D$7),
  IF(('Funções Transações'!N155&lt;'Indices PF'!$E$10), 'Indices PF'!$E$7,
  IF(('Funções Transações'!N155&lt;'Indices PF'!$F$10), 'Indices PF'!$F$7, 'Indices PF'!$G$7)),
   IF((O155&lt;='Indices PF'!$D$8),
   IF(('Funções Transações'!N155&lt;'Indices PF'!$E$10), 'Indices PF'!$E$8,
   IF(('Funções Transações'!N155&lt;'Indices PF'!$F$10), 'Indices PF'!$F$8, 'Indices PF'!$G$8)),
    IF((O155&gt;='Indices PF'!$D$9),
    IF(('Funções Transações'!N155&lt;'Indices PF'!$E$10), 'Indices PF'!$E$9,
    IF(('Funções Transações'!N155&lt;'Indices PF'!$F$10), 'Indices PF'!$F$9, 'Indices PF'!$G$9))))),
 IF(M155="EQ", IF((O155&lt;='Indices PF'!$D$15),
  IF(('Funções Transações'!N155&lt;'Indices PF'!$E$18), 'Indices PF'!$E$15,
  IF(('Funções Transações'!N155&lt;'Indices PF'!$F$18), 'Indices PF'!$F$15, 'Indices PF'!$G$15)),
   IF((O155&lt;='Indices PF'!$D$16),
   IF(('Funções Transações'!N155&lt;'Indices PF'!$E$18), 'Indices PF'!$E$16,
   IF(('Funções Transações'!N155&lt;'Indices PF'!$F$18), 'Indices PF'!$F$16, 'Indices PF'!$G$16)),
    IF((O155&gt;='Indices PF'!$D$17),
    IF(('Funções Transações'!N155&lt;'Indices PF'!$E$18), 'Indices PF'!$E$17,
    IF(('Funções Transações'!N155&lt;'Indices PF'!$F$18), 'Indices PF'!$F$17, 'Indices PF'!$G$17))))),
 IF(M155="EO", IF((O155&lt;='Indices PF'!$D$23),
  IF(('Funções Transações'!N155&lt;'Indices PF'!$E$26), 'Indices PF'!$E$23,
  IF(('Funções Transações'!N155&lt;'Indices PF'!$F$26), 'Indices PF'!$F$23, 'Indices PF'!$G$23)),
   IF((O155&lt;='Indices PF'!$D$24),
   IF(('Funções Transações'!N155&lt;'Indices PF'!$E$26), 'Indices PF'!$E$24,
   IF(('Funções Transações'!N155&lt;'Indices PF'!$F$26), 'Indices PF'!$F$24, 'Indices PF'!$G$24)),
    IF((O155&gt;='Indices PF'!$D$25),
    IF(('Funções Transações'!N155&lt;'Indices PF'!$E$26), 'Indices PF'!$E$25,
    IF(('Funções Transações'!N155&lt;'Indices PF'!$F$26), 'Indices PF'!$F$25, 'Indices PF'!$G$25)))))))))</f>
        <v/>
      </c>
      <c r="T155" s="215" t="str">
        <f>IF(OR(ISBLANK(N155),ISBLANK(O155)),"",
 IF(M155="EI", IF((O155&lt;='Indices PF'!$D$7),
  IF(('Funções Transações'!N155&lt;'Indices PF'!$E$10), N155*'Indices PF'!$J$7,
  IF(('Funções Transações'!N155&lt;'Indices PF'!$F$10), N155*'Indices PF'!$K$7, N155*'Indices PF'!$L$7)),
   IF((O155&lt;='Indices PF'!$D$8),
   IF(('Funções Transações'!N155&lt;'Indices PF'!$E$10), N155*'Indices PF'!$J$8,
   IF(('Funções Transações'!N155&lt;'Indices PF'!$F$10), N155*'Indices PF'!$K$8, N155*'Indices PF'!$L$8)),
    IF((O155&gt;='Indices PF'!$D$9),
    IF(('Funções Transações'!N155&lt;'Indices PF'!$E$10), N155*'Indices PF'!$J$9,
    IF(('Funções Transações'!N155&lt;'Indices PF'!$F$10), N155*'Indices PF'!$K$9, N155*'Indices PF'!$L$9))))),
 IF(M155="EQ", IF((O155&lt;='Indices PF'!$D$15),
  IF(('Funções Transações'!N155&lt;'Indices PF'!$E$18), N155*'Indices PF'!$J$15,
  IF(('Funções Transações'!N155&lt;'Indices PF'!$F$18), N155*'Indices PF'!$K$15, N155*'Indices PF'!$L$15)),
   IF((O155&lt;='Indices PF'!$D$16),
   IF(('Funções Transações'!N155&lt;'Indices PF'!$E$18), N155*'Indices PF'!$J$16,
   IF(('Funções Transações'!N155&lt;'Indices PF'!$F$18), N155*'Indices PF'!$K$16, N155*'Indices PF'!$L$16)),
    IF((O155&gt;='Indices PF'!$D$17),
    IF(('Funções Transações'!N155&lt;'Indices PF'!$E$18), N155*'Indices PF'!$J$17,
    IF(('Funções Transações'!N155&lt;'Indices PF'!$F$18), N155*'Indices PF'!$K$17, N155*'Indices PF'!$L$17))))),
 IF(M155="EO", IF((O155&lt;='Indices PF'!$D$23),
  IF(('Funções Transações'!N155&lt;'Indices PF'!$E$26), N155*'Indices PF'!$J$23,
  IF(('Funções Transações'!N155&lt;'Indices PF'!$F$26), N155*'Indices PF'!$K$23, N155*'Indices PF'!$L$23)),
   IF((O155&lt;='Indices PF'!$D$24),
   IF(('Funções Transações'!N155&lt;'Indices PF'!$E$26), N155*'Indices PF'!$J$24,
   IF(('Funções Transações'!N155&lt;'Indices PF'!$F$26), N155*'Indices PF'!$K$24, N155*'Indices PF'!$L$24)),
    IF((O155&gt;='Indices PF'!$D$25),
    IF(('Funções Transações'!N155&lt;'Indices PF'!$E$26), N155*'Indices PF'!$J$25,
    IF(('Funções Transações'!N155&lt;'Indices PF'!$F$26), N155*'Indices PF'!$K$25, N155*'Indices PF'!$L$25)))))))))</f>
        <v/>
      </c>
      <c r="U155" s="216" t="str">
        <f>IF(OR(ISBLANK(P155),ISBLANK(Q155)),"",
 IF((Q155&lt;='Indices PF'!$D$47),
  IF(('Funções Transações'!P155&lt;'Indices PF'!$E$50), P155*'Indices PF'!$J$47,
  IF(('Funções Transações'!P155&lt;'Indices PF'!$F$50), P155*'Indices PF'!$K$47, P155*'Indices PF'!$L$47)),
   IF((Q155&lt;='Indices PF'!$D$48),
   IF(('Funções Transações'!P155&lt;'Indices PF'!$E$50), P155*'Indices PF'!$J$48,
   IF(('Funções Transações'!P155&lt;'Indices PF'!$F$50), P155*'Indices PF'!$K$48, P155*'Indices PF'!$L$48)),
    IF((Q155&gt;='Indices PF'!$D$49),
    IF(('Funções Transações'!P155&lt;'Indices PF'!$E$50), P155*'Indices PF'!$J$49,
    IF(('Funções Transações'!P155&lt;'Indices PF'!$F$50), P155*'Indices PF'!$K$49, P155*'Indices PF'!$L$49))))))</f>
        <v/>
      </c>
      <c r="V155" s="122"/>
      <c r="W155" s="122"/>
      <c r="X155" s="122"/>
      <c r="Y155" s="117"/>
      <c r="Z155" s="117"/>
      <c r="AA155" s="118"/>
      <c r="AB155" s="241" t="str">
        <f t="shared" si="2"/>
        <v/>
      </c>
      <c r="AC155" s="123"/>
      <c r="AD155" s="148"/>
      <c r="AE155" s="123"/>
      <c r="AF155" s="123"/>
      <c r="AG155" s="123"/>
    </row>
    <row r="156" spans="1:33" ht="12.75" customHeight="1">
      <c r="A156" s="84"/>
      <c r="B156" s="107"/>
      <c r="C156" s="173"/>
      <c r="D156" s="122"/>
      <c r="E156" s="118"/>
      <c r="F156" s="238"/>
      <c r="G156" s="122"/>
      <c r="H156" s="118"/>
      <c r="I156" s="144" t="str">
        <f>IF(AND(ISTEXT(K156),ISTEXT(L156)),"",SUM(K156:L156)*'Indices PF'!$E$54)</f>
        <v/>
      </c>
      <c r="J156" s="214" t="str">
        <f>IF(OR(ISBLANK(E156),ISBLANK(F156)),"",
 IF(D156="EI", IF((F156&lt;='Indices PF'!$D$7),
  IF(('Funções Transações'!E156&lt;'Indices PF'!$E$10), 'Indices PF'!$E$7,
  IF(('Funções Transações'!E156&lt;'Indices PF'!$F$10), 'Indices PF'!$F$7, 'Indices PF'!$G$7)),
   IF((F156&lt;='Indices PF'!$D$8),
   IF(('Funções Transações'!E156&lt;'Indices PF'!$E$10), 'Indices PF'!$E$8,
   IF(('Funções Transações'!E156&lt;'Indices PF'!$F$10), 'Indices PF'!$F$8, 'Indices PF'!$G$8)),
    IF((F156&gt;='Indices PF'!$D$9),
    IF(('Funções Transações'!E156&lt;'Indices PF'!$E$10), 'Indices PF'!$E$9,
    IF(('Funções Transações'!E156&lt;'Indices PF'!$F$10), 'Indices PF'!$F$9, 'Indices PF'!$G$9))))),
 IF(D156="EQ", IF((F156&lt;='Indices PF'!$D$15),
  IF(('Funções Transações'!E156&lt;'Indices PF'!$E$18), 'Indices PF'!$E$15,
  IF(('Funções Transações'!E156&lt;'Indices PF'!$F$18), 'Indices PF'!$F$15, 'Indices PF'!$G$15)),
   IF((F156&lt;='Indices PF'!$D$16),
   IF(('Funções Transações'!E156&lt;'Indices PF'!$E$18), 'Indices PF'!$E$16,
   IF(('Funções Transações'!E156&lt;'Indices PF'!$F$18), 'Indices PF'!$F$16, 'Indices PF'!$G$16)),
    IF((F156&gt;='Indices PF'!$D$17),
    IF(('Funções Transações'!E156&lt;'Indices PF'!$E$18), 'Indices PF'!$E$16,
    IF(('Funções Transações'!E156&lt;'Indices PF'!$F$18), 'Indices PF'!$F$16, 'Indices PF'!$G$16))))),
 IF(D156="EO", IF((F156&lt;='Indices PF'!$D$23),
  IF(('Funções Transações'!E156&lt;'Indices PF'!$E$26), 'Indices PF'!$E$23,
  IF(('Funções Transações'!E156&lt;'Indices PF'!$F$26), 'Indices PF'!$F$23, 'Indices PF'!$G$23)),
   IF((F156&lt;='Indices PF'!$D$24),
   IF(('Funções Transações'!E156&lt;'Indices PF'!$E$26), 'Indices PF'!$E$24,
   IF(('Funções Transações'!E156&lt;'Indices PF'!$F$26), 'Indices PF'!$F$24, 'Indices PF'!$G$24)),
    IF((F156&gt;='Indices PF'!$D$25),
    IF(('Funções Transações'!E156&lt;'Indices PF'!$E$26), 'Indices PF'!$E$25,
    IF(('Funções Transações'!E156&lt;'Indices PF'!$F$26), 'Indices PF'!$F$25, 'Indices PF'!$G$25)))))))))</f>
        <v/>
      </c>
      <c r="K156" s="116" t="str">
        <f>IF(OR(ISBLANK(E156),ISBLANK(F156)),"",
 IF(D156="EI", IF((F156&lt;='Indices PF'!$D$7),
  IF(('Funções Transações'!E156&lt;'Indices PF'!$E$10), E156*'Indices PF'!$J$7,
  IF(('Funções Transações'!E156&lt;'Indices PF'!$F$10), E156*'Indices PF'!$K$7, E156*'Indices PF'!$L$7)),
   IF((F156&lt;='Indices PF'!$D$8),
   IF(('Funções Transações'!E156&lt;'Indices PF'!$E$10), E156*'Indices PF'!$J$8,
   IF(('Funções Transações'!E156&lt;'Indices PF'!$F$10), E156*'Indices PF'!$K$8, E156*'Indices PF'!$L$8)),
    IF((F156&gt;='Indices PF'!$D$9),
    IF(('Funções Transações'!E156&lt;'Indices PF'!$E$10), E156*'Indices PF'!$J$9,
    IF(('Funções Transações'!E156&lt;'Indices PF'!$F$10), E156*'Indices PF'!$K$9, E156*'Indices PF'!$L$9))))),
 IF(D156="EQ", IF((F156&lt;='Indices PF'!$D$15),
  IF(('Funções Transações'!E156&lt;'Indices PF'!$E$18), E156*'Indices PF'!$J$15,
  IF(('Funções Transações'!E156&lt;'Indices PF'!$F$18), E156*'Indices PF'!$K$15, E156*'Indices PF'!$L$15)),
   IF((F156&lt;='Indices PF'!$D$16),
   IF(('Funções Transações'!E156&lt;'Indices PF'!$E$18), E156*'Indices PF'!$J$16,
   IF(('Funções Transações'!E156&lt;'Indices PF'!$F$18), E156*'Indices PF'!$K$16, E156*'Indices PF'!$L$16)),
    IF((F156&gt;='Indices PF'!$D$17),
    IF(('Funções Transações'!E156&lt;'Indices PF'!$E$18), E156*'Indices PF'!$J$16,
    IF(('Funções Transações'!E156&lt;'Indices PF'!$F$18), E156*'Indices PF'!$K$16, E156*'Indices PF'!$L$16))))),
 IF(D156="EO", IF((F156&lt;='Indices PF'!$D$23),
  IF(('Funções Transações'!E156&lt;'Indices PF'!$E$26), E156*'Indices PF'!$J$23,
  IF(('Funções Transações'!E156&lt;'Indices PF'!$F$26), E156*'Indices PF'!$K$23, E156*'Indices PF'!$L$23)),
   IF((F156&lt;='Indices PF'!$D$24),
   IF(('Funções Transações'!E156&lt;'Indices PF'!$E$26), E156*'Indices PF'!$J$24,
   IF(('Funções Transações'!E156&lt;'Indices PF'!$F$26), E156*'Indices PF'!$K$24, E156*'Indices PF'!$L$24)),
    IF((F156&gt;='Indices PF'!$D$25),
    IF(('Funções Transações'!E156&lt;'Indices PF'!$E$26), E156*'Indices PF'!$J$25,
    IF(('Funções Transações'!E156&lt;'Indices PF'!$F$26), E156*'Indices PF'!$K$25, E156*'Indices PF'!$L$25)))))))))</f>
        <v/>
      </c>
      <c r="L156" s="239" t="str">
        <f>IF(OR(ISBLANK(G156),ISBLANK(H156)),"",
 IF((H156&lt;='Indices PF'!$D$47),
  IF(('Funções Transações'!G156&lt;'Indices PF'!$E$50), G156*'Indices PF'!$J$47,
  IF(('Funções Transações'!G156&lt;'Indices PF'!$F$50), G156*'Indices PF'!$K$47, G156*'Indices PF'!$L$47)),
   IF((H156&lt;='Indices PF'!$D$48),
   IF(('Funções Transações'!G156&lt;'Indices PF'!$E$50), G156*'Indices PF'!$J$48,
   IF(('Funções Transações'!G156&lt;'Indices PF'!$F$50), G156*'Indices PF'!$K$48, G156*'Indices PF'!$L$48)),
    IF((H156&gt;='Indices PF'!$D$49),
    IF(('Funções Transações'!G156&lt;'Indices PF'!$E$50), G156*'Indices PF'!$J$49,
    IF(('Funções Transações'!G156&lt;'Indices PF'!$F$50), G156*'Indices PF'!$K$49, G156*'Indices PF'!$L$49))))))</f>
        <v/>
      </c>
      <c r="M156" s="122"/>
      <c r="N156" s="118"/>
      <c r="O156" s="122"/>
      <c r="P156" s="117"/>
      <c r="Q156" s="118"/>
      <c r="R156" s="144" t="str">
        <f>IF(AND(ISTEXT(T156),ISTEXT(U156)),"",SUM(T156:U156)*'Indices PF'!$E$54)</f>
        <v/>
      </c>
      <c r="S156" s="214" t="str">
        <f>IF(OR(ISBLANK(N156),ISBLANK(O156)),"",
 IF(M156="EI", IF((O156&lt;='Indices PF'!$D$7),
  IF(('Funções Transações'!N156&lt;'Indices PF'!$E$10), 'Indices PF'!$E$7,
  IF(('Funções Transações'!N156&lt;'Indices PF'!$F$10), 'Indices PF'!$F$7, 'Indices PF'!$G$7)),
   IF((O156&lt;='Indices PF'!$D$8),
   IF(('Funções Transações'!N156&lt;'Indices PF'!$E$10), 'Indices PF'!$E$8,
   IF(('Funções Transações'!N156&lt;'Indices PF'!$F$10), 'Indices PF'!$F$8, 'Indices PF'!$G$8)),
    IF((O156&gt;='Indices PF'!$D$9),
    IF(('Funções Transações'!N156&lt;'Indices PF'!$E$10), 'Indices PF'!$E$9,
    IF(('Funções Transações'!N156&lt;'Indices PF'!$F$10), 'Indices PF'!$F$9, 'Indices PF'!$G$9))))),
 IF(M156="EQ", IF((O156&lt;='Indices PF'!$D$15),
  IF(('Funções Transações'!N156&lt;'Indices PF'!$E$18), 'Indices PF'!$E$15,
  IF(('Funções Transações'!N156&lt;'Indices PF'!$F$18), 'Indices PF'!$F$15, 'Indices PF'!$G$15)),
   IF((O156&lt;='Indices PF'!$D$16),
   IF(('Funções Transações'!N156&lt;'Indices PF'!$E$18), 'Indices PF'!$E$16,
   IF(('Funções Transações'!N156&lt;'Indices PF'!$F$18), 'Indices PF'!$F$16, 'Indices PF'!$G$16)),
    IF((O156&gt;='Indices PF'!$D$17),
    IF(('Funções Transações'!N156&lt;'Indices PF'!$E$18), 'Indices PF'!$E$17,
    IF(('Funções Transações'!N156&lt;'Indices PF'!$F$18), 'Indices PF'!$F$17, 'Indices PF'!$G$17))))),
 IF(M156="EO", IF((O156&lt;='Indices PF'!$D$23),
  IF(('Funções Transações'!N156&lt;'Indices PF'!$E$26), 'Indices PF'!$E$23,
  IF(('Funções Transações'!N156&lt;'Indices PF'!$F$26), 'Indices PF'!$F$23, 'Indices PF'!$G$23)),
   IF((O156&lt;='Indices PF'!$D$24),
   IF(('Funções Transações'!N156&lt;'Indices PF'!$E$26), 'Indices PF'!$E$24,
   IF(('Funções Transações'!N156&lt;'Indices PF'!$F$26), 'Indices PF'!$F$24, 'Indices PF'!$G$24)),
    IF((O156&gt;='Indices PF'!$D$25),
    IF(('Funções Transações'!N156&lt;'Indices PF'!$E$26), 'Indices PF'!$E$25,
    IF(('Funções Transações'!N156&lt;'Indices PF'!$F$26), 'Indices PF'!$F$25, 'Indices PF'!$G$25)))))))))</f>
        <v/>
      </c>
      <c r="T156" s="215" t="str">
        <f>IF(OR(ISBLANK(N156),ISBLANK(O156)),"",
 IF(M156="EI", IF((O156&lt;='Indices PF'!$D$7),
  IF(('Funções Transações'!N156&lt;'Indices PF'!$E$10), N156*'Indices PF'!$J$7,
  IF(('Funções Transações'!N156&lt;'Indices PF'!$F$10), N156*'Indices PF'!$K$7, N156*'Indices PF'!$L$7)),
   IF((O156&lt;='Indices PF'!$D$8),
   IF(('Funções Transações'!N156&lt;'Indices PF'!$E$10), N156*'Indices PF'!$J$8,
   IF(('Funções Transações'!N156&lt;'Indices PF'!$F$10), N156*'Indices PF'!$K$8, N156*'Indices PF'!$L$8)),
    IF((O156&gt;='Indices PF'!$D$9),
    IF(('Funções Transações'!N156&lt;'Indices PF'!$E$10), N156*'Indices PF'!$J$9,
    IF(('Funções Transações'!N156&lt;'Indices PF'!$F$10), N156*'Indices PF'!$K$9, N156*'Indices PF'!$L$9))))),
 IF(M156="EQ", IF((O156&lt;='Indices PF'!$D$15),
  IF(('Funções Transações'!N156&lt;'Indices PF'!$E$18), N156*'Indices PF'!$J$15,
  IF(('Funções Transações'!N156&lt;'Indices PF'!$F$18), N156*'Indices PF'!$K$15, N156*'Indices PF'!$L$15)),
   IF((O156&lt;='Indices PF'!$D$16),
   IF(('Funções Transações'!N156&lt;'Indices PF'!$E$18), N156*'Indices PF'!$J$16,
   IF(('Funções Transações'!N156&lt;'Indices PF'!$F$18), N156*'Indices PF'!$K$16, N156*'Indices PF'!$L$16)),
    IF((O156&gt;='Indices PF'!$D$17),
    IF(('Funções Transações'!N156&lt;'Indices PF'!$E$18), N156*'Indices PF'!$J$17,
    IF(('Funções Transações'!N156&lt;'Indices PF'!$F$18), N156*'Indices PF'!$K$17, N156*'Indices PF'!$L$17))))),
 IF(M156="EO", IF((O156&lt;='Indices PF'!$D$23),
  IF(('Funções Transações'!N156&lt;'Indices PF'!$E$26), N156*'Indices PF'!$J$23,
  IF(('Funções Transações'!N156&lt;'Indices PF'!$F$26), N156*'Indices PF'!$K$23, N156*'Indices PF'!$L$23)),
   IF((O156&lt;='Indices PF'!$D$24),
   IF(('Funções Transações'!N156&lt;'Indices PF'!$E$26), N156*'Indices PF'!$J$24,
   IF(('Funções Transações'!N156&lt;'Indices PF'!$F$26), N156*'Indices PF'!$K$24, N156*'Indices PF'!$L$24)),
    IF((O156&gt;='Indices PF'!$D$25),
    IF(('Funções Transações'!N156&lt;'Indices PF'!$E$26), N156*'Indices PF'!$J$25,
    IF(('Funções Transações'!N156&lt;'Indices PF'!$F$26), N156*'Indices PF'!$K$25, N156*'Indices PF'!$L$25)))))))))</f>
        <v/>
      </c>
      <c r="U156" s="216" t="str">
        <f>IF(OR(ISBLANK(P156),ISBLANK(Q156)),"",
 IF((Q156&lt;='Indices PF'!$D$47),
  IF(('Funções Transações'!P156&lt;'Indices PF'!$E$50), P156*'Indices PF'!$J$47,
  IF(('Funções Transações'!P156&lt;'Indices PF'!$F$50), P156*'Indices PF'!$K$47, P156*'Indices PF'!$L$47)),
   IF((Q156&lt;='Indices PF'!$D$48),
   IF(('Funções Transações'!P156&lt;'Indices PF'!$E$50), P156*'Indices PF'!$J$48,
   IF(('Funções Transações'!P156&lt;'Indices PF'!$F$50), P156*'Indices PF'!$K$48, P156*'Indices PF'!$L$48)),
    IF((Q156&gt;='Indices PF'!$D$49),
    IF(('Funções Transações'!P156&lt;'Indices PF'!$E$50), P156*'Indices PF'!$J$49,
    IF(('Funções Transações'!P156&lt;'Indices PF'!$F$50), P156*'Indices PF'!$K$49, P156*'Indices PF'!$L$49))))))</f>
        <v/>
      </c>
      <c r="V156" s="122"/>
      <c r="W156" s="122"/>
      <c r="X156" s="122"/>
      <c r="Y156" s="117"/>
      <c r="Z156" s="117"/>
      <c r="AA156" s="118"/>
      <c r="AB156" s="241" t="str">
        <f t="shared" si="2"/>
        <v/>
      </c>
      <c r="AC156" s="123"/>
      <c r="AD156" s="148"/>
      <c r="AE156" s="123"/>
      <c r="AF156" s="123"/>
      <c r="AG156" s="123"/>
    </row>
    <row r="157" spans="1:33" ht="12.75" customHeight="1">
      <c r="A157" s="84"/>
      <c r="B157" s="107"/>
      <c r="C157" s="173"/>
      <c r="D157" s="126"/>
      <c r="E157" s="126"/>
      <c r="F157" s="126"/>
      <c r="G157" s="126"/>
      <c r="H157" s="85"/>
      <c r="I157" s="144" t="str">
        <f>IF(AND(ISTEXT(K157),ISTEXT(L157)),"",SUM(K157:L157)*'Indices PF'!$E$54)</f>
        <v/>
      </c>
      <c r="J157" s="214" t="str">
        <f>IF(OR(ISBLANK(E157),ISBLANK(F157)),"",
 IF(D157="EI", IF((F157&lt;='Indices PF'!$D$7),
  IF(('Funções Transações'!E157&lt;'Indices PF'!$E$10), 'Indices PF'!$E$7,
  IF(('Funções Transações'!E157&lt;'Indices PF'!$F$10), 'Indices PF'!$F$7, 'Indices PF'!$G$7)),
   IF((F157&lt;='Indices PF'!$D$8),
   IF(('Funções Transações'!E157&lt;'Indices PF'!$E$10), 'Indices PF'!$E$8,
   IF(('Funções Transações'!E157&lt;'Indices PF'!$F$10), 'Indices PF'!$F$8, 'Indices PF'!$G$8)),
    IF((F157&gt;='Indices PF'!$D$9),
    IF(('Funções Transações'!E157&lt;'Indices PF'!$E$10), 'Indices PF'!$E$9,
    IF(('Funções Transações'!E157&lt;'Indices PF'!$F$10), 'Indices PF'!$F$9, 'Indices PF'!$G$9))))),
 IF(D157="EQ", IF((F157&lt;='Indices PF'!$D$15),
  IF(('Funções Transações'!E157&lt;'Indices PF'!$E$18), 'Indices PF'!$E$15,
  IF(('Funções Transações'!E157&lt;'Indices PF'!$F$18), 'Indices PF'!$F$15, 'Indices PF'!$G$15)),
   IF((F157&lt;='Indices PF'!$D$16),
   IF(('Funções Transações'!E157&lt;'Indices PF'!$E$18), 'Indices PF'!$E$16,
   IF(('Funções Transações'!E157&lt;'Indices PF'!$F$18), 'Indices PF'!$F$16, 'Indices PF'!$G$16)),
    IF((F157&gt;='Indices PF'!$D$17),
    IF(('Funções Transações'!E157&lt;'Indices PF'!$E$18), 'Indices PF'!$E$16,
    IF(('Funções Transações'!E157&lt;'Indices PF'!$F$18), 'Indices PF'!$F$16, 'Indices PF'!$G$16))))),
 IF(D157="EO", IF((F157&lt;='Indices PF'!$D$23),
  IF(('Funções Transações'!E157&lt;'Indices PF'!$E$26), 'Indices PF'!$E$23,
  IF(('Funções Transações'!E157&lt;'Indices PF'!$F$26), 'Indices PF'!$F$23, 'Indices PF'!$G$23)),
   IF((F157&lt;='Indices PF'!$D$24),
   IF(('Funções Transações'!E157&lt;'Indices PF'!$E$26), 'Indices PF'!$E$24,
   IF(('Funções Transações'!E157&lt;'Indices PF'!$F$26), 'Indices PF'!$F$24, 'Indices PF'!$G$24)),
    IF((F157&gt;='Indices PF'!$D$25),
    IF(('Funções Transações'!E157&lt;'Indices PF'!$E$26), 'Indices PF'!$E$25,
    IF(('Funções Transações'!E157&lt;'Indices PF'!$F$26), 'Indices PF'!$F$25, 'Indices PF'!$G$25)))))))))</f>
        <v/>
      </c>
      <c r="K157" s="116" t="str">
        <f>IF(OR(ISBLANK(E157),ISBLANK(F157)),"",
 IF(D157="EI", IF((F157&lt;='Indices PF'!$D$7),
  IF(('Funções Transações'!E157&lt;'Indices PF'!$E$10), E157*'Indices PF'!$J$7,
  IF(('Funções Transações'!E157&lt;'Indices PF'!$F$10), E157*'Indices PF'!$K$7, E157*'Indices PF'!$L$7)),
   IF((F157&lt;='Indices PF'!$D$8),
   IF(('Funções Transações'!E157&lt;'Indices PF'!$E$10), E157*'Indices PF'!$J$8,
   IF(('Funções Transações'!E157&lt;'Indices PF'!$F$10), E157*'Indices PF'!$K$8, E157*'Indices PF'!$L$8)),
    IF((F157&gt;='Indices PF'!$D$9),
    IF(('Funções Transações'!E157&lt;'Indices PF'!$E$10), E157*'Indices PF'!$J$9,
    IF(('Funções Transações'!E157&lt;'Indices PF'!$F$10), E157*'Indices PF'!$K$9, E157*'Indices PF'!$L$9))))),
 IF(D157="EQ", IF((F157&lt;='Indices PF'!$D$15),
  IF(('Funções Transações'!E157&lt;'Indices PF'!$E$18), E157*'Indices PF'!$J$15,
  IF(('Funções Transações'!E157&lt;'Indices PF'!$F$18), E157*'Indices PF'!$K$15, E157*'Indices PF'!$L$15)),
   IF((F157&lt;='Indices PF'!$D$16),
   IF(('Funções Transações'!E157&lt;'Indices PF'!$E$18), E157*'Indices PF'!$J$16,
   IF(('Funções Transações'!E157&lt;'Indices PF'!$F$18), E157*'Indices PF'!$K$16, E157*'Indices PF'!$L$16)),
    IF((F157&gt;='Indices PF'!$D$17),
    IF(('Funções Transações'!E157&lt;'Indices PF'!$E$18), E157*'Indices PF'!$J$16,
    IF(('Funções Transações'!E157&lt;'Indices PF'!$F$18), E157*'Indices PF'!$K$16, E157*'Indices PF'!$L$16))))),
 IF(D157="EO", IF((F157&lt;='Indices PF'!$D$23),
  IF(('Funções Transações'!E157&lt;'Indices PF'!$E$26), E157*'Indices PF'!$J$23,
  IF(('Funções Transações'!E157&lt;'Indices PF'!$F$26), E157*'Indices PF'!$K$23, E157*'Indices PF'!$L$23)),
   IF((F157&lt;='Indices PF'!$D$24),
   IF(('Funções Transações'!E157&lt;'Indices PF'!$E$26), E157*'Indices PF'!$J$24,
   IF(('Funções Transações'!E157&lt;'Indices PF'!$F$26), E157*'Indices PF'!$K$24, E157*'Indices PF'!$L$24)),
    IF((F157&gt;='Indices PF'!$D$25),
    IF(('Funções Transações'!E157&lt;'Indices PF'!$E$26), E157*'Indices PF'!$J$25,
    IF(('Funções Transações'!E157&lt;'Indices PF'!$F$26), E157*'Indices PF'!$K$25, E157*'Indices PF'!$L$25)))))))))</f>
        <v/>
      </c>
      <c r="L157" s="239" t="str">
        <f>IF(OR(ISBLANK(G157),ISBLANK(H157)),"",
 IF((H157&lt;='Indices PF'!$D$47),
  IF(('Funções Transações'!G157&lt;'Indices PF'!$E$50), G157*'Indices PF'!$J$47,
  IF(('Funções Transações'!G157&lt;'Indices PF'!$F$50), G157*'Indices PF'!$K$47, G157*'Indices PF'!$L$47)),
   IF((H157&lt;='Indices PF'!$D$48),
   IF(('Funções Transações'!G157&lt;'Indices PF'!$E$50), G157*'Indices PF'!$J$48,
   IF(('Funções Transações'!G157&lt;'Indices PF'!$F$50), G157*'Indices PF'!$K$48, G157*'Indices PF'!$L$48)),
    IF((H157&gt;='Indices PF'!$D$49),
    IF(('Funções Transações'!G157&lt;'Indices PF'!$E$50), G157*'Indices PF'!$J$49,
    IF(('Funções Transações'!G157&lt;'Indices PF'!$F$50), G157*'Indices PF'!$K$49, G157*'Indices PF'!$L$49))))))</f>
        <v/>
      </c>
      <c r="M157" s="125"/>
      <c r="N157" s="126"/>
      <c r="O157" s="126"/>
      <c r="P157" s="126"/>
      <c r="Q157" s="85"/>
      <c r="R157" s="144" t="str">
        <f>IF(AND(ISTEXT(T157),ISTEXT(U157)),"",SUM(T157:U157)*'Indices PF'!$E$54)</f>
        <v/>
      </c>
      <c r="S157" s="214" t="str">
        <f>IF(OR(ISBLANK(N157),ISBLANK(O157)),"",
 IF(M157="EI", IF((O157&lt;='Indices PF'!$D$7),
  IF(('Funções Transações'!N157&lt;'Indices PF'!$E$10), 'Indices PF'!$E$7,
  IF(('Funções Transações'!N157&lt;'Indices PF'!$F$10), 'Indices PF'!$F$7, 'Indices PF'!$G$7)),
   IF((O157&lt;='Indices PF'!$D$8),
   IF(('Funções Transações'!N157&lt;'Indices PF'!$E$10), 'Indices PF'!$E$8,
   IF(('Funções Transações'!N157&lt;'Indices PF'!$F$10), 'Indices PF'!$F$8, 'Indices PF'!$G$8)),
    IF((O157&gt;='Indices PF'!$D$9),
    IF(('Funções Transações'!N157&lt;'Indices PF'!$E$10), 'Indices PF'!$E$9,
    IF(('Funções Transações'!N157&lt;'Indices PF'!$F$10), 'Indices PF'!$F$9, 'Indices PF'!$G$9))))),
 IF(M157="EQ", IF((O157&lt;='Indices PF'!$D$15),
  IF(('Funções Transações'!N157&lt;'Indices PF'!$E$18), 'Indices PF'!$E$15,
  IF(('Funções Transações'!N157&lt;'Indices PF'!$F$18), 'Indices PF'!$F$15, 'Indices PF'!$G$15)),
   IF((O157&lt;='Indices PF'!$D$16),
   IF(('Funções Transações'!N157&lt;'Indices PF'!$E$18), 'Indices PF'!$E$16,
   IF(('Funções Transações'!N157&lt;'Indices PF'!$F$18), 'Indices PF'!$F$16, 'Indices PF'!$G$16)),
    IF((O157&gt;='Indices PF'!$D$17),
    IF(('Funções Transações'!N157&lt;'Indices PF'!$E$18), 'Indices PF'!$E$17,
    IF(('Funções Transações'!N157&lt;'Indices PF'!$F$18), 'Indices PF'!$F$17, 'Indices PF'!$G$17))))),
 IF(M157="EO", IF((O157&lt;='Indices PF'!$D$23),
  IF(('Funções Transações'!N157&lt;'Indices PF'!$E$26), 'Indices PF'!$E$23,
  IF(('Funções Transações'!N157&lt;'Indices PF'!$F$26), 'Indices PF'!$F$23, 'Indices PF'!$G$23)),
   IF((O157&lt;='Indices PF'!$D$24),
   IF(('Funções Transações'!N157&lt;'Indices PF'!$E$26), 'Indices PF'!$E$24,
   IF(('Funções Transações'!N157&lt;'Indices PF'!$F$26), 'Indices PF'!$F$24, 'Indices PF'!$G$24)),
    IF((O157&gt;='Indices PF'!$D$25),
    IF(('Funções Transações'!N157&lt;'Indices PF'!$E$26), 'Indices PF'!$E$25,
    IF(('Funções Transações'!N157&lt;'Indices PF'!$F$26), 'Indices PF'!$F$25, 'Indices PF'!$G$25)))))))))</f>
        <v/>
      </c>
      <c r="T157" s="215" t="str">
        <f>IF(OR(ISBLANK(N157),ISBLANK(O157)),"",
 IF(M157="EI", IF((O157&lt;='Indices PF'!$D$7),
  IF(('Funções Transações'!N157&lt;'Indices PF'!$E$10), N157*'Indices PF'!$J$7,
  IF(('Funções Transações'!N157&lt;'Indices PF'!$F$10), N157*'Indices PF'!$K$7, N157*'Indices PF'!$L$7)),
   IF((O157&lt;='Indices PF'!$D$8),
   IF(('Funções Transações'!N157&lt;'Indices PF'!$E$10), N157*'Indices PF'!$J$8,
   IF(('Funções Transações'!N157&lt;'Indices PF'!$F$10), N157*'Indices PF'!$K$8, N157*'Indices PF'!$L$8)),
    IF((O157&gt;='Indices PF'!$D$9),
    IF(('Funções Transações'!N157&lt;'Indices PF'!$E$10), N157*'Indices PF'!$J$9,
    IF(('Funções Transações'!N157&lt;'Indices PF'!$F$10), N157*'Indices PF'!$K$9, N157*'Indices PF'!$L$9))))),
 IF(M157="EQ", IF((O157&lt;='Indices PF'!$D$15),
  IF(('Funções Transações'!N157&lt;'Indices PF'!$E$18), N157*'Indices PF'!$J$15,
  IF(('Funções Transações'!N157&lt;'Indices PF'!$F$18), N157*'Indices PF'!$K$15, N157*'Indices PF'!$L$15)),
   IF((O157&lt;='Indices PF'!$D$16),
   IF(('Funções Transações'!N157&lt;'Indices PF'!$E$18), N157*'Indices PF'!$J$16,
   IF(('Funções Transações'!N157&lt;'Indices PF'!$F$18), N157*'Indices PF'!$K$16, N157*'Indices PF'!$L$16)),
    IF((O157&gt;='Indices PF'!$D$17),
    IF(('Funções Transações'!N157&lt;'Indices PF'!$E$18), N157*'Indices PF'!$J$17,
    IF(('Funções Transações'!N157&lt;'Indices PF'!$F$18), N157*'Indices PF'!$K$17, N157*'Indices PF'!$L$17))))),
 IF(M157="EO", IF((O157&lt;='Indices PF'!$D$23),
  IF(('Funções Transações'!N157&lt;'Indices PF'!$E$26), N157*'Indices PF'!$J$23,
  IF(('Funções Transações'!N157&lt;'Indices PF'!$F$26), N157*'Indices PF'!$K$23, N157*'Indices PF'!$L$23)),
   IF((O157&lt;='Indices PF'!$D$24),
   IF(('Funções Transações'!N157&lt;'Indices PF'!$E$26), N157*'Indices PF'!$J$24,
   IF(('Funções Transações'!N157&lt;'Indices PF'!$F$26), N157*'Indices PF'!$K$24, N157*'Indices PF'!$L$24)),
    IF((O157&gt;='Indices PF'!$D$25),
    IF(('Funções Transações'!N157&lt;'Indices PF'!$E$26), N157*'Indices PF'!$J$25,
    IF(('Funções Transações'!N157&lt;'Indices PF'!$F$26), N157*'Indices PF'!$K$25, N157*'Indices PF'!$L$25)))))))))</f>
        <v/>
      </c>
      <c r="U157" s="216" t="str">
        <f>IF(OR(ISBLANK(P157),ISBLANK(Q157)),"",
 IF((Q157&lt;='Indices PF'!$D$47),
  IF(('Funções Transações'!P157&lt;'Indices PF'!$E$50), P157*'Indices PF'!$J$47,
  IF(('Funções Transações'!P157&lt;'Indices PF'!$F$50), P157*'Indices PF'!$K$47, P157*'Indices PF'!$L$47)),
   IF((Q157&lt;='Indices PF'!$D$48),
   IF(('Funções Transações'!P157&lt;'Indices PF'!$E$50), P157*'Indices PF'!$J$48,
   IF(('Funções Transações'!P157&lt;'Indices PF'!$F$50), P157*'Indices PF'!$K$48, P157*'Indices PF'!$L$48)),
    IF((Q157&gt;='Indices PF'!$D$49),
    IF(('Funções Transações'!P157&lt;'Indices PF'!$E$50), P157*'Indices PF'!$J$49,
    IF(('Funções Transações'!P157&lt;'Indices PF'!$F$50), P157*'Indices PF'!$K$49, P157*'Indices PF'!$L$49))))))</f>
        <v/>
      </c>
      <c r="V157" s="122"/>
      <c r="W157" s="122"/>
      <c r="X157" s="122"/>
      <c r="Y157" s="117"/>
      <c r="Z157" s="117"/>
      <c r="AA157" s="118"/>
      <c r="AB157" s="241" t="str">
        <f t="shared" si="2"/>
        <v/>
      </c>
      <c r="AC157" s="123"/>
      <c r="AD157" s="123"/>
      <c r="AE157" s="123"/>
      <c r="AF157" s="148"/>
      <c r="AG157" s="123"/>
    </row>
    <row r="158" spans="1:33" ht="12.75" customHeight="1">
      <c r="A158" s="84"/>
      <c r="B158" s="107"/>
      <c r="C158" s="173"/>
      <c r="D158" s="122"/>
      <c r="E158" s="118"/>
      <c r="F158" s="238"/>
      <c r="G158" s="126"/>
      <c r="H158" s="148"/>
      <c r="I158" s="144" t="str">
        <f>IF(AND(ISTEXT(K158),ISTEXT(L158)),"",SUM(K158:L158)*'Indices PF'!$E$54)</f>
        <v/>
      </c>
      <c r="J158" s="214" t="str">
        <f>IF(OR(ISBLANK(E158),ISBLANK(F158)),"",
 IF(D158="EI", IF((F158&lt;='Indices PF'!$D$7),
  IF(('Funções Transações'!E158&lt;'Indices PF'!$E$10), 'Indices PF'!$E$7,
  IF(('Funções Transações'!E158&lt;'Indices PF'!$F$10), 'Indices PF'!$F$7, 'Indices PF'!$G$7)),
   IF((F158&lt;='Indices PF'!$D$8),
   IF(('Funções Transações'!E158&lt;'Indices PF'!$E$10), 'Indices PF'!$E$8,
   IF(('Funções Transações'!E158&lt;'Indices PF'!$F$10), 'Indices PF'!$F$8, 'Indices PF'!$G$8)),
    IF((F158&gt;='Indices PF'!$D$9),
    IF(('Funções Transações'!E158&lt;'Indices PF'!$E$10), 'Indices PF'!$E$9,
    IF(('Funções Transações'!E158&lt;'Indices PF'!$F$10), 'Indices PF'!$F$9, 'Indices PF'!$G$9))))),
 IF(D158="EQ", IF((F158&lt;='Indices PF'!$D$15),
  IF(('Funções Transações'!E158&lt;'Indices PF'!$E$18), 'Indices PF'!$E$15,
  IF(('Funções Transações'!E158&lt;'Indices PF'!$F$18), 'Indices PF'!$F$15, 'Indices PF'!$G$15)),
   IF((F158&lt;='Indices PF'!$D$16),
   IF(('Funções Transações'!E158&lt;'Indices PF'!$E$18), 'Indices PF'!$E$16,
   IF(('Funções Transações'!E158&lt;'Indices PF'!$F$18), 'Indices PF'!$F$16, 'Indices PF'!$G$16)),
    IF((F158&gt;='Indices PF'!$D$17),
    IF(('Funções Transações'!E158&lt;'Indices PF'!$E$18), 'Indices PF'!$E$16,
    IF(('Funções Transações'!E158&lt;'Indices PF'!$F$18), 'Indices PF'!$F$16, 'Indices PF'!$G$16))))),
 IF(D158="EO", IF((F158&lt;='Indices PF'!$D$23),
  IF(('Funções Transações'!E158&lt;'Indices PF'!$E$26), 'Indices PF'!$E$23,
  IF(('Funções Transações'!E158&lt;'Indices PF'!$F$26), 'Indices PF'!$F$23, 'Indices PF'!$G$23)),
   IF((F158&lt;='Indices PF'!$D$24),
   IF(('Funções Transações'!E158&lt;'Indices PF'!$E$26), 'Indices PF'!$E$24,
   IF(('Funções Transações'!E158&lt;'Indices PF'!$F$26), 'Indices PF'!$F$24, 'Indices PF'!$G$24)),
    IF((F158&gt;='Indices PF'!$D$25),
    IF(('Funções Transações'!E158&lt;'Indices PF'!$E$26), 'Indices PF'!$E$25,
    IF(('Funções Transações'!E158&lt;'Indices PF'!$F$26), 'Indices PF'!$F$25, 'Indices PF'!$G$25)))))))))</f>
        <v/>
      </c>
      <c r="K158" s="116" t="str">
        <f>IF(OR(ISBLANK(E158),ISBLANK(F158)),"",
 IF(D158="EI", IF((F158&lt;='Indices PF'!$D$7),
  IF(('Funções Transações'!E158&lt;'Indices PF'!$E$10), E158*'Indices PF'!$J$7,
  IF(('Funções Transações'!E158&lt;'Indices PF'!$F$10), E158*'Indices PF'!$K$7, E158*'Indices PF'!$L$7)),
   IF((F158&lt;='Indices PF'!$D$8),
   IF(('Funções Transações'!E158&lt;'Indices PF'!$E$10), E158*'Indices PF'!$J$8,
   IF(('Funções Transações'!E158&lt;'Indices PF'!$F$10), E158*'Indices PF'!$K$8, E158*'Indices PF'!$L$8)),
    IF((F158&gt;='Indices PF'!$D$9),
    IF(('Funções Transações'!E158&lt;'Indices PF'!$E$10), E158*'Indices PF'!$J$9,
    IF(('Funções Transações'!E158&lt;'Indices PF'!$F$10), E158*'Indices PF'!$K$9, E158*'Indices PF'!$L$9))))),
 IF(D158="EQ", IF((F158&lt;='Indices PF'!$D$15),
  IF(('Funções Transações'!E158&lt;'Indices PF'!$E$18), E158*'Indices PF'!$J$15,
  IF(('Funções Transações'!E158&lt;'Indices PF'!$F$18), E158*'Indices PF'!$K$15, E158*'Indices PF'!$L$15)),
   IF((F158&lt;='Indices PF'!$D$16),
   IF(('Funções Transações'!E158&lt;'Indices PF'!$E$18), E158*'Indices PF'!$J$16,
   IF(('Funções Transações'!E158&lt;'Indices PF'!$F$18), E158*'Indices PF'!$K$16, E158*'Indices PF'!$L$16)),
    IF((F158&gt;='Indices PF'!$D$17),
    IF(('Funções Transações'!E158&lt;'Indices PF'!$E$18), E158*'Indices PF'!$J$16,
    IF(('Funções Transações'!E158&lt;'Indices PF'!$F$18), E158*'Indices PF'!$K$16, E158*'Indices PF'!$L$16))))),
 IF(D158="EO", IF((F158&lt;='Indices PF'!$D$23),
  IF(('Funções Transações'!E158&lt;'Indices PF'!$E$26), E158*'Indices PF'!$J$23,
  IF(('Funções Transações'!E158&lt;'Indices PF'!$F$26), E158*'Indices PF'!$K$23, E158*'Indices PF'!$L$23)),
   IF((F158&lt;='Indices PF'!$D$24),
   IF(('Funções Transações'!E158&lt;'Indices PF'!$E$26), E158*'Indices PF'!$J$24,
   IF(('Funções Transações'!E158&lt;'Indices PF'!$F$26), E158*'Indices PF'!$K$24, E158*'Indices PF'!$L$24)),
    IF((F158&gt;='Indices PF'!$D$25),
    IF(('Funções Transações'!E158&lt;'Indices PF'!$E$26), E158*'Indices PF'!$J$25,
    IF(('Funções Transações'!E158&lt;'Indices PF'!$F$26), E158*'Indices PF'!$K$25, E158*'Indices PF'!$L$25)))))))))</f>
        <v/>
      </c>
      <c r="L158" s="239" t="str">
        <f>IF(OR(ISBLANK(G158),ISBLANK(H158)),"",
 IF((H158&lt;='Indices PF'!$D$47),
  IF(('Funções Transações'!G158&lt;'Indices PF'!$E$50), G158*'Indices PF'!$J$47,
  IF(('Funções Transações'!G158&lt;'Indices PF'!$F$50), G158*'Indices PF'!$K$47, G158*'Indices PF'!$L$47)),
   IF((H158&lt;='Indices PF'!$D$48),
   IF(('Funções Transações'!G158&lt;'Indices PF'!$E$50), G158*'Indices PF'!$J$48,
   IF(('Funções Transações'!G158&lt;'Indices PF'!$F$50), G158*'Indices PF'!$K$48, G158*'Indices PF'!$L$48)),
    IF((H158&gt;='Indices PF'!$D$49),
    IF(('Funções Transações'!G158&lt;'Indices PF'!$E$50), G158*'Indices PF'!$J$49,
    IF(('Funções Transações'!G158&lt;'Indices PF'!$F$50), G158*'Indices PF'!$K$49, G158*'Indices PF'!$L$49))))))</f>
        <v/>
      </c>
      <c r="M158" s="122"/>
      <c r="N158" s="118"/>
      <c r="O158" s="122"/>
      <c r="P158" s="117"/>
      <c r="Q158" s="118"/>
      <c r="R158" s="144" t="str">
        <f>IF(AND(ISTEXT(T158),ISTEXT(U158)),"",SUM(T158:U158)*'Indices PF'!$E$54)</f>
        <v/>
      </c>
      <c r="S158" s="214" t="str">
        <f>IF(OR(ISBLANK(N158),ISBLANK(O158)),"",
 IF(M158="EI", IF((O158&lt;='Indices PF'!$D$7),
  IF(('Funções Transações'!N158&lt;'Indices PF'!$E$10), 'Indices PF'!$E$7,
  IF(('Funções Transações'!N158&lt;'Indices PF'!$F$10), 'Indices PF'!$F$7, 'Indices PF'!$G$7)),
   IF((O158&lt;='Indices PF'!$D$8),
   IF(('Funções Transações'!N158&lt;'Indices PF'!$E$10), 'Indices PF'!$E$8,
   IF(('Funções Transações'!N158&lt;'Indices PF'!$F$10), 'Indices PF'!$F$8, 'Indices PF'!$G$8)),
    IF((O158&gt;='Indices PF'!$D$9),
    IF(('Funções Transações'!N158&lt;'Indices PF'!$E$10), 'Indices PF'!$E$9,
    IF(('Funções Transações'!N158&lt;'Indices PF'!$F$10), 'Indices PF'!$F$9, 'Indices PF'!$G$9))))),
 IF(M158="EQ", IF((O158&lt;='Indices PF'!$D$15),
  IF(('Funções Transações'!N158&lt;'Indices PF'!$E$18), 'Indices PF'!$E$15,
  IF(('Funções Transações'!N158&lt;'Indices PF'!$F$18), 'Indices PF'!$F$15, 'Indices PF'!$G$15)),
   IF((O158&lt;='Indices PF'!$D$16),
   IF(('Funções Transações'!N158&lt;'Indices PF'!$E$18), 'Indices PF'!$E$16,
   IF(('Funções Transações'!N158&lt;'Indices PF'!$F$18), 'Indices PF'!$F$16, 'Indices PF'!$G$16)),
    IF((O158&gt;='Indices PF'!$D$17),
    IF(('Funções Transações'!N158&lt;'Indices PF'!$E$18), 'Indices PF'!$E$17,
    IF(('Funções Transações'!N158&lt;'Indices PF'!$F$18), 'Indices PF'!$F$17, 'Indices PF'!$G$17))))),
 IF(M158="EO", IF((O158&lt;='Indices PF'!$D$23),
  IF(('Funções Transações'!N158&lt;'Indices PF'!$E$26), 'Indices PF'!$E$23,
  IF(('Funções Transações'!N158&lt;'Indices PF'!$F$26), 'Indices PF'!$F$23, 'Indices PF'!$G$23)),
   IF((O158&lt;='Indices PF'!$D$24),
   IF(('Funções Transações'!N158&lt;'Indices PF'!$E$26), 'Indices PF'!$E$24,
   IF(('Funções Transações'!N158&lt;'Indices PF'!$F$26), 'Indices PF'!$F$24, 'Indices PF'!$G$24)),
    IF((O158&gt;='Indices PF'!$D$25),
    IF(('Funções Transações'!N158&lt;'Indices PF'!$E$26), 'Indices PF'!$E$25,
    IF(('Funções Transações'!N158&lt;'Indices PF'!$F$26), 'Indices PF'!$F$25, 'Indices PF'!$G$25)))))))))</f>
        <v/>
      </c>
      <c r="T158" s="215" t="str">
        <f>IF(OR(ISBLANK(N158),ISBLANK(O158)),"",
 IF(M158="EI", IF((O158&lt;='Indices PF'!$D$7),
  IF(('Funções Transações'!N158&lt;'Indices PF'!$E$10), N158*'Indices PF'!$J$7,
  IF(('Funções Transações'!N158&lt;'Indices PF'!$F$10), N158*'Indices PF'!$K$7, N158*'Indices PF'!$L$7)),
   IF((O158&lt;='Indices PF'!$D$8),
   IF(('Funções Transações'!N158&lt;'Indices PF'!$E$10), N158*'Indices PF'!$J$8,
   IF(('Funções Transações'!N158&lt;'Indices PF'!$F$10), N158*'Indices PF'!$K$8, N158*'Indices PF'!$L$8)),
    IF((O158&gt;='Indices PF'!$D$9),
    IF(('Funções Transações'!N158&lt;'Indices PF'!$E$10), N158*'Indices PF'!$J$9,
    IF(('Funções Transações'!N158&lt;'Indices PF'!$F$10), N158*'Indices PF'!$K$9, N158*'Indices PF'!$L$9))))),
 IF(M158="EQ", IF((O158&lt;='Indices PF'!$D$15),
  IF(('Funções Transações'!N158&lt;'Indices PF'!$E$18), N158*'Indices PF'!$J$15,
  IF(('Funções Transações'!N158&lt;'Indices PF'!$F$18), N158*'Indices PF'!$K$15, N158*'Indices PF'!$L$15)),
   IF((O158&lt;='Indices PF'!$D$16),
   IF(('Funções Transações'!N158&lt;'Indices PF'!$E$18), N158*'Indices PF'!$J$16,
   IF(('Funções Transações'!N158&lt;'Indices PF'!$F$18), N158*'Indices PF'!$K$16, N158*'Indices PF'!$L$16)),
    IF((O158&gt;='Indices PF'!$D$17),
    IF(('Funções Transações'!N158&lt;'Indices PF'!$E$18), N158*'Indices PF'!$J$17,
    IF(('Funções Transações'!N158&lt;'Indices PF'!$F$18), N158*'Indices PF'!$K$17, N158*'Indices PF'!$L$17))))),
 IF(M158="EO", IF((O158&lt;='Indices PF'!$D$23),
  IF(('Funções Transações'!N158&lt;'Indices PF'!$E$26), N158*'Indices PF'!$J$23,
  IF(('Funções Transações'!N158&lt;'Indices PF'!$F$26), N158*'Indices PF'!$K$23, N158*'Indices PF'!$L$23)),
   IF((O158&lt;='Indices PF'!$D$24),
   IF(('Funções Transações'!N158&lt;'Indices PF'!$E$26), N158*'Indices PF'!$J$24,
   IF(('Funções Transações'!N158&lt;'Indices PF'!$F$26), N158*'Indices PF'!$K$24, N158*'Indices PF'!$L$24)),
    IF((O158&gt;='Indices PF'!$D$25),
    IF(('Funções Transações'!N158&lt;'Indices PF'!$E$26), N158*'Indices PF'!$J$25,
    IF(('Funções Transações'!N158&lt;'Indices PF'!$F$26), N158*'Indices PF'!$K$25, N158*'Indices PF'!$L$25)))))))))</f>
        <v/>
      </c>
      <c r="U158" s="216" t="str">
        <f>IF(OR(ISBLANK(P158),ISBLANK(Q158)),"",
 IF((Q158&lt;='Indices PF'!$D$47),
  IF(('Funções Transações'!P158&lt;'Indices PF'!$E$50), P158*'Indices PF'!$J$47,
  IF(('Funções Transações'!P158&lt;'Indices PF'!$F$50), P158*'Indices PF'!$K$47, P158*'Indices PF'!$L$47)),
   IF((Q158&lt;='Indices PF'!$D$48),
   IF(('Funções Transações'!P158&lt;'Indices PF'!$E$50), P158*'Indices PF'!$J$48,
   IF(('Funções Transações'!P158&lt;'Indices PF'!$F$50), P158*'Indices PF'!$K$48, P158*'Indices PF'!$L$48)),
    IF((Q158&gt;='Indices PF'!$D$49),
    IF(('Funções Transações'!P158&lt;'Indices PF'!$E$50), P158*'Indices PF'!$J$49,
    IF(('Funções Transações'!P158&lt;'Indices PF'!$F$50), P158*'Indices PF'!$K$49, P158*'Indices PF'!$L$49))))))</f>
        <v/>
      </c>
      <c r="V158" s="122"/>
      <c r="W158" s="122"/>
      <c r="X158" s="122"/>
      <c r="Y158" s="117"/>
      <c r="Z158" s="117"/>
      <c r="AA158" s="118"/>
      <c r="AB158" s="241" t="str">
        <f t="shared" si="2"/>
        <v/>
      </c>
      <c r="AC158" s="123"/>
      <c r="AD158" s="123"/>
      <c r="AE158" s="123"/>
      <c r="AF158" s="148"/>
      <c r="AG158" s="123"/>
    </row>
    <row r="159" spans="1:33" ht="12.75" customHeight="1">
      <c r="A159" s="84"/>
      <c r="B159" s="107"/>
      <c r="C159" s="173"/>
      <c r="D159" s="126"/>
      <c r="E159" s="126"/>
      <c r="F159" s="126"/>
      <c r="G159" s="126"/>
      <c r="H159" s="85"/>
      <c r="I159" s="144" t="str">
        <f>IF(AND(ISTEXT(K159),ISTEXT(L159)),"",SUM(K159:L159)*'Indices PF'!$E$54)</f>
        <v/>
      </c>
      <c r="J159" s="214" t="str">
        <f>IF(OR(ISBLANK(E159),ISBLANK(F159)),"",
 IF(D159="EI", IF((F159&lt;='Indices PF'!$D$7),
  IF(('Funções Transações'!E159&lt;'Indices PF'!$E$10), 'Indices PF'!$E$7,
  IF(('Funções Transações'!E159&lt;'Indices PF'!$F$10), 'Indices PF'!$F$7, 'Indices PF'!$G$7)),
   IF((F159&lt;='Indices PF'!$D$8),
   IF(('Funções Transações'!E159&lt;'Indices PF'!$E$10), 'Indices PF'!$E$8,
   IF(('Funções Transações'!E159&lt;'Indices PF'!$F$10), 'Indices PF'!$F$8, 'Indices PF'!$G$8)),
    IF((F159&gt;='Indices PF'!$D$9),
    IF(('Funções Transações'!E159&lt;'Indices PF'!$E$10), 'Indices PF'!$E$9,
    IF(('Funções Transações'!E159&lt;'Indices PF'!$F$10), 'Indices PF'!$F$9, 'Indices PF'!$G$9))))),
 IF(D159="EQ", IF((F159&lt;='Indices PF'!$D$15),
  IF(('Funções Transações'!E159&lt;'Indices PF'!$E$18), 'Indices PF'!$E$15,
  IF(('Funções Transações'!E159&lt;'Indices PF'!$F$18), 'Indices PF'!$F$15, 'Indices PF'!$G$15)),
   IF((F159&lt;='Indices PF'!$D$16),
   IF(('Funções Transações'!E159&lt;'Indices PF'!$E$18), 'Indices PF'!$E$16,
   IF(('Funções Transações'!E159&lt;'Indices PF'!$F$18), 'Indices PF'!$F$16, 'Indices PF'!$G$16)),
    IF((F159&gt;='Indices PF'!$D$17),
    IF(('Funções Transações'!E159&lt;'Indices PF'!$E$18), 'Indices PF'!$E$16,
    IF(('Funções Transações'!E159&lt;'Indices PF'!$F$18), 'Indices PF'!$F$16, 'Indices PF'!$G$16))))),
 IF(D159="EO", IF((F159&lt;='Indices PF'!$D$23),
  IF(('Funções Transações'!E159&lt;'Indices PF'!$E$26), 'Indices PF'!$E$23,
  IF(('Funções Transações'!E159&lt;'Indices PF'!$F$26), 'Indices PF'!$F$23, 'Indices PF'!$G$23)),
   IF((F159&lt;='Indices PF'!$D$24),
   IF(('Funções Transações'!E159&lt;'Indices PF'!$E$26), 'Indices PF'!$E$24,
   IF(('Funções Transações'!E159&lt;'Indices PF'!$F$26), 'Indices PF'!$F$24, 'Indices PF'!$G$24)),
    IF((F159&gt;='Indices PF'!$D$25),
    IF(('Funções Transações'!E159&lt;'Indices PF'!$E$26), 'Indices PF'!$E$25,
    IF(('Funções Transações'!E159&lt;'Indices PF'!$F$26), 'Indices PF'!$F$25, 'Indices PF'!$G$25)))))))))</f>
        <v/>
      </c>
      <c r="K159" s="116" t="str">
        <f>IF(OR(ISBLANK(E159),ISBLANK(F159)),"",
 IF(D159="EI", IF((F159&lt;='Indices PF'!$D$7),
  IF(('Funções Transações'!E159&lt;'Indices PF'!$E$10), E159*'Indices PF'!$J$7,
  IF(('Funções Transações'!E159&lt;'Indices PF'!$F$10), E159*'Indices PF'!$K$7, E159*'Indices PF'!$L$7)),
   IF((F159&lt;='Indices PF'!$D$8),
   IF(('Funções Transações'!E159&lt;'Indices PF'!$E$10), E159*'Indices PF'!$J$8,
   IF(('Funções Transações'!E159&lt;'Indices PF'!$F$10), E159*'Indices PF'!$K$8, E159*'Indices PF'!$L$8)),
    IF((F159&gt;='Indices PF'!$D$9),
    IF(('Funções Transações'!E159&lt;'Indices PF'!$E$10), E159*'Indices PF'!$J$9,
    IF(('Funções Transações'!E159&lt;'Indices PF'!$F$10), E159*'Indices PF'!$K$9, E159*'Indices PF'!$L$9))))),
 IF(D159="EQ", IF((F159&lt;='Indices PF'!$D$15),
  IF(('Funções Transações'!E159&lt;'Indices PF'!$E$18), E159*'Indices PF'!$J$15,
  IF(('Funções Transações'!E159&lt;'Indices PF'!$F$18), E159*'Indices PF'!$K$15, E159*'Indices PF'!$L$15)),
   IF((F159&lt;='Indices PF'!$D$16),
   IF(('Funções Transações'!E159&lt;'Indices PF'!$E$18), E159*'Indices PF'!$J$16,
   IF(('Funções Transações'!E159&lt;'Indices PF'!$F$18), E159*'Indices PF'!$K$16, E159*'Indices PF'!$L$16)),
    IF((F159&gt;='Indices PF'!$D$17),
    IF(('Funções Transações'!E159&lt;'Indices PF'!$E$18), E159*'Indices PF'!$J$16,
    IF(('Funções Transações'!E159&lt;'Indices PF'!$F$18), E159*'Indices PF'!$K$16, E159*'Indices PF'!$L$16))))),
 IF(D159="EO", IF((F159&lt;='Indices PF'!$D$23),
  IF(('Funções Transações'!E159&lt;'Indices PF'!$E$26), E159*'Indices PF'!$J$23,
  IF(('Funções Transações'!E159&lt;'Indices PF'!$F$26), E159*'Indices PF'!$K$23, E159*'Indices PF'!$L$23)),
   IF((F159&lt;='Indices PF'!$D$24),
   IF(('Funções Transações'!E159&lt;'Indices PF'!$E$26), E159*'Indices PF'!$J$24,
   IF(('Funções Transações'!E159&lt;'Indices PF'!$F$26), E159*'Indices PF'!$K$24, E159*'Indices PF'!$L$24)),
    IF((F159&gt;='Indices PF'!$D$25),
    IF(('Funções Transações'!E159&lt;'Indices PF'!$E$26), E159*'Indices PF'!$J$25,
    IF(('Funções Transações'!E159&lt;'Indices PF'!$F$26), E159*'Indices PF'!$K$25, E159*'Indices PF'!$L$25)))))))))</f>
        <v/>
      </c>
      <c r="L159" s="239" t="str">
        <f>IF(OR(ISBLANK(G159),ISBLANK(H159)),"",
 IF((H159&lt;='Indices PF'!$D$47),
  IF(('Funções Transações'!G159&lt;'Indices PF'!$E$50), G159*'Indices PF'!$J$47,
  IF(('Funções Transações'!G159&lt;'Indices PF'!$F$50), G159*'Indices PF'!$K$47, G159*'Indices PF'!$L$47)),
   IF((H159&lt;='Indices PF'!$D$48),
   IF(('Funções Transações'!G159&lt;'Indices PF'!$E$50), G159*'Indices PF'!$J$48,
   IF(('Funções Transações'!G159&lt;'Indices PF'!$F$50), G159*'Indices PF'!$K$48, G159*'Indices PF'!$L$48)),
    IF((H159&gt;='Indices PF'!$D$49),
    IF(('Funções Transações'!G159&lt;'Indices PF'!$E$50), G159*'Indices PF'!$J$49,
    IF(('Funções Transações'!G159&lt;'Indices PF'!$F$50), G159*'Indices PF'!$K$49, G159*'Indices PF'!$L$49))))))</f>
        <v/>
      </c>
      <c r="M159" s="122"/>
      <c r="N159" s="126"/>
      <c r="O159" s="126"/>
      <c r="P159" s="126"/>
      <c r="Q159" s="85"/>
      <c r="R159" s="144" t="str">
        <f>IF(AND(ISTEXT(T159),ISTEXT(U159)),"",SUM(T159:U159)*'Indices PF'!$E$54)</f>
        <v/>
      </c>
      <c r="S159" s="214" t="str">
        <f>IF(OR(ISBLANK(N159),ISBLANK(O159)),"",
 IF(M159="EI", IF((O159&lt;='Indices PF'!$D$7),
  IF(('Funções Transações'!N159&lt;'Indices PF'!$E$10), 'Indices PF'!$E$7,
  IF(('Funções Transações'!N159&lt;'Indices PF'!$F$10), 'Indices PF'!$F$7, 'Indices PF'!$G$7)),
   IF((O159&lt;='Indices PF'!$D$8),
   IF(('Funções Transações'!N159&lt;'Indices PF'!$E$10), 'Indices PF'!$E$8,
   IF(('Funções Transações'!N159&lt;'Indices PF'!$F$10), 'Indices PF'!$F$8, 'Indices PF'!$G$8)),
    IF((O159&gt;='Indices PF'!$D$9),
    IF(('Funções Transações'!N159&lt;'Indices PF'!$E$10), 'Indices PF'!$E$9,
    IF(('Funções Transações'!N159&lt;'Indices PF'!$F$10), 'Indices PF'!$F$9, 'Indices PF'!$G$9))))),
 IF(M159="EQ", IF((O159&lt;='Indices PF'!$D$15),
  IF(('Funções Transações'!N159&lt;'Indices PF'!$E$18), 'Indices PF'!$E$15,
  IF(('Funções Transações'!N159&lt;'Indices PF'!$F$18), 'Indices PF'!$F$15, 'Indices PF'!$G$15)),
   IF((O159&lt;='Indices PF'!$D$16),
   IF(('Funções Transações'!N159&lt;'Indices PF'!$E$18), 'Indices PF'!$E$16,
   IF(('Funções Transações'!N159&lt;'Indices PF'!$F$18), 'Indices PF'!$F$16, 'Indices PF'!$G$16)),
    IF((O159&gt;='Indices PF'!$D$17),
    IF(('Funções Transações'!N159&lt;'Indices PF'!$E$18), 'Indices PF'!$E$17,
    IF(('Funções Transações'!N159&lt;'Indices PF'!$F$18), 'Indices PF'!$F$17, 'Indices PF'!$G$17))))),
 IF(M159="EO", IF((O159&lt;='Indices PF'!$D$23),
  IF(('Funções Transações'!N159&lt;'Indices PF'!$E$26), 'Indices PF'!$E$23,
  IF(('Funções Transações'!N159&lt;'Indices PF'!$F$26), 'Indices PF'!$F$23, 'Indices PF'!$G$23)),
   IF((O159&lt;='Indices PF'!$D$24),
   IF(('Funções Transações'!N159&lt;'Indices PF'!$E$26), 'Indices PF'!$E$24,
   IF(('Funções Transações'!N159&lt;'Indices PF'!$F$26), 'Indices PF'!$F$24, 'Indices PF'!$G$24)),
    IF((O159&gt;='Indices PF'!$D$25),
    IF(('Funções Transações'!N159&lt;'Indices PF'!$E$26), 'Indices PF'!$E$25,
    IF(('Funções Transações'!N159&lt;'Indices PF'!$F$26), 'Indices PF'!$F$25, 'Indices PF'!$G$25)))))))))</f>
        <v/>
      </c>
      <c r="T159" s="215" t="str">
        <f>IF(OR(ISBLANK(N159),ISBLANK(O159)),"",
 IF(M159="EI", IF((O159&lt;='Indices PF'!$D$7),
  IF(('Funções Transações'!N159&lt;'Indices PF'!$E$10), N159*'Indices PF'!$J$7,
  IF(('Funções Transações'!N159&lt;'Indices PF'!$F$10), N159*'Indices PF'!$K$7, N159*'Indices PF'!$L$7)),
   IF((O159&lt;='Indices PF'!$D$8),
   IF(('Funções Transações'!N159&lt;'Indices PF'!$E$10), N159*'Indices PF'!$J$8,
   IF(('Funções Transações'!N159&lt;'Indices PF'!$F$10), N159*'Indices PF'!$K$8, N159*'Indices PF'!$L$8)),
    IF((O159&gt;='Indices PF'!$D$9),
    IF(('Funções Transações'!N159&lt;'Indices PF'!$E$10), N159*'Indices PF'!$J$9,
    IF(('Funções Transações'!N159&lt;'Indices PF'!$F$10), N159*'Indices PF'!$K$9, N159*'Indices PF'!$L$9))))),
 IF(M159="EQ", IF((O159&lt;='Indices PF'!$D$15),
  IF(('Funções Transações'!N159&lt;'Indices PF'!$E$18), N159*'Indices PF'!$J$15,
  IF(('Funções Transações'!N159&lt;'Indices PF'!$F$18), N159*'Indices PF'!$K$15, N159*'Indices PF'!$L$15)),
   IF((O159&lt;='Indices PF'!$D$16),
   IF(('Funções Transações'!N159&lt;'Indices PF'!$E$18), N159*'Indices PF'!$J$16,
   IF(('Funções Transações'!N159&lt;'Indices PF'!$F$18), N159*'Indices PF'!$K$16, N159*'Indices PF'!$L$16)),
    IF((O159&gt;='Indices PF'!$D$17),
    IF(('Funções Transações'!N159&lt;'Indices PF'!$E$18), N159*'Indices PF'!$J$17,
    IF(('Funções Transações'!N159&lt;'Indices PF'!$F$18), N159*'Indices PF'!$K$17, N159*'Indices PF'!$L$17))))),
 IF(M159="EO", IF((O159&lt;='Indices PF'!$D$23),
  IF(('Funções Transações'!N159&lt;'Indices PF'!$E$26), N159*'Indices PF'!$J$23,
  IF(('Funções Transações'!N159&lt;'Indices PF'!$F$26), N159*'Indices PF'!$K$23, N159*'Indices PF'!$L$23)),
   IF((O159&lt;='Indices PF'!$D$24),
   IF(('Funções Transações'!N159&lt;'Indices PF'!$E$26), N159*'Indices PF'!$J$24,
   IF(('Funções Transações'!N159&lt;'Indices PF'!$F$26), N159*'Indices PF'!$K$24, N159*'Indices PF'!$L$24)),
    IF((O159&gt;='Indices PF'!$D$25),
    IF(('Funções Transações'!N159&lt;'Indices PF'!$E$26), N159*'Indices PF'!$J$25,
    IF(('Funções Transações'!N159&lt;'Indices PF'!$F$26), N159*'Indices PF'!$K$25, N159*'Indices PF'!$L$25)))))))))</f>
        <v/>
      </c>
      <c r="U159" s="216" t="str">
        <f>IF(OR(ISBLANK(P159),ISBLANK(Q159)),"",
 IF((Q159&lt;='Indices PF'!$D$47),
  IF(('Funções Transações'!P159&lt;'Indices PF'!$E$50), P159*'Indices PF'!$J$47,
  IF(('Funções Transações'!P159&lt;'Indices PF'!$F$50), P159*'Indices PF'!$K$47, P159*'Indices PF'!$L$47)),
   IF((Q159&lt;='Indices PF'!$D$48),
   IF(('Funções Transações'!P159&lt;'Indices PF'!$E$50), P159*'Indices PF'!$J$48,
   IF(('Funções Transações'!P159&lt;'Indices PF'!$F$50), P159*'Indices PF'!$K$48, P159*'Indices PF'!$L$48)),
    IF((Q159&gt;='Indices PF'!$D$49),
    IF(('Funções Transações'!P159&lt;'Indices PF'!$E$50), P159*'Indices PF'!$J$49,
    IF(('Funções Transações'!P159&lt;'Indices PF'!$F$50), P159*'Indices PF'!$K$49, P159*'Indices PF'!$L$49))))))</f>
        <v/>
      </c>
      <c r="V159" s="122"/>
      <c r="W159" s="122"/>
      <c r="X159" s="122"/>
      <c r="Y159" s="117"/>
      <c r="Z159" s="117"/>
      <c r="AA159" s="118"/>
      <c r="AB159" s="241" t="str">
        <f t="shared" si="2"/>
        <v/>
      </c>
      <c r="AC159" s="123"/>
      <c r="AD159" s="123"/>
      <c r="AE159" s="123"/>
      <c r="AF159" s="148"/>
      <c r="AG159" s="123"/>
    </row>
    <row r="160" spans="1:33" ht="12.75" customHeight="1">
      <c r="A160" s="84"/>
      <c r="B160" s="107"/>
      <c r="C160" s="173"/>
      <c r="D160" s="126"/>
      <c r="E160" s="126"/>
      <c r="F160" s="126"/>
      <c r="G160" s="126"/>
      <c r="H160" s="85"/>
      <c r="I160" s="144" t="str">
        <f>IF(AND(ISTEXT(K160),ISTEXT(L160)),"",SUM(K160:L160)*'Indices PF'!$E$54)</f>
        <v/>
      </c>
      <c r="J160" s="214" t="str">
        <f>IF(OR(ISBLANK(E160),ISBLANK(F160)),"",
 IF(D160="EI", IF((F160&lt;='Indices PF'!$D$7),
  IF(('Funções Transações'!E160&lt;'Indices PF'!$E$10), 'Indices PF'!$E$7,
  IF(('Funções Transações'!E160&lt;'Indices PF'!$F$10), 'Indices PF'!$F$7, 'Indices PF'!$G$7)),
   IF((F160&lt;='Indices PF'!$D$8),
   IF(('Funções Transações'!E160&lt;'Indices PF'!$E$10), 'Indices PF'!$E$8,
   IF(('Funções Transações'!E160&lt;'Indices PF'!$F$10), 'Indices PF'!$F$8, 'Indices PF'!$G$8)),
    IF((F160&gt;='Indices PF'!$D$9),
    IF(('Funções Transações'!E160&lt;'Indices PF'!$E$10), 'Indices PF'!$E$9,
    IF(('Funções Transações'!E160&lt;'Indices PF'!$F$10), 'Indices PF'!$F$9, 'Indices PF'!$G$9))))),
 IF(D160="EQ", IF((F160&lt;='Indices PF'!$D$15),
  IF(('Funções Transações'!E160&lt;'Indices PF'!$E$18), 'Indices PF'!$E$15,
  IF(('Funções Transações'!E160&lt;'Indices PF'!$F$18), 'Indices PF'!$F$15, 'Indices PF'!$G$15)),
   IF((F160&lt;='Indices PF'!$D$16),
   IF(('Funções Transações'!E160&lt;'Indices PF'!$E$18), 'Indices PF'!$E$16,
   IF(('Funções Transações'!E160&lt;'Indices PF'!$F$18), 'Indices PF'!$F$16, 'Indices PF'!$G$16)),
    IF((F160&gt;='Indices PF'!$D$17),
    IF(('Funções Transações'!E160&lt;'Indices PF'!$E$18), 'Indices PF'!$E$16,
    IF(('Funções Transações'!E160&lt;'Indices PF'!$F$18), 'Indices PF'!$F$16, 'Indices PF'!$G$16))))),
 IF(D160="EO", IF((F160&lt;='Indices PF'!$D$23),
  IF(('Funções Transações'!E160&lt;'Indices PF'!$E$26), 'Indices PF'!$E$23,
  IF(('Funções Transações'!E160&lt;'Indices PF'!$F$26), 'Indices PF'!$F$23, 'Indices PF'!$G$23)),
   IF((F160&lt;='Indices PF'!$D$24),
   IF(('Funções Transações'!E160&lt;'Indices PF'!$E$26), 'Indices PF'!$E$24,
   IF(('Funções Transações'!E160&lt;'Indices PF'!$F$26), 'Indices PF'!$F$24, 'Indices PF'!$G$24)),
    IF((F160&gt;='Indices PF'!$D$25),
    IF(('Funções Transações'!E160&lt;'Indices PF'!$E$26), 'Indices PF'!$E$25,
    IF(('Funções Transações'!E160&lt;'Indices PF'!$F$26), 'Indices PF'!$F$25, 'Indices PF'!$G$25)))))))))</f>
        <v/>
      </c>
      <c r="K160" s="116" t="str">
        <f>IF(OR(ISBLANK(E160),ISBLANK(F160)),"",
 IF(D160="EI", IF((F160&lt;='Indices PF'!$D$7),
  IF(('Funções Transações'!E160&lt;'Indices PF'!$E$10), E160*'Indices PF'!$J$7,
  IF(('Funções Transações'!E160&lt;'Indices PF'!$F$10), E160*'Indices PF'!$K$7, E160*'Indices PF'!$L$7)),
   IF((F160&lt;='Indices PF'!$D$8),
   IF(('Funções Transações'!E160&lt;'Indices PF'!$E$10), E160*'Indices PF'!$J$8,
   IF(('Funções Transações'!E160&lt;'Indices PF'!$F$10), E160*'Indices PF'!$K$8, E160*'Indices PF'!$L$8)),
    IF((F160&gt;='Indices PF'!$D$9),
    IF(('Funções Transações'!E160&lt;'Indices PF'!$E$10), E160*'Indices PF'!$J$9,
    IF(('Funções Transações'!E160&lt;'Indices PF'!$F$10), E160*'Indices PF'!$K$9, E160*'Indices PF'!$L$9))))),
 IF(D160="EQ", IF((F160&lt;='Indices PF'!$D$15),
  IF(('Funções Transações'!E160&lt;'Indices PF'!$E$18), E160*'Indices PF'!$J$15,
  IF(('Funções Transações'!E160&lt;'Indices PF'!$F$18), E160*'Indices PF'!$K$15, E160*'Indices PF'!$L$15)),
   IF((F160&lt;='Indices PF'!$D$16),
   IF(('Funções Transações'!E160&lt;'Indices PF'!$E$18), E160*'Indices PF'!$J$16,
   IF(('Funções Transações'!E160&lt;'Indices PF'!$F$18), E160*'Indices PF'!$K$16, E160*'Indices PF'!$L$16)),
    IF((F160&gt;='Indices PF'!$D$17),
    IF(('Funções Transações'!E160&lt;'Indices PF'!$E$18), E160*'Indices PF'!$J$16,
    IF(('Funções Transações'!E160&lt;'Indices PF'!$F$18), E160*'Indices PF'!$K$16, E160*'Indices PF'!$L$16))))),
 IF(D160="EO", IF((F160&lt;='Indices PF'!$D$23),
  IF(('Funções Transações'!E160&lt;'Indices PF'!$E$26), E160*'Indices PF'!$J$23,
  IF(('Funções Transações'!E160&lt;'Indices PF'!$F$26), E160*'Indices PF'!$K$23, E160*'Indices PF'!$L$23)),
   IF((F160&lt;='Indices PF'!$D$24),
   IF(('Funções Transações'!E160&lt;'Indices PF'!$E$26), E160*'Indices PF'!$J$24,
   IF(('Funções Transações'!E160&lt;'Indices PF'!$F$26), E160*'Indices PF'!$K$24, E160*'Indices PF'!$L$24)),
    IF((F160&gt;='Indices PF'!$D$25),
    IF(('Funções Transações'!E160&lt;'Indices PF'!$E$26), E160*'Indices PF'!$J$25,
    IF(('Funções Transações'!E160&lt;'Indices PF'!$F$26), E160*'Indices PF'!$K$25, E160*'Indices PF'!$L$25)))))))))</f>
        <v/>
      </c>
      <c r="L160" s="239" t="str">
        <f>IF(OR(ISBLANK(G160),ISBLANK(H160)),"",
 IF((H160&lt;='Indices PF'!$D$47),
  IF(('Funções Transações'!G160&lt;'Indices PF'!$E$50), G160*'Indices PF'!$J$47,
  IF(('Funções Transações'!G160&lt;'Indices PF'!$F$50), G160*'Indices PF'!$K$47, G160*'Indices PF'!$L$47)),
   IF((H160&lt;='Indices PF'!$D$48),
   IF(('Funções Transações'!G160&lt;'Indices PF'!$E$50), G160*'Indices PF'!$J$48,
   IF(('Funções Transações'!G160&lt;'Indices PF'!$F$50), G160*'Indices PF'!$K$48, G160*'Indices PF'!$L$48)),
    IF((H160&gt;='Indices PF'!$D$49),
    IF(('Funções Transações'!G160&lt;'Indices PF'!$E$50), G160*'Indices PF'!$J$49,
    IF(('Funções Transações'!G160&lt;'Indices PF'!$F$50), G160*'Indices PF'!$K$49, G160*'Indices PF'!$L$49))))))</f>
        <v/>
      </c>
      <c r="M160" s="122"/>
      <c r="N160" s="126"/>
      <c r="O160" s="126"/>
      <c r="P160" s="126"/>
      <c r="Q160" s="85"/>
      <c r="R160" s="144" t="str">
        <f>IF(AND(ISTEXT(T160),ISTEXT(U160)),"",SUM(T160:U160)*'Indices PF'!$E$54)</f>
        <v/>
      </c>
      <c r="S160" s="214" t="str">
        <f>IF(OR(ISBLANK(N160),ISBLANK(O160)),"",
 IF(M160="EI", IF((O160&lt;='Indices PF'!$D$7),
  IF(('Funções Transações'!N160&lt;'Indices PF'!$E$10), 'Indices PF'!$E$7,
  IF(('Funções Transações'!N160&lt;'Indices PF'!$F$10), 'Indices PF'!$F$7, 'Indices PF'!$G$7)),
   IF((O160&lt;='Indices PF'!$D$8),
   IF(('Funções Transações'!N160&lt;'Indices PF'!$E$10), 'Indices PF'!$E$8,
   IF(('Funções Transações'!N160&lt;'Indices PF'!$F$10), 'Indices PF'!$F$8, 'Indices PF'!$G$8)),
    IF((O160&gt;='Indices PF'!$D$9),
    IF(('Funções Transações'!N160&lt;'Indices PF'!$E$10), 'Indices PF'!$E$9,
    IF(('Funções Transações'!N160&lt;'Indices PF'!$F$10), 'Indices PF'!$F$9, 'Indices PF'!$G$9))))),
 IF(M160="EQ", IF((O160&lt;='Indices PF'!$D$15),
  IF(('Funções Transações'!N160&lt;'Indices PF'!$E$18), 'Indices PF'!$E$15,
  IF(('Funções Transações'!N160&lt;'Indices PF'!$F$18), 'Indices PF'!$F$15, 'Indices PF'!$G$15)),
   IF((O160&lt;='Indices PF'!$D$16),
   IF(('Funções Transações'!N160&lt;'Indices PF'!$E$18), 'Indices PF'!$E$16,
   IF(('Funções Transações'!N160&lt;'Indices PF'!$F$18), 'Indices PF'!$F$16, 'Indices PF'!$G$16)),
    IF((O160&gt;='Indices PF'!$D$17),
    IF(('Funções Transações'!N160&lt;'Indices PF'!$E$18), 'Indices PF'!$E$17,
    IF(('Funções Transações'!N160&lt;'Indices PF'!$F$18), 'Indices PF'!$F$17, 'Indices PF'!$G$17))))),
 IF(M160="EO", IF((O160&lt;='Indices PF'!$D$23),
  IF(('Funções Transações'!N160&lt;'Indices PF'!$E$26), 'Indices PF'!$E$23,
  IF(('Funções Transações'!N160&lt;'Indices PF'!$F$26), 'Indices PF'!$F$23, 'Indices PF'!$G$23)),
   IF((O160&lt;='Indices PF'!$D$24),
   IF(('Funções Transações'!N160&lt;'Indices PF'!$E$26), 'Indices PF'!$E$24,
   IF(('Funções Transações'!N160&lt;'Indices PF'!$F$26), 'Indices PF'!$F$24, 'Indices PF'!$G$24)),
    IF((O160&gt;='Indices PF'!$D$25),
    IF(('Funções Transações'!N160&lt;'Indices PF'!$E$26), 'Indices PF'!$E$25,
    IF(('Funções Transações'!N160&lt;'Indices PF'!$F$26), 'Indices PF'!$F$25, 'Indices PF'!$G$25)))))))))</f>
        <v/>
      </c>
      <c r="T160" s="215" t="str">
        <f>IF(OR(ISBLANK(N160),ISBLANK(O160)),"",
 IF(M160="EI", IF((O160&lt;='Indices PF'!$D$7),
  IF(('Funções Transações'!N160&lt;'Indices PF'!$E$10), N160*'Indices PF'!$J$7,
  IF(('Funções Transações'!N160&lt;'Indices PF'!$F$10), N160*'Indices PF'!$K$7, N160*'Indices PF'!$L$7)),
   IF((O160&lt;='Indices PF'!$D$8),
   IF(('Funções Transações'!N160&lt;'Indices PF'!$E$10), N160*'Indices PF'!$J$8,
   IF(('Funções Transações'!N160&lt;'Indices PF'!$F$10), N160*'Indices PF'!$K$8, N160*'Indices PF'!$L$8)),
    IF((O160&gt;='Indices PF'!$D$9),
    IF(('Funções Transações'!N160&lt;'Indices PF'!$E$10), N160*'Indices PF'!$J$9,
    IF(('Funções Transações'!N160&lt;'Indices PF'!$F$10), N160*'Indices PF'!$K$9, N160*'Indices PF'!$L$9))))),
 IF(M160="EQ", IF((O160&lt;='Indices PF'!$D$15),
  IF(('Funções Transações'!N160&lt;'Indices PF'!$E$18), N160*'Indices PF'!$J$15,
  IF(('Funções Transações'!N160&lt;'Indices PF'!$F$18), N160*'Indices PF'!$K$15, N160*'Indices PF'!$L$15)),
   IF((O160&lt;='Indices PF'!$D$16),
   IF(('Funções Transações'!N160&lt;'Indices PF'!$E$18), N160*'Indices PF'!$J$16,
   IF(('Funções Transações'!N160&lt;'Indices PF'!$F$18), N160*'Indices PF'!$K$16, N160*'Indices PF'!$L$16)),
    IF((O160&gt;='Indices PF'!$D$17),
    IF(('Funções Transações'!N160&lt;'Indices PF'!$E$18), N160*'Indices PF'!$J$17,
    IF(('Funções Transações'!N160&lt;'Indices PF'!$F$18), N160*'Indices PF'!$K$17, N160*'Indices PF'!$L$17))))),
 IF(M160="EO", IF((O160&lt;='Indices PF'!$D$23),
  IF(('Funções Transações'!N160&lt;'Indices PF'!$E$26), N160*'Indices PF'!$J$23,
  IF(('Funções Transações'!N160&lt;'Indices PF'!$F$26), N160*'Indices PF'!$K$23, N160*'Indices PF'!$L$23)),
   IF((O160&lt;='Indices PF'!$D$24),
   IF(('Funções Transações'!N160&lt;'Indices PF'!$E$26), N160*'Indices PF'!$J$24,
   IF(('Funções Transações'!N160&lt;'Indices PF'!$F$26), N160*'Indices PF'!$K$24, N160*'Indices PF'!$L$24)),
    IF((O160&gt;='Indices PF'!$D$25),
    IF(('Funções Transações'!N160&lt;'Indices PF'!$E$26), N160*'Indices PF'!$J$25,
    IF(('Funções Transações'!N160&lt;'Indices PF'!$F$26), N160*'Indices PF'!$K$25, N160*'Indices PF'!$L$25)))))))))</f>
        <v/>
      </c>
      <c r="U160" s="216" t="str">
        <f>IF(OR(ISBLANK(P160),ISBLANK(Q160)),"",
 IF((Q160&lt;='Indices PF'!$D$47),
  IF(('Funções Transações'!P160&lt;'Indices PF'!$E$50), P160*'Indices PF'!$J$47,
  IF(('Funções Transações'!P160&lt;'Indices PF'!$F$50), P160*'Indices PF'!$K$47, P160*'Indices PF'!$L$47)),
   IF((Q160&lt;='Indices PF'!$D$48),
   IF(('Funções Transações'!P160&lt;'Indices PF'!$E$50), P160*'Indices PF'!$J$48,
   IF(('Funções Transações'!P160&lt;'Indices PF'!$F$50), P160*'Indices PF'!$K$48, P160*'Indices PF'!$L$48)),
    IF((Q160&gt;='Indices PF'!$D$49),
    IF(('Funções Transações'!P160&lt;'Indices PF'!$E$50), P160*'Indices PF'!$J$49,
    IF(('Funções Transações'!P160&lt;'Indices PF'!$F$50), P160*'Indices PF'!$K$49, P160*'Indices PF'!$L$49))))))</f>
        <v/>
      </c>
      <c r="V160" s="122"/>
      <c r="W160" s="122"/>
      <c r="X160" s="122"/>
      <c r="Y160" s="117"/>
      <c r="Z160" s="117"/>
      <c r="AA160" s="118"/>
      <c r="AB160" s="241" t="str">
        <f t="shared" si="2"/>
        <v/>
      </c>
      <c r="AC160" s="123"/>
      <c r="AD160" s="123"/>
      <c r="AE160" s="123"/>
      <c r="AF160" s="148"/>
      <c r="AG160" s="123"/>
    </row>
    <row r="161" spans="1:33" ht="12.75" customHeight="1">
      <c r="A161" s="84"/>
      <c r="B161" s="107"/>
      <c r="C161" s="173"/>
      <c r="D161" s="126"/>
      <c r="E161" s="126"/>
      <c r="F161" s="126"/>
      <c r="G161" s="126"/>
      <c r="H161" s="85"/>
      <c r="I161" s="144" t="str">
        <f>IF(AND(ISTEXT(K161),ISTEXT(L161)),"",SUM(K161:L161)*'Indices PF'!$E$54)</f>
        <v/>
      </c>
      <c r="J161" s="214" t="str">
        <f>IF(OR(ISBLANK(E161),ISBLANK(F161)),"",
 IF(D161="EI", IF((F161&lt;='Indices PF'!$D$7),
  IF(('Funções Transações'!E161&lt;'Indices PF'!$E$10), 'Indices PF'!$E$7,
  IF(('Funções Transações'!E161&lt;'Indices PF'!$F$10), 'Indices PF'!$F$7, 'Indices PF'!$G$7)),
   IF((F161&lt;='Indices PF'!$D$8),
   IF(('Funções Transações'!E161&lt;'Indices PF'!$E$10), 'Indices PF'!$E$8,
   IF(('Funções Transações'!E161&lt;'Indices PF'!$F$10), 'Indices PF'!$F$8, 'Indices PF'!$G$8)),
    IF((F161&gt;='Indices PF'!$D$9),
    IF(('Funções Transações'!E161&lt;'Indices PF'!$E$10), 'Indices PF'!$E$9,
    IF(('Funções Transações'!E161&lt;'Indices PF'!$F$10), 'Indices PF'!$F$9, 'Indices PF'!$G$9))))),
 IF(D161="EQ", IF((F161&lt;='Indices PF'!$D$15),
  IF(('Funções Transações'!E161&lt;'Indices PF'!$E$18), 'Indices PF'!$E$15,
  IF(('Funções Transações'!E161&lt;'Indices PF'!$F$18), 'Indices PF'!$F$15, 'Indices PF'!$G$15)),
   IF((F161&lt;='Indices PF'!$D$16),
   IF(('Funções Transações'!E161&lt;'Indices PF'!$E$18), 'Indices PF'!$E$16,
   IF(('Funções Transações'!E161&lt;'Indices PF'!$F$18), 'Indices PF'!$F$16, 'Indices PF'!$G$16)),
    IF((F161&gt;='Indices PF'!$D$17),
    IF(('Funções Transações'!E161&lt;'Indices PF'!$E$18), 'Indices PF'!$E$16,
    IF(('Funções Transações'!E161&lt;'Indices PF'!$F$18), 'Indices PF'!$F$16, 'Indices PF'!$G$16))))),
 IF(D161="EO", IF((F161&lt;='Indices PF'!$D$23),
  IF(('Funções Transações'!E161&lt;'Indices PF'!$E$26), 'Indices PF'!$E$23,
  IF(('Funções Transações'!E161&lt;'Indices PF'!$F$26), 'Indices PF'!$F$23, 'Indices PF'!$G$23)),
   IF((F161&lt;='Indices PF'!$D$24),
   IF(('Funções Transações'!E161&lt;'Indices PF'!$E$26), 'Indices PF'!$E$24,
   IF(('Funções Transações'!E161&lt;'Indices PF'!$F$26), 'Indices PF'!$F$24, 'Indices PF'!$G$24)),
    IF((F161&gt;='Indices PF'!$D$25),
    IF(('Funções Transações'!E161&lt;'Indices PF'!$E$26), 'Indices PF'!$E$25,
    IF(('Funções Transações'!E161&lt;'Indices PF'!$F$26), 'Indices PF'!$F$25, 'Indices PF'!$G$25)))))))))</f>
        <v/>
      </c>
      <c r="K161" s="116" t="str">
        <f>IF(OR(ISBLANK(E161),ISBLANK(F161)),"",
 IF(D161="EI", IF((F161&lt;='Indices PF'!$D$7),
  IF(('Funções Transações'!E161&lt;'Indices PF'!$E$10), E161*'Indices PF'!$J$7,
  IF(('Funções Transações'!E161&lt;'Indices PF'!$F$10), E161*'Indices PF'!$K$7, E161*'Indices PF'!$L$7)),
   IF((F161&lt;='Indices PF'!$D$8),
   IF(('Funções Transações'!E161&lt;'Indices PF'!$E$10), E161*'Indices PF'!$J$8,
   IF(('Funções Transações'!E161&lt;'Indices PF'!$F$10), E161*'Indices PF'!$K$8, E161*'Indices PF'!$L$8)),
    IF((F161&gt;='Indices PF'!$D$9),
    IF(('Funções Transações'!E161&lt;'Indices PF'!$E$10), E161*'Indices PF'!$J$9,
    IF(('Funções Transações'!E161&lt;'Indices PF'!$F$10), E161*'Indices PF'!$K$9, E161*'Indices PF'!$L$9))))),
 IF(D161="EQ", IF((F161&lt;='Indices PF'!$D$15),
  IF(('Funções Transações'!E161&lt;'Indices PF'!$E$18), E161*'Indices PF'!$J$15,
  IF(('Funções Transações'!E161&lt;'Indices PF'!$F$18), E161*'Indices PF'!$K$15, E161*'Indices PF'!$L$15)),
   IF((F161&lt;='Indices PF'!$D$16),
   IF(('Funções Transações'!E161&lt;'Indices PF'!$E$18), E161*'Indices PF'!$J$16,
   IF(('Funções Transações'!E161&lt;'Indices PF'!$F$18), E161*'Indices PF'!$K$16, E161*'Indices PF'!$L$16)),
    IF((F161&gt;='Indices PF'!$D$17),
    IF(('Funções Transações'!E161&lt;'Indices PF'!$E$18), E161*'Indices PF'!$J$16,
    IF(('Funções Transações'!E161&lt;'Indices PF'!$F$18), E161*'Indices PF'!$K$16, E161*'Indices PF'!$L$16))))),
 IF(D161="EO", IF((F161&lt;='Indices PF'!$D$23),
  IF(('Funções Transações'!E161&lt;'Indices PF'!$E$26), E161*'Indices PF'!$J$23,
  IF(('Funções Transações'!E161&lt;'Indices PF'!$F$26), E161*'Indices PF'!$K$23, E161*'Indices PF'!$L$23)),
   IF((F161&lt;='Indices PF'!$D$24),
   IF(('Funções Transações'!E161&lt;'Indices PF'!$E$26), E161*'Indices PF'!$J$24,
   IF(('Funções Transações'!E161&lt;'Indices PF'!$F$26), E161*'Indices PF'!$K$24, E161*'Indices PF'!$L$24)),
    IF((F161&gt;='Indices PF'!$D$25),
    IF(('Funções Transações'!E161&lt;'Indices PF'!$E$26), E161*'Indices PF'!$J$25,
    IF(('Funções Transações'!E161&lt;'Indices PF'!$F$26), E161*'Indices PF'!$K$25, E161*'Indices PF'!$L$25)))))))))</f>
        <v/>
      </c>
      <c r="L161" s="239" t="str">
        <f>IF(OR(ISBLANK(G161),ISBLANK(H161)),"",
 IF((H161&lt;='Indices PF'!$D$47),
  IF(('Funções Transações'!G161&lt;'Indices PF'!$E$50), G161*'Indices PF'!$J$47,
  IF(('Funções Transações'!G161&lt;'Indices PF'!$F$50), G161*'Indices PF'!$K$47, G161*'Indices PF'!$L$47)),
   IF((H161&lt;='Indices PF'!$D$48),
   IF(('Funções Transações'!G161&lt;'Indices PF'!$E$50), G161*'Indices PF'!$J$48,
   IF(('Funções Transações'!G161&lt;'Indices PF'!$F$50), G161*'Indices PF'!$K$48, G161*'Indices PF'!$L$48)),
    IF((H161&gt;='Indices PF'!$D$49),
    IF(('Funções Transações'!G161&lt;'Indices PF'!$E$50), G161*'Indices PF'!$J$49,
    IF(('Funções Transações'!G161&lt;'Indices PF'!$F$50), G161*'Indices PF'!$K$49, G161*'Indices PF'!$L$49))))))</f>
        <v/>
      </c>
      <c r="M161" s="122"/>
      <c r="N161" s="126"/>
      <c r="O161" s="126"/>
      <c r="P161" s="126"/>
      <c r="Q161" s="85"/>
      <c r="R161" s="144" t="str">
        <f>IF(AND(ISTEXT(T161),ISTEXT(U161)),"",SUM(T161:U161)*'Indices PF'!$E$54)</f>
        <v/>
      </c>
      <c r="S161" s="214" t="str">
        <f>IF(OR(ISBLANK(N161),ISBLANK(O161)),"",
 IF(M161="EI", IF((O161&lt;='Indices PF'!$D$7),
  IF(('Funções Transações'!N161&lt;'Indices PF'!$E$10), 'Indices PF'!$E$7,
  IF(('Funções Transações'!N161&lt;'Indices PF'!$F$10), 'Indices PF'!$F$7, 'Indices PF'!$G$7)),
   IF((O161&lt;='Indices PF'!$D$8),
   IF(('Funções Transações'!N161&lt;'Indices PF'!$E$10), 'Indices PF'!$E$8,
   IF(('Funções Transações'!N161&lt;'Indices PF'!$F$10), 'Indices PF'!$F$8, 'Indices PF'!$G$8)),
    IF((O161&gt;='Indices PF'!$D$9),
    IF(('Funções Transações'!N161&lt;'Indices PF'!$E$10), 'Indices PF'!$E$9,
    IF(('Funções Transações'!N161&lt;'Indices PF'!$F$10), 'Indices PF'!$F$9, 'Indices PF'!$G$9))))),
 IF(M161="EQ", IF((O161&lt;='Indices PF'!$D$15),
  IF(('Funções Transações'!N161&lt;'Indices PF'!$E$18), 'Indices PF'!$E$15,
  IF(('Funções Transações'!N161&lt;'Indices PF'!$F$18), 'Indices PF'!$F$15, 'Indices PF'!$G$15)),
   IF((O161&lt;='Indices PF'!$D$16),
   IF(('Funções Transações'!N161&lt;'Indices PF'!$E$18), 'Indices PF'!$E$16,
   IF(('Funções Transações'!N161&lt;'Indices PF'!$F$18), 'Indices PF'!$F$16, 'Indices PF'!$G$16)),
    IF((O161&gt;='Indices PF'!$D$17),
    IF(('Funções Transações'!N161&lt;'Indices PF'!$E$18), 'Indices PF'!$E$17,
    IF(('Funções Transações'!N161&lt;'Indices PF'!$F$18), 'Indices PF'!$F$17, 'Indices PF'!$G$17))))),
 IF(M161="EO", IF((O161&lt;='Indices PF'!$D$23),
  IF(('Funções Transações'!N161&lt;'Indices PF'!$E$26), 'Indices PF'!$E$23,
  IF(('Funções Transações'!N161&lt;'Indices PF'!$F$26), 'Indices PF'!$F$23, 'Indices PF'!$G$23)),
   IF((O161&lt;='Indices PF'!$D$24),
   IF(('Funções Transações'!N161&lt;'Indices PF'!$E$26), 'Indices PF'!$E$24,
   IF(('Funções Transações'!N161&lt;'Indices PF'!$F$26), 'Indices PF'!$F$24, 'Indices PF'!$G$24)),
    IF((O161&gt;='Indices PF'!$D$25),
    IF(('Funções Transações'!N161&lt;'Indices PF'!$E$26), 'Indices PF'!$E$25,
    IF(('Funções Transações'!N161&lt;'Indices PF'!$F$26), 'Indices PF'!$F$25, 'Indices PF'!$G$25)))))))))</f>
        <v/>
      </c>
      <c r="T161" s="215" t="str">
        <f>IF(OR(ISBLANK(N161),ISBLANK(O161)),"",
 IF(M161="EI", IF((O161&lt;='Indices PF'!$D$7),
  IF(('Funções Transações'!N161&lt;'Indices PF'!$E$10), N161*'Indices PF'!$J$7,
  IF(('Funções Transações'!N161&lt;'Indices PF'!$F$10), N161*'Indices PF'!$K$7, N161*'Indices PF'!$L$7)),
   IF((O161&lt;='Indices PF'!$D$8),
   IF(('Funções Transações'!N161&lt;'Indices PF'!$E$10), N161*'Indices PF'!$J$8,
   IF(('Funções Transações'!N161&lt;'Indices PF'!$F$10), N161*'Indices PF'!$K$8, N161*'Indices PF'!$L$8)),
    IF((O161&gt;='Indices PF'!$D$9),
    IF(('Funções Transações'!N161&lt;'Indices PF'!$E$10), N161*'Indices PF'!$J$9,
    IF(('Funções Transações'!N161&lt;'Indices PF'!$F$10), N161*'Indices PF'!$K$9, N161*'Indices PF'!$L$9))))),
 IF(M161="EQ", IF((O161&lt;='Indices PF'!$D$15),
  IF(('Funções Transações'!N161&lt;'Indices PF'!$E$18), N161*'Indices PF'!$J$15,
  IF(('Funções Transações'!N161&lt;'Indices PF'!$F$18), N161*'Indices PF'!$K$15, N161*'Indices PF'!$L$15)),
   IF((O161&lt;='Indices PF'!$D$16),
   IF(('Funções Transações'!N161&lt;'Indices PF'!$E$18), N161*'Indices PF'!$J$16,
   IF(('Funções Transações'!N161&lt;'Indices PF'!$F$18), N161*'Indices PF'!$K$16, N161*'Indices PF'!$L$16)),
    IF((O161&gt;='Indices PF'!$D$17),
    IF(('Funções Transações'!N161&lt;'Indices PF'!$E$18), N161*'Indices PF'!$J$17,
    IF(('Funções Transações'!N161&lt;'Indices PF'!$F$18), N161*'Indices PF'!$K$17, N161*'Indices PF'!$L$17))))),
 IF(M161="EO", IF((O161&lt;='Indices PF'!$D$23),
  IF(('Funções Transações'!N161&lt;'Indices PF'!$E$26), N161*'Indices PF'!$J$23,
  IF(('Funções Transações'!N161&lt;'Indices PF'!$F$26), N161*'Indices PF'!$K$23, N161*'Indices PF'!$L$23)),
   IF((O161&lt;='Indices PF'!$D$24),
   IF(('Funções Transações'!N161&lt;'Indices PF'!$E$26), N161*'Indices PF'!$J$24,
   IF(('Funções Transações'!N161&lt;'Indices PF'!$F$26), N161*'Indices PF'!$K$24, N161*'Indices PF'!$L$24)),
    IF((O161&gt;='Indices PF'!$D$25),
    IF(('Funções Transações'!N161&lt;'Indices PF'!$E$26), N161*'Indices PF'!$J$25,
    IF(('Funções Transações'!N161&lt;'Indices PF'!$F$26), N161*'Indices PF'!$K$25, N161*'Indices PF'!$L$25)))))))))</f>
        <v/>
      </c>
      <c r="U161" s="216" t="str">
        <f>IF(OR(ISBLANK(P161),ISBLANK(Q161)),"",
 IF((Q161&lt;='Indices PF'!$D$47),
  IF(('Funções Transações'!P161&lt;'Indices PF'!$E$50), P161*'Indices PF'!$J$47,
  IF(('Funções Transações'!P161&lt;'Indices PF'!$F$50), P161*'Indices PF'!$K$47, P161*'Indices PF'!$L$47)),
   IF((Q161&lt;='Indices PF'!$D$48),
   IF(('Funções Transações'!P161&lt;'Indices PF'!$E$50), P161*'Indices PF'!$J$48,
   IF(('Funções Transações'!P161&lt;'Indices PF'!$F$50), P161*'Indices PF'!$K$48, P161*'Indices PF'!$L$48)),
    IF((Q161&gt;='Indices PF'!$D$49),
    IF(('Funções Transações'!P161&lt;'Indices PF'!$E$50), P161*'Indices PF'!$J$49,
    IF(('Funções Transações'!P161&lt;'Indices PF'!$F$50), P161*'Indices PF'!$K$49, P161*'Indices PF'!$L$49))))))</f>
        <v/>
      </c>
      <c r="V161" s="122"/>
      <c r="W161" s="122"/>
      <c r="X161" s="122"/>
      <c r="Y161" s="117"/>
      <c r="Z161" s="117"/>
      <c r="AA161" s="118"/>
      <c r="AB161" s="241" t="str">
        <f t="shared" si="2"/>
        <v/>
      </c>
      <c r="AC161" s="123"/>
      <c r="AD161" s="123"/>
      <c r="AE161" s="123"/>
      <c r="AF161" s="148"/>
      <c r="AG161" s="123"/>
    </row>
    <row r="162" spans="1:33" ht="12.75" customHeight="1">
      <c r="A162" s="84"/>
      <c r="B162" s="107"/>
      <c r="C162" s="173"/>
      <c r="D162" s="126"/>
      <c r="E162" s="126"/>
      <c r="F162" s="126"/>
      <c r="G162" s="126"/>
      <c r="H162" s="85"/>
      <c r="I162" s="144" t="str">
        <f>IF(AND(ISTEXT(K162),ISTEXT(L162)),"",SUM(K162:L162)*'Indices PF'!$E$54)</f>
        <v/>
      </c>
      <c r="J162" s="214" t="str">
        <f>IF(OR(ISBLANK(E162),ISBLANK(F162)),"",
 IF(D162="EI", IF((F162&lt;='Indices PF'!$D$7),
  IF(('Funções Transações'!E162&lt;'Indices PF'!$E$10), 'Indices PF'!$E$7,
  IF(('Funções Transações'!E162&lt;'Indices PF'!$F$10), 'Indices PF'!$F$7, 'Indices PF'!$G$7)),
   IF((F162&lt;='Indices PF'!$D$8),
   IF(('Funções Transações'!E162&lt;'Indices PF'!$E$10), 'Indices PF'!$E$8,
   IF(('Funções Transações'!E162&lt;'Indices PF'!$F$10), 'Indices PF'!$F$8, 'Indices PF'!$G$8)),
    IF((F162&gt;='Indices PF'!$D$9),
    IF(('Funções Transações'!E162&lt;'Indices PF'!$E$10), 'Indices PF'!$E$9,
    IF(('Funções Transações'!E162&lt;'Indices PF'!$F$10), 'Indices PF'!$F$9, 'Indices PF'!$G$9))))),
 IF(D162="EQ", IF((F162&lt;='Indices PF'!$D$15),
  IF(('Funções Transações'!E162&lt;'Indices PF'!$E$18), 'Indices PF'!$E$15,
  IF(('Funções Transações'!E162&lt;'Indices PF'!$F$18), 'Indices PF'!$F$15, 'Indices PF'!$G$15)),
   IF((F162&lt;='Indices PF'!$D$16),
   IF(('Funções Transações'!E162&lt;'Indices PF'!$E$18), 'Indices PF'!$E$16,
   IF(('Funções Transações'!E162&lt;'Indices PF'!$F$18), 'Indices PF'!$F$16, 'Indices PF'!$G$16)),
    IF((F162&gt;='Indices PF'!$D$17),
    IF(('Funções Transações'!E162&lt;'Indices PF'!$E$18), 'Indices PF'!$E$16,
    IF(('Funções Transações'!E162&lt;'Indices PF'!$F$18), 'Indices PF'!$F$16, 'Indices PF'!$G$16))))),
 IF(D162="EO", IF((F162&lt;='Indices PF'!$D$23),
  IF(('Funções Transações'!E162&lt;'Indices PF'!$E$26), 'Indices PF'!$E$23,
  IF(('Funções Transações'!E162&lt;'Indices PF'!$F$26), 'Indices PF'!$F$23, 'Indices PF'!$G$23)),
   IF((F162&lt;='Indices PF'!$D$24),
   IF(('Funções Transações'!E162&lt;'Indices PF'!$E$26), 'Indices PF'!$E$24,
   IF(('Funções Transações'!E162&lt;'Indices PF'!$F$26), 'Indices PF'!$F$24, 'Indices PF'!$G$24)),
    IF((F162&gt;='Indices PF'!$D$25),
    IF(('Funções Transações'!E162&lt;'Indices PF'!$E$26), 'Indices PF'!$E$25,
    IF(('Funções Transações'!E162&lt;'Indices PF'!$F$26), 'Indices PF'!$F$25, 'Indices PF'!$G$25)))))))))</f>
        <v/>
      </c>
      <c r="K162" s="116" t="str">
        <f>IF(OR(ISBLANK(E162),ISBLANK(F162)),"",
 IF(D162="EI", IF((F162&lt;='Indices PF'!$D$7),
  IF(('Funções Transações'!E162&lt;'Indices PF'!$E$10), E162*'Indices PF'!$J$7,
  IF(('Funções Transações'!E162&lt;'Indices PF'!$F$10), E162*'Indices PF'!$K$7, E162*'Indices PF'!$L$7)),
   IF((F162&lt;='Indices PF'!$D$8),
   IF(('Funções Transações'!E162&lt;'Indices PF'!$E$10), E162*'Indices PF'!$J$8,
   IF(('Funções Transações'!E162&lt;'Indices PF'!$F$10), E162*'Indices PF'!$K$8, E162*'Indices PF'!$L$8)),
    IF((F162&gt;='Indices PF'!$D$9),
    IF(('Funções Transações'!E162&lt;'Indices PF'!$E$10), E162*'Indices PF'!$J$9,
    IF(('Funções Transações'!E162&lt;'Indices PF'!$F$10), E162*'Indices PF'!$K$9, E162*'Indices PF'!$L$9))))),
 IF(D162="EQ", IF((F162&lt;='Indices PF'!$D$15),
  IF(('Funções Transações'!E162&lt;'Indices PF'!$E$18), E162*'Indices PF'!$J$15,
  IF(('Funções Transações'!E162&lt;'Indices PF'!$F$18), E162*'Indices PF'!$K$15, E162*'Indices PF'!$L$15)),
   IF((F162&lt;='Indices PF'!$D$16),
   IF(('Funções Transações'!E162&lt;'Indices PF'!$E$18), E162*'Indices PF'!$J$16,
   IF(('Funções Transações'!E162&lt;'Indices PF'!$F$18), E162*'Indices PF'!$K$16, E162*'Indices PF'!$L$16)),
    IF((F162&gt;='Indices PF'!$D$17),
    IF(('Funções Transações'!E162&lt;'Indices PF'!$E$18), E162*'Indices PF'!$J$16,
    IF(('Funções Transações'!E162&lt;'Indices PF'!$F$18), E162*'Indices PF'!$K$16, E162*'Indices PF'!$L$16))))),
 IF(D162="EO", IF((F162&lt;='Indices PF'!$D$23),
  IF(('Funções Transações'!E162&lt;'Indices PF'!$E$26), E162*'Indices PF'!$J$23,
  IF(('Funções Transações'!E162&lt;'Indices PF'!$F$26), E162*'Indices PF'!$K$23, E162*'Indices PF'!$L$23)),
   IF((F162&lt;='Indices PF'!$D$24),
   IF(('Funções Transações'!E162&lt;'Indices PF'!$E$26), E162*'Indices PF'!$J$24,
   IF(('Funções Transações'!E162&lt;'Indices PF'!$F$26), E162*'Indices PF'!$K$24, E162*'Indices PF'!$L$24)),
    IF((F162&gt;='Indices PF'!$D$25),
    IF(('Funções Transações'!E162&lt;'Indices PF'!$E$26), E162*'Indices PF'!$J$25,
    IF(('Funções Transações'!E162&lt;'Indices PF'!$F$26), E162*'Indices PF'!$K$25, E162*'Indices PF'!$L$25)))))))))</f>
        <v/>
      </c>
      <c r="L162" s="239" t="str">
        <f>IF(OR(ISBLANK(G162),ISBLANK(H162)),"",
 IF((H162&lt;='Indices PF'!$D$47),
  IF(('Funções Transações'!G162&lt;'Indices PF'!$E$50), G162*'Indices PF'!$J$47,
  IF(('Funções Transações'!G162&lt;'Indices PF'!$F$50), G162*'Indices PF'!$K$47, G162*'Indices PF'!$L$47)),
   IF((H162&lt;='Indices PF'!$D$48),
   IF(('Funções Transações'!G162&lt;'Indices PF'!$E$50), G162*'Indices PF'!$J$48,
   IF(('Funções Transações'!G162&lt;'Indices PF'!$F$50), G162*'Indices PF'!$K$48, G162*'Indices PF'!$L$48)),
    IF((H162&gt;='Indices PF'!$D$49),
    IF(('Funções Transações'!G162&lt;'Indices PF'!$E$50), G162*'Indices PF'!$J$49,
    IF(('Funções Transações'!G162&lt;'Indices PF'!$F$50), G162*'Indices PF'!$K$49, G162*'Indices PF'!$L$49))))))</f>
        <v/>
      </c>
      <c r="M162" s="122"/>
      <c r="N162" s="126"/>
      <c r="O162" s="126"/>
      <c r="P162" s="126"/>
      <c r="Q162" s="85"/>
      <c r="R162" s="144" t="str">
        <f>IF(AND(ISTEXT(T162),ISTEXT(U162)),"",SUM(T162:U162)*'Indices PF'!$E$54)</f>
        <v/>
      </c>
      <c r="S162" s="214" t="str">
        <f>IF(OR(ISBLANK(N162),ISBLANK(O162)),"",
 IF(M162="EI", IF((O162&lt;='Indices PF'!$D$7),
  IF(('Funções Transações'!N162&lt;'Indices PF'!$E$10), 'Indices PF'!$E$7,
  IF(('Funções Transações'!N162&lt;'Indices PF'!$F$10), 'Indices PF'!$F$7, 'Indices PF'!$G$7)),
   IF((O162&lt;='Indices PF'!$D$8),
   IF(('Funções Transações'!N162&lt;'Indices PF'!$E$10), 'Indices PF'!$E$8,
   IF(('Funções Transações'!N162&lt;'Indices PF'!$F$10), 'Indices PF'!$F$8, 'Indices PF'!$G$8)),
    IF((O162&gt;='Indices PF'!$D$9),
    IF(('Funções Transações'!N162&lt;'Indices PF'!$E$10), 'Indices PF'!$E$9,
    IF(('Funções Transações'!N162&lt;'Indices PF'!$F$10), 'Indices PF'!$F$9, 'Indices PF'!$G$9))))),
 IF(M162="EQ", IF((O162&lt;='Indices PF'!$D$15),
  IF(('Funções Transações'!N162&lt;'Indices PF'!$E$18), 'Indices PF'!$E$15,
  IF(('Funções Transações'!N162&lt;'Indices PF'!$F$18), 'Indices PF'!$F$15, 'Indices PF'!$G$15)),
   IF((O162&lt;='Indices PF'!$D$16),
   IF(('Funções Transações'!N162&lt;'Indices PF'!$E$18), 'Indices PF'!$E$16,
   IF(('Funções Transações'!N162&lt;'Indices PF'!$F$18), 'Indices PF'!$F$16, 'Indices PF'!$G$16)),
    IF((O162&gt;='Indices PF'!$D$17),
    IF(('Funções Transações'!N162&lt;'Indices PF'!$E$18), 'Indices PF'!$E$17,
    IF(('Funções Transações'!N162&lt;'Indices PF'!$F$18), 'Indices PF'!$F$17, 'Indices PF'!$G$17))))),
 IF(M162="EO", IF((O162&lt;='Indices PF'!$D$23),
  IF(('Funções Transações'!N162&lt;'Indices PF'!$E$26), 'Indices PF'!$E$23,
  IF(('Funções Transações'!N162&lt;'Indices PF'!$F$26), 'Indices PF'!$F$23, 'Indices PF'!$G$23)),
   IF((O162&lt;='Indices PF'!$D$24),
   IF(('Funções Transações'!N162&lt;'Indices PF'!$E$26), 'Indices PF'!$E$24,
   IF(('Funções Transações'!N162&lt;'Indices PF'!$F$26), 'Indices PF'!$F$24, 'Indices PF'!$G$24)),
    IF((O162&gt;='Indices PF'!$D$25),
    IF(('Funções Transações'!N162&lt;'Indices PF'!$E$26), 'Indices PF'!$E$25,
    IF(('Funções Transações'!N162&lt;'Indices PF'!$F$26), 'Indices PF'!$F$25, 'Indices PF'!$G$25)))))))))</f>
        <v/>
      </c>
      <c r="T162" s="215" t="str">
        <f>IF(OR(ISBLANK(N162),ISBLANK(O162)),"",
 IF(M162="EI", IF((O162&lt;='Indices PF'!$D$7),
  IF(('Funções Transações'!N162&lt;'Indices PF'!$E$10), N162*'Indices PF'!$J$7,
  IF(('Funções Transações'!N162&lt;'Indices PF'!$F$10), N162*'Indices PF'!$K$7, N162*'Indices PF'!$L$7)),
   IF((O162&lt;='Indices PF'!$D$8),
   IF(('Funções Transações'!N162&lt;'Indices PF'!$E$10), N162*'Indices PF'!$J$8,
   IF(('Funções Transações'!N162&lt;'Indices PF'!$F$10), N162*'Indices PF'!$K$8, N162*'Indices PF'!$L$8)),
    IF((O162&gt;='Indices PF'!$D$9),
    IF(('Funções Transações'!N162&lt;'Indices PF'!$E$10), N162*'Indices PF'!$J$9,
    IF(('Funções Transações'!N162&lt;'Indices PF'!$F$10), N162*'Indices PF'!$K$9, N162*'Indices PF'!$L$9))))),
 IF(M162="EQ", IF((O162&lt;='Indices PF'!$D$15),
  IF(('Funções Transações'!N162&lt;'Indices PF'!$E$18), N162*'Indices PF'!$J$15,
  IF(('Funções Transações'!N162&lt;'Indices PF'!$F$18), N162*'Indices PF'!$K$15, N162*'Indices PF'!$L$15)),
   IF((O162&lt;='Indices PF'!$D$16),
   IF(('Funções Transações'!N162&lt;'Indices PF'!$E$18), N162*'Indices PF'!$J$16,
   IF(('Funções Transações'!N162&lt;'Indices PF'!$F$18), N162*'Indices PF'!$K$16, N162*'Indices PF'!$L$16)),
    IF((O162&gt;='Indices PF'!$D$17),
    IF(('Funções Transações'!N162&lt;'Indices PF'!$E$18), N162*'Indices PF'!$J$17,
    IF(('Funções Transações'!N162&lt;'Indices PF'!$F$18), N162*'Indices PF'!$K$17, N162*'Indices PF'!$L$17))))),
 IF(M162="EO", IF((O162&lt;='Indices PF'!$D$23),
  IF(('Funções Transações'!N162&lt;'Indices PF'!$E$26), N162*'Indices PF'!$J$23,
  IF(('Funções Transações'!N162&lt;'Indices PF'!$F$26), N162*'Indices PF'!$K$23, N162*'Indices PF'!$L$23)),
   IF((O162&lt;='Indices PF'!$D$24),
   IF(('Funções Transações'!N162&lt;'Indices PF'!$E$26), N162*'Indices PF'!$J$24,
   IF(('Funções Transações'!N162&lt;'Indices PF'!$F$26), N162*'Indices PF'!$K$24, N162*'Indices PF'!$L$24)),
    IF((O162&gt;='Indices PF'!$D$25),
    IF(('Funções Transações'!N162&lt;'Indices PF'!$E$26), N162*'Indices PF'!$J$25,
    IF(('Funções Transações'!N162&lt;'Indices PF'!$F$26), N162*'Indices PF'!$K$25, N162*'Indices PF'!$L$25)))))))))</f>
        <v/>
      </c>
      <c r="U162" s="216" t="str">
        <f>IF(OR(ISBLANK(P162),ISBLANK(Q162)),"",
 IF((Q162&lt;='Indices PF'!$D$47),
  IF(('Funções Transações'!P162&lt;'Indices PF'!$E$50), P162*'Indices PF'!$J$47,
  IF(('Funções Transações'!P162&lt;'Indices PF'!$F$50), P162*'Indices PF'!$K$47, P162*'Indices PF'!$L$47)),
   IF((Q162&lt;='Indices PF'!$D$48),
   IF(('Funções Transações'!P162&lt;'Indices PF'!$E$50), P162*'Indices PF'!$J$48,
   IF(('Funções Transações'!P162&lt;'Indices PF'!$F$50), P162*'Indices PF'!$K$48, P162*'Indices PF'!$L$48)),
    IF((Q162&gt;='Indices PF'!$D$49),
    IF(('Funções Transações'!P162&lt;'Indices PF'!$E$50), P162*'Indices PF'!$J$49,
    IF(('Funções Transações'!P162&lt;'Indices PF'!$F$50), P162*'Indices PF'!$K$49, P162*'Indices PF'!$L$49))))))</f>
        <v/>
      </c>
      <c r="V162" s="122"/>
      <c r="W162" s="122"/>
      <c r="X162" s="122"/>
      <c r="Y162" s="117"/>
      <c r="Z162" s="117"/>
      <c r="AA162" s="118"/>
      <c r="AB162" s="241" t="str">
        <f t="shared" si="2"/>
        <v/>
      </c>
      <c r="AC162" s="123"/>
      <c r="AD162" s="123"/>
      <c r="AE162" s="123"/>
      <c r="AF162" s="148"/>
      <c r="AG162" s="123"/>
    </row>
    <row r="163" spans="1:33" ht="12.75" customHeight="1">
      <c r="A163" s="84"/>
      <c r="B163" s="107"/>
      <c r="C163" s="173"/>
      <c r="D163" s="126"/>
      <c r="E163" s="126"/>
      <c r="F163" s="126"/>
      <c r="G163" s="126"/>
      <c r="H163" s="85"/>
      <c r="I163" s="144" t="str">
        <f>IF(AND(ISTEXT(K163),ISTEXT(L163)),"",SUM(K163:L163)*'Indices PF'!$E$54)</f>
        <v/>
      </c>
      <c r="J163" s="214" t="str">
        <f>IF(OR(ISBLANK(E163),ISBLANK(F163)),"",
 IF(D163="EI", IF((F163&lt;='Indices PF'!$D$7),
  IF(('Funções Transações'!E163&lt;'Indices PF'!$E$10), 'Indices PF'!$E$7,
  IF(('Funções Transações'!E163&lt;'Indices PF'!$F$10), 'Indices PF'!$F$7, 'Indices PF'!$G$7)),
   IF((F163&lt;='Indices PF'!$D$8),
   IF(('Funções Transações'!E163&lt;'Indices PF'!$E$10), 'Indices PF'!$E$8,
   IF(('Funções Transações'!E163&lt;'Indices PF'!$F$10), 'Indices PF'!$F$8, 'Indices PF'!$G$8)),
    IF((F163&gt;='Indices PF'!$D$9),
    IF(('Funções Transações'!E163&lt;'Indices PF'!$E$10), 'Indices PF'!$E$9,
    IF(('Funções Transações'!E163&lt;'Indices PF'!$F$10), 'Indices PF'!$F$9, 'Indices PF'!$G$9))))),
 IF(D163="EQ", IF((F163&lt;='Indices PF'!$D$15),
  IF(('Funções Transações'!E163&lt;'Indices PF'!$E$18), 'Indices PF'!$E$15,
  IF(('Funções Transações'!E163&lt;'Indices PF'!$F$18), 'Indices PF'!$F$15, 'Indices PF'!$G$15)),
   IF((F163&lt;='Indices PF'!$D$16),
   IF(('Funções Transações'!E163&lt;'Indices PF'!$E$18), 'Indices PF'!$E$16,
   IF(('Funções Transações'!E163&lt;'Indices PF'!$F$18), 'Indices PF'!$F$16, 'Indices PF'!$G$16)),
    IF((F163&gt;='Indices PF'!$D$17),
    IF(('Funções Transações'!E163&lt;'Indices PF'!$E$18), 'Indices PF'!$E$16,
    IF(('Funções Transações'!E163&lt;'Indices PF'!$F$18), 'Indices PF'!$F$16, 'Indices PF'!$G$16))))),
 IF(D163="EO", IF((F163&lt;='Indices PF'!$D$23),
  IF(('Funções Transações'!E163&lt;'Indices PF'!$E$26), 'Indices PF'!$E$23,
  IF(('Funções Transações'!E163&lt;'Indices PF'!$F$26), 'Indices PF'!$F$23, 'Indices PF'!$G$23)),
   IF((F163&lt;='Indices PF'!$D$24),
   IF(('Funções Transações'!E163&lt;'Indices PF'!$E$26), 'Indices PF'!$E$24,
   IF(('Funções Transações'!E163&lt;'Indices PF'!$F$26), 'Indices PF'!$F$24, 'Indices PF'!$G$24)),
    IF((F163&gt;='Indices PF'!$D$25),
    IF(('Funções Transações'!E163&lt;'Indices PF'!$E$26), 'Indices PF'!$E$25,
    IF(('Funções Transações'!E163&lt;'Indices PF'!$F$26), 'Indices PF'!$F$25, 'Indices PF'!$G$25)))))))))</f>
        <v/>
      </c>
      <c r="K163" s="116" t="str">
        <f>IF(OR(ISBLANK(E163),ISBLANK(F163)),"",
 IF(D163="EI", IF((F163&lt;='Indices PF'!$D$7),
  IF(('Funções Transações'!E163&lt;'Indices PF'!$E$10), E163*'Indices PF'!$J$7,
  IF(('Funções Transações'!E163&lt;'Indices PF'!$F$10), E163*'Indices PF'!$K$7, E163*'Indices PF'!$L$7)),
   IF((F163&lt;='Indices PF'!$D$8),
   IF(('Funções Transações'!E163&lt;'Indices PF'!$E$10), E163*'Indices PF'!$J$8,
   IF(('Funções Transações'!E163&lt;'Indices PF'!$F$10), E163*'Indices PF'!$K$8, E163*'Indices PF'!$L$8)),
    IF((F163&gt;='Indices PF'!$D$9),
    IF(('Funções Transações'!E163&lt;'Indices PF'!$E$10), E163*'Indices PF'!$J$9,
    IF(('Funções Transações'!E163&lt;'Indices PF'!$F$10), E163*'Indices PF'!$K$9, E163*'Indices PF'!$L$9))))),
 IF(D163="EQ", IF((F163&lt;='Indices PF'!$D$15),
  IF(('Funções Transações'!E163&lt;'Indices PF'!$E$18), E163*'Indices PF'!$J$15,
  IF(('Funções Transações'!E163&lt;'Indices PF'!$F$18), E163*'Indices PF'!$K$15, E163*'Indices PF'!$L$15)),
   IF((F163&lt;='Indices PF'!$D$16),
   IF(('Funções Transações'!E163&lt;'Indices PF'!$E$18), E163*'Indices PF'!$J$16,
   IF(('Funções Transações'!E163&lt;'Indices PF'!$F$18), E163*'Indices PF'!$K$16, E163*'Indices PF'!$L$16)),
    IF((F163&gt;='Indices PF'!$D$17),
    IF(('Funções Transações'!E163&lt;'Indices PF'!$E$18), E163*'Indices PF'!$J$16,
    IF(('Funções Transações'!E163&lt;'Indices PF'!$F$18), E163*'Indices PF'!$K$16, E163*'Indices PF'!$L$16))))),
 IF(D163="EO", IF((F163&lt;='Indices PF'!$D$23),
  IF(('Funções Transações'!E163&lt;'Indices PF'!$E$26), E163*'Indices PF'!$J$23,
  IF(('Funções Transações'!E163&lt;'Indices PF'!$F$26), E163*'Indices PF'!$K$23, E163*'Indices PF'!$L$23)),
   IF((F163&lt;='Indices PF'!$D$24),
   IF(('Funções Transações'!E163&lt;'Indices PF'!$E$26), E163*'Indices PF'!$J$24,
   IF(('Funções Transações'!E163&lt;'Indices PF'!$F$26), E163*'Indices PF'!$K$24, E163*'Indices PF'!$L$24)),
    IF((F163&gt;='Indices PF'!$D$25),
    IF(('Funções Transações'!E163&lt;'Indices PF'!$E$26), E163*'Indices PF'!$J$25,
    IF(('Funções Transações'!E163&lt;'Indices PF'!$F$26), E163*'Indices PF'!$K$25, E163*'Indices PF'!$L$25)))))))))</f>
        <v/>
      </c>
      <c r="L163" s="239" t="str">
        <f>IF(OR(ISBLANK(G163),ISBLANK(H163)),"",
 IF((H163&lt;='Indices PF'!$D$47),
  IF(('Funções Transações'!G163&lt;'Indices PF'!$E$50), G163*'Indices PF'!$J$47,
  IF(('Funções Transações'!G163&lt;'Indices PF'!$F$50), G163*'Indices PF'!$K$47, G163*'Indices PF'!$L$47)),
   IF((H163&lt;='Indices PF'!$D$48),
   IF(('Funções Transações'!G163&lt;'Indices PF'!$E$50), G163*'Indices PF'!$J$48,
   IF(('Funções Transações'!G163&lt;'Indices PF'!$F$50), G163*'Indices PF'!$K$48, G163*'Indices PF'!$L$48)),
    IF((H163&gt;='Indices PF'!$D$49),
    IF(('Funções Transações'!G163&lt;'Indices PF'!$E$50), G163*'Indices PF'!$J$49,
    IF(('Funções Transações'!G163&lt;'Indices PF'!$F$50), G163*'Indices PF'!$K$49, G163*'Indices PF'!$L$49))))))</f>
        <v/>
      </c>
      <c r="M163" s="122"/>
      <c r="N163" s="126"/>
      <c r="O163" s="126"/>
      <c r="P163" s="126"/>
      <c r="Q163" s="85"/>
      <c r="R163" s="144" t="str">
        <f>IF(AND(ISTEXT(T163),ISTEXT(U163)),"",SUM(T163:U163)*'Indices PF'!$E$54)</f>
        <v/>
      </c>
      <c r="S163" s="214" t="str">
        <f>IF(OR(ISBLANK(N163),ISBLANK(O163)),"",
 IF(M163="EI", IF((O163&lt;='Indices PF'!$D$7),
  IF(('Funções Transações'!N163&lt;'Indices PF'!$E$10), 'Indices PF'!$E$7,
  IF(('Funções Transações'!N163&lt;'Indices PF'!$F$10), 'Indices PF'!$F$7, 'Indices PF'!$G$7)),
   IF((O163&lt;='Indices PF'!$D$8),
   IF(('Funções Transações'!N163&lt;'Indices PF'!$E$10), 'Indices PF'!$E$8,
   IF(('Funções Transações'!N163&lt;'Indices PF'!$F$10), 'Indices PF'!$F$8, 'Indices PF'!$G$8)),
    IF((O163&gt;='Indices PF'!$D$9),
    IF(('Funções Transações'!N163&lt;'Indices PF'!$E$10), 'Indices PF'!$E$9,
    IF(('Funções Transações'!N163&lt;'Indices PF'!$F$10), 'Indices PF'!$F$9, 'Indices PF'!$G$9))))),
 IF(M163="EQ", IF((O163&lt;='Indices PF'!$D$15),
  IF(('Funções Transações'!N163&lt;'Indices PF'!$E$18), 'Indices PF'!$E$15,
  IF(('Funções Transações'!N163&lt;'Indices PF'!$F$18), 'Indices PF'!$F$15, 'Indices PF'!$G$15)),
   IF((O163&lt;='Indices PF'!$D$16),
   IF(('Funções Transações'!N163&lt;'Indices PF'!$E$18), 'Indices PF'!$E$16,
   IF(('Funções Transações'!N163&lt;'Indices PF'!$F$18), 'Indices PF'!$F$16, 'Indices PF'!$G$16)),
    IF((O163&gt;='Indices PF'!$D$17),
    IF(('Funções Transações'!N163&lt;'Indices PF'!$E$18), 'Indices PF'!$E$17,
    IF(('Funções Transações'!N163&lt;'Indices PF'!$F$18), 'Indices PF'!$F$17, 'Indices PF'!$G$17))))),
 IF(M163="EO", IF((O163&lt;='Indices PF'!$D$23),
  IF(('Funções Transações'!N163&lt;'Indices PF'!$E$26), 'Indices PF'!$E$23,
  IF(('Funções Transações'!N163&lt;'Indices PF'!$F$26), 'Indices PF'!$F$23, 'Indices PF'!$G$23)),
   IF((O163&lt;='Indices PF'!$D$24),
   IF(('Funções Transações'!N163&lt;'Indices PF'!$E$26), 'Indices PF'!$E$24,
   IF(('Funções Transações'!N163&lt;'Indices PF'!$F$26), 'Indices PF'!$F$24, 'Indices PF'!$G$24)),
    IF((O163&gt;='Indices PF'!$D$25),
    IF(('Funções Transações'!N163&lt;'Indices PF'!$E$26), 'Indices PF'!$E$25,
    IF(('Funções Transações'!N163&lt;'Indices PF'!$F$26), 'Indices PF'!$F$25, 'Indices PF'!$G$25)))))))))</f>
        <v/>
      </c>
      <c r="T163" s="215" t="str">
        <f>IF(OR(ISBLANK(N163),ISBLANK(O163)),"",
 IF(M163="EI", IF((O163&lt;='Indices PF'!$D$7),
  IF(('Funções Transações'!N163&lt;'Indices PF'!$E$10), N163*'Indices PF'!$J$7,
  IF(('Funções Transações'!N163&lt;'Indices PF'!$F$10), N163*'Indices PF'!$K$7, N163*'Indices PF'!$L$7)),
   IF((O163&lt;='Indices PF'!$D$8),
   IF(('Funções Transações'!N163&lt;'Indices PF'!$E$10), N163*'Indices PF'!$J$8,
   IF(('Funções Transações'!N163&lt;'Indices PF'!$F$10), N163*'Indices PF'!$K$8, N163*'Indices PF'!$L$8)),
    IF((O163&gt;='Indices PF'!$D$9),
    IF(('Funções Transações'!N163&lt;'Indices PF'!$E$10), N163*'Indices PF'!$J$9,
    IF(('Funções Transações'!N163&lt;'Indices PF'!$F$10), N163*'Indices PF'!$K$9, N163*'Indices PF'!$L$9))))),
 IF(M163="EQ", IF((O163&lt;='Indices PF'!$D$15),
  IF(('Funções Transações'!N163&lt;'Indices PF'!$E$18), N163*'Indices PF'!$J$15,
  IF(('Funções Transações'!N163&lt;'Indices PF'!$F$18), N163*'Indices PF'!$K$15, N163*'Indices PF'!$L$15)),
   IF((O163&lt;='Indices PF'!$D$16),
   IF(('Funções Transações'!N163&lt;'Indices PF'!$E$18), N163*'Indices PF'!$J$16,
   IF(('Funções Transações'!N163&lt;'Indices PF'!$F$18), N163*'Indices PF'!$K$16, N163*'Indices PF'!$L$16)),
    IF((O163&gt;='Indices PF'!$D$17),
    IF(('Funções Transações'!N163&lt;'Indices PF'!$E$18), N163*'Indices PF'!$J$17,
    IF(('Funções Transações'!N163&lt;'Indices PF'!$F$18), N163*'Indices PF'!$K$17, N163*'Indices PF'!$L$17))))),
 IF(M163="EO", IF((O163&lt;='Indices PF'!$D$23),
  IF(('Funções Transações'!N163&lt;'Indices PF'!$E$26), N163*'Indices PF'!$J$23,
  IF(('Funções Transações'!N163&lt;'Indices PF'!$F$26), N163*'Indices PF'!$K$23, N163*'Indices PF'!$L$23)),
   IF((O163&lt;='Indices PF'!$D$24),
   IF(('Funções Transações'!N163&lt;'Indices PF'!$E$26), N163*'Indices PF'!$J$24,
   IF(('Funções Transações'!N163&lt;'Indices PF'!$F$26), N163*'Indices PF'!$K$24, N163*'Indices PF'!$L$24)),
    IF((O163&gt;='Indices PF'!$D$25),
    IF(('Funções Transações'!N163&lt;'Indices PF'!$E$26), N163*'Indices PF'!$J$25,
    IF(('Funções Transações'!N163&lt;'Indices PF'!$F$26), N163*'Indices PF'!$K$25, N163*'Indices PF'!$L$25)))))))))</f>
        <v/>
      </c>
      <c r="U163" s="216" t="str">
        <f>IF(OR(ISBLANK(P163),ISBLANK(Q163)),"",
 IF((Q163&lt;='Indices PF'!$D$47),
  IF(('Funções Transações'!P163&lt;'Indices PF'!$E$50), P163*'Indices PF'!$J$47,
  IF(('Funções Transações'!P163&lt;'Indices PF'!$F$50), P163*'Indices PF'!$K$47, P163*'Indices PF'!$L$47)),
   IF((Q163&lt;='Indices PF'!$D$48),
   IF(('Funções Transações'!P163&lt;'Indices PF'!$E$50), P163*'Indices PF'!$J$48,
   IF(('Funções Transações'!P163&lt;'Indices PF'!$F$50), P163*'Indices PF'!$K$48, P163*'Indices PF'!$L$48)),
    IF((Q163&gt;='Indices PF'!$D$49),
    IF(('Funções Transações'!P163&lt;'Indices PF'!$E$50), P163*'Indices PF'!$J$49,
    IF(('Funções Transações'!P163&lt;'Indices PF'!$F$50), P163*'Indices PF'!$K$49, P163*'Indices PF'!$L$49))))))</f>
        <v/>
      </c>
      <c r="V163" s="122"/>
      <c r="W163" s="122"/>
      <c r="X163" s="122"/>
      <c r="Y163" s="117"/>
      <c r="Z163" s="117"/>
      <c r="AA163" s="118"/>
      <c r="AB163" s="241" t="str">
        <f t="shared" si="2"/>
        <v/>
      </c>
      <c r="AC163" s="123"/>
      <c r="AD163" s="123"/>
      <c r="AE163" s="123"/>
      <c r="AF163" s="148"/>
      <c r="AG163" s="123"/>
    </row>
    <row r="164" spans="1:33" ht="12.75" customHeight="1">
      <c r="A164" s="84"/>
      <c r="B164" s="107"/>
      <c r="C164" s="173"/>
      <c r="D164" s="122"/>
      <c r="E164" s="118"/>
      <c r="F164" s="238"/>
      <c r="G164" s="122"/>
      <c r="H164" s="118"/>
      <c r="I164" s="144" t="str">
        <f>IF(AND(ISTEXT(K164),ISTEXT(L164)),"",SUM(K164:L164)*'Indices PF'!$E$54)</f>
        <v/>
      </c>
      <c r="J164" s="214" t="str">
        <f>IF(OR(ISBLANK(E164),ISBLANK(F164)),"",
 IF(D164="EI", IF((F164&lt;='Indices PF'!$D$7),
  IF(('Funções Transações'!E164&lt;'Indices PF'!$E$10), 'Indices PF'!$E$7,
  IF(('Funções Transações'!E164&lt;'Indices PF'!$F$10), 'Indices PF'!$F$7, 'Indices PF'!$G$7)),
   IF((F164&lt;='Indices PF'!$D$8),
   IF(('Funções Transações'!E164&lt;'Indices PF'!$E$10), 'Indices PF'!$E$8,
   IF(('Funções Transações'!E164&lt;'Indices PF'!$F$10), 'Indices PF'!$F$8, 'Indices PF'!$G$8)),
    IF((F164&gt;='Indices PF'!$D$9),
    IF(('Funções Transações'!E164&lt;'Indices PF'!$E$10), 'Indices PF'!$E$9,
    IF(('Funções Transações'!E164&lt;'Indices PF'!$F$10), 'Indices PF'!$F$9, 'Indices PF'!$G$9))))),
 IF(D164="EQ", IF((F164&lt;='Indices PF'!$D$15),
  IF(('Funções Transações'!E164&lt;'Indices PF'!$E$18), 'Indices PF'!$E$15,
  IF(('Funções Transações'!E164&lt;'Indices PF'!$F$18), 'Indices PF'!$F$15, 'Indices PF'!$G$15)),
   IF((F164&lt;='Indices PF'!$D$16),
   IF(('Funções Transações'!E164&lt;'Indices PF'!$E$18), 'Indices PF'!$E$16,
   IF(('Funções Transações'!E164&lt;'Indices PF'!$F$18), 'Indices PF'!$F$16, 'Indices PF'!$G$16)),
    IF((F164&gt;='Indices PF'!$D$17),
    IF(('Funções Transações'!E164&lt;'Indices PF'!$E$18), 'Indices PF'!$E$16,
    IF(('Funções Transações'!E164&lt;'Indices PF'!$F$18), 'Indices PF'!$F$16, 'Indices PF'!$G$16))))),
 IF(D164="EO", IF((F164&lt;='Indices PF'!$D$23),
  IF(('Funções Transações'!E164&lt;'Indices PF'!$E$26), 'Indices PF'!$E$23,
  IF(('Funções Transações'!E164&lt;'Indices PF'!$F$26), 'Indices PF'!$F$23, 'Indices PF'!$G$23)),
   IF((F164&lt;='Indices PF'!$D$24),
   IF(('Funções Transações'!E164&lt;'Indices PF'!$E$26), 'Indices PF'!$E$24,
   IF(('Funções Transações'!E164&lt;'Indices PF'!$F$26), 'Indices PF'!$F$24, 'Indices PF'!$G$24)),
    IF((F164&gt;='Indices PF'!$D$25),
    IF(('Funções Transações'!E164&lt;'Indices PF'!$E$26), 'Indices PF'!$E$25,
    IF(('Funções Transações'!E164&lt;'Indices PF'!$F$26), 'Indices PF'!$F$25, 'Indices PF'!$G$25)))))))))</f>
        <v/>
      </c>
      <c r="K164" s="116" t="str">
        <f>IF(OR(ISBLANK(E164),ISBLANK(F164)),"",
 IF(D164="EI", IF((F164&lt;='Indices PF'!$D$7),
  IF(('Funções Transações'!E164&lt;'Indices PF'!$E$10), E164*'Indices PF'!$J$7,
  IF(('Funções Transações'!E164&lt;'Indices PF'!$F$10), E164*'Indices PF'!$K$7, E164*'Indices PF'!$L$7)),
   IF((F164&lt;='Indices PF'!$D$8),
   IF(('Funções Transações'!E164&lt;'Indices PF'!$E$10), E164*'Indices PF'!$J$8,
   IF(('Funções Transações'!E164&lt;'Indices PF'!$F$10), E164*'Indices PF'!$K$8, E164*'Indices PF'!$L$8)),
    IF((F164&gt;='Indices PF'!$D$9),
    IF(('Funções Transações'!E164&lt;'Indices PF'!$E$10), E164*'Indices PF'!$J$9,
    IF(('Funções Transações'!E164&lt;'Indices PF'!$F$10), E164*'Indices PF'!$K$9, E164*'Indices PF'!$L$9))))),
 IF(D164="EQ", IF((F164&lt;='Indices PF'!$D$15),
  IF(('Funções Transações'!E164&lt;'Indices PF'!$E$18), E164*'Indices PF'!$J$15,
  IF(('Funções Transações'!E164&lt;'Indices PF'!$F$18), E164*'Indices PF'!$K$15, E164*'Indices PF'!$L$15)),
   IF((F164&lt;='Indices PF'!$D$16),
   IF(('Funções Transações'!E164&lt;'Indices PF'!$E$18), E164*'Indices PF'!$J$16,
   IF(('Funções Transações'!E164&lt;'Indices PF'!$F$18), E164*'Indices PF'!$K$16, E164*'Indices PF'!$L$16)),
    IF((F164&gt;='Indices PF'!$D$17),
    IF(('Funções Transações'!E164&lt;'Indices PF'!$E$18), E164*'Indices PF'!$J$16,
    IF(('Funções Transações'!E164&lt;'Indices PF'!$F$18), E164*'Indices PF'!$K$16, E164*'Indices PF'!$L$16))))),
 IF(D164="EO", IF((F164&lt;='Indices PF'!$D$23),
  IF(('Funções Transações'!E164&lt;'Indices PF'!$E$26), E164*'Indices PF'!$J$23,
  IF(('Funções Transações'!E164&lt;'Indices PF'!$F$26), E164*'Indices PF'!$K$23, E164*'Indices PF'!$L$23)),
   IF((F164&lt;='Indices PF'!$D$24),
   IF(('Funções Transações'!E164&lt;'Indices PF'!$E$26), E164*'Indices PF'!$J$24,
   IF(('Funções Transações'!E164&lt;'Indices PF'!$F$26), E164*'Indices PF'!$K$24, E164*'Indices PF'!$L$24)),
    IF((F164&gt;='Indices PF'!$D$25),
    IF(('Funções Transações'!E164&lt;'Indices PF'!$E$26), E164*'Indices PF'!$J$25,
    IF(('Funções Transações'!E164&lt;'Indices PF'!$F$26), E164*'Indices PF'!$K$25, E164*'Indices PF'!$L$25)))))))))</f>
        <v/>
      </c>
      <c r="L164" s="239" t="str">
        <f>IF(OR(ISBLANK(G164),ISBLANK(H164)),"",
 IF((H164&lt;='Indices PF'!$D$47),
  IF(('Funções Transações'!G164&lt;'Indices PF'!$E$50), G164*'Indices PF'!$J$47,
  IF(('Funções Transações'!G164&lt;'Indices PF'!$F$50), G164*'Indices PF'!$K$47, G164*'Indices PF'!$L$47)),
   IF((H164&lt;='Indices PF'!$D$48),
   IF(('Funções Transações'!G164&lt;'Indices PF'!$E$50), G164*'Indices PF'!$J$48,
   IF(('Funções Transações'!G164&lt;'Indices PF'!$F$50), G164*'Indices PF'!$K$48, G164*'Indices PF'!$L$48)),
    IF((H164&gt;='Indices PF'!$D$49),
    IF(('Funções Transações'!G164&lt;'Indices PF'!$E$50), G164*'Indices PF'!$J$49,
    IF(('Funções Transações'!G164&lt;'Indices PF'!$F$50), G164*'Indices PF'!$K$49, G164*'Indices PF'!$L$49))))))</f>
        <v/>
      </c>
      <c r="M164" s="122"/>
      <c r="N164" s="118"/>
      <c r="O164" s="122"/>
      <c r="P164" s="117"/>
      <c r="Q164" s="118"/>
      <c r="R164" s="144" t="str">
        <f>IF(AND(ISTEXT(T164),ISTEXT(U164)),"",SUM(T164:U164)*'Indices PF'!$E$54)</f>
        <v/>
      </c>
      <c r="S164" s="214" t="str">
        <f>IF(OR(ISBLANK(N164),ISBLANK(O164)),"",
 IF(M164="EI", IF((O164&lt;='Indices PF'!$D$7),
  IF(('Funções Transações'!N164&lt;'Indices PF'!$E$10), 'Indices PF'!$E$7,
  IF(('Funções Transações'!N164&lt;'Indices PF'!$F$10), 'Indices PF'!$F$7, 'Indices PF'!$G$7)),
   IF((O164&lt;='Indices PF'!$D$8),
   IF(('Funções Transações'!N164&lt;'Indices PF'!$E$10), 'Indices PF'!$E$8,
   IF(('Funções Transações'!N164&lt;'Indices PF'!$F$10), 'Indices PF'!$F$8, 'Indices PF'!$G$8)),
    IF((O164&gt;='Indices PF'!$D$9),
    IF(('Funções Transações'!N164&lt;'Indices PF'!$E$10), 'Indices PF'!$E$9,
    IF(('Funções Transações'!N164&lt;'Indices PF'!$F$10), 'Indices PF'!$F$9, 'Indices PF'!$G$9))))),
 IF(M164="EQ", IF((O164&lt;='Indices PF'!$D$15),
  IF(('Funções Transações'!N164&lt;'Indices PF'!$E$18), 'Indices PF'!$E$15,
  IF(('Funções Transações'!N164&lt;'Indices PF'!$F$18), 'Indices PF'!$F$15, 'Indices PF'!$G$15)),
   IF((O164&lt;='Indices PF'!$D$16),
   IF(('Funções Transações'!N164&lt;'Indices PF'!$E$18), 'Indices PF'!$E$16,
   IF(('Funções Transações'!N164&lt;'Indices PF'!$F$18), 'Indices PF'!$F$16, 'Indices PF'!$G$16)),
    IF((O164&gt;='Indices PF'!$D$17),
    IF(('Funções Transações'!N164&lt;'Indices PF'!$E$18), 'Indices PF'!$E$17,
    IF(('Funções Transações'!N164&lt;'Indices PF'!$F$18), 'Indices PF'!$F$17, 'Indices PF'!$G$17))))),
 IF(M164="EO", IF((O164&lt;='Indices PF'!$D$23),
  IF(('Funções Transações'!N164&lt;'Indices PF'!$E$26), 'Indices PF'!$E$23,
  IF(('Funções Transações'!N164&lt;'Indices PF'!$F$26), 'Indices PF'!$F$23, 'Indices PF'!$G$23)),
   IF((O164&lt;='Indices PF'!$D$24),
   IF(('Funções Transações'!N164&lt;'Indices PF'!$E$26), 'Indices PF'!$E$24,
   IF(('Funções Transações'!N164&lt;'Indices PF'!$F$26), 'Indices PF'!$F$24, 'Indices PF'!$G$24)),
    IF((O164&gt;='Indices PF'!$D$25),
    IF(('Funções Transações'!N164&lt;'Indices PF'!$E$26), 'Indices PF'!$E$25,
    IF(('Funções Transações'!N164&lt;'Indices PF'!$F$26), 'Indices PF'!$F$25, 'Indices PF'!$G$25)))))))))</f>
        <v/>
      </c>
      <c r="T164" s="215" t="str">
        <f>IF(OR(ISBLANK(N164),ISBLANK(O164)),"",
 IF(M164="EI", IF((O164&lt;='Indices PF'!$D$7),
  IF(('Funções Transações'!N164&lt;'Indices PF'!$E$10), N164*'Indices PF'!$J$7,
  IF(('Funções Transações'!N164&lt;'Indices PF'!$F$10), N164*'Indices PF'!$K$7, N164*'Indices PF'!$L$7)),
   IF((O164&lt;='Indices PF'!$D$8),
   IF(('Funções Transações'!N164&lt;'Indices PF'!$E$10), N164*'Indices PF'!$J$8,
   IF(('Funções Transações'!N164&lt;'Indices PF'!$F$10), N164*'Indices PF'!$K$8, N164*'Indices PF'!$L$8)),
    IF((O164&gt;='Indices PF'!$D$9),
    IF(('Funções Transações'!N164&lt;'Indices PF'!$E$10), N164*'Indices PF'!$J$9,
    IF(('Funções Transações'!N164&lt;'Indices PF'!$F$10), N164*'Indices PF'!$K$9, N164*'Indices PF'!$L$9))))),
 IF(M164="EQ", IF((O164&lt;='Indices PF'!$D$15),
  IF(('Funções Transações'!N164&lt;'Indices PF'!$E$18), N164*'Indices PF'!$J$15,
  IF(('Funções Transações'!N164&lt;'Indices PF'!$F$18), N164*'Indices PF'!$K$15, N164*'Indices PF'!$L$15)),
   IF((O164&lt;='Indices PF'!$D$16),
   IF(('Funções Transações'!N164&lt;'Indices PF'!$E$18), N164*'Indices PF'!$J$16,
   IF(('Funções Transações'!N164&lt;'Indices PF'!$F$18), N164*'Indices PF'!$K$16, N164*'Indices PF'!$L$16)),
    IF((O164&gt;='Indices PF'!$D$17),
    IF(('Funções Transações'!N164&lt;'Indices PF'!$E$18), N164*'Indices PF'!$J$17,
    IF(('Funções Transações'!N164&lt;'Indices PF'!$F$18), N164*'Indices PF'!$K$17, N164*'Indices PF'!$L$17))))),
 IF(M164="EO", IF((O164&lt;='Indices PF'!$D$23),
  IF(('Funções Transações'!N164&lt;'Indices PF'!$E$26), N164*'Indices PF'!$J$23,
  IF(('Funções Transações'!N164&lt;'Indices PF'!$F$26), N164*'Indices PF'!$K$23, N164*'Indices PF'!$L$23)),
   IF((O164&lt;='Indices PF'!$D$24),
   IF(('Funções Transações'!N164&lt;'Indices PF'!$E$26), N164*'Indices PF'!$J$24,
   IF(('Funções Transações'!N164&lt;'Indices PF'!$F$26), N164*'Indices PF'!$K$24, N164*'Indices PF'!$L$24)),
    IF((O164&gt;='Indices PF'!$D$25),
    IF(('Funções Transações'!N164&lt;'Indices PF'!$E$26), N164*'Indices PF'!$J$25,
    IF(('Funções Transações'!N164&lt;'Indices PF'!$F$26), N164*'Indices PF'!$K$25, N164*'Indices PF'!$L$25)))))))))</f>
        <v/>
      </c>
      <c r="U164" s="216" t="str">
        <f>IF(OR(ISBLANK(P164),ISBLANK(Q164)),"",
 IF((Q164&lt;='Indices PF'!$D$47),
  IF(('Funções Transações'!P164&lt;'Indices PF'!$E$50), P164*'Indices PF'!$J$47,
  IF(('Funções Transações'!P164&lt;'Indices PF'!$F$50), P164*'Indices PF'!$K$47, P164*'Indices PF'!$L$47)),
   IF((Q164&lt;='Indices PF'!$D$48),
   IF(('Funções Transações'!P164&lt;'Indices PF'!$E$50), P164*'Indices PF'!$J$48,
   IF(('Funções Transações'!P164&lt;'Indices PF'!$F$50), P164*'Indices PF'!$K$48, P164*'Indices PF'!$L$48)),
    IF((Q164&gt;='Indices PF'!$D$49),
    IF(('Funções Transações'!P164&lt;'Indices PF'!$E$50), P164*'Indices PF'!$J$49,
    IF(('Funções Transações'!P164&lt;'Indices PF'!$F$50), P164*'Indices PF'!$K$49, P164*'Indices PF'!$L$49))))))</f>
        <v/>
      </c>
      <c r="V164" s="122"/>
      <c r="W164" s="122"/>
      <c r="X164" s="122"/>
      <c r="Y164" s="117"/>
      <c r="Z164" s="117"/>
      <c r="AA164" s="118"/>
      <c r="AB164" s="241" t="str">
        <f t="shared" si="2"/>
        <v/>
      </c>
      <c r="AC164" s="123"/>
      <c r="AD164" s="123"/>
      <c r="AE164" s="123"/>
      <c r="AF164" s="148"/>
      <c r="AG164" s="123"/>
    </row>
    <row r="165" spans="1:33" ht="12.75" customHeight="1">
      <c r="A165" s="84"/>
      <c r="B165" s="107"/>
      <c r="C165" s="173"/>
      <c r="D165" s="122"/>
      <c r="E165" s="118"/>
      <c r="F165" s="238"/>
      <c r="G165" s="122"/>
      <c r="H165" s="118"/>
      <c r="I165" s="144" t="str">
        <f>IF(AND(ISTEXT(K165),ISTEXT(L165)),"",SUM(K165:L165)*'Indices PF'!$E$54)</f>
        <v/>
      </c>
      <c r="J165" s="214" t="str">
        <f>IF(OR(ISBLANK(E165),ISBLANK(F165)),"",
 IF(D165="EI", IF((F165&lt;='Indices PF'!$D$7),
  IF(('Funções Transações'!E165&lt;'Indices PF'!$E$10), 'Indices PF'!$E$7,
  IF(('Funções Transações'!E165&lt;'Indices PF'!$F$10), 'Indices PF'!$F$7, 'Indices PF'!$G$7)),
   IF((F165&lt;='Indices PF'!$D$8),
   IF(('Funções Transações'!E165&lt;'Indices PF'!$E$10), 'Indices PF'!$E$8,
   IF(('Funções Transações'!E165&lt;'Indices PF'!$F$10), 'Indices PF'!$F$8, 'Indices PF'!$G$8)),
    IF((F165&gt;='Indices PF'!$D$9),
    IF(('Funções Transações'!E165&lt;'Indices PF'!$E$10), 'Indices PF'!$E$9,
    IF(('Funções Transações'!E165&lt;'Indices PF'!$F$10), 'Indices PF'!$F$9, 'Indices PF'!$G$9))))),
 IF(D165="EQ", IF((F165&lt;='Indices PF'!$D$15),
  IF(('Funções Transações'!E165&lt;'Indices PF'!$E$18), 'Indices PF'!$E$15,
  IF(('Funções Transações'!E165&lt;'Indices PF'!$F$18), 'Indices PF'!$F$15, 'Indices PF'!$G$15)),
   IF((F165&lt;='Indices PF'!$D$16),
   IF(('Funções Transações'!E165&lt;'Indices PF'!$E$18), 'Indices PF'!$E$16,
   IF(('Funções Transações'!E165&lt;'Indices PF'!$F$18), 'Indices PF'!$F$16, 'Indices PF'!$G$16)),
    IF((F165&gt;='Indices PF'!$D$17),
    IF(('Funções Transações'!E165&lt;'Indices PF'!$E$18), 'Indices PF'!$E$16,
    IF(('Funções Transações'!E165&lt;'Indices PF'!$F$18), 'Indices PF'!$F$16, 'Indices PF'!$G$16))))),
 IF(D165="EO", IF((F165&lt;='Indices PF'!$D$23),
  IF(('Funções Transações'!E165&lt;'Indices PF'!$E$26), 'Indices PF'!$E$23,
  IF(('Funções Transações'!E165&lt;'Indices PF'!$F$26), 'Indices PF'!$F$23, 'Indices PF'!$G$23)),
   IF((F165&lt;='Indices PF'!$D$24),
   IF(('Funções Transações'!E165&lt;'Indices PF'!$E$26), 'Indices PF'!$E$24,
   IF(('Funções Transações'!E165&lt;'Indices PF'!$F$26), 'Indices PF'!$F$24, 'Indices PF'!$G$24)),
    IF((F165&gt;='Indices PF'!$D$25),
    IF(('Funções Transações'!E165&lt;'Indices PF'!$E$26), 'Indices PF'!$E$25,
    IF(('Funções Transações'!E165&lt;'Indices PF'!$F$26), 'Indices PF'!$F$25, 'Indices PF'!$G$25)))))))))</f>
        <v/>
      </c>
      <c r="K165" s="116" t="str">
        <f>IF(OR(ISBLANK(E165),ISBLANK(F165)),"",
 IF(D165="EI", IF((F165&lt;='Indices PF'!$D$7),
  IF(('Funções Transações'!E165&lt;'Indices PF'!$E$10), E165*'Indices PF'!$J$7,
  IF(('Funções Transações'!E165&lt;'Indices PF'!$F$10), E165*'Indices PF'!$K$7, E165*'Indices PF'!$L$7)),
   IF((F165&lt;='Indices PF'!$D$8),
   IF(('Funções Transações'!E165&lt;'Indices PF'!$E$10), E165*'Indices PF'!$J$8,
   IF(('Funções Transações'!E165&lt;'Indices PF'!$F$10), E165*'Indices PF'!$K$8, E165*'Indices PF'!$L$8)),
    IF((F165&gt;='Indices PF'!$D$9),
    IF(('Funções Transações'!E165&lt;'Indices PF'!$E$10), E165*'Indices PF'!$J$9,
    IF(('Funções Transações'!E165&lt;'Indices PF'!$F$10), E165*'Indices PF'!$K$9, E165*'Indices PF'!$L$9))))),
 IF(D165="EQ", IF((F165&lt;='Indices PF'!$D$15),
  IF(('Funções Transações'!E165&lt;'Indices PF'!$E$18), E165*'Indices PF'!$J$15,
  IF(('Funções Transações'!E165&lt;'Indices PF'!$F$18), E165*'Indices PF'!$K$15, E165*'Indices PF'!$L$15)),
   IF((F165&lt;='Indices PF'!$D$16),
   IF(('Funções Transações'!E165&lt;'Indices PF'!$E$18), E165*'Indices PF'!$J$16,
   IF(('Funções Transações'!E165&lt;'Indices PF'!$F$18), E165*'Indices PF'!$K$16, E165*'Indices PF'!$L$16)),
    IF((F165&gt;='Indices PF'!$D$17),
    IF(('Funções Transações'!E165&lt;'Indices PF'!$E$18), E165*'Indices PF'!$J$16,
    IF(('Funções Transações'!E165&lt;'Indices PF'!$F$18), E165*'Indices PF'!$K$16, E165*'Indices PF'!$L$16))))),
 IF(D165="EO", IF((F165&lt;='Indices PF'!$D$23),
  IF(('Funções Transações'!E165&lt;'Indices PF'!$E$26), E165*'Indices PF'!$J$23,
  IF(('Funções Transações'!E165&lt;'Indices PF'!$F$26), E165*'Indices PF'!$K$23, E165*'Indices PF'!$L$23)),
   IF((F165&lt;='Indices PF'!$D$24),
   IF(('Funções Transações'!E165&lt;'Indices PF'!$E$26), E165*'Indices PF'!$J$24,
   IF(('Funções Transações'!E165&lt;'Indices PF'!$F$26), E165*'Indices PF'!$K$24, E165*'Indices PF'!$L$24)),
    IF((F165&gt;='Indices PF'!$D$25),
    IF(('Funções Transações'!E165&lt;'Indices PF'!$E$26), E165*'Indices PF'!$J$25,
    IF(('Funções Transações'!E165&lt;'Indices PF'!$F$26), E165*'Indices PF'!$K$25, E165*'Indices PF'!$L$25)))))))))</f>
        <v/>
      </c>
      <c r="L165" s="239" t="str">
        <f>IF(OR(ISBLANK(G165),ISBLANK(H165)),"",
 IF((H165&lt;='Indices PF'!$D$47),
  IF(('Funções Transações'!G165&lt;'Indices PF'!$E$50), G165*'Indices PF'!$J$47,
  IF(('Funções Transações'!G165&lt;'Indices PF'!$F$50), G165*'Indices PF'!$K$47, G165*'Indices PF'!$L$47)),
   IF((H165&lt;='Indices PF'!$D$48),
   IF(('Funções Transações'!G165&lt;'Indices PF'!$E$50), G165*'Indices PF'!$J$48,
   IF(('Funções Transações'!G165&lt;'Indices PF'!$F$50), G165*'Indices PF'!$K$48, G165*'Indices PF'!$L$48)),
    IF((H165&gt;='Indices PF'!$D$49),
    IF(('Funções Transações'!G165&lt;'Indices PF'!$E$50), G165*'Indices PF'!$J$49,
    IF(('Funções Transações'!G165&lt;'Indices PF'!$F$50), G165*'Indices PF'!$K$49, G165*'Indices PF'!$L$49))))))</f>
        <v/>
      </c>
      <c r="M165" s="122"/>
      <c r="N165" s="118"/>
      <c r="O165" s="122"/>
      <c r="P165" s="117"/>
      <c r="Q165" s="118"/>
      <c r="R165" s="144" t="str">
        <f>IF(AND(ISTEXT(T165),ISTEXT(U165)),"",SUM(T165:U165)*'Indices PF'!$E$54)</f>
        <v/>
      </c>
      <c r="S165" s="214" t="str">
        <f>IF(OR(ISBLANK(N165),ISBLANK(O165)),"",
 IF(M165="EI", IF((O165&lt;='Indices PF'!$D$7),
  IF(('Funções Transações'!N165&lt;'Indices PF'!$E$10), 'Indices PF'!$E$7,
  IF(('Funções Transações'!N165&lt;'Indices PF'!$F$10), 'Indices PF'!$F$7, 'Indices PF'!$G$7)),
   IF((O165&lt;='Indices PF'!$D$8),
   IF(('Funções Transações'!N165&lt;'Indices PF'!$E$10), 'Indices PF'!$E$8,
   IF(('Funções Transações'!N165&lt;'Indices PF'!$F$10), 'Indices PF'!$F$8, 'Indices PF'!$G$8)),
    IF((O165&gt;='Indices PF'!$D$9),
    IF(('Funções Transações'!N165&lt;'Indices PF'!$E$10), 'Indices PF'!$E$9,
    IF(('Funções Transações'!N165&lt;'Indices PF'!$F$10), 'Indices PF'!$F$9, 'Indices PF'!$G$9))))),
 IF(M165="EQ", IF((O165&lt;='Indices PF'!$D$15),
  IF(('Funções Transações'!N165&lt;'Indices PF'!$E$18), 'Indices PF'!$E$15,
  IF(('Funções Transações'!N165&lt;'Indices PF'!$F$18), 'Indices PF'!$F$15, 'Indices PF'!$G$15)),
   IF((O165&lt;='Indices PF'!$D$16),
   IF(('Funções Transações'!N165&lt;'Indices PF'!$E$18), 'Indices PF'!$E$16,
   IF(('Funções Transações'!N165&lt;'Indices PF'!$F$18), 'Indices PF'!$F$16, 'Indices PF'!$G$16)),
    IF((O165&gt;='Indices PF'!$D$17),
    IF(('Funções Transações'!N165&lt;'Indices PF'!$E$18), 'Indices PF'!$E$17,
    IF(('Funções Transações'!N165&lt;'Indices PF'!$F$18), 'Indices PF'!$F$17, 'Indices PF'!$G$17))))),
 IF(M165="EO", IF((O165&lt;='Indices PF'!$D$23),
  IF(('Funções Transações'!N165&lt;'Indices PF'!$E$26), 'Indices PF'!$E$23,
  IF(('Funções Transações'!N165&lt;'Indices PF'!$F$26), 'Indices PF'!$F$23, 'Indices PF'!$G$23)),
   IF((O165&lt;='Indices PF'!$D$24),
   IF(('Funções Transações'!N165&lt;'Indices PF'!$E$26), 'Indices PF'!$E$24,
   IF(('Funções Transações'!N165&lt;'Indices PF'!$F$26), 'Indices PF'!$F$24, 'Indices PF'!$G$24)),
    IF((O165&gt;='Indices PF'!$D$25),
    IF(('Funções Transações'!N165&lt;'Indices PF'!$E$26), 'Indices PF'!$E$25,
    IF(('Funções Transações'!N165&lt;'Indices PF'!$F$26), 'Indices PF'!$F$25, 'Indices PF'!$G$25)))))))))</f>
        <v/>
      </c>
      <c r="T165" s="215" t="str">
        <f>IF(OR(ISBLANK(N165),ISBLANK(O165)),"",
 IF(M165="EI", IF((O165&lt;='Indices PF'!$D$7),
  IF(('Funções Transações'!N165&lt;'Indices PF'!$E$10), N165*'Indices PF'!$J$7,
  IF(('Funções Transações'!N165&lt;'Indices PF'!$F$10), N165*'Indices PF'!$K$7, N165*'Indices PF'!$L$7)),
   IF((O165&lt;='Indices PF'!$D$8),
   IF(('Funções Transações'!N165&lt;'Indices PF'!$E$10), N165*'Indices PF'!$J$8,
   IF(('Funções Transações'!N165&lt;'Indices PF'!$F$10), N165*'Indices PF'!$K$8, N165*'Indices PF'!$L$8)),
    IF((O165&gt;='Indices PF'!$D$9),
    IF(('Funções Transações'!N165&lt;'Indices PF'!$E$10), N165*'Indices PF'!$J$9,
    IF(('Funções Transações'!N165&lt;'Indices PF'!$F$10), N165*'Indices PF'!$K$9, N165*'Indices PF'!$L$9))))),
 IF(M165="EQ", IF((O165&lt;='Indices PF'!$D$15),
  IF(('Funções Transações'!N165&lt;'Indices PF'!$E$18), N165*'Indices PF'!$J$15,
  IF(('Funções Transações'!N165&lt;'Indices PF'!$F$18), N165*'Indices PF'!$K$15, N165*'Indices PF'!$L$15)),
   IF((O165&lt;='Indices PF'!$D$16),
   IF(('Funções Transações'!N165&lt;'Indices PF'!$E$18), N165*'Indices PF'!$J$16,
   IF(('Funções Transações'!N165&lt;'Indices PF'!$F$18), N165*'Indices PF'!$K$16, N165*'Indices PF'!$L$16)),
    IF((O165&gt;='Indices PF'!$D$17),
    IF(('Funções Transações'!N165&lt;'Indices PF'!$E$18), N165*'Indices PF'!$J$17,
    IF(('Funções Transações'!N165&lt;'Indices PF'!$F$18), N165*'Indices PF'!$K$17, N165*'Indices PF'!$L$17))))),
 IF(M165="EO", IF((O165&lt;='Indices PF'!$D$23),
  IF(('Funções Transações'!N165&lt;'Indices PF'!$E$26), N165*'Indices PF'!$J$23,
  IF(('Funções Transações'!N165&lt;'Indices PF'!$F$26), N165*'Indices PF'!$K$23, N165*'Indices PF'!$L$23)),
   IF((O165&lt;='Indices PF'!$D$24),
   IF(('Funções Transações'!N165&lt;'Indices PF'!$E$26), N165*'Indices PF'!$J$24,
   IF(('Funções Transações'!N165&lt;'Indices PF'!$F$26), N165*'Indices PF'!$K$24, N165*'Indices PF'!$L$24)),
    IF((O165&gt;='Indices PF'!$D$25),
    IF(('Funções Transações'!N165&lt;'Indices PF'!$E$26), N165*'Indices PF'!$J$25,
    IF(('Funções Transações'!N165&lt;'Indices PF'!$F$26), N165*'Indices PF'!$K$25, N165*'Indices PF'!$L$25)))))))))</f>
        <v/>
      </c>
      <c r="U165" s="216" t="str">
        <f>IF(OR(ISBLANK(P165),ISBLANK(Q165)),"",
 IF((Q165&lt;='Indices PF'!$D$47),
  IF(('Funções Transações'!P165&lt;'Indices PF'!$E$50), P165*'Indices PF'!$J$47,
  IF(('Funções Transações'!P165&lt;'Indices PF'!$F$50), P165*'Indices PF'!$K$47, P165*'Indices PF'!$L$47)),
   IF((Q165&lt;='Indices PF'!$D$48),
   IF(('Funções Transações'!P165&lt;'Indices PF'!$E$50), P165*'Indices PF'!$J$48,
   IF(('Funções Transações'!P165&lt;'Indices PF'!$F$50), P165*'Indices PF'!$K$48, P165*'Indices PF'!$L$48)),
    IF((Q165&gt;='Indices PF'!$D$49),
    IF(('Funções Transações'!P165&lt;'Indices PF'!$E$50), P165*'Indices PF'!$J$49,
    IF(('Funções Transações'!P165&lt;'Indices PF'!$F$50), P165*'Indices PF'!$K$49, P165*'Indices PF'!$L$49))))))</f>
        <v/>
      </c>
      <c r="V165" s="122"/>
      <c r="W165" s="122"/>
      <c r="X165" s="122"/>
      <c r="Y165" s="117"/>
      <c r="Z165" s="117"/>
      <c r="AA165" s="118"/>
      <c r="AB165" s="241" t="str">
        <f t="shared" si="2"/>
        <v/>
      </c>
      <c r="AC165" s="123"/>
      <c r="AD165" s="123"/>
      <c r="AE165" s="123"/>
      <c r="AF165" s="148"/>
      <c r="AG165" s="123"/>
    </row>
    <row r="166" spans="1:33" ht="12.75" customHeight="1">
      <c r="A166" s="84"/>
      <c r="B166" s="107"/>
      <c r="C166" s="173"/>
      <c r="D166" s="122"/>
      <c r="E166" s="118"/>
      <c r="F166" s="238"/>
      <c r="G166" s="122"/>
      <c r="H166" s="118"/>
      <c r="I166" s="144" t="str">
        <f>IF(AND(ISTEXT(K166),ISTEXT(L166)),"",SUM(K166:L166)*'Indices PF'!$E$54)</f>
        <v/>
      </c>
      <c r="J166" s="214" t="str">
        <f>IF(OR(ISBLANK(E166),ISBLANK(F166)),"",
 IF(D166="EI", IF((F166&lt;='Indices PF'!$D$7),
  IF(('Funções Transações'!E166&lt;'Indices PF'!$E$10), 'Indices PF'!$E$7,
  IF(('Funções Transações'!E166&lt;'Indices PF'!$F$10), 'Indices PF'!$F$7, 'Indices PF'!$G$7)),
   IF((F166&lt;='Indices PF'!$D$8),
   IF(('Funções Transações'!E166&lt;'Indices PF'!$E$10), 'Indices PF'!$E$8,
   IF(('Funções Transações'!E166&lt;'Indices PF'!$F$10), 'Indices PF'!$F$8, 'Indices PF'!$G$8)),
    IF((F166&gt;='Indices PF'!$D$9),
    IF(('Funções Transações'!E166&lt;'Indices PF'!$E$10), 'Indices PF'!$E$9,
    IF(('Funções Transações'!E166&lt;'Indices PF'!$F$10), 'Indices PF'!$F$9, 'Indices PF'!$G$9))))),
 IF(D166="EQ", IF((F166&lt;='Indices PF'!$D$15),
  IF(('Funções Transações'!E166&lt;'Indices PF'!$E$18), 'Indices PF'!$E$15,
  IF(('Funções Transações'!E166&lt;'Indices PF'!$F$18), 'Indices PF'!$F$15, 'Indices PF'!$G$15)),
   IF((F166&lt;='Indices PF'!$D$16),
   IF(('Funções Transações'!E166&lt;'Indices PF'!$E$18), 'Indices PF'!$E$16,
   IF(('Funções Transações'!E166&lt;'Indices PF'!$F$18), 'Indices PF'!$F$16, 'Indices PF'!$G$16)),
    IF((F166&gt;='Indices PF'!$D$17),
    IF(('Funções Transações'!E166&lt;'Indices PF'!$E$18), 'Indices PF'!$E$16,
    IF(('Funções Transações'!E166&lt;'Indices PF'!$F$18), 'Indices PF'!$F$16, 'Indices PF'!$G$16))))),
 IF(D166="EO", IF((F166&lt;='Indices PF'!$D$23),
  IF(('Funções Transações'!E166&lt;'Indices PF'!$E$26), 'Indices PF'!$E$23,
  IF(('Funções Transações'!E166&lt;'Indices PF'!$F$26), 'Indices PF'!$F$23, 'Indices PF'!$G$23)),
   IF((F166&lt;='Indices PF'!$D$24),
   IF(('Funções Transações'!E166&lt;'Indices PF'!$E$26), 'Indices PF'!$E$24,
   IF(('Funções Transações'!E166&lt;'Indices PF'!$F$26), 'Indices PF'!$F$24, 'Indices PF'!$G$24)),
    IF((F166&gt;='Indices PF'!$D$25),
    IF(('Funções Transações'!E166&lt;'Indices PF'!$E$26), 'Indices PF'!$E$25,
    IF(('Funções Transações'!E166&lt;'Indices PF'!$F$26), 'Indices PF'!$F$25, 'Indices PF'!$G$25)))))))))</f>
        <v/>
      </c>
      <c r="K166" s="116" t="str">
        <f>IF(OR(ISBLANK(E166),ISBLANK(F166)),"",
 IF(D166="EI", IF((F166&lt;='Indices PF'!$D$7),
  IF(('Funções Transações'!E166&lt;'Indices PF'!$E$10), E166*'Indices PF'!$J$7,
  IF(('Funções Transações'!E166&lt;'Indices PF'!$F$10), E166*'Indices PF'!$K$7, E166*'Indices PF'!$L$7)),
   IF((F166&lt;='Indices PF'!$D$8),
   IF(('Funções Transações'!E166&lt;'Indices PF'!$E$10), E166*'Indices PF'!$J$8,
   IF(('Funções Transações'!E166&lt;'Indices PF'!$F$10), E166*'Indices PF'!$K$8, E166*'Indices PF'!$L$8)),
    IF((F166&gt;='Indices PF'!$D$9),
    IF(('Funções Transações'!E166&lt;'Indices PF'!$E$10), E166*'Indices PF'!$J$9,
    IF(('Funções Transações'!E166&lt;'Indices PF'!$F$10), E166*'Indices PF'!$K$9, E166*'Indices PF'!$L$9))))),
 IF(D166="EQ", IF((F166&lt;='Indices PF'!$D$15),
  IF(('Funções Transações'!E166&lt;'Indices PF'!$E$18), E166*'Indices PF'!$J$15,
  IF(('Funções Transações'!E166&lt;'Indices PF'!$F$18), E166*'Indices PF'!$K$15, E166*'Indices PF'!$L$15)),
   IF((F166&lt;='Indices PF'!$D$16),
   IF(('Funções Transações'!E166&lt;'Indices PF'!$E$18), E166*'Indices PF'!$J$16,
   IF(('Funções Transações'!E166&lt;'Indices PF'!$F$18), E166*'Indices PF'!$K$16, E166*'Indices PF'!$L$16)),
    IF((F166&gt;='Indices PF'!$D$17),
    IF(('Funções Transações'!E166&lt;'Indices PF'!$E$18), E166*'Indices PF'!$J$16,
    IF(('Funções Transações'!E166&lt;'Indices PF'!$F$18), E166*'Indices PF'!$K$16, E166*'Indices PF'!$L$16))))),
 IF(D166="EO", IF((F166&lt;='Indices PF'!$D$23),
  IF(('Funções Transações'!E166&lt;'Indices PF'!$E$26), E166*'Indices PF'!$J$23,
  IF(('Funções Transações'!E166&lt;'Indices PF'!$F$26), E166*'Indices PF'!$K$23, E166*'Indices PF'!$L$23)),
   IF((F166&lt;='Indices PF'!$D$24),
   IF(('Funções Transações'!E166&lt;'Indices PF'!$E$26), E166*'Indices PF'!$J$24,
   IF(('Funções Transações'!E166&lt;'Indices PF'!$F$26), E166*'Indices PF'!$K$24, E166*'Indices PF'!$L$24)),
    IF((F166&gt;='Indices PF'!$D$25),
    IF(('Funções Transações'!E166&lt;'Indices PF'!$E$26), E166*'Indices PF'!$J$25,
    IF(('Funções Transações'!E166&lt;'Indices PF'!$F$26), E166*'Indices PF'!$K$25, E166*'Indices PF'!$L$25)))))))))</f>
        <v/>
      </c>
      <c r="L166" s="239" t="str">
        <f>IF(OR(ISBLANK(G166),ISBLANK(H166)),"",
 IF((H166&lt;='Indices PF'!$D$47),
  IF(('Funções Transações'!G166&lt;'Indices PF'!$E$50), G166*'Indices PF'!$J$47,
  IF(('Funções Transações'!G166&lt;'Indices PF'!$F$50), G166*'Indices PF'!$K$47, G166*'Indices PF'!$L$47)),
   IF((H166&lt;='Indices PF'!$D$48),
   IF(('Funções Transações'!G166&lt;'Indices PF'!$E$50), G166*'Indices PF'!$J$48,
   IF(('Funções Transações'!G166&lt;'Indices PF'!$F$50), G166*'Indices PF'!$K$48, G166*'Indices PF'!$L$48)),
    IF((H166&gt;='Indices PF'!$D$49),
    IF(('Funções Transações'!G166&lt;'Indices PF'!$E$50), G166*'Indices PF'!$J$49,
    IF(('Funções Transações'!G166&lt;'Indices PF'!$F$50), G166*'Indices PF'!$K$49, G166*'Indices PF'!$L$49))))))</f>
        <v/>
      </c>
      <c r="M166" s="122"/>
      <c r="N166" s="118"/>
      <c r="O166" s="122"/>
      <c r="P166" s="117"/>
      <c r="Q166" s="118"/>
      <c r="R166" s="144" t="str">
        <f>IF(AND(ISTEXT(T166),ISTEXT(U166)),"",SUM(T166:U166)*'Indices PF'!$E$54)</f>
        <v/>
      </c>
      <c r="S166" s="214" t="str">
        <f>IF(OR(ISBLANK(N166),ISBLANK(O166)),"",
 IF(M166="EI", IF((O166&lt;='Indices PF'!$D$7),
  IF(('Funções Transações'!N166&lt;'Indices PF'!$E$10), 'Indices PF'!$E$7,
  IF(('Funções Transações'!N166&lt;'Indices PF'!$F$10), 'Indices PF'!$F$7, 'Indices PF'!$G$7)),
   IF((O166&lt;='Indices PF'!$D$8),
   IF(('Funções Transações'!N166&lt;'Indices PF'!$E$10), 'Indices PF'!$E$8,
   IF(('Funções Transações'!N166&lt;'Indices PF'!$F$10), 'Indices PF'!$F$8, 'Indices PF'!$G$8)),
    IF((O166&gt;='Indices PF'!$D$9),
    IF(('Funções Transações'!N166&lt;'Indices PF'!$E$10), 'Indices PF'!$E$9,
    IF(('Funções Transações'!N166&lt;'Indices PF'!$F$10), 'Indices PF'!$F$9, 'Indices PF'!$G$9))))),
 IF(M166="EQ", IF((O166&lt;='Indices PF'!$D$15),
  IF(('Funções Transações'!N166&lt;'Indices PF'!$E$18), 'Indices PF'!$E$15,
  IF(('Funções Transações'!N166&lt;'Indices PF'!$F$18), 'Indices PF'!$F$15, 'Indices PF'!$G$15)),
   IF((O166&lt;='Indices PF'!$D$16),
   IF(('Funções Transações'!N166&lt;'Indices PF'!$E$18), 'Indices PF'!$E$16,
   IF(('Funções Transações'!N166&lt;'Indices PF'!$F$18), 'Indices PF'!$F$16, 'Indices PF'!$G$16)),
    IF((O166&gt;='Indices PF'!$D$17),
    IF(('Funções Transações'!N166&lt;'Indices PF'!$E$18), 'Indices PF'!$E$17,
    IF(('Funções Transações'!N166&lt;'Indices PF'!$F$18), 'Indices PF'!$F$17, 'Indices PF'!$G$17))))),
 IF(M166="EO", IF((O166&lt;='Indices PF'!$D$23),
  IF(('Funções Transações'!N166&lt;'Indices PF'!$E$26), 'Indices PF'!$E$23,
  IF(('Funções Transações'!N166&lt;'Indices PF'!$F$26), 'Indices PF'!$F$23, 'Indices PF'!$G$23)),
   IF((O166&lt;='Indices PF'!$D$24),
   IF(('Funções Transações'!N166&lt;'Indices PF'!$E$26), 'Indices PF'!$E$24,
   IF(('Funções Transações'!N166&lt;'Indices PF'!$F$26), 'Indices PF'!$F$24, 'Indices PF'!$G$24)),
    IF((O166&gt;='Indices PF'!$D$25),
    IF(('Funções Transações'!N166&lt;'Indices PF'!$E$26), 'Indices PF'!$E$25,
    IF(('Funções Transações'!N166&lt;'Indices PF'!$F$26), 'Indices PF'!$F$25, 'Indices PF'!$G$25)))))))))</f>
        <v/>
      </c>
      <c r="T166" s="215" t="str">
        <f>IF(OR(ISBLANK(N166),ISBLANK(O166)),"",
 IF(M166="EI", IF((O166&lt;='Indices PF'!$D$7),
  IF(('Funções Transações'!N166&lt;'Indices PF'!$E$10), N166*'Indices PF'!$J$7,
  IF(('Funções Transações'!N166&lt;'Indices PF'!$F$10), N166*'Indices PF'!$K$7, N166*'Indices PF'!$L$7)),
   IF((O166&lt;='Indices PF'!$D$8),
   IF(('Funções Transações'!N166&lt;'Indices PF'!$E$10), N166*'Indices PF'!$J$8,
   IF(('Funções Transações'!N166&lt;'Indices PF'!$F$10), N166*'Indices PF'!$K$8, N166*'Indices PF'!$L$8)),
    IF((O166&gt;='Indices PF'!$D$9),
    IF(('Funções Transações'!N166&lt;'Indices PF'!$E$10), N166*'Indices PF'!$J$9,
    IF(('Funções Transações'!N166&lt;'Indices PF'!$F$10), N166*'Indices PF'!$K$9, N166*'Indices PF'!$L$9))))),
 IF(M166="EQ", IF((O166&lt;='Indices PF'!$D$15),
  IF(('Funções Transações'!N166&lt;'Indices PF'!$E$18), N166*'Indices PF'!$J$15,
  IF(('Funções Transações'!N166&lt;'Indices PF'!$F$18), N166*'Indices PF'!$K$15, N166*'Indices PF'!$L$15)),
   IF((O166&lt;='Indices PF'!$D$16),
   IF(('Funções Transações'!N166&lt;'Indices PF'!$E$18), N166*'Indices PF'!$J$16,
   IF(('Funções Transações'!N166&lt;'Indices PF'!$F$18), N166*'Indices PF'!$K$16, N166*'Indices PF'!$L$16)),
    IF((O166&gt;='Indices PF'!$D$17),
    IF(('Funções Transações'!N166&lt;'Indices PF'!$E$18), N166*'Indices PF'!$J$17,
    IF(('Funções Transações'!N166&lt;'Indices PF'!$F$18), N166*'Indices PF'!$K$17, N166*'Indices PF'!$L$17))))),
 IF(M166="EO", IF((O166&lt;='Indices PF'!$D$23),
  IF(('Funções Transações'!N166&lt;'Indices PF'!$E$26), N166*'Indices PF'!$J$23,
  IF(('Funções Transações'!N166&lt;'Indices PF'!$F$26), N166*'Indices PF'!$K$23, N166*'Indices PF'!$L$23)),
   IF((O166&lt;='Indices PF'!$D$24),
   IF(('Funções Transações'!N166&lt;'Indices PF'!$E$26), N166*'Indices PF'!$J$24,
   IF(('Funções Transações'!N166&lt;'Indices PF'!$F$26), N166*'Indices PF'!$K$24, N166*'Indices PF'!$L$24)),
    IF((O166&gt;='Indices PF'!$D$25),
    IF(('Funções Transações'!N166&lt;'Indices PF'!$E$26), N166*'Indices PF'!$J$25,
    IF(('Funções Transações'!N166&lt;'Indices PF'!$F$26), N166*'Indices PF'!$K$25, N166*'Indices PF'!$L$25)))))))))</f>
        <v/>
      </c>
      <c r="U166" s="216" t="str">
        <f>IF(OR(ISBLANK(P166),ISBLANK(Q166)),"",
 IF((Q166&lt;='Indices PF'!$D$47),
  IF(('Funções Transações'!P166&lt;'Indices PF'!$E$50), P166*'Indices PF'!$J$47,
  IF(('Funções Transações'!P166&lt;'Indices PF'!$F$50), P166*'Indices PF'!$K$47, P166*'Indices PF'!$L$47)),
   IF((Q166&lt;='Indices PF'!$D$48),
   IF(('Funções Transações'!P166&lt;'Indices PF'!$E$50), P166*'Indices PF'!$J$48,
   IF(('Funções Transações'!P166&lt;'Indices PF'!$F$50), P166*'Indices PF'!$K$48, P166*'Indices PF'!$L$48)),
    IF((Q166&gt;='Indices PF'!$D$49),
    IF(('Funções Transações'!P166&lt;'Indices PF'!$E$50), P166*'Indices PF'!$J$49,
    IF(('Funções Transações'!P166&lt;'Indices PF'!$F$50), P166*'Indices PF'!$K$49, P166*'Indices PF'!$L$49))))))</f>
        <v/>
      </c>
      <c r="V166" s="122"/>
      <c r="W166" s="122"/>
      <c r="X166" s="122"/>
      <c r="Y166" s="117"/>
      <c r="Z166" s="117"/>
      <c r="AA166" s="118"/>
      <c r="AB166" s="241" t="str">
        <f t="shared" si="2"/>
        <v/>
      </c>
      <c r="AC166" s="123"/>
      <c r="AD166" s="123"/>
      <c r="AE166" s="123"/>
      <c r="AF166" s="148"/>
      <c r="AG166" s="123"/>
    </row>
    <row r="167" spans="1:33" ht="12.75" customHeight="1">
      <c r="A167" s="84"/>
      <c r="B167" s="107"/>
      <c r="C167" s="173"/>
      <c r="D167" s="122"/>
      <c r="E167" s="118"/>
      <c r="F167" s="238"/>
      <c r="G167" s="122"/>
      <c r="H167" s="118"/>
      <c r="I167" s="144" t="str">
        <f>IF(AND(ISTEXT(K167),ISTEXT(L167)),"",SUM(K167:L167)*'Indices PF'!$E$54)</f>
        <v/>
      </c>
      <c r="J167" s="214" t="str">
        <f>IF(OR(ISBLANK(E167),ISBLANK(F167)),"",
 IF(D167="EI", IF((F167&lt;='Indices PF'!$D$7),
  IF(('Funções Transações'!E167&lt;'Indices PF'!$E$10), 'Indices PF'!$E$7,
  IF(('Funções Transações'!E167&lt;'Indices PF'!$F$10), 'Indices PF'!$F$7, 'Indices PF'!$G$7)),
   IF((F167&lt;='Indices PF'!$D$8),
   IF(('Funções Transações'!E167&lt;'Indices PF'!$E$10), 'Indices PF'!$E$8,
   IF(('Funções Transações'!E167&lt;'Indices PF'!$F$10), 'Indices PF'!$F$8, 'Indices PF'!$G$8)),
    IF((F167&gt;='Indices PF'!$D$9),
    IF(('Funções Transações'!E167&lt;'Indices PF'!$E$10), 'Indices PF'!$E$9,
    IF(('Funções Transações'!E167&lt;'Indices PF'!$F$10), 'Indices PF'!$F$9, 'Indices PF'!$G$9))))),
 IF(D167="EQ", IF((F167&lt;='Indices PF'!$D$15),
  IF(('Funções Transações'!E167&lt;'Indices PF'!$E$18), 'Indices PF'!$E$15,
  IF(('Funções Transações'!E167&lt;'Indices PF'!$F$18), 'Indices PF'!$F$15, 'Indices PF'!$G$15)),
   IF((F167&lt;='Indices PF'!$D$16),
   IF(('Funções Transações'!E167&lt;'Indices PF'!$E$18), 'Indices PF'!$E$16,
   IF(('Funções Transações'!E167&lt;'Indices PF'!$F$18), 'Indices PF'!$F$16, 'Indices PF'!$G$16)),
    IF((F167&gt;='Indices PF'!$D$17),
    IF(('Funções Transações'!E167&lt;'Indices PF'!$E$18), 'Indices PF'!$E$16,
    IF(('Funções Transações'!E167&lt;'Indices PF'!$F$18), 'Indices PF'!$F$16, 'Indices PF'!$G$16))))),
 IF(D167="EO", IF((F167&lt;='Indices PF'!$D$23),
  IF(('Funções Transações'!E167&lt;'Indices PF'!$E$26), 'Indices PF'!$E$23,
  IF(('Funções Transações'!E167&lt;'Indices PF'!$F$26), 'Indices PF'!$F$23, 'Indices PF'!$G$23)),
   IF((F167&lt;='Indices PF'!$D$24),
   IF(('Funções Transações'!E167&lt;'Indices PF'!$E$26), 'Indices PF'!$E$24,
   IF(('Funções Transações'!E167&lt;'Indices PF'!$F$26), 'Indices PF'!$F$24, 'Indices PF'!$G$24)),
    IF((F167&gt;='Indices PF'!$D$25),
    IF(('Funções Transações'!E167&lt;'Indices PF'!$E$26), 'Indices PF'!$E$25,
    IF(('Funções Transações'!E167&lt;'Indices PF'!$F$26), 'Indices PF'!$F$25, 'Indices PF'!$G$25)))))))))</f>
        <v/>
      </c>
      <c r="K167" s="116" t="str">
        <f>IF(OR(ISBLANK(E167),ISBLANK(F167)),"",
 IF(D167="EI", IF((F167&lt;='Indices PF'!$D$7),
  IF(('Funções Transações'!E167&lt;'Indices PF'!$E$10), E167*'Indices PF'!$J$7,
  IF(('Funções Transações'!E167&lt;'Indices PF'!$F$10), E167*'Indices PF'!$K$7, E167*'Indices PF'!$L$7)),
   IF((F167&lt;='Indices PF'!$D$8),
   IF(('Funções Transações'!E167&lt;'Indices PF'!$E$10), E167*'Indices PF'!$J$8,
   IF(('Funções Transações'!E167&lt;'Indices PF'!$F$10), E167*'Indices PF'!$K$8, E167*'Indices PF'!$L$8)),
    IF((F167&gt;='Indices PF'!$D$9),
    IF(('Funções Transações'!E167&lt;'Indices PF'!$E$10), E167*'Indices PF'!$J$9,
    IF(('Funções Transações'!E167&lt;'Indices PF'!$F$10), E167*'Indices PF'!$K$9, E167*'Indices PF'!$L$9))))),
 IF(D167="EQ", IF((F167&lt;='Indices PF'!$D$15),
  IF(('Funções Transações'!E167&lt;'Indices PF'!$E$18), E167*'Indices PF'!$J$15,
  IF(('Funções Transações'!E167&lt;'Indices PF'!$F$18), E167*'Indices PF'!$K$15, E167*'Indices PF'!$L$15)),
   IF((F167&lt;='Indices PF'!$D$16),
   IF(('Funções Transações'!E167&lt;'Indices PF'!$E$18), E167*'Indices PF'!$J$16,
   IF(('Funções Transações'!E167&lt;'Indices PF'!$F$18), E167*'Indices PF'!$K$16, E167*'Indices PF'!$L$16)),
    IF((F167&gt;='Indices PF'!$D$17),
    IF(('Funções Transações'!E167&lt;'Indices PF'!$E$18), E167*'Indices PF'!$J$16,
    IF(('Funções Transações'!E167&lt;'Indices PF'!$F$18), E167*'Indices PF'!$K$16, E167*'Indices PF'!$L$16))))),
 IF(D167="EO", IF((F167&lt;='Indices PF'!$D$23),
  IF(('Funções Transações'!E167&lt;'Indices PF'!$E$26), E167*'Indices PF'!$J$23,
  IF(('Funções Transações'!E167&lt;'Indices PF'!$F$26), E167*'Indices PF'!$K$23, E167*'Indices PF'!$L$23)),
   IF((F167&lt;='Indices PF'!$D$24),
   IF(('Funções Transações'!E167&lt;'Indices PF'!$E$26), E167*'Indices PF'!$J$24,
   IF(('Funções Transações'!E167&lt;'Indices PF'!$F$26), E167*'Indices PF'!$K$24, E167*'Indices PF'!$L$24)),
    IF((F167&gt;='Indices PF'!$D$25),
    IF(('Funções Transações'!E167&lt;'Indices PF'!$E$26), E167*'Indices PF'!$J$25,
    IF(('Funções Transações'!E167&lt;'Indices PF'!$F$26), E167*'Indices PF'!$K$25, E167*'Indices PF'!$L$25)))))))))</f>
        <v/>
      </c>
      <c r="L167" s="239" t="str">
        <f>IF(OR(ISBLANK(G167),ISBLANK(H167)),"",
 IF((H167&lt;='Indices PF'!$D$47),
  IF(('Funções Transações'!G167&lt;'Indices PF'!$E$50), G167*'Indices PF'!$J$47,
  IF(('Funções Transações'!G167&lt;'Indices PF'!$F$50), G167*'Indices PF'!$K$47, G167*'Indices PF'!$L$47)),
   IF((H167&lt;='Indices PF'!$D$48),
   IF(('Funções Transações'!G167&lt;'Indices PF'!$E$50), G167*'Indices PF'!$J$48,
   IF(('Funções Transações'!G167&lt;'Indices PF'!$F$50), G167*'Indices PF'!$K$48, G167*'Indices PF'!$L$48)),
    IF((H167&gt;='Indices PF'!$D$49),
    IF(('Funções Transações'!G167&lt;'Indices PF'!$E$50), G167*'Indices PF'!$J$49,
    IF(('Funções Transações'!G167&lt;'Indices PF'!$F$50), G167*'Indices PF'!$K$49, G167*'Indices PF'!$L$49))))))</f>
        <v/>
      </c>
      <c r="M167" s="122"/>
      <c r="N167" s="118"/>
      <c r="O167" s="122"/>
      <c r="P167" s="117"/>
      <c r="Q167" s="118"/>
      <c r="R167" s="144" t="str">
        <f>IF(AND(ISTEXT(T167),ISTEXT(U167)),"",SUM(T167:U167)*'Indices PF'!$E$54)</f>
        <v/>
      </c>
      <c r="S167" s="214" t="str">
        <f>IF(OR(ISBLANK(N167),ISBLANK(O167)),"",
 IF(M167="EI", IF((O167&lt;='Indices PF'!$D$7),
  IF(('Funções Transações'!N167&lt;'Indices PF'!$E$10), 'Indices PF'!$E$7,
  IF(('Funções Transações'!N167&lt;'Indices PF'!$F$10), 'Indices PF'!$F$7, 'Indices PF'!$G$7)),
   IF((O167&lt;='Indices PF'!$D$8),
   IF(('Funções Transações'!N167&lt;'Indices PF'!$E$10), 'Indices PF'!$E$8,
   IF(('Funções Transações'!N167&lt;'Indices PF'!$F$10), 'Indices PF'!$F$8, 'Indices PF'!$G$8)),
    IF((O167&gt;='Indices PF'!$D$9),
    IF(('Funções Transações'!N167&lt;'Indices PF'!$E$10), 'Indices PF'!$E$9,
    IF(('Funções Transações'!N167&lt;'Indices PF'!$F$10), 'Indices PF'!$F$9, 'Indices PF'!$G$9))))),
 IF(M167="EQ", IF((O167&lt;='Indices PF'!$D$15),
  IF(('Funções Transações'!N167&lt;'Indices PF'!$E$18), 'Indices PF'!$E$15,
  IF(('Funções Transações'!N167&lt;'Indices PF'!$F$18), 'Indices PF'!$F$15, 'Indices PF'!$G$15)),
   IF((O167&lt;='Indices PF'!$D$16),
   IF(('Funções Transações'!N167&lt;'Indices PF'!$E$18), 'Indices PF'!$E$16,
   IF(('Funções Transações'!N167&lt;'Indices PF'!$F$18), 'Indices PF'!$F$16, 'Indices PF'!$G$16)),
    IF((O167&gt;='Indices PF'!$D$17),
    IF(('Funções Transações'!N167&lt;'Indices PF'!$E$18), 'Indices PF'!$E$17,
    IF(('Funções Transações'!N167&lt;'Indices PF'!$F$18), 'Indices PF'!$F$17, 'Indices PF'!$G$17))))),
 IF(M167="EO", IF((O167&lt;='Indices PF'!$D$23),
  IF(('Funções Transações'!N167&lt;'Indices PF'!$E$26), 'Indices PF'!$E$23,
  IF(('Funções Transações'!N167&lt;'Indices PF'!$F$26), 'Indices PF'!$F$23, 'Indices PF'!$G$23)),
   IF((O167&lt;='Indices PF'!$D$24),
   IF(('Funções Transações'!N167&lt;'Indices PF'!$E$26), 'Indices PF'!$E$24,
   IF(('Funções Transações'!N167&lt;'Indices PF'!$F$26), 'Indices PF'!$F$24, 'Indices PF'!$G$24)),
    IF((O167&gt;='Indices PF'!$D$25),
    IF(('Funções Transações'!N167&lt;'Indices PF'!$E$26), 'Indices PF'!$E$25,
    IF(('Funções Transações'!N167&lt;'Indices PF'!$F$26), 'Indices PF'!$F$25, 'Indices PF'!$G$25)))))))))</f>
        <v/>
      </c>
      <c r="T167" s="215" t="str">
        <f>IF(OR(ISBLANK(N167),ISBLANK(O167)),"",
 IF(M167="EI", IF((O167&lt;='Indices PF'!$D$7),
  IF(('Funções Transações'!N167&lt;'Indices PF'!$E$10), N167*'Indices PF'!$J$7,
  IF(('Funções Transações'!N167&lt;'Indices PF'!$F$10), N167*'Indices PF'!$K$7, N167*'Indices PF'!$L$7)),
   IF((O167&lt;='Indices PF'!$D$8),
   IF(('Funções Transações'!N167&lt;'Indices PF'!$E$10), N167*'Indices PF'!$J$8,
   IF(('Funções Transações'!N167&lt;'Indices PF'!$F$10), N167*'Indices PF'!$K$8, N167*'Indices PF'!$L$8)),
    IF((O167&gt;='Indices PF'!$D$9),
    IF(('Funções Transações'!N167&lt;'Indices PF'!$E$10), N167*'Indices PF'!$J$9,
    IF(('Funções Transações'!N167&lt;'Indices PF'!$F$10), N167*'Indices PF'!$K$9, N167*'Indices PF'!$L$9))))),
 IF(M167="EQ", IF((O167&lt;='Indices PF'!$D$15),
  IF(('Funções Transações'!N167&lt;'Indices PF'!$E$18), N167*'Indices PF'!$J$15,
  IF(('Funções Transações'!N167&lt;'Indices PF'!$F$18), N167*'Indices PF'!$K$15, N167*'Indices PF'!$L$15)),
   IF((O167&lt;='Indices PF'!$D$16),
   IF(('Funções Transações'!N167&lt;'Indices PF'!$E$18), N167*'Indices PF'!$J$16,
   IF(('Funções Transações'!N167&lt;'Indices PF'!$F$18), N167*'Indices PF'!$K$16, N167*'Indices PF'!$L$16)),
    IF((O167&gt;='Indices PF'!$D$17),
    IF(('Funções Transações'!N167&lt;'Indices PF'!$E$18), N167*'Indices PF'!$J$17,
    IF(('Funções Transações'!N167&lt;'Indices PF'!$F$18), N167*'Indices PF'!$K$17, N167*'Indices PF'!$L$17))))),
 IF(M167="EO", IF((O167&lt;='Indices PF'!$D$23),
  IF(('Funções Transações'!N167&lt;'Indices PF'!$E$26), N167*'Indices PF'!$J$23,
  IF(('Funções Transações'!N167&lt;'Indices PF'!$F$26), N167*'Indices PF'!$K$23, N167*'Indices PF'!$L$23)),
   IF((O167&lt;='Indices PF'!$D$24),
   IF(('Funções Transações'!N167&lt;'Indices PF'!$E$26), N167*'Indices PF'!$J$24,
   IF(('Funções Transações'!N167&lt;'Indices PF'!$F$26), N167*'Indices PF'!$K$24, N167*'Indices PF'!$L$24)),
    IF((O167&gt;='Indices PF'!$D$25),
    IF(('Funções Transações'!N167&lt;'Indices PF'!$E$26), N167*'Indices PF'!$J$25,
    IF(('Funções Transações'!N167&lt;'Indices PF'!$F$26), N167*'Indices PF'!$K$25, N167*'Indices PF'!$L$25)))))))))</f>
        <v/>
      </c>
      <c r="U167" s="216" t="str">
        <f>IF(OR(ISBLANK(P167),ISBLANK(Q167)),"",
 IF((Q167&lt;='Indices PF'!$D$47),
  IF(('Funções Transações'!P167&lt;'Indices PF'!$E$50), P167*'Indices PF'!$J$47,
  IF(('Funções Transações'!P167&lt;'Indices PF'!$F$50), P167*'Indices PF'!$K$47, P167*'Indices PF'!$L$47)),
   IF((Q167&lt;='Indices PF'!$D$48),
   IF(('Funções Transações'!P167&lt;'Indices PF'!$E$50), P167*'Indices PF'!$J$48,
   IF(('Funções Transações'!P167&lt;'Indices PF'!$F$50), P167*'Indices PF'!$K$48, P167*'Indices PF'!$L$48)),
    IF((Q167&gt;='Indices PF'!$D$49),
    IF(('Funções Transações'!P167&lt;'Indices PF'!$E$50), P167*'Indices PF'!$J$49,
    IF(('Funções Transações'!P167&lt;'Indices PF'!$F$50), P167*'Indices PF'!$K$49, P167*'Indices PF'!$L$49))))))</f>
        <v/>
      </c>
      <c r="V167" s="122"/>
      <c r="W167" s="122"/>
      <c r="X167" s="122"/>
      <c r="Y167" s="117"/>
      <c r="Z167" s="117"/>
      <c r="AA167" s="118"/>
      <c r="AB167" s="241" t="str">
        <f t="shared" si="2"/>
        <v/>
      </c>
      <c r="AC167" s="123"/>
      <c r="AD167" s="123"/>
      <c r="AE167" s="123"/>
      <c r="AF167" s="148"/>
      <c r="AG167" s="123"/>
    </row>
    <row r="168" spans="1:33" ht="12.75" customHeight="1">
      <c r="A168" s="84"/>
      <c r="B168" s="107"/>
      <c r="C168" s="173"/>
      <c r="D168" s="122"/>
      <c r="E168" s="118"/>
      <c r="F168" s="238"/>
      <c r="G168" s="122"/>
      <c r="H168" s="118"/>
      <c r="I168" s="144" t="str">
        <f>IF(AND(ISTEXT(K168),ISTEXT(L168)),"",SUM(K168:L168)*'Indices PF'!$E$54)</f>
        <v/>
      </c>
      <c r="J168" s="214" t="str">
        <f>IF(OR(ISBLANK(E168),ISBLANK(F168)),"",
 IF(D168="EI", IF((F168&lt;='Indices PF'!$D$7),
  IF(('Funções Transações'!E168&lt;'Indices PF'!$E$10), 'Indices PF'!$E$7,
  IF(('Funções Transações'!E168&lt;'Indices PF'!$F$10), 'Indices PF'!$F$7, 'Indices PF'!$G$7)),
   IF((F168&lt;='Indices PF'!$D$8),
   IF(('Funções Transações'!E168&lt;'Indices PF'!$E$10), 'Indices PF'!$E$8,
   IF(('Funções Transações'!E168&lt;'Indices PF'!$F$10), 'Indices PF'!$F$8, 'Indices PF'!$G$8)),
    IF((F168&gt;='Indices PF'!$D$9),
    IF(('Funções Transações'!E168&lt;'Indices PF'!$E$10), 'Indices PF'!$E$9,
    IF(('Funções Transações'!E168&lt;'Indices PF'!$F$10), 'Indices PF'!$F$9, 'Indices PF'!$G$9))))),
 IF(D168="EQ", IF((F168&lt;='Indices PF'!$D$15),
  IF(('Funções Transações'!E168&lt;'Indices PF'!$E$18), 'Indices PF'!$E$15,
  IF(('Funções Transações'!E168&lt;'Indices PF'!$F$18), 'Indices PF'!$F$15, 'Indices PF'!$G$15)),
   IF((F168&lt;='Indices PF'!$D$16),
   IF(('Funções Transações'!E168&lt;'Indices PF'!$E$18), 'Indices PF'!$E$16,
   IF(('Funções Transações'!E168&lt;'Indices PF'!$F$18), 'Indices PF'!$F$16, 'Indices PF'!$G$16)),
    IF((F168&gt;='Indices PF'!$D$17),
    IF(('Funções Transações'!E168&lt;'Indices PF'!$E$18), 'Indices PF'!$E$16,
    IF(('Funções Transações'!E168&lt;'Indices PF'!$F$18), 'Indices PF'!$F$16, 'Indices PF'!$G$16))))),
 IF(D168="EO", IF((F168&lt;='Indices PF'!$D$23),
  IF(('Funções Transações'!E168&lt;'Indices PF'!$E$26), 'Indices PF'!$E$23,
  IF(('Funções Transações'!E168&lt;'Indices PF'!$F$26), 'Indices PF'!$F$23, 'Indices PF'!$G$23)),
   IF((F168&lt;='Indices PF'!$D$24),
   IF(('Funções Transações'!E168&lt;'Indices PF'!$E$26), 'Indices PF'!$E$24,
   IF(('Funções Transações'!E168&lt;'Indices PF'!$F$26), 'Indices PF'!$F$24, 'Indices PF'!$G$24)),
    IF((F168&gt;='Indices PF'!$D$25),
    IF(('Funções Transações'!E168&lt;'Indices PF'!$E$26), 'Indices PF'!$E$25,
    IF(('Funções Transações'!E168&lt;'Indices PF'!$F$26), 'Indices PF'!$F$25, 'Indices PF'!$G$25)))))))))</f>
        <v/>
      </c>
      <c r="K168" s="116" t="str">
        <f>IF(OR(ISBLANK(E168),ISBLANK(F168)),"",
 IF(D168="EI", IF((F168&lt;='Indices PF'!$D$7),
  IF(('Funções Transações'!E168&lt;'Indices PF'!$E$10), E168*'Indices PF'!$J$7,
  IF(('Funções Transações'!E168&lt;'Indices PF'!$F$10), E168*'Indices PF'!$K$7, E168*'Indices PF'!$L$7)),
   IF((F168&lt;='Indices PF'!$D$8),
   IF(('Funções Transações'!E168&lt;'Indices PF'!$E$10), E168*'Indices PF'!$J$8,
   IF(('Funções Transações'!E168&lt;'Indices PF'!$F$10), E168*'Indices PF'!$K$8, E168*'Indices PF'!$L$8)),
    IF((F168&gt;='Indices PF'!$D$9),
    IF(('Funções Transações'!E168&lt;'Indices PF'!$E$10), E168*'Indices PF'!$J$9,
    IF(('Funções Transações'!E168&lt;'Indices PF'!$F$10), E168*'Indices PF'!$K$9, E168*'Indices PF'!$L$9))))),
 IF(D168="EQ", IF((F168&lt;='Indices PF'!$D$15),
  IF(('Funções Transações'!E168&lt;'Indices PF'!$E$18), E168*'Indices PF'!$J$15,
  IF(('Funções Transações'!E168&lt;'Indices PF'!$F$18), E168*'Indices PF'!$K$15, E168*'Indices PF'!$L$15)),
   IF((F168&lt;='Indices PF'!$D$16),
   IF(('Funções Transações'!E168&lt;'Indices PF'!$E$18), E168*'Indices PF'!$J$16,
   IF(('Funções Transações'!E168&lt;'Indices PF'!$F$18), E168*'Indices PF'!$K$16, E168*'Indices PF'!$L$16)),
    IF((F168&gt;='Indices PF'!$D$17),
    IF(('Funções Transações'!E168&lt;'Indices PF'!$E$18), E168*'Indices PF'!$J$16,
    IF(('Funções Transações'!E168&lt;'Indices PF'!$F$18), E168*'Indices PF'!$K$16, E168*'Indices PF'!$L$16))))),
 IF(D168="EO", IF((F168&lt;='Indices PF'!$D$23),
  IF(('Funções Transações'!E168&lt;'Indices PF'!$E$26), E168*'Indices PF'!$J$23,
  IF(('Funções Transações'!E168&lt;'Indices PF'!$F$26), E168*'Indices PF'!$K$23, E168*'Indices PF'!$L$23)),
   IF((F168&lt;='Indices PF'!$D$24),
   IF(('Funções Transações'!E168&lt;'Indices PF'!$E$26), E168*'Indices PF'!$J$24,
   IF(('Funções Transações'!E168&lt;'Indices PF'!$F$26), E168*'Indices PF'!$K$24, E168*'Indices PF'!$L$24)),
    IF((F168&gt;='Indices PF'!$D$25),
    IF(('Funções Transações'!E168&lt;'Indices PF'!$E$26), E168*'Indices PF'!$J$25,
    IF(('Funções Transações'!E168&lt;'Indices PF'!$F$26), E168*'Indices PF'!$K$25, E168*'Indices PF'!$L$25)))))))))</f>
        <v/>
      </c>
      <c r="L168" s="239" t="str">
        <f>IF(OR(ISBLANK(G168),ISBLANK(H168)),"",
 IF((H168&lt;='Indices PF'!$D$47),
  IF(('Funções Transações'!G168&lt;'Indices PF'!$E$50), G168*'Indices PF'!$J$47,
  IF(('Funções Transações'!G168&lt;'Indices PF'!$F$50), G168*'Indices PF'!$K$47, G168*'Indices PF'!$L$47)),
   IF((H168&lt;='Indices PF'!$D$48),
   IF(('Funções Transações'!G168&lt;'Indices PF'!$E$50), G168*'Indices PF'!$J$48,
   IF(('Funções Transações'!G168&lt;'Indices PF'!$F$50), G168*'Indices PF'!$K$48, G168*'Indices PF'!$L$48)),
    IF((H168&gt;='Indices PF'!$D$49),
    IF(('Funções Transações'!G168&lt;'Indices PF'!$E$50), G168*'Indices PF'!$J$49,
    IF(('Funções Transações'!G168&lt;'Indices PF'!$F$50), G168*'Indices PF'!$K$49, G168*'Indices PF'!$L$49))))))</f>
        <v/>
      </c>
      <c r="M168" s="122"/>
      <c r="N168" s="118"/>
      <c r="O168" s="122"/>
      <c r="P168" s="117"/>
      <c r="Q168" s="118"/>
      <c r="R168" s="144" t="str">
        <f>IF(AND(ISTEXT(T168),ISTEXT(U168)),"",SUM(T168:U168)*'Indices PF'!$E$54)</f>
        <v/>
      </c>
      <c r="S168" s="214" t="str">
        <f>IF(OR(ISBLANK(N168),ISBLANK(O168)),"",
 IF(M168="EI", IF((O168&lt;='Indices PF'!$D$7),
  IF(('Funções Transações'!N168&lt;'Indices PF'!$E$10), 'Indices PF'!$E$7,
  IF(('Funções Transações'!N168&lt;'Indices PF'!$F$10), 'Indices PF'!$F$7, 'Indices PF'!$G$7)),
   IF((O168&lt;='Indices PF'!$D$8),
   IF(('Funções Transações'!N168&lt;'Indices PF'!$E$10), 'Indices PF'!$E$8,
   IF(('Funções Transações'!N168&lt;'Indices PF'!$F$10), 'Indices PF'!$F$8, 'Indices PF'!$G$8)),
    IF((O168&gt;='Indices PF'!$D$9),
    IF(('Funções Transações'!N168&lt;'Indices PF'!$E$10), 'Indices PF'!$E$9,
    IF(('Funções Transações'!N168&lt;'Indices PF'!$F$10), 'Indices PF'!$F$9, 'Indices PF'!$G$9))))),
 IF(M168="EQ", IF((O168&lt;='Indices PF'!$D$15),
  IF(('Funções Transações'!N168&lt;'Indices PF'!$E$18), 'Indices PF'!$E$15,
  IF(('Funções Transações'!N168&lt;'Indices PF'!$F$18), 'Indices PF'!$F$15, 'Indices PF'!$G$15)),
   IF((O168&lt;='Indices PF'!$D$16),
   IF(('Funções Transações'!N168&lt;'Indices PF'!$E$18), 'Indices PF'!$E$16,
   IF(('Funções Transações'!N168&lt;'Indices PF'!$F$18), 'Indices PF'!$F$16, 'Indices PF'!$G$16)),
    IF((O168&gt;='Indices PF'!$D$17),
    IF(('Funções Transações'!N168&lt;'Indices PF'!$E$18), 'Indices PF'!$E$17,
    IF(('Funções Transações'!N168&lt;'Indices PF'!$F$18), 'Indices PF'!$F$17, 'Indices PF'!$G$17))))),
 IF(M168="EO", IF((O168&lt;='Indices PF'!$D$23),
  IF(('Funções Transações'!N168&lt;'Indices PF'!$E$26), 'Indices PF'!$E$23,
  IF(('Funções Transações'!N168&lt;'Indices PF'!$F$26), 'Indices PF'!$F$23, 'Indices PF'!$G$23)),
   IF((O168&lt;='Indices PF'!$D$24),
   IF(('Funções Transações'!N168&lt;'Indices PF'!$E$26), 'Indices PF'!$E$24,
   IF(('Funções Transações'!N168&lt;'Indices PF'!$F$26), 'Indices PF'!$F$24, 'Indices PF'!$G$24)),
    IF((O168&gt;='Indices PF'!$D$25),
    IF(('Funções Transações'!N168&lt;'Indices PF'!$E$26), 'Indices PF'!$E$25,
    IF(('Funções Transações'!N168&lt;'Indices PF'!$F$26), 'Indices PF'!$F$25, 'Indices PF'!$G$25)))))))))</f>
        <v/>
      </c>
      <c r="T168" s="215" t="str">
        <f>IF(OR(ISBLANK(N168),ISBLANK(O168)),"",
 IF(M168="EI", IF((O168&lt;='Indices PF'!$D$7),
  IF(('Funções Transações'!N168&lt;'Indices PF'!$E$10), N168*'Indices PF'!$J$7,
  IF(('Funções Transações'!N168&lt;'Indices PF'!$F$10), N168*'Indices PF'!$K$7, N168*'Indices PF'!$L$7)),
   IF((O168&lt;='Indices PF'!$D$8),
   IF(('Funções Transações'!N168&lt;'Indices PF'!$E$10), N168*'Indices PF'!$J$8,
   IF(('Funções Transações'!N168&lt;'Indices PF'!$F$10), N168*'Indices PF'!$K$8, N168*'Indices PF'!$L$8)),
    IF((O168&gt;='Indices PF'!$D$9),
    IF(('Funções Transações'!N168&lt;'Indices PF'!$E$10), N168*'Indices PF'!$J$9,
    IF(('Funções Transações'!N168&lt;'Indices PF'!$F$10), N168*'Indices PF'!$K$9, N168*'Indices PF'!$L$9))))),
 IF(M168="EQ", IF((O168&lt;='Indices PF'!$D$15),
  IF(('Funções Transações'!N168&lt;'Indices PF'!$E$18), N168*'Indices PF'!$J$15,
  IF(('Funções Transações'!N168&lt;'Indices PF'!$F$18), N168*'Indices PF'!$K$15, N168*'Indices PF'!$L$15)),
   IF((O168&lt;='Indices PF'!$D$16),
   IF(('Funções Transações'!N168&lt;'Indices PF'!$E$18), N168*'Indices PF'!$J$16,
   IF(('Funções Transações'!N168&lt;'Indices PF'!$F$18), N168*'Indices PF'!$K$16, N168*'Indices PF'!$L$16)),
    IF((O168&gt;='Indices PF'!$D$17),
    IF(('Funções Transações'!N168&lt;'Indices PF'!$E$18), N168*'Indices PF'!$J$17,
    IF(('Funções Transações'!N168&lt;'Indices PF'!$F$18), N168*'Indices PF'!$K$17, N168*'Indices PF'!$L$17))))),
 IF(M168="EO", IF((O168&lt;='Indices PF'!$D$23),
  IF(('Funções Transações'!N168&lt;'Indices PF'!$E$26), N168*'Indices PF'!$J$23,
  IF(('Funções Transações'!N168&lt;'Indices PF'!$F$26), N168*'Indices PF'!$K$23, N168*'Indices PF'!$L$23)),
   IF((O168&lt;='Indices PF'!$D$24),
   IF(('Funções Transações'!N168&lt;'Indices PF'!$E$26), N168*'Indices PF'!$J$24,
   IF(('Funções Transações'!N168&lt;'Indices PF'!$F$26), N168*'Indices PF'!$K$24, N168*'Indices PF'!$L$24)),
    IF((O168&gt;='Indices PF'!$D$25),
    IF(('Funções Transações'!N168&lt;'Indices PF'!$E$26), N168*'Indices PF'!$J$25,
    IF(('Funções Transações'!N168&lt;'Indices PF'!$F$26), N168*'Indices PF'!$K$25, N168*'Indices PF'!$L$25)))))))))</f>
        <v/>
      </c>
      <c r="U168" s="216" t="str">
        <f>IF(OR(ISBLANK(P168),ISBLANK(Q168)),"",
 IF((Q168&lt;='Indices PF'!$D$47),
  IF(('Funções Transações'!P168&lt;'Indices PF'!$E$50), P168*'Indices PF'!$J$47,
  IF(('Funções Transações'!P168&lt;'Indices PF'!$F$50), P168*'Indices PF'!$K$47, P168*'Indices PF'!$L$47)),
   IF((Q168&lt;='Indices PF'!$D$48),
   IF(('Funções Transações'!P168&lt;'Indices PF'!$E$50), P168*'Indices PF'!$J$48,
   IF(('Funções Transações'!P168&lt;'Indices PF'!$F$50), P168*'Indices PF'!$K$48, P168*'Indices PF'!$L$48)),
    IF((Q168&gt;='Indices PF'!$D$49),
    IF(('Funções Transações'!P168&lt;'Indices PF'!$E$50), P168*'Indices PF'!$J$49,
    IF(('Funções Transações'!P168&lt;'Indices PF'!$F$50), P168*'Indices PF'!$K$49, P168*'Indices PF'!$L$49))))))</f>
        <v/>
      </c>
      <c r="V168" s="122"/>
      <c r="W168" s="122"/>
      <c r="X168" s="122"/>
      <c r="Y168" s="117"/>
      <c r="Z168" s="117"/>
      <c r="AA168" s="118"/>
      <c r="AB168" s="241" t="str">
        <f t="shared" si="2"/>
        <v/>
      </c>
      <c r="AC168" s="123"/>
      <c r="AD168" s="123"/>
      <c r="AE168" s="123"/>
      <c r="AF168" s="148"/>
      <c r="AG168" s="123"/>
    </row>
    <row r="169" spans="1:33" ht="12.75" customHeight="1">
      <c r="A169" s="84"/>
      <c r="B169" s="107"/>
      <c r="C169" s="173"/>
      <c r="D169" s="122"/>
      <c r="E169" s="118"/>
      <c r="F169" s="238"/>
      <c r="G169" s="122"/>
      <c r="H169" s="118"/>
      <c r="I169" s="144" t="str">
        <f>IF(AND(ISTEXT(K169),ISTEXT(L169)),"",SUM(K169:L169)*'Indices PF'!$E$54)</f>
        <v/>
      </c>
      <c r="J169" s="214" t="str">
        <f>IF(OR(ISBLANK(E169),ISBLANK(F169)),"",
 IF(D169="EI", IF((F169&lt;='Indices PF'!$D$7),
  IF(('Funções Transações'!E169&lt;'Indices PF'!$E$10), 'Indices PF'!$E$7,
  IF(('Funções Transações'!E169&lt;'Indices PF'!$F$10), 'Indices PF'!$F$7, 'Indices PF'!$G$7)),
   IF((F169&lt;='Indices PF'!$D$8),
   IF(('Funções Transações'!E169&lt;'Indices PF'!$E$10), 'Indices PF'!$E$8,
   IF(('Funções Transações'!E169&lt;'Indices PF'!$F$10), 'Indices PF'!$F$8, 'Indices PF'!$G$8)),
    IF((F169&gt;='Indices PF'!$D$9),
    IF(('Funções Transações'!E169&lt;'Indices PF'!$E$10), 'Indices PF'!$E$9,
    IF(('Funções Transações'!E169&lt;'Indices PF'!$F$10), 'Indices PF'!$F$9, 'Indices PF'!$G$9))))),
 IF(D169="EQ", IF((F169&lt;='Indices PF'!$D$15),
  IF(('Funções Transações'!E169&lt;'Indices PF'!$E$18), 'Indices PF'!$E$15,
  IF(('Funções Transações'!E169&lt;'Indices PF'!$F$18), 'Indices PF'!$F$15, 'Indices PF'!$G$15)),
   IF((F169&lt;='Indices PF'!$D$16),
   IF(('Funções Transações'!E169&lt;'Indices PF'!$E$18), 'Indices PF'!$E$16,
   IF(('Funções Transações'!E169&lt;'Indices PF'!$F$18), 'Indices PF'!$F$16, 'Indices PF'!$G$16)),
    IF((F169&gt;='Indices PF'!$D$17),
    IF(('Funções Transações'!E169&lt;'Indices PF'!$E$18), 'Indices PF'!$E$16,
    IF(('Funções Transações'!E169&lt;'Indices PF'!$F$18), 'Indices PF'!$F$16, 'Indices PF'!$G$16))))),
 IF(D169="EO", IF((F169&lt;='Indices PF'!$D$23),
  IF(('Funções Transações'!E169&lt;'Indices PF'!$E$26), 'Indices PF'!$E$23,
  IF(('Funções Transações'!E169&lt;'Indices PF'!$F$26), 'Indices PF'!$F$23, 'Indices PF'!$G$23)),
   IF((F169&lt;='Indices PF'!$D$24),
   IF(('Funções Transações'!E169&lt;'Indices PF'!$E$26), 'Indices PF'!$E$24,
   IF(('Funções Transações'!E169&lt;'Indices PF'!$F$26), 'Indices PF'!$F$24, 'Indices PF'!$G$24)),
    IF((F169&gt;='Indices PF'!$D$25),
    IF(('Funções Transações'!E169&lt;'Indices PF'!$E$26), 'Indices PF'!$E$25,
    IF(('Funções Transações'!E169&lt;'Indices PF'!$F$26), 'Indices PF'!$F$25, 'Indices PF'!$G$25)))))))))</f>
        <v/>
      </c>
      <c r="K169" s="116" t="str">
        <f>IF(OR(ISBLANK(E169),ISBLANK(F169)),"",
 IF(D169="EI", IF((F169&lt;='Indices PF'!$D$7),
  IF(('Funções Transações'!E169&lt;'Indices PF'!$E$10), E169*'Indices PF'!$J$7,
  IF(('Funções Transações'!E169&lt;'Indices PF'!$F$10), E169*'Indices PF'!$K$7, E169*'Indices PF'!$L$7)),
   IF((F169&lt;='Indices PF'!$D$8),
   IF(('Funções Transações'!E169&lt;'Indices PF'!$E$10), E169*'Indices PF'!$J$8,
   IF(('Funções Transações'!E169&lt;'Indices PF'!$F$10), E169*'Indices PF'!$K$8, E169*'Indices PF'!$L$8)),
    IF((F169&gt;='Indices PF'!$D$9),
    IF(('Funções Transações'!E169&lt;'Indices PF'!$E$10), E169*'Indices PF'!$J$9,
    IF(('Funções Transações'!E169&lt;'Indices PF'!$F$10), E169*'Indices PF'!$K$9, E169*'Indices PF'!$L$9))))),
 IF(D169="EQ", IF((F169&lt;='Indices PF'!$D$15),
  IF(('Funções Transações'!E169&lt;'Indices PF'!$E$18), E169*'Indices PF'!$J$15,
  IF(('Funções Transações'!E169&lt;'Indices PF'!$F$18), E169*'Indices PF'!$K$15, E169*'Indices PF'!$L$15)),
   IF((F169&lt;='Indices PF'!$D$16),
   IF(('Funções Transações'!E169&lt;'Indices PF'!$E$18), E169*'Indices PF'!$J$16,
   IF(('Funções Transações'!E169&lt;'Indices PF'!$F$18), E169*'Indices PF'!$K$16, E169*'Indices PF'!$L$16)),
    IF((F169&gt;='Indices PF'!$D$17),
    IF(('Funções Transações'!E169&lt;'Indices PF'!$E$18), E169*'Indices PF'!$J$16,
    IF(('Funções Transações'!E169&lt;'Indices PF'!$F$18), E169*'Indices PF'!$K$16, E169*'Indices PF'!$L$16))))),
 IF(D169="EO", IF((F169&lt;='Indices PF'!$D$23),
  IF(('Funções Transações'!E169&lt;'Indices PF'!$E$26), E169*'Indices PF'!$J$23,
  IF(('Funções Transações'!E169&lt;'Indices PF'!$F$26), E169*'Indices PF'!$K$23, E169*'Indices PF'!$L$23)),
   IF((F169&lt;='Indices PF'!$D$24),
   IF(('Funções Transações'!E169&lt;'Indices PF'!$E$26), E169*'Indices PF'!$J$24,
   IF(('Funções Transações'!E169&lt;'Indices PF'!$F$26), E169*'Indices PF'!$K$24, E169*'Indices PF'!$L$24)),
    IF((F169&gt;='Indices PF'!$D$25),
    IF(('Funções Transações'!E169&lt;'Indices PF'!$E$26), E169*'Indices PF'!$J$25,
    IF(('Funções Transações'!E169&lt;'Indices PF'!$F$26), E169*'Indices PF'!$K$25, E169*'Indices PF'!$L$25)))))))))</f>
        <v/>
      </c>
      <c r="L169" s="239" t="str">
        <f>IF(OR(ISBLANK(G169),ISBLANK(H169)),"",
 IF((H169&lt;='Indices PF'!$D$47),
  IF(('Funções Transações'!G169&lt;'Indices PF'!$E$50), G169*'Indices PF'!$J$47,
  IF(('Funções Transações'!G169&lt;'Indices PF'!$F$50), G169*'Indices PF'!$K$47, G169*'Indices PF'!$L$47)),
   IF((H169&lt;='Indices PF'!$D$48),
   IF(('Funções Transações'!G169&lt;'Indices PF'!$E$50), G169*'Indices PF'!$J$48,
   IF(('Funções Transações'!G169&lt;'Indices PF'!$F$50), G169*'Indices PF'!$K$48, G169*'Indices PF'!$L$48)),
    IF((H169&gt;='Indices PF'!$D$49),
    IF(('Funções Transações'!G169&lt;'Indices PF'!$E$50), G169*'Indices PF'!$J$49,
    IF(('Funções Transações'!G169&lt;'Indices PF'!$F$50), G169*'Indices PF'!$K$49, G169*'Indices PF'!$L$49))))))</f>
        <v/>
      </c>
      <c r="M169" s="122"/>
      <c r="N169" s="118"/>
      <c r="O169" s="122"/>
      <c r="P169" s="117"/>
      <c r="Q169" s="118"/>
      <c r="R169" s="144" t="str">
        <f>IF(AND(ISTEXT(T169),ISTEXT(U169)),"",SUM(T169:U169)*'Indices PF'!$E$54)</f>
        <v/>
      </c>
      <c r="S169" s="214" t="str">
        <f>IF(OR(ISBLANK(N169),ISBLANK(O169)),"",
 IF(M169="EI", IF((O169&lt;='Indices PF'!$D$7),
  IF(('Funções Transações'!N169&lt;'Indices PF'!$E$10), 'Indices PF'!$E$7,
  IF(('Funções Transações'!N169&lt;'Indices PF'!$F$10), 'Indices PF'!$F$7, 'Indices PF'!$G$7)),
   IF((O169&lt;='Indices PF'!$D$8),
   IF(('Funções Transações'!N169&lt;'Indices PF'!$E$10), 'Indices PF'!$E$8,
   IF(('Funções Transações'!N169&lt;'Indices PF'!$F$10), 'Indices PF'!$F$8, 'Indices PF'!$G$8)),
    IF((O169&gt;='Indices PF'!$D$9),
    IF(('Funções Transações'!N169&lt;'Indices PF'!$E$10), 'Indices PF'!$E$9,
    IF(('Funções Transações'!N169&lt;'Indices PF'!$F$10), 'Indices PF'!$F$9, 'Indices PF'!$G$9))))),
 IF(M169="EQ", IF((O169&lt;='Indices PF'!$D$15),
  IF(('Funções Transações'!N169&lt;'Indices PF'!$E$18), 'Indices PF'!$E$15,
  IF(('Funções Transações'!N169&lt;'Indices PF'!$F$18), 'Indices PF'!$F$15, 'Indices PF'!$G$15)),
   IF((O169&lt;='Indices PF'!$D$16),
   IF(('Funções Transações'!N169&lt;'Indices PF'!$E$18), 'Indices PF'!$E$16,
   IF(('Funções Transações'!N169&lt;'Indices PF'!$F$18), 'Indices PF'!$F$16, 'Indices PF'!$G$16)),
    IF((O169&gt;='Indices PF'!$D$17),
    IF(('Funções Transações'!N169&lt;'Indices PF'!$E$18), 'Indices PF'!$E$17,
    IF(('Funções Transações'!N169&lt;'Indices PF'!$F$18), 'Indices PF'!$F$17, 'Indices PF'!$G$17))))),
 IF(M169="EO", IF((O169&lt;='Indices PF'!$D$23),
  IF(('Funções Transações'!N169&lt;'Indices PF'!$E$26), 'Indices PF'!$E$23,
  IF(('Funções Transações'!N169&lt;'Indices PF'!$F$26), 'Indices PF'!$F$23, 'Indices PF'!$G$23)),
   IF((O169&lt;='Indices PF'!$D$24),
   IF(('Funções Transações'!N169&lt;'Indices PF'!$E$26), 'Indices PF'!$E$24,
   IF(('Funções Transações'!N169&lt;'Indices PF'!$F$26), 'Indices PF'!$F$24, 'Indices PF'!$G$24)),
    IF((O169&gt;='Indices PF'!$D$25),
    IF(('Funções Transações'!N169&lt;'Indices PF'!$E$26), 'Indices PF'!$E$25,
    IF(('Funções Transações'!N169&lt;'Indices PF'!$F$26), 'Indices PF'!$F$25, 'Indices PF'!$G$25)))))))))</f>
        <v/>
      </c>
      <c r="T169" s="215" t="str">
        <f>IF(OR(ISBLANK(N169),ISBLANK(O169)),"",
 IF(M169="EI", IF((O169&lt;='Indices PF'!$D$7),
  IF(('Funções Transações'!N169&lt;'Indices PF'!$E$10), N169*'Indices PF'!$J$7,
  IF(('Funções Transações'!N169&lt;'Indices PF'!$F$10), N169*'Indices PF'!$K$7, N169*'Indices PF'!$L$7)),
   IF((O169&lt;='Indices PF'!$D$8),
   IF(('Funções Transações'!N169&lt;'Indices PF'!$E$10), N169*'Indices PF'!$J$8,
   IF(('Funções Transações'!N169&lt;'Indices PF'!$F$10), N169*'Indices PF'!$K$8, N169*'Indices PF'!$L$8)),
    IF((O169&gt;='Indices PF'!$D$9),
    IF(('Funções Transações'!N169&lt;'Indices PF'!$E$10), N169*'Indices PF'!$J$9,
    IF(('Funções Transações'!N169&lt;'Indices PF'!$F$10), N169*'Indices PF'!$K$9, N169*'Indices PF'!$L$9))))),
 IF(M169="EQ", IF((O169&lt;='Indices PF'!$D$15),
  IF(('Funções Transações'!N169&lt;'Indices PF'!$E$18), N169*'Indices PF'!$J$15,
  IF(('Funções Transações'!N169&lt;'Indices PF'!$F$18), N169*'Indices PF'!$K$15, N169*'Indices PF'!$L$15)),
   IF((O169&lt;='Indices PF'!$D$16),
   IF(('Funções Transações'!N169&lt;'Indices PF'!$E$18), N169*'Indices PF'!$J$16,
   IF(('Funções Transações'!N169&lt;'Indices PF'!$F$18), N169*'Indices PF'!$K$16, N169*'Indices PF'!$L$16)),
    IF((O169&gt;='Indices PF'!$D$17),
    IF(('Funções Transações'!N169&lt;'Indices PF'!$E$18), N169*'Indices PF'!$J$17,
    IF(('Funções Transações'!N169&lt;'Indices PF'!$F$18), N169*'Indices PF'!$K$17, N169*'Indices PF'!$L$17))))),
 IF(M169="EO", IF((O169&lt;='Indices PF'!$D$23),
  IF(('Funções Transações'!N169&lt;'Indices PF'!$E$26), N169*'Indices PF'!$J$23,
  IF(('Funções Transações'!N169&lt;'Indices PF'!$F$26), N169*'Indices PF'!$K$23, N169*'Indices PF'!$L$23)),
   IF((O169&lt;='Indices PF'!$D$24),
   IF(('Funções Transações'!N169&lt;'Indices PF'!$E$26), N169*'Indices PF'!$J$24,
   IF(('Funções Transações'!N169&lt;'Indices PF'!$F$26), N169*'Indices PF'!$K$24, N169*'Indices PF'!$L$24)),
    IF((O169&gt;='Indices PF'!$D$25),
    IF(('Funções Transações'!N169&lt;'Indices PF'!$E$26), N169*'Indices PF'!$J$25,
    IF(('Funções Transações'!N169&lt;'Indices PF'!$F$26), N169*'Indices PF'!$K$25, N169*'Indices PF'!$L$25)))))))))</f>
        <v/>
      </c>
      <c r="U169" s="216" t="str">
        <f>IF(OR(ISBLANK(P169),ISBLANK(Q169)),"",
 IF((Q169&lt;='Indices PF'!$D$47),
  IF(('Funções Transações'!P169&lt;'Indices PF'!$E$50), P169*'Indices PF'!$J$47,
  IF(('Funções Transações'!P169&lt;'Indices PF'!$F$50), P169*'Indices PF'!$K$47, P169*'Indices PF'!$L$47)),
   IF((Q169&lt;='Indices PF'!$D$48),
   IF(('Funções Transações'!P169&lt;'Indices PF'!$E$50), P169*'Indices PF'!$J$48,
   IF(('Funções Transações'!P169&lt;'Indices PF'!$F$50), P169*'Indices PF'!$K$48, P169*'Indices PF'!$L$48)),
    IF((Q169&gt;='Indices PF'!$D$49),
    IF(('Funções Transações'!P169&lt;'Indices PF'!$E$50), P169*'Indices PF'!$J$49,
    IF(('Funções Transações'!P169&lt;'Indices PF'!$F$50), P169*'Indices PF'!$K$49, P169*'Indices PF'!$L$49))))))</f>
        <v/>
      </c>
      <c r="V169" s="122"/>
      <c r="W169" s="122"/>
      <c r="X169" s="122"/>
      <c r="Y169" s="117"/>
      <c r="Z169" s="117"/>
      <c r="AA169" s="118"/>
      <c r="AB169" s="241" t="str">
        <f t="shared" si="2"/>
        <v/>
      </c>
      <c r="AC169" s="123"/>
      <c r="AD169" s="148"/>
      <c r="AE169" s="123"/>
      <c r="AF169" s="123"/>
      <c r="AG169" s="123"/>
    </row>
    <row r="170" spans="1:33" ht="12.75" customHeight="1">
      <c r="A170" s="84"/>
      <c r="B170" s="107"/>
      <c r="C170" s="173"/>
      <c r="D170" s="122"/>
      <c r="E170" s="118"/>
      <c r="F170" s="238"/>
      <c r="G170" s="122"/>
      <c r="H170" s="118"/>
      <c r="I170" s="144" t="str">
        <f>IF(AND(ISTEXT(K170),ISTEXT(L170)),"",SUM(K170:L170)*'Indices PF'!$E$54)</f>
        <v/>
      </c>
      <c r="J170" s="214" t="str">
        <f>IF(OR(ISBLANK(E170),ISBLANK(F170)),"",
 IF(D170="EI", IF((F170&lt;='Indices PF'!$D$7),
  IF(('Funções Transações'!E170&lt;'Indices PF'!$E$10), 'Indices PF'!$E$7,
  IF(('Funções Transações'!E170&lt;'Indices PF'!$F$10), 'Indices PF'!$F$7, 'Indices PF'!$G$7)),
   IF((F170&lt;='Indices PF'!$D$8),
   IF(('Funções Transações'!E170&lt;'Indices PF'!$E$10), 'Indices PF'!$E$8,
   IF(('Funções Transações'!E170&lt;'Indices PF'!$F$10), 'Indices PF'!$F$8, 'Indices PF'!$G$8)),
    IF((F170&gt;='Indices PF'!$D$9),
    IF(('Funções Transações'!E170&lt;'Indices PF'!$E$10), 'Indices PF'!$E$9,
    IF(('Funções Transações'!E170&lt;'Indices PF'!$F$10), 'Indices PF'!$F$9, 'Indices PF'!$G$9))))),
 IF(D170="EQ", IF((F170&lt;='Indices PF'!$D$15),
  IF(('Funções Transações'!E170&lt;'Indices PF'!$E$18), 'Indices PF'!$E$15,
  IF(('Funções Transações'!E170&lt;'Indices PF'!$F$18), 'Indices PF'!$F$15, 'Indices PF'!$G$15)),
   IF((F170&lt;='Indices PF'!$D$16),
   IF(('Funções Transações'!E170&lt;'Indices PF'!$E$18), 'Indices PF'!$E$16,
   IF(('Funções Transações'!E170&lt;'Indices PF'!$F$18), 'Indices PF'!$F$16, 'Indices PF'!$G$16)),
    IF((F170&gt;='Indices PF'!$D$17),
    IF(('Funções Transações'!E170&lt;'Indices PF'!$E$18), 'Indices PF'!$E$16,
    IF(('Funções Transações'!E170&lt;'Indices PF'!$F$18), 'Indices PF'!$F$16, 'Indices PF'!$G$16))))),
 IF(D170="EO", IF((F170&lt;='Indices PF'!$D$23),
  IF(('Funções Transações'!E170&lt;'Indices PF'!$E$26), 'Indices PF'!$E$23,
  IF(('Funções Transações'!E170&lt;'Indices PF'!$F$26), 'Indices PF'!$F$23, 'Indices PF'!$G$23)),
   IF((F170&lt;='Indices PF'!$D$24),
   IF(('Funções Transações'!E170&lt;'Indices PF'!$E$26), 'Indices PF'!$E$24,
   IF(('Funções Transações'!E170&lt;'Indices PF'!$F$26), 'Indices PF'!$F$24, 'Indices PF'!$G$24)),
    IF((F170&gt;='Indices PF'!$D$25),
    IF(('Funções Transações'!E170&lt;'Indices PF'!$E$26), 'Indices PF'!$E$25,
    IF(('Funções Transações'!E170&lt;'Indices PF'!$F$26), 'Indices PF'!$F$25, 'Indices PF'!$G$25)))))))))</f>
        <v/>
      </c>
      <c r="K170" s="116" t="str">
        <f>IF(OR(ISBLANK(E170),ISBLANK(F170)),"",
 IF(D170="EI", IF((F170&lt;='Indices PF'!$D$7),
  IF(('Funções Transações'!E170&lt;'Indices PF'!$E$10), E170*'Indices PF'!$J$7,
  IF(('Funções Transações'!E170&lt;'Indices PF'!$F$10), E170*'Indices PF'!$K$7, E170*'Indices PF'!$L$7)),
   IF((F170&lt;='Indices PF'!$D$8),
   IF(('Funções Transações'!E170&lt;'Indices PF'!$E$10), E170*'Indices PF'!$J$8,
   IF(('Funções Transações'!E170&lt;'Indices PF'!$F$10), E170*'Indices PF'!$K$8, E170*'Indices PF'!$L$8)),
    IF((F170&gt;='Indices PF'!$D$9),
    IF(('Funções Transações'!E170&lt;'Indices PF'!$E$10), E170*'Indices PF'!$J$9,
    IF(('Funções Transações'!E170&lt;'Indices PF'!$F$10), E170*'Indices PF'!$K$9, E170*'Indices PF'!$L$9))))),
 IF(D170="EQ", IF((F170&lt;='Indices PF'!$D$15),
  IF(('Funções Transações'!E170&lt;'Indices PF'!$E$18), E170*'Indices PF'!$J$15,
  IF(('Funções Transações'!E170&lt;'Indices PF'!$F$18), E170*'Indices PF'!$K$15, E170*'Indices PF'!$L$15)),
   IF((F170&lt;='Indices PF'!$D$16),
   IF(('Funções Transações'!E170&lt;'Indices PF'!$E$18), E170*'Indices PF'!$J$16,
   IF(('Funções Transações'!E170&lt;'Indices PF'!$F$18), E170*'Indices PF'!$K$16, E170*'Indices PF'!$L$16)),
    IF((F170&gt;='Indices PF'!$D$17),
    IF(('Funções Transações'!E170&lt;'Indices PF'!$E$18), E170*'Indices PF'!$J$16,
    IF(('Funções Transações'!E170&lt;'Indices PF'!$F$18), E170*'Indices PF'!$K$16, E170*'Indices PF'!$L$16))))),
 IF(D170="EO", IF((F170&lt;='Indices PF'!$D$23),
  IF(('Funções Transações'!E170&lt;'Indices PF'!$E$26), E170*'Indices PF'!$J$23,
  IF(('Funções Transações'!E170&lt;'Indices PF'!$F$26), E170*'Indices PF'!$K$23, E170*'Indices PF'!$L$23)),
   IF((F170&lt;='Indices PF'!$D$24),
   IF(('Funções Transações'!E170&lt;'Indices PF'!$E$26), E170*'Indices PF'!$J$24,
   IF(('Funções Transações'!E170&lt;'Indices PF'!$F$26), E170*'Indices PF'!$K$24, E170*'Indices PF'!$L$24)),
    IF((F170&gt;='Indices PF'!$D$25),
    IF(('Funções Transações'!E170&lt;'Indices PF'!$E$26), E170*'Indices PF'!$J$25,
    IF(('Funções Transações'!E170&lt;'Indices PF'!$F$26), E170*'Indices PF'!$K$25, E170*'Indices PF'!$L$25)))))))))</f>
        <v/>
      </c>
      <c r="L170" s="239" t="str">
        <f>IF(OR(ISBLANK(G170),ISBLANK(H170)),"",
 IF((H170&lt;='Indices PF'!$D$47),
  IF(('Funções Transações'!G170&lt;'Indices PF'!$E$50), G170*'Indices PF'!$J$47,
  IF(('Funções Transações'!G170&lt;'Indices PF'!$F$50), G170*'Indices PF'!$K$47, G170*'Indices PF'!$L$47)),
   IF((H170&lt;='Indices PF'!$D$48),
   IF(('Funções Transações'!G170&lt;'Indices PF'!$E$50), G170*'Indices PF'!$J$48,
   IF(('Funções Transações'!G170&lt;'Indices PF'!$F$50), G170*'Indices PF'!$K$48, G170*'Indices PF'!$L$48)),
    IF((H170&gt;='Indices PF'!$D$49),
    IF(('Funções Transações'!G170&lt;'Indices PF'!$E$50), G170*'Indices PF'!$J$49,
    IF(('Funções Transações'!G170&lt;'Indices PF'!$F$50), G170*'Indices PF'!$K$49, G170*'Indices PF'!$L$49))))))</f>
        <v/>
      </c>
      <c r="M170" s="122"/>
      <c r="N170" s="118"/>
      <c r="O170" s="122"/>
      <c r="P170" s="117"/>
      <c r="Q170" s="118"/>
      <c r="R170" s="144" t="str">
        <f>IF(AND(ISTEXT(T170),ISTEXT(U170)),"",SUM(T170:U170)*'Indices PF'!$E$54)</f>
        <v/>
      </c>
      <c r="S170" s="214" t="str">
        <f>IF(OR(ISBLANK(N170),ISBLANK(O170)),"",
 IF(M170="EI", IF((O170&lt;='Indices PF'!$D$7),
  IF(('Funções Transações'!N170&lt;'Indices PF'!$E$10), 'Indices PF'!$E$7,
  IF(('Funções Transações'!N170&lt;'Indices PF'!$F$10), 'Indices PF'!$F$7, 'Indices PF'!$G$7)),
   IF((O170&lt;='Indices PF'!$D$8),
   IF(('Funções Transações'!N170&lt;'Indices PF'!$E$10), 'Indices PF'!$E$8,
   IF(('Funções Transações'!N170&lt;'Indices PF'!$F$10), 'Indices PF'!$F$8, 'Indices PF'!$G$8)),
    IF((O170&gt;='Indices PF'!$D$9),
    IF(('Funções Transações'!N170&lt;'Indices PF'!$E$10), 'Indices PF'!$E$9,
    IF(('Funções Transações'!N170&lt;'Indices PF'!$F$10), 'Indices PF'!$F$9, 'Indices PF'!$G$9))))),
 IF(M170="EQ", IF((O170&lt;='Indices PF'!$D$15),
  IF(('Funções Transações'!N170&lt;'Indices PF'!$E$18), 'Indices PF'!$E$15,
  IF(('Funções Transações'!N170&lt;'Indices PF'!$F$18), 'Indices PF'!$F$15, 'Indices PF'!$G$15)),
   IF((O170&lt;='Indices PF'!$D$16),
   IF(('Funções Transações'!N170&lt;'Indices PF'!$E$18), 'Indices PF'!$E$16,
   IF(('Funções Transações'!N170&lt;'Indices PF'!$F$18), 'Indices PF'!$F$16, 'Indices PF'!$G$16)),
    IF((O170&gt;='Indices PF'!$D$17),
    IF(('Funções Transações'!N170&lt;'Indices PF'!$E$18), 'Indices PF'!$E$17,
    IF(('Funções Transações'!N170&lt;'Indices PF'!$F$18), 'Indices PF'!$F$17, 'Indices PF'!$G$17))))),
 IF(M170="EO", IF((O170&lt;='Indices PF'!$D$23),
  IF(('Funções Transações'!N170&lt;'Indices PF'!$E$26), 'Indices PF'!$E$23,
  IF(('Funções Transações'!N170&lt;'Indices PF'!$F$26), 'Indices PF'!$F$23, 'Indices PF'!$G$23)),
   IF((O170&lt;='Indices PF'!$D$24),
   IF(('Funções Transações'!N170&lt;'Indices PF'!$E$26), 'Indices PF'!$E$24,
   IF(('Funções Transações'!N170&lt;'Indices PF'!$F$26), 'Indices PF'!$F$24, 'Indices PF'!$G$24)),
    IF((O170&gt;='Indices PF'!$D$25),
    IF(('Funções Transações'!N170&lt;'Indices PF'!$E$26), 'Indices PF'!$E$25,
    IF(('Funções Transações'!N170&lt;'Indices PF'!$F$26), 'Indices PF'!$F$25, 'Indices PF'!$G$25)))))))))</f>
        <v/>
      </c>
      <c r="T170" s="215" t="str">
        <f>IF(OR(ISBLANK(N170),ISBLANK(O170)),"",
 IF(M170="EI", IF((O170&lt;='Indices PF'!$D$7),
  IF(('Funções Transações'!N170&lt;'Indices PF'!$E$10), N170*'Indices PF'!$J$7,
  IF(('Funções Transações'!N170&lt;'Indices PF'!$F$10), N170*'Indices PF'!$K$7, N170*'Indices PF'!$L$7)),
   IF((O170&lt;='Indices PF'!$D$8),
   IF(('Funções Transações'!N170&lt;'Indices PF'!$E$10), N170*'Indices PF'!$J$8,
   IF(('Funções Transações'!N170&lt;'Indices PF'!$F$10), N170*'Indices PF'!$K$8, N170*'Indices PF'!$L$8)),
    IF((O170&gt;='Indices PF'!$D$9),
    IF(('Funções Transações'!N170&lt;'Indices PF'!$E$10), N170*'Indices PF'!$J$9,
    IF(('Funções Transações'!N170&lt;'Indices PF'!$F$10), N170*'Indices PF'!$K$9, N170*'Indices PF'!$L$9))))),
 IF(M170="EQ", IF((O170&lt;='Indices PF'!$D$15),
  IF(('Funções Transações'!N170&lt;'Indices PF'!$E$18), N170*'Indices PF'!$J$15,
  IF(('Funções Transações'!N170&lt;'Indices PF'!$F$18), N170*'Indices PF'!$K$15, N170*'Indices PF'!$L$15)),
   IF((O170&lt;='Indices PF'!$D$16),
   IF(('Funções Transações'!N170&lt;'Indices PF'!$E$18), N170*'Indices PF'!$J$16,
   IF(('Funções Transações'!N170&lt;'Indices PF'!$F$18), N170*'Indices PF'!$K$16, N170*'Indices PF'!$L$16)),
    IF((O170&gt;='Indices PF'!$D$17),
    IF(('Funções Transações'!N170&lt;'Indices PF'!$E$18), N170*'Indices PF'!$J$17,
    IF(('Funções Transações'!N170&lt;'Indices PF'!$F$18), N170*'Indices PF'!$K$17, N170*'Indices PF'!$L$17))))),
 IF(M170="EO", IF((O170&lt;='Indices PF'!$D$23),
  IF(('Funções Transações'!N170&lt;'Indices PF'!$E$26), N170*'Indices PF'!$J$23,
  IF(('Funções Transações'!N170&lt;'Indices PF'!$F$26), N170*'Indices PF'!$K$23, N170*'Indices PF'!$L$23)),
   IF((O170&lt;='Indices PF'!$D$24),
   IF(('Funções Transações'!N170&lt;'Indices PF'!$E$26), N170*'Indices PF'!$J$24,
   IF(('Funções Transações'!N170&lt;'Indices PF'!$F$26), N170*'Indices PF'!$K$24, N170*'Indices PF'!$L$24)),
    IF((O170&gt;='Indices PF'!$D$25),
    IF(('Funções Transações'!N170&lt;'Indices PF'!$E$26), N170*'Indices PF'!$J$25,
    IF(('Funções Transações'!N170&lt;'Indices PF'!$F$26), N170*'Indices PF'!$K$25, N170*'Indices PF'!$L$25)))))))))</f>
        <v/>
      </c>
      <c r="U170" s="216" t="str">
        <f>IF(OR(ISBLANK(P170),ISBLANK(Q170)),"",
 IF((Q170&lt;='Indices PF'!$D$47),
  IF(('Funções Transações'!P170&lt;'Indices PF'!$E$50), P170*'Indices PF'!$J$47,
  IF(('Funções Transações'!P170&lt;'Indices PF'!$F$50), P170*'Indices PF'!$K$47, P170*'Indices PF'!$L$47)),
   IF((Q170&lt;='Indices PF'!$D$48),
   IF(('Funções Transações'!P170&lt;'Indices PF'!$E$50), P170*'Indices PF'!$J$48,
   IF(('Funções Transações'!P170&lt;'Indices PF'!$F$50), P170*'Indices PF'!$K$48, P170*'Indices PF'!$L$48)),
    IF((Q170&gt;='Indices PF'!$D$49),
    IF(('Funções Transações'!P170&lt;'Indices PF'!$E$50), P170*'Indices PF'!$J$49,
    IF(('Funções Transações'!P170&lt;'Indices PF'!$F$50), P170*'Indices PF'!$K$49, P170*'Indices PF'!$L$49))))))</f>
        <v/>
      </c>
      <c r="V170" s="122"/>
      <c r="W170" s="122"/>
      <c r="X170" s="122"/>
      <c r="Y170" s="117"/>
      <c r="Z170" s="117"/>
      <c r="AA170" s="118"/>
      <c r="AB170" s="241" t="str">
        <f t="shared" si="2"/>
        <v/>
      </c>
      <c r="AC170" s="123"/>
      <c r="AD170" s="148"/>
      <c r="AE170" s="123"/>
      <c r="AF170" s="123"/>
      <c r="AG170" s="123"/>
    </row>
    <row r="171" spans="1:33" ht="12.75" customHeight="1">
      <c r="A171" s="84"/>
      <c r="B171" s="107"/>
      <c r="C171" s="173"/>
      <c r="D171" s="122"/>
      <c r="E171" s="118"/>
      <c r="F171" s="238"/>
      <c r="G171" s="122"/>
      <c r="H171" s="118"/>
      <c r="I171" s="144" t="str">
        <f>IF(AND(ISTEXT(K171),ISTEXT(L171)),"",SUM(K171:L171)*'Indices PF'!$E$54)</f>
        <v/>
      </c>
      <c r="J171" s="214" t="str">
        <f>IF(OR(ISBLANK(E171),ISBLANK(F171)),"",
 IF(D171="EI", IF((F171&lt;='Indices PF'!$D$7),
  IF(('Funções Transações'!E171&lt;'Indices PF'!$E$10), 'Indices PF'!$E$7,
  IF(('Funções Transações'!E171&lt;'Indices PF'!$F$10), 'Indices PF'!$F$7, 'Indices PF'!$G$7)),
   IF((F171&lt;='Indices PF'!$D$8),
   IF(('Funções Transações'!E171&lt;'Indices PF'!$E$10), 'Indices PF'!$E$8,
   IF(('Funções Transações'!E171&lt;'Indices PF'!$F$10), 'Indices PF'!$F$8, 'Indices PF'!$G$8)),
    IF((F171&gt;='Indices PF'!$D$9),
    IF(('Funções Transações'!E171&lt;'Indices PF'!$E$10), 'Indices PF'!$E$9,
    IF(('Funções Transações'!E171&lt;'Indices PF'!$F$10), 'Indices PF'!$F$9, 'Indices PF'!$G$9))))),
 IF(D171="EQ", IF((F171&lt;='Indices PF'!$D$15),
  IF(('Funções Transações'!E171&lt;'Indices PF'!$E$18), 'Indices PF'!$E$15,
  IF(('Funções Transações'!E171&lt;'Indices PF'!$F$18), 'Indices PF'!$F$15, 'Indices PF'!$G$15)),
   IF((F171&lt;='Indices PF'!$D$16),
   IF(('Funções Transações'!E171&lt;'Indices PF'!$E$18), 'Indices PF'!$E$16,
   IF(('Funções Transações'!E171&lt;'Indices PF'!$F$18), 'Indices PF'!$F$16, 'Indices PF'!$G$16)),
    IF((F171&gt;='Indices PF'!$D$17),
    IF(('Funções Transações'!E171&lt;'Indices PF'!$E$18), 'Indices PF'!$E$16,
    IF(('Funções Transações'!E171&lt;'Indices PF'!$F$18), 'Indices PF'!$F$16, 'Indices PF'!$G$16))))),
 IF(D171="EO", IF((F171&lt;='Indices PF'!$D$23),
  IF(('Funções Transações'!E171&lt;'Indices PF'!$E$26), 'Indices PF'!$E$23,
  IF(('Funções Transações'!E171&lt;'Indices PF'!$F$26), 'Indices PF'!$F$23, 'Indices PF'!$G$23)),
   IF((F171&lt;='Indices PF'!$D$24),
   IF(('Funções Transações'!E171&lt;'Indices PF'!$E$26), 'Indices PF'!$E$24,
   IF(('Funções Transações'!E171&lt;'Indices PF'!$F$26), 'Indices PF'!$F$24, 'Indices PF'!$G$24)),
    IF((F171&gt;='Indices PF'!$D$25),
    IF(('Funções Transações'!E171&lt;'Indices PF'!$E$26), 'Indices PF'!$E$25,
    IF(('Funções Transações'!E171&lt;'Indices PF'!$F$26), 'Indices PF'!$F$25, 'Indices PF'!$G$25)))))))))</f>
        <v/>
      </c>
      <c r="K171" s="116" t="str">
        <f>IF(OR(ISBLANK(E171),ISBLANK(F171)),"",
 IF(D171="EI", IF((F171&lt;='Indices PF'!$D$7),
  IF(('Funções Transações'!E171&lt;'Indices PF'!$E$10), E171*'Indices PF'!$J$7,
  IF(('Funções Transações'!E171&lt;'Indices PF'!$F$10), E171*'Indices PF'!$K$7, E171*'Indices PF'!$L$7)),
   IF((F171&lt;='Indices PF'!$D$8),
   IF(('Funções Transações'!E171&lt;'Indices PF'!$E$10), E171*'Indices PF'!$J$8,
   IF(('Funções Transações'!E171&lt;'Indices PF'!$F$10), E171*'Indices PF'!$K$8, E171*'Indices PF'!$L$8)),
    IF((F171&gt;='Indices PF'!$D$9),
    IF(('Funções Transações'!E171&lt;'Indices PF'!$E$10), E171*'Indices PF'!$J$9,
    IF(('Funções Transações'!E171&lt;'Indices PF'!$F$10), E171*'Indices PF'!$K$9, E171*'Indices PF'!$L$9))))),
 IF(D171="EQ", IF((F171&lt;='Indices PF'!$D$15),
  IF(('Funções Transações'!E171&lt;'Indices PF'!$E$18), E171*'Indices PF'!$J$15,
  IF(('Funções Transações'!E171&lt;'Indices PF'!$F$18), E171*'Indices PF'!$K$15, E171*'Indices PF'!$L$15)),
   IF((F171&lt;='Indices PF'!$D$16),
   IF(('Funções Transações'!E171&lt;'Indices PF'!$E$18), E171*'Indices PF'!$J$16,
   IF(('Funções Transações'!E171&lt;'Indices PF'!$F$18), E171*'Indices PF'!$K$16, E171*'Indices PF'!$L$16)),
    IF((F171&gt;='Indices PF'!$D$17),
    IF(('Funções Transações'!E171&lt;'Indices PF'!$E$18), E171*'Indices PF'!$J$16,
    IF(('Funções Transações'!E171&lt;'Indices PF'!$F$18), E171*'Indices PF'!$K$16, E171*'Indices PF'!$L$16))))),
 IF(D171="EO", IF((F171&lt;='Indices PF'!$D$23),
  IF(('Funções Transações'!E171&lt;'Indices PF'!$E$26), E171*'Indices PF'!$J$23,
  IF(('Funções Transações'!E171&lt;'Indices PF'!$F$26), E171*'Indices PF'!$K$23, E171*'Indices PF'!$L$23)),
   IF((F171&lt;='Indices PF'!$D$24),
   IF(('Funções Transações'!E171&lt;'Indices PF'!$E$26), E171*'Indices PF'!$J$24,
   IF(('Funções Transações'!E171&lt;'Indices PF'!$F$26), E171*'Indices PF'!$K$24, E171*'Indices PF'!$L$24)),
    IF((F171&gt;='Indices PF'!$D$25),
    IF(('Funções Transações'!E171&lt;'Indices PF'!$E$26), E171*'Indices PF'!$J$25,
    IF(('Funções Transações'!E171&lt;'Indices PF'!$F$26), E171*'Indices PF'!$K$25, E171*'Indices PF'!$L$25)))))))))</f>
        <v/>
      </c>
      <c r="L171" s="239" t="str">
        <f>IF(OR(ISBLANK(G171),ISBLANK(H171)),"",
 IF((H171&lt;='Indices PF'!$D$47),
  IF(('Funções Transações'!G171&lt;'Indices PF'!$E$50), G171*'Indices PF'!$J$47,
  IF(('Funções Transações'!G171&lt;'Indices PF'!$F$50), G171*'Indices PF'!$K$47, G171*'Indices PF'!$L$47)),
   IF((H171&lt;='Indices PF'!$D$48),
   IF(('Funções Transações'!G171&lt;'Indices PF'!$E$50), G171*'Indices PF'!$J$48,
   IF(('Funções Transações'!G171&lt;'Indices PF'!$F$50), G171*'Indices PF'!$K$48, G171*'Indices PF'!$L$48)),
    IF((H171&gt;='Indices PF'!$D$49),
    IF(('Funções Transações'!G171&lt;'Indices PF'!$E$50), G171*'Indices PF'!$J$49,
    IF(('Funções Transações'!G171&lt;'Indices PF'!$F$50), G171*'Indices PF'!$K$49, G171*'Indices PF'!$L$49))))))</f>
        <v/>
      </c>
      <c r="M171" s="122"/>
      <c r="N171" s="118"/>
      <c r="O171" s="122"/>
      <c r="P171" s="117"/>
      <c r="Q171" s="118"/>
      <c r="R171" s="144" t="str">
        <f>IF(AND(ISTEXT(T171),ISTEXT(U171)),"",SUM(T171:U171)*'Indices PF'!$E$54)</f>
        <v/>
      </c>
      <c r="S171" s="214" t="str">
        <f>IF(OR(ISBLANK(N171),ISBLANK(O171)),"",
 IF(M171="EI", IF((O171&lt;='Indices PF'!$D$7),
  IF(('Funções Transações'!N171&lt;'Indices PF'!$E$10), 'Indices PF'!$E$7,
  IF(('Funções Transações'!N171&lt;'Indices PF'!$F$10), 'Indices PF'!$F$7, 'Indices PF'!$G$7)),
   IF((O171&lt;='Indices PF'!$D$8),
   IF(('Funções Transações'!N171&lt;'Indices PF'!$E$10), 'Indices PF'!$E$8,
   IF(('Funções Transações'!N171&lt;'Indices PF'!$F$10), 'Indices PF'!$F$8, 'Indices PF'!$G$8)),
    IF((O171&gt;='Indices PF'!$D$9),
    IF(('Funções Transações'!N171&lt;'Indices PF'!$E$10), 'Indices PF'!$E$9,
    IF(('Funções Transações'!N171&lt;'Indices PF'!$F$10), 'Indices PF'!$F$9, 'Indices PF'!$G$9))))),
 IF(M171="EQ", IF((O171&lt;='Indices PF'!$D$15),
  IF(('Funções Transações'!N171&lt;'Indices PF'!$E$18), 'Indices PF'!$E$15,
  IF(('Funções Transações'!N171&lt;'Indices PF'!$F$18), 'Indices PF'!$F$15, 'Indices PF'!$G$15)),
   IF((O171&lt;='Indices PF'!$D$16),
   IF(('Funções Transações'!N171&lt;'Indices PF'!$E$18), 'Indices PF'!$E$16,
   IF(('Funções Transações'!N171&lt;'Indices PF'!$F$18), 'Indices PF'!$F$16, 'Indices PF'!$G$16)),
    IF((O171&gt;='Indices PF'!$D$17),
    IF(('Funções Transações'!N171&lt;'Indices PF'!$E$18), 'Indices PF'!$E$17,
    IF(('Funções Transações'!N171&lt;'Indices PF'!$F$18), 'Indices PF'!$F$17, 'Indices PF'!$G$17))))),
 IF(M171="EO", IF((O171&lt;='Indices PF'!$D$23),
  IF(('Funções Transações'!N171&lt;'Indices PF'!$E$26), 'Indices PF'!$E$23,
  IF(('Funções Transações'!N171&lt;'Indices PF'!$F$26), 'Indices PF'!$F$23, 'Indices PF'!$G$23)),
   IF((O171&lt;='Indices PF'!$D$24),
   IF(('Funções Transações'!N171&lt;'Indices PF'!$E$26), 'Indices PF'!$E$24,
   IF(('Funções Transações'!N171&lt;'Indices PF'!$F$26), 'Indices PF'!$F$24, 'Indices PF'!$G$24)),
    IF((O171&gt;='Indices PF'!$D$25),
    IF(('Funções Transações'!N171&lt;'Indices PF'!$E$26), 'Indices PF'!$E$25,
    IF(('Funções Transações'!N171&lt;'Indices PF'!$F$26), 'Indices PF'!$F$25, 'Indices PF'!$G$25)))))))))</f>
        <v/>
      </c>
      <c r="T171" s="215" t="str">
        <f>IF(OR(ISBLANK(N171),ISBLANK(O171)),"",
 IF(M171="EI", IF((O171&lt;='Indices PF'!$D$7),
  IF(('Funções Transações'!N171&lt;'Indices PF'!$E$10), N171*'Indices PF'!$J$7,
  IF(('Funções Transações'!N171&lt;'Indices PF'!$F$10), N171*'Indices PF'!$K$7, N171*'Indices PF'!$L$7)),
   IF((O171&lt;='Indices PF'!$D$8),
   IF(('Funções Transações'!N171&lt;'Indices PF'!$E$10), N171*'Indices PF'!$J$8,
   IF(('Funções Transações'!N171&lt;'Indices PF'!$F$10), N171*'Indices PF'!$K$8, N171*'Indices PF'!$L$8)),
    IF((O171&gt;='Indices PF'!$D$9),
    IF(('Funções Transações'!N171&lt;'Indices PF'!$E$10), N171*'Indices PF'!$J$9,
    IF(('Funções Transações'!N171&lt;'Indices PF'!$F$10), N171*'Indices PF'!$K$9, N171*'Indices PF'!$L$9))))),
 IF(M171="EQ", IF((O171&lt;='Indices PF'!$D$15),
  IF(('Funções Transações'!N171&lt;'Indices PF'!$E$18), N171*'Indices PF'!$J$15,
  IF(('Funções Transações'!N171&lt;'Indices PF'!$F$18), N171*'Indices PF'!$K$15, N171*'Indices PF'!$L$15)),
   IF((O171&lt;='Indices PF'!$D$16),
   IF(('Funções Transações'!N171&lt;'Indices PF'!$E$18), N171*'Indices PF'!$J$16,
   IF(('Funções Transações'!N171&lt;'Indices PF'!$F$18), N171*'Indices PF'!$K$16, N171*'Indices PF'!$L$16)),
    IF((O171&gt;='Indices PF'!$D$17),
    IF(('Funções Transações'!N171&lt;'Indices PF'!$E$18), N171*'Indices PF'!$J$17,
    IF(('Funções Transações'!N171&lt;'Indices PF'!$F$18), N171*'Indices PF'!$K$17, N171*'Indices PF'!$L$17))))),
 IF(M171="EO", IF((O171&lt;='Indices PF'!$D$23),
  IF(('Funções Transações'!N171&lt;'Indices PF'!$E$26), N171*'Indices PF'!$J$23,
  IF(('Funções Transações'!N171&lt;'Indices PF'!$F$26), N171*'Indices PF'!$K$23, N171*'Indices PF'!$L$23)),
   IF((O171&lt;='Indices PF'!$D$24),
   IF(('Funções Transações'!N171&lt;'Indices PF'!$E$26), N171*'Indices PF'!$J$24,
   IF(('Funções Transações'!N171&lt;'Indices PF'!$F$26), N171*'Indices PF'!$K$24, N171*'Indices PF'!$L$24)),
    IF((O171&gt;='Indices PF'!$D$25),
    IF(('Funções Transações'!N171&lt;'Indices PF'!$E$26), N171*'Indices PF'!$J$25,
    IF(('Funções Transações'!N171&lt;'Indices PF'!$F$26), N171*'Indices PF'!$K$25, N171*'Indices PF'!$L$25)))))))))</f>
        <v/>
      </c>
      <c r="U171" s="216" t="str">
        <f>IF(OR(ISBLANK(P171),ISBLANK(Q171)),"",
 IF((Q171&lt;='Indices PF'!$D$47),
  IF(('Funções Transações'!P171&lt;'Indices PF'!$E$50), P171*'Indices PF'!$J$47,
  IF(('Funções Transações'!P171&lt;'Indices PF'!$F$50), P171*'Indices PF'!$K$47, P171*'Indices PF'!$L$47)),
   IF((Q171&lt;='Indices PF'!$D$48),
   IF(('Funções Transações'!P171&lt;'Indices PF'!$E$50), P171*'Indices PF'!$J$48,
   IF(('Funções Transações'!P171&lt;'Indices PF'!$F$50), P171*'Indices PF'!$K$48, P171*'Indices PF'!$L$48)),
    IF((Q171&gt;='Indices PF'!$D$49),
    IF(('Funções Transações'!P171&lt;'Indices PF'!$E$50), P171*'Indices PF'!$J$49,
    IF(('Funções Transações'!P171&lt;'Indices PF'!$F$50), P171*'Indices PF'!$K$49, P171*'Indices PF'!$L$49))))))</f>
        <v/>
      </c>
      <c r="V171" s="122"/>
      <c r="W171" s="122"/>
      <c r="X171" s="122"/>
      <c r="Y171" s="117"/>
      <c r="Z171" s="117"/>
      <c r="AA171" s="118"/>
      <c r="AB171" s="241" t="str">
        <f t="shared" si="2"/>
        <v/>
      </c>
      <c r="AC171" s="123"/>
      <c r="AD171" s="148"/>
      <c r="AE171" s="123"/>
      <c r="AF171" s="123"/>
      <c r="AG171" s="123"/>
    </row>
    <row r="172" spans="1:33" ht="12.75" customHeight="1">
      <c r="A172" s="84"/>
      <c r="B172" s="107"/>
      <c r="C172" s="173"/>
      <c r="D172" s="122"/>
      <c r="E172" s="118"/>
      <c r="F172" s="238"/>
      <c r="G172" s="122"/>
      <c r="H172" s="118"/>
      <c r="I172" s="144" t="str">
        <f>IF(AND(ISTEXT(K172),ISTEXT(L172)),"",SUM(K172:L172)*'Indices PF'!$E$54)</f>
        <v/>
      </c>
      <c r="J172" s="214" t="str">
        <f>IF(OR(ISBLANK(E172),ISBLANK(F172)),"",
 IF(D172="EI", IF((F172&lt;='Indices PF'!$D$7),
  IF(('Funções Transações'!E172&lt;'Indices PF'!$E$10), 'Indices PF'!$E$7,
  IF(('Funções Transações'!E172&lt;'Indices PF'!$F$10), 'Indices PF'!$F$7, 'Indices PF'!$G$7)),
   IF((F172&lt;='Indices PF'!$D$8),
   IF(('Funções Transações'!E172&lt;'Indices PF'!$E$10), 'Indices PF'!$E$8,
   IF(('Funções Transações'!E172&lt;'Indices PF'!$F$10), 'Indices PF'!$F$8, 'Indices PF'!$G$8)),
    IF((F172&gt;='Indices PF'!$D$9),
    IF(('Funções Transações'!E172&lt;'Indices PF'!$E$10), 'Indices PF'!$E$9,
    IF(('Funções Transações'!E172&lt;'Indices PF'!$F$10), 'Indices PF'!$F$9, 'Indices PF'!$G$9))))),
 IF(D172="EQ", IF((F172&lt;='Indices PF'!$D$15),
  IF(('Funções Transações'!E172&lt;'Indices PF'!$E$18), 'Indices PF'!$E$15,
  IF(('Funções Transações'!E172&lt;'Indices PF'!$F$18), 'Indices PF'!$F$15, 'Indices PF'!$G$15)),
   IF((F172&lt;='Indices PF'!$D$16),
   IF(('Funções Transações'!E172&lt;'Indices PF'!$E$18), 'Indices PF'!$E$16,
   IF(('Funções Transações'!E172&lt;'Indices PF'!$F$18), 'Indices PF'!$F$16, 'Indices PF'!$G$16)),
    IF((F172&gt;='Indices PF'!$D$17),
    IF(('Funções Transações'!E172&lt;'Indices PF'!$E$18), 'Indices PF'!$E$16,
    IF(('Funções Transações'!E172&lt;'Indices PF'!$F$18), 'Indices PF'!$F$16, 'Indices PF'!$G$16))))),
 IF(D172="EO", IF((F172&lt;='Indices PF'!$D$23),
  IF(('Funções Transações'!E172&lt;'Indices PF'!$E$26), 'Indices PF'!$E$23,
  IF(('Funções Transações'!E172&lt;'Indices PF'!$F$26), 'Indices PF'!$F$23, 'Indices PF'!$G$23)),
   IF((F172&lt;='Indices PF'!$D$24),
   IF(('Funções Transações'!E172&lt;'Indices PF'!$E$26), 'Indices PF'!$E$24,
   IF(('Funções Transações'!E172&lt;'Indices PF'!$F$26), 'Indices PF'!$F$24, 'Indices PF'!$G$24)),
    IF((F172&gt;='Indices PF'!$D$25),
    IF(('Funções Transações'!E172&lt;'Indices PF'!$E$26), 'Indices PF'!$E$25,
    IF(('Funções Transações'!E172&lt;'Indices PF'!$F$26), 'Indices PF'!$F$25, 'Indices PF'!$G$25)))))))))</f>
        <v/>
      </c>
      <c r="K172" s="116" t="str">
        <f>IF(OR(ISBLANK(E172),ISBLANK(F172)),"",
 IF(D172="EI", IF((F172&lt;='Indices PF'!$D$7),
  IF(('Funções Transações'!E172&lt;'Indices PF'!$E$10), E172*'Indices PF'!$J$7,
  IF(('Funções Transações'!E172&lt;'Indices PF'!$F$10), E172*'Indices PF'!$K$7, E172*'Indices PF'!$L$7)),
   IF((F172&lt;='Indices PF'!$D$8),
   IF(('Funções Transações'!E172&lt;'Indices PF'!$E$10), E172*'Indices PF'!$J$8,
   IF(('Funções Transações'!E172&lt;'Indices PF'!$F$10), E172*'Indices PF'!$K$8, E172*'Indices PF'!$L$8)),
    IF((F172&gt;='Indices PF'!$D$9),
    IF(('Funções Transações'!E172&lt;'Indices PF'!$E$10), E172*'Indices PF'!$J$9,
    IF(('Funções Transações'!E172&lt;'Indices PF'!$F$10), E172*'Indices PF'!$K$9, E172*'Indices PF'!$L$9))))),
 IF(D172="EQ", IF((F172&lt;='Indices PF'!$D$15),
  IF(('Funções Transações'!E172&lt;'Indices PF'!$E$18), E172*'Indices PF'!$J$15,
  IF(('Funções Transações'!E172&lt;'Indices PF'!$F$18), E172*'Indices PF'!$K$15, E172*'Indices PF'!$L$15)),
   IF((F172&lt;='Indices PF'!$D$16),
   IF(('Funções Transações'!E172&lt;'Indices PF'!$E$18), E172*'Indices PF'!$J$16,
   IF(('Funções Transações'!E172&lt;'Indices PF'!$F$18), E172*'Indices PF'!$K$16, E172*'Indices PF'!$L$16)),
    IF((F172&gt;='Indices PF'!$D$17),
    IF(('Funções Transações'!E172&lt;'Indices PF'!$E$18), E172*'Indices PF'!$J$16,
    IF(('Funções Transações'!E172&lt;'Indices PF'!$F$18), E172*'Indices PF'!$K$16, E172*'Indices PF'!$L$16))))),
 IF(D172="EO", IF((F172&lt;='Indices PF'!$D$23),
  IF(('Funções Transações'!E172&lt;'Indices PF'!$E$26), E172*'Indices PF'!$J$23,
  IF(('Funções Transações'!E172&lt;'Indices PF'!$F$26), E172*'Indices PF'!$K$23, E172*'Indices PF'!$L$23)),
   IF((F172&lt;='Indices PF'!$D$24),
   IF(('Funções Transações'!E172&lt;'Indices PF'!$E$26), E172*'Indices PF'!$J$24,
   IF(('Funções Transações'!E172&lt;'Indices PF'!$F$26), E172*'Indices PF'!$K$24, E172*'Indices PF'!$L$24)),
    IF((F172&gt;='Indices PF'!$D$25),
    IF(('Funções Transações'!E172&lt;'Indices PF'!$E$26), E172*'Indices PF'!$J$25,
    IF(('Funções Transações'!E172&lt;'Indices PF'!$F$26), E172*'Indices PF'!$K$25, E172*'Indices PF'!$L$25)))))))))</f>
        <v/>
      </c>
      <c r="L172" s="239" t="str">
        <f>IF(OR(ISBLANK(G172),ISBLANK(H172)),"",
 IF((H172&lt;='Indices PF'!$D$47),
  IF(('Funções Transações'!G172&lt;'Indices PF'!$E$50), G172*'Indices PF'!$J$47,
  IF(('Funções Transações'!G172&lt;'Indices PF'!$F$50), G172*'Indices PF'!$K$47, G172*'Indices PF'!$L$47)),
   IF((H172&lt;='Indices PF'!$D$48),
   IF(('Funções Transações'!G172&lt;'Indices PF'!$E$50), G172*'Indices PF'!$J$48,
   IF(('Funções Transações'!G172&lt;'Indices PF'!$F$50), G172*'Indices PF'!$K$48, G172*'Indices PF'!$L$48)),
    IF((H172&gt;='Indices PF'!$D$49),
    IF(('Funções Transações'!G172&lt;'Indices PF'!$E$50), G172*'Indices PF'!$J$49,
    IF(('Funções Transações'!G172&lt;'Indices PF'!$F$50), G172*'Indices PF'!$K$49, G172*'Indices PF'!$L$49))))))</f>
        <v/>
      </c>
      <c r="M172" s="122"/>
      <c r="N172" s="118"/>
      <c r="O172" s="122"/>
      <c r="P172" s="117"/>
      <c r="Q172" s="118"/>
      <c r="R172" s="144" t="str">
        <f>IF(AND(ISTEXT(T172),ISTEXT(U172)),"",SUM(T172:U172)*'Indices PF'!$E$54)</f>
        <v/>
      </c>
      <c r="S172" s="214" t="str">
        <f>IF(OR(ISBLANK(N172),ISBLANK(O172)),"",
 IF(M172="EI", IF((O172&lt;='Indices PF'!$D$7),
  IF(('Funções Transações'!N172&lt;'Indices PF'!$E$10), 'Indices PF'!$E$7,
  IF(('Funções Transações'!N172&lt;'Indices PF'!$F$10), 'Indices PF'!$F$7, 'Indices PF'!$G$7)),
   IF((O172&lt;='Indices PF'!$D$8),
   IF(('Funções Transações'!N172&lt;'Indices PF'!$E$10), 'Indices PF'!$E$8,
   IF(('Funções Transações'!N172&lt;'Indices PF'!$F$10), 'Indices PF'!$F$8, 'Indices PF'!$G$8)),
    IF((O172&gt;='Indices PF'!$D$9),
    IF(('Funções Transações'!N172&lt;'Indices PF'!$E$10), 'Indices PF'!$E$9,
    IF(('Funções Transações'!N172&lt;'Indices PF'!$F$10), 'Indices PF'!$F$9, 'Indices PF'!$G$9))))),
 IF(M172="EQ", IF((O172&lt;='Indices PF'!$D$15),
  IF(('Funções Transações'!N172&lt;'Indices PF'!$E$18), 'Indices PF'!$E$15,
  IF(('Funções Transações'!N172&lt;'Indices PF'!$F$18), 'Indices PF'!$F$15, 'Indices PF'!$G$15)),
   IF((O172&lt;='Indices PF'!$D$16),
   IF(('Funções Transações'!N172&lt;'Indices PF'!$E$18), 'Indices PF'!$E$16,
   IF(('Funções Transações'!N172&lt;'Indices PF'!$F$18), 'Indices PF'!$F$16, 'Indices PF'!$G$16)),
    IF((O172&gt;='Indices PF'!$D$17),
    IF(('Funções Transações'!N172&lt;'Indices PF'!$E$18), 'Indices PF'!$E$17,
    IF(('Funções Transações'!N172&lt;'Indices PF'!$F$18), 'Indices PF'!$F$17, 'Indices PF'!$G$17))))),
 IF(M172="EO", IF((O172&lt;='Indices PF'!$D$23),
  IF(('Funções Transações'!N172&lt;'Indices PF'!$E$26), 'Indices PF'!$E$23,
  IF(('Funções Transações'!N172&lt;'Indices PF'!$F$26), 'Indices PF'!$F$23, 'Indices PF'!$G$23)),
   IF((O172&lt;='Indices PF'!$D$24),
   IF(('Funções Transações'!N172&lt;'Indices PF'!$E$26), 'Indices PF'!$E$24,
   IF(('Funções Transações'!N172&lt;'Indices PF'!$F$26), 'Indices PF'!$F$24, 'Indices PF'!$G$24)),
    IF((O172&gt;='Indices PF'!$D$25),
    IF(('Funções Transações'!N172&lt;'Indices PF'!$E$26), 'Indices PF'!$E$25,
    IF(('Funções Transações'!N172&lt;'Indices PF'!$F$26), 'Indices PF'!$F$25, 'Indices PF'!$G$25)))))))))</f>
        <v/>
      </c>
      <c r="T172" s="215" t="str">
        <f>IF(OR(ISBLANK(N172),ISBLANK(O172)),"",
 IF(M172="EI", IF((O172&lt;='Indices PF'!$D$7),
  IF(('Funções Transações'!N172&lt;'Indices PF'!$E$10), N172*'Indices PF'!$J$7,
  IF(('Funções Transações'!N172&lt;'Indices PF'!$F$10), N172*'Indices PF'!$K$7, N172*'Indices PF'!$L$7)),
   IF((O172&lt;='Indices PF'!$D$8),
   IF(('Funções Transações'!N172&lt;'Indices PF'!$E$10), N172*'Indices PF'!$J$8,
   IF(('Funções Transações'!N172&lt;'Indices PF'!$F$10), N172*'Indices PF'!$K$8, N172*'Indices PF'!$L$8)),
    IF((O172&gt;='Indices PF'!$D$9),
    IF(('Funções Transações'!N172&lt;'Indices PF'!$E$10), N172*'Indices PF'!$J$9,
    IF(('Funções Transações'!N172&lt;'Indices PF'!$F$10), N172*'Indices PF'!$K$9, N172*'Indices PF'!$L$9))))),
 IF(M172="EQ", IF((O172&lt;='Indices PF'!$D$15),
  IF(('Funções Transações'!N172&lt;'Indices PF'!$E$18), N172*'Indices PF'!$J$15,
  IF(('Funções Transações'!N172&lt;'Indices PF'!$F$18), N172*'Indices PF'!$K$15, N172*'Indices PF'!$L$15)),
   IF((O172&lt;='Indices PF'!$D$16),
   IF(('Funções Transações'!N172&lt;'Indices PF'!$E$18), N172*'Indices PF'!$J$16,
   IF(('Funções Transações'!N172&lt;'Indices PF'!$F$18), N172*'Indices PF'!$K$16, N172*'Indices PF'!$L$16)),
    IF((O172&gt;='Indices PF'!$D$17),
    IF(('Funções Transações'!N172&lt;'Indices PF'!$E$18), N172*'Indices PF'!$J$17,
    IF(('Funções Transações'!N172&lt;'Indices PF'!$F$18), N172*'Indices PF'!$K$17, N172*'Indices PF'!$L$17))))),
 IF(M172="EO", IF((O172&lt;='Indices PF'!$D$23),
  IF(('Funções Transações'!N172&lt;'Indices PF'!$E$26), N172*'Indices PF'!$J$23,
  IF(('Funções Transações'!N172&lt;'Indices PF'!$F$26), N172*'Indices PF'!$K$23, N172*'Indices PF'!$L$23)),
   IF((O172&lt;='Indices PF'!$D$24),
   IF(('Funções Transações'!N172&lt;'Indices PF'!$E$26), N172*'Indices PF'!$J$24,
   IF(('Funções Transações'!N172&lt;'Indices PF'!$F$26), N172*'Indices PF'!$K$24, N172*'Indices PF'!$L$24)),
    IF((O172&gt;='Indices PF'!$D$25),
    IF(('Funções Transações'!N172&lt;'Indices PF'!$E$26), N172*'Indices PF'!$J$25,
    IF(('Funções Transações'!N172&lt;'Indices PF'!$F$26), N172*'Indices PF'!$K$25, N172*'Indices PF'!$L$25)))))))))</f>
        <v/>
      </c>
      <c r="U172" s="216" t="str">
        <f>IF(OR(ISBLANK(P172),ISBLANK(Q172)),"",
 IF((Q172&lt;='Indices PF'!$D$47),
  IF(('Funções Transações'!P172&lt;'Indices PF'!$E$50), P172*'Indices PF'!$J$47,
  IF(('Funções Transações'!P172&lt;'Indices PF'!$F$50), P172*'Indices PF'!$K$47, P172*'Indices PF'!$L$47)),
   IF((Q172&lt;='Indices PF'!$D$48),
   IF(('Funções Transações'!P172&lt;'Indices PF'!$E$50), P172*'Indices PF'!$J$48,
   IF(('Funções Transações'!P172&lt;'Indices PF'!$F$50), P172*'Indices PF'!$K$48, P172*'Indices PF'!$L$48)),
    IF((Q172&gt;='Indices PF'!$D$49),
    IF(('Funções Transações'!P172&lt;'Indices PF'!$E$50), P172*'Indices PF'!$J$49,
    IF(('Funções Transações'!P172&lt;'Indices PF'!$F$50), P172*'Indices PF'!$K$49, P172*'Indices PF'!$L$49))))))</f>
        <v/>
      </c>
      <c r="V172" s="122"/>
      <c r="W172" s="122"/>
      <c r="X172" s="122"/>
      <c r="Y172" s="117"/>
      <c r="Z172" s="117"/>
      <c r="AA172" s="118"/>
      <c r="AB172" s="241" t="str">
        <f t="shared" si="2"/>
        <v/>
      </c>
      <c r="AC172" s="123"/>
      <c r="AD172" s="148"/>
      <c r="AE172" s="123"/>
      <c r="AF172" s="123"/>
      <c r="AG172" s="123"/>
    </row>
    <row r="173" spans="1:33" ht="12.75" customHeight="1">
      <c r="A173" s="84"/>
      <c r="B173" s="107"/>
      <c r="C173" s="173"/>
      <c r="D173" s="122"/>
      <c r="E173" s="118"/>
      <c r="F173" s="238"/>
      <c r="G173" s="122"/>
      <c r="H173" s="118"/>
      <c r="I173" s="144" t="str">
        <f>IF(AND(ISTEXT(K173),ISTEXT(L173)),"",SUM(K173:L173)*'Indices PF'!$E$54)</f>
        <v/>
      </c>
      <c r="J173" s="214" t="str">
        <f>IF(OR(ISBLANK(E173),ISBLANK(F173)),"",
 IF(D173="EI", IF((F173&lt;='Indices PF'!$D$7),
  IF(('Funções Transações'!E173&lt;'Indices PF'!$E$10), 'Indices PF'!$E$7,
  IF(('Funções Transações'!E173&lt;'Indices PF'!$F$10), 'Indices PF'!$F$7, 'Indices PF'!$G$7)),
   IF((F173&lt;='Indices PF'!$D$8),
   IF(('Funções Transações'!E173&lt;'Indices PF'!$E$10), 'Indices PF'!$E$8,
   IF(('Funções Transações'!E173&lt;'Indices PF'!$F$10), 'Indices PF'!$F$8, 'Indices PF'!$G$8)),
    IF((F173&gt;='Indices PF'!$D$9),
    IF(('Funções Transações'!E173&lt;'Indices PF'!$E$10), 'Indices PF'!$E$9,
    IF(('Funções Transações'!E173&lt;'Indices PF'!$F$10), 'Indices PF'!$F$9, 'Indices PF'!$G$9))))),
 IF(D173="EQ", IF((F173&lt;='Indices PF'!$D$15),
  IF(('Funções Transações'!E173&lt;'Indices PF'!$E$18), 'Indices PF'!$E$15,
  IF(('Funções Transações'!E173&lt;'Indices PF'!$F$18), 'Indices PF'!$F$15, 'Indices PF'!$G$15)),
   IF((F173&lt;='Indices PF'!$D$16),
   IF(('Funções Transações'!E173&lt;'Indices PF'!$E$18), 'Indices PF'!$E$16,
   IF(('Funções Transações'!E173&lt;'Indices PF'!$F$18), 'Indices PF'!$F$16, 'Indices PF'!$G$16)),
    IF((F173&gt;='Indices PF'!$D$17),
    IF(('Funções Transações'!E173&lt;'Indices PF'!$E$18), 'Indices PF'!$E$16,
    IF(('Funções Transações'!E173&lt;'Indices PF'!$F$18), 'Indices PF'!$F$16, 'Indices PF'!$G$16))))),
 IF(D173="EO", IF((F173&lt;='Indices PF'!$D$23),
  IF(('Funções Transações'!E173&lt;'Indices PF'!$E$26), 'Indices PF'!$E$23,
  IF(('Funções Transações'!E173&lt;'Indices PF'!$F$26), 'Indices PF'!$F$23, 'Indices PF'!$G$23)),
   IF((F173&lt;='Indices PF'!$D$24),
   IF(('Funções Transações'!E173&lt;'Indices PF'!$E$26), 'Indices PF'!$E$24,
   IF(('Funções Transações'!E173&lt;'Indices PF'!$F$26), 'Indices PF'!$F$24, 'Indices PF'!$G$24)),
    IF((F173&gt;='Indices PF'!$D$25),
    IF(('Funções Transações'!E173&lt;'Indices PF'!$E$26), 'Indices PF'!$E$25,
    IF(('Funções Transações'!E173&lt;'Indices PF'!$F$26), 'Indices PF'!$F$25, 'Indices PF'!$G$25)))))))))</f>
        <v/>
      </c>
      <c r="K173" s="116" t="str">
        <f>IF(OR(ISBLANK(E173),ISBLANK(F173)),"",
 IF(D173="EI", IF((F173&lt;='Indices PF'!$D$7),
  IF(('Funções Transações'!E173&lt;'Indices PF'!$E$10), E173*'Indices PF'!$J$7,
  IF(('Funções Transações'!E173&lt;'Indices PF'!$F$10), E173*'Indices PF'!$K$7, E173*'Indices PF'!$L$7)),
   IF((F173&lt;='Indices PF'!$D$8),
   IF(('Funções Transações'!E173&lt;'Indices PF'!$E$10), E173*'Indices PF'!$J$8,
   IF(('Funções Transações'!E173&lt;'Indices PF'!$F$10), E173*'Indices PF'!$K$8, E173*'Indices PF'!$L$8)),
    IF((F173&gt;='Indices PF'!$D$9),
    IF(('Funções Transações'!E173&lt;'Indices PF'!$E$10), E173*'Indices PF'!$J$9,
    IF(('Funções Transações'!E173&lt;'Indices PF'!$F$10), E173*'Indices PF'!$K$9, E173*'Indices PF'!$L$9))))),
 IF(D173="EQ", IF((F173&lt;='Indices PF'!$D$15),
  IF(('Funções Transações'!E173&lt;'Indices PF'!$E$18), E173*'Indices PF'!$J$15,
  IF(('Funções Transações'!E173&lt;'Indices PF'!$F$18), E173*'Indices PF'!$K$15, E173*'Indices PF'!$L$15)),
   IF((F173&lt;='Indices PF'!$D$16),
   IF(('Funções Transações'!E173&lt;'Indices PF'!$E$18), E173*'Indices PF'!$J$16,
   IF(('Funções Transações'!E173&lt;'Indices PF'!$F$18), E173*'Indices PF'!$K$16, E173*'Indices PF'!$L$16)),
    IF((F173&gt;='Indices PF'!$D$17),
    IF(('Funções Transações'!E173&lt;'Indices PF'!$E$18), E173*'Indices PF'!$J$16,
    IF(('Funções Transações'!E173&lt;'Indices PF'!$F$18), E173*'Indices PF'!$K$16, E173*'Indices PF'!$L$16))))),
 IF(D173="EO", IF((F173&lt;='Indices PF'!$D$23),
  IF(('Funções Transações'!E173&lt;'Indices PF'!$E$26), E173*'Indices PF'!$J$23,
  IF(('Funções Transações'!E173&lt;'Indices PF'!$F$26), E173*'Indices PF'!$K$23, E173*'Indices PF'!$L$23)),
   IF((F173&lt;='Indices PF'!$D$24),
   IF(('Funções Transações'!E173&lt;'Indices PF'!$E$26), E173*'Indices PF'!$J$24,
   IF(('Funções Transações'!E173&lt;'Indices PF'!$F$26), E173*'Indices PF'!$K$24, E173*'Indices PF'!$L$24)),
    IF((F173&gt;='Indices PF'!$D$25),
    IF(('Funções Transações'!E173&lt;'Indices PF'!$E$26), E173*'Indices PF'!$J$25,
    IF(('Funções Transações'!E173&lt;'Indices PF'!$F$26), E173*'Indices PF'!$K$25, E173*'Indices PF'!$L$25)))))))))</f>
        <v/>
      </c>
      <c r="L173" s="239" t="str">
        <f>IF(OR(ISBLANK(G173),ISBLANK(H173)),"",
 IF((H173&lt;='Indices PF'!$D$47),
  IF(('Funções Transações'!G173&lt;'Indices PF'!$E$50), G173*'Indices PF'!$J$47,
  IF(('Funções Transações'!G173&lt;'Indices PF'!$F$50), G173*'Indices PF'!$K$47, G173*'Indices PF'!$L$47)),
   IF((H173&lt;='Indices PF'!$D$48),
   IF(('Funções Transações'!G173&lt;'Indices PF'!$E$50), G173*'Indices PF'!$J$48,
   IF(('Funções Transações'!G173&lt;'Indices PF'!$F$50), G173*'Indices PF'!$K$48, G173*'Indices PF'!$L$48)),
    IF((H173&gt;='Indices PF'!$D$49),
    IF(('Funções Transações'!G173&lt;'Indices PF'!$E$50), G173*'Indices PF'!$J$49,
    IF(('Funções Transações'!G173&lt;'Indices PF'!$F$50), G173*'Indices PF'!$K$49, G173*'Indices PF'!$L$49))))))</f>
        <v/>
      </c>
      <c r="M173" s="122"/>
      <c r="N173" s="118"/>
      <c r="O173" s="122"/>
      <c r="P173" s="117"/>
      <c r="Q173" s="118"/>
      <c r="R173" s="144" t="str">
        <f>IF(AND(ISTEXT(T173),ISTEXT(U173)),"",SUM(T173:U173)*'Indices PF'!$E$54)</f>
        <v/>
      </c>
      <c r="S173" s="214" t="str">
        <f>IF(OR(ISBLANK(N173),ISBLANK(O173)),"",
 IF(M173="EI", IF((O173&lt;='Indices PF'!$D$7),
  IF(('Funções Transações'!N173&lt;'Indices PF'!$E$10), 'Indices PF'!$E$7,
  IF(('Funções Transações'!N173&lt;'Indices PF'!$F$10), 'Indices PF'!$F$7, 'Indices PF'!$G$7)),
   IF((O173&lt;='Indices PF'!$D$8),
   IF(('Funções Transações'!N173&lt;'Indices PF'!$E$10), 'Indices PF'!$E$8,
   IF(('Funções Transações'!N173&lt;'Indices PF'!$F$10), 'Indices PF'!$F$8, 'Indices PF'!$G$8)),
    IF((O173&gt;='Indices PF'!$D$9),
    IF(('Funções Transações'!N173&lt;'Indices PF'!$E$10), 'Indices PF'!$E$9,
    IF(('Funções Transações'!N173&lt;'Indices PF'!$F$10), 'Indices PF'!$F$9, 'Indices PF'!$G$9))))),
 IF(M173="EQ", IF((O173&lt;='Indices PF'!$D$15),
  IF(('Funções Transações'!N173&lt;'Indices PF'!$E$18), 'Indices PF'!$E$15,
  IF(('Funções Transações'!N173&lt;'Indices PF'!$F$18), 'Indices PF'!$F$15, 'Indices PF'!$G$15)),
   IF((O173&lt;='Indices PF'!$D$16),
   IF(('Funções Transações'!N173&lt;'Indices PF'!$E$18), 'Indices PF'!$E$16,
   IF(('Funções Transações'!N173&lt;'Indices PF'!$F$18), 'Indices PF'!$F$16, 'Indices PF'!$G$16)),
    IF((O173&gt;='Indices PF'!$D$17),
    IF(('Funções Transações'!N173&lt;'Indices PF'!$E$18), 'Indices PF'!$E$17,
    IF(('Funções Transações'!N173&lt;'Indices PF'!$F$18), 'Indices PF'!$F$17, 'Indices PF'!$G$17))))),
 IF(M173="EO", IF((O173&lt;='Indices PF'!$D$23),
  IF(('Funções Transações'!N173&lt;'Indices PF'!$E$26), 'Indices PF'!$E$23,
  IF(('Funções Transações'!N173&lt;'Indices PF'!$F$26), 'Indices PF'!$F$23, 'Indices PF'!$G$23)),
   IF((O173&lt;='Indices PF'!$D$24),
   IF(('Funções Transações'!N173&lt;'Indices PF'!$E$26), 'Indices PF'!$E$24,
   IF(('Funções Transações'!N173&lt;'Indices PF'!$F$26), 'Indices PF'!$F$24, 'Indices PF'!$G$24)),
    IF((O173&gt;='Indices PF'!$D$25),
    IF(('Funções Transações'!N173&lt;'Indices PF'!$E$26), 'Indices PF'!$E$25,
    IF(('Funções Transações'!N173&lt;'Indices PF'!$F$26), 'Indices PF'!$F$25, 'Indices PF'!$G$25)))))))))</f>
        <v/>
      </c>
      <c r="T173" s="215" t="str">
        <f>IF(OR(ISBLANK(N173),ISBLANK(O173)),"",
 IF(M173="EI", IF((O173&lt;='Indices PF'!$D$7),
  IF(('Funções Transações'!N173&lt;'Indices PF'!$E$10), N173*'Indices PF'!$J$7,
  IF(('Funções Transações'!N173&lt;'Indices PF'!$F$10), N173*'Indices PF'!$K$7, N173*'Indices PF'!$L$7)),
   IF((O173&lt;='Indices PF'!$D$8),
   IF(('Funções Transações'!N173&lt;'Indices PF'!$E$10), N173*'Indices PF'!$J$8,
   IF(('Funções Transações'!N173&lt;'Indices PF'!$F$10), N173*'Indices PF'!$K$8, N173*'Indices PF'!$L$8)),
    IF((O173&gt;='Indices PF'!$D$9),
    IF(('Funções Transações'!N173&lt;'Indices PF'!$E$10), N173*'Indices PF'!$J$9,
    IF(('Funções Transações'!N173&lt;'Indices PF'!$F$10), N173*'Indices PF'!$K$9, N173*'Indices PF'!$L$9))))),
 IF(M173="EQ", IF((O173&lt;='Indices PF'!$D$15),
  IF(('Funções Transações'!N173&lt;'Indices PF'!$E$18), N173*'Indices PF'!$J$15,
  IF(('Funções Transações'!N173&lt;'Indices PF'!$F$18), N173*'Indices PF'!$K$15, N173*'Indices PF'!$L$15)),
   IF((O173&lt;='Indices PF'!$D$16),
   IF(('Funções Transações'!N173&lt;'Indices PF'!$E$18), N173*'Indices PF'!$J$16,
   IF(('Funções Transações'!N173&lt;'Indices PF'!$F$18), N173*'Indices PF'!$K$16, N173*'Indices PF'!$L$16)),
    IF((O173&gt;='Indices PF'!$D$17),
    IF(('Funções Transações'!N173&lt;'Indices PF'!$E$18), N173*'Indices PF'!$J$17,
    IF(('Funções Transações'!N173&lt;'Indices PF'!$F$18), N173*'Indices PF'!$K$17, N173*'Indices PF'!$L$17))))),
 IF(M173="EO", IF((O173&lt;='Indices PF'!$D$23),
  IF(('Funções Transações'!N173&lt;'Indices PF'!$E$26), N173*'Indices PF'!$J$23,
  IF(('Funções Transações'!N173&lt;'Indices PF'!$F$26), N173*'Indices PF'!$K$23, N173*'Indices PF'!$L$23)),
   IF((O173&lt;='Indices PF'!$D$24),
   IF(('Funções Transações'!N173&lt;'Indices PF'!$E$26), N173*'Indices PF'!$J$24,
   IF(('Funções Transações'!N173&lt;'Indices PF'!$F$26), N173*'Indices PF'!$K$24, N173*'Indices PF'!$L$24)),
    IF((O173&gt;='Indices PF'!$D$25),
    IF(('Funções Transações'!N173&lt;'Indices PF'!$E$26), N173*'Indices PF'!$J$25,
    IF(('Funções Transações'!N173&lt;'Indices PF'!$F$26), N173*'Indices PF'!$K$25, N173*'Indices PF'!$L$25)))))))))</f>
        <v/>
      </c>
      <c r="U173" s="216" t="str">
        <f>IF(OR(ISBLANK(P173),ISBLANK(Q173)),"",
 IF((Q173&lt;='Indices PF'!$D$47),
  IF(('Funções Transações'!P173&lt;'Indices PF'!$E$50), P173*'Indices PF'!$J$47,
  IF(('Funções Transações'!P173&lt;'Indices PF'!$F$50), P173*'Indices PF'!$K$47, P173*'Indices PF'!$L$47)),
   IF((Q173&lt;='Indices PF'!$D$48),
   IF(('Funções Transações'!P173&lt;'Indices PF'!$E$50), P173*'Indices PF'!$J$48,
   IF(('Funções Transações'!P173&lt;'Indices PF'!$F$50), P173*'Indices PF'!$K$48, P173*'Indices PF'!$L$48)),
    IF((Q173&gt;='Indices PF'!$D$49),
    IF(('Funções Transações'!P173&lt;'Indices PF'!$E$50), P173*'Indices PF'!$J$49,
    IF(('Funções Transações'!P173&lt;'Indices PF'!$F$50), P173*'Indices PF'!$K$49, P173*'Indices PF'!$L$49))))))</f>
        <v/>
      </c>
      <c r="V173" s="122"/>
      <c r="W173" s="122"/>
      <c r="X173" s="122"/>
      <c r="Y173" s="117"/>
      <c r="Z173" s="117"/>
      <c r="AA173" s="118"/>
      <c r="AB173" s="241" t="str">
        <f t="shared" si="2"/>
        <v/>
      </c>
      <c r="AC173" s="123"/>
      <c r="AD173" s="148"/>
      <c r="AE173" s="123"/>
      <c r="AF173" s="123"/>
      <c r="AG173" s="123"/>
    </row>
    <row r="174" spans="1:33" ht="12.75" customHeight="1">
      <c r="A174" s="84"/>
      <c r="B174" s="107"/>
      <c r="C174" s="173"/>
      <c r="D174" s="122"/>
      <c r="E174" s="118"/>
      <c r="F174" s="238"/>
      <c r="G174" s="122"/>
      <c r="H174" s="118"/>
      <c r="I174" s="144" t="str">
        <f>IF(AND(ISTEXT(K174),ISTEXT(L174)),"",SUM(K174:L174)*'Indices PF'!$E$54)</f>
        <v/>
      </c>
      <c r="J174" s="214" t="str">
        <f>IF(OR(ISBLANK(E174),ISBLANK(F174)),"",
 IF(D174="EI", IF((F174&lt;='Indices PF'!$D$7),
  IF(('Funções Transações'!E174&lt;'Indices PF'!$E$10), 'Indices PF'!$E$7,
  IF(('Funções Transações'!E174&lt;'Indices PF'!$F$10), 'Indices PF'!$F$7, 'Indices PF'!$G$7)),
   IF((F174&lt;='Indices PF'!$D$8),
   IF(('Funções Transações'!E174&lt;'Indices PF'!$E$10), 'Indices PF'!$E$8,
   IF(('Funções Transações'!E174&lt;'Indices PF'!$F$10), 'Indices PF'!$F$8, 'Indices PF'!$G$8)),
    IF((F174&gt;='Indices PF'!$D$9),
    IF(('Funções Transações'!E174&lt;'Indices PF'!$E$10), 'Indices PF'!$E$9,
    IF(('Funções Transações'!E174&lt;'Indices PF'!$F$10), 'Indices PF'!$F$9, 'Indices PF'!$G$9))))),
 IF(D174="EQ", IF((F174&lt;='Indices PF'!$D$15),
  IF(('Funções Transações'!E174&lt;'Indices PF'!$E$18), 'Indices PF'!$E$15,
  IF(('Funções Transações'!E174&lt;'Indices PF'!$F$18), 'Indices PF'!$F$15, 'Indices PF'!$G$15)),
   IF((F174&lt;='Indices PF'!$D$16),
   IF(('Funções Transações'!E174&lt;'Indices PF'!$E$18), 'Indices PF'!$E$16,
   IF(('Funções Transações'!E174&lt;'Indices PF'!$F$18), 'Indices PF'!$F$16, 'Indices PF'!$G$16)),
    IF((F174&gt;='Indices PF'!$D$17),
    IF(('Funções Transações'!E174&lt;'Indices PF'!$E$18), 'Indices PF'!$E$16,
    IF(('Funções Transações'!E174&lt;'Indices PF'!$F$18), 'Indices PF'!$F$16, 'Indices PF'!$G$16))))),
 IF(D174="EO", IF((F174&lt;='Indices PF'!$D$23),
  IF(('Funções Transações'!E174&lt;'Indices PF'!$E$26), 'Indices PF'!$E$23,
  IF(('Funções Transações'!E174&lt;'Indices PF'!$F$26), 'Indices PF'!$F$23, 'Indices PF'!$G$23)),
   IF((F174&lt;='Indices PF'!$D$24),
   IF(('Funções Transações'!E174&lt;'Indices PF'!$E$26), 'Indices PF'!$E$24,
   IF(('Funções Transações'!E174&lt;'Indices PF'!$F$26), 'Indices PF'!$F$24, 'Indices PF'!$G$24)),
    IF((F174&gt;='Indices PF'!$D$25),
    IF(('Funções Transações'!E174&lt;'Indices PF'!$E$26), 'Indices PF'!$E$25,
    IF(('Funções Transações'!E174&lt;'Indices PF'!$F$26), 'Indices PF'!$F$25, 'Indices PF'!$G$25)))))))))</f>
        <v/>
      </c>
      <c r="K174" s="116" t="str">
        <f>IF(OR(ISBLANK(E174),ISBLANK(F174)),"",
 IF(D174="EI", IF((F174&lt;='Indices PF'!$D$7),
  IF(('Funções Transações'!E174&lt;'Indices PF'!$E$10), E174*'Indices PF'!$J$7,
  IF(('Funções Transações'!E174&lt;'Indices PF'!$F$10), E174*'Indices PF'!$K$7, E174*'Indices PF'!$L$7)),
   IF((F174&lt;='Indices PF'!$D$8),
   IF(('Funções Transações'!E174&lt;'Indices PF'!$E$10), E174*'Indices PF'!$J$8,
   IF(('Funções Transações'!E174&lt;'Indices PF'!$F$10), E174*'Indices PF'!$K$8, E174*'Indices PF'!$L$8)),
    IF((F174&gt;='Indices PF'!$D$9),
    IF(('Funções Transações'!E174&lt;'Indices PF'!$E$10), E174*'Indices PF'!$J$9,
    IF(('Funções Transações'!E174&lt;'Indices PF'!$F$10), E174*'Indices PF'!$K$9, E174*'Indices PF'!$L$9))))),
 IF(D174="EQ", IF((F174&lt;='Indices PF'!$D$15),
  IF(('Funções Transações'!E174&lt;'Indices PF'!$E$18), E174*'Indices PF'!$J$15,
  IF(('Funções Transações'!E174&lt;'Indices PF'!$F$18), E174*'Indices PF'!$K$15, E174*'Indices PF'!$L$15)),
   IF((F174&lt;='Indices PF'!$D$16),
   IF(('Funções Transações'!E174&lt;'Indices PF'!$E$18), E174*'Indices PF'!$J$16,
   IF(('Funções Transações'!E174&lt;'Indices PF'!$F$18), E174*'Indices PF'!$K$16, E174*'Indices PF'!$L$16)),
    IF((F174&gt;='Indices PF'!$D$17),
    IF(('Funções Transações'!E174&lt;'Indices PF'!$E$18), E174*'Indices PF'!$J$16,
    IF(('Funções Transações'!E174&lt;'Indices PF'!$F$18), E174*'Indices PF'!$K$16, E174*'Indices PF'!$L$16))))),
 IF(D174="EO", IF((F174&lt;='Indices PF'!$D$23),
  IF(('Funções Transações'!E174&lt;'Indices PF'!$E$26), E174*'Indices PF'!$J$23,
  IF(('Funções Transações'!E174&lt;'Indices PF'!$F$26), E174*'Indices PF'!$K$23, E174*'Indices PF'!$L$23)),
   IF((F174&lt;='Indices PF'!$D$24),
   IF(('Funções Transações'!E174&lt;'Indices PF'!$E$26), E174*'Indices PF'!$J$24,
   IF(('Funções Transações'!E174&lt;'Indices PF'!$F$26), E174*'Indices PF'!$K$24, E174*'Indices PF'!$L$24)),
    IF((F174&gt;='Indices PF'!$D$25),
    IF(('Funções Transações'!E174&lt;'Indices PF'!$E$26), E174*'Indices PF'!$J$25,
    IF(('Funções Transações'!E174&lt;'Indices PF'!$F$26), E174*'Indices PF'!$K$25, E174*'Indices PF'!$L$25)))))))))</f>
        <v/>
      </c>
      <c r="L174" s="239" t="str">
        <f>IF(OR(ISBLANK(G174),ISBLANK(H174)),"",
 IF((H174&lt;='Indices PF'!$D$47),
  IF(('Funções Transações'!G174&lt;'Indices PF'!$E$50), G174*'Indices PF'!$J$47,
  IF(('Funções Transações'!G174&lt;'Indices PF'!$F$50), G174*'Indices PF'!$K$47, G174*'Indices PF'!$L$47)),
   IF((H174&lt;='Indices PF'!$D$48),
   IF(('Funções Transações'!G174&lt;'Indices PF'!$E$50), G174*'Indices PF'!$J$48,
   IF(('Funções Transações'!G174&lt;'Indices PF'!$F$50), G174*'Indices PF'!$K$48, G174*'Indices PF'!$L$48)),
    IF((H174&gt;='Indices PF'!$D$49),
    IF(('Funções Transações'!G174&lt;'Indices PF'!$E$50), G174*'Indices PF'!$J$49,
    IF(('Funções Transações'!G174&lt;'Indices PF'!$F$50), G174*'Indices PF'!$K$49, G174*'Indices PF'!$L$49))))))</f>
        <v/>
      </c>
      <c r="M174" s="122"/>
      <c r="N174" s="118"/>
      <c r="O174" s="122"/>
      <c r="P174" s="117"/>
      <c r="Q174" s="118"/>
      <c r="R174" s="144" t="str">
        <f>IF(AND(ISTEXT(T174),ISTEXT(U174)),"",SUM(T174:U174)*'Indices PF'!$E$54)</f>
        <v/>
      </c>
      <c r="S174" s="214" t="str">
        <f>IF(OR(ISBLANK(N174),ISBLANK(O174)),"",
 IF(M174="EI", IF((O174&lt;='Indices PF'!$D$7),
  IF(('Funções Transações'!N174&lt;'Indices PF'!$E$10), 'Indices PF'!$E$7,
  IF(('Funções Transações'!N174&lt;'Indices PF'!$F$10), 'Indices PF'!$F$7, 'Indices PF'!$G$7)),
   IF((O174&lt;='Indices PF'!$D$8),
   IF(('Funções Transações'!N174&lt;'Indices PF'!$E$10), 'Indices PF'!$E$8,
   IF(('Funções Transações'!N174&lt;'Indices PF'!$F$10), 'Indices PF'!$F$8, 'Indices PF'!$G$8)),
    IF((O174&gt;='Indices PF'!$D$9),
    IF(('Funções Transações'!N174&lt;'Indices PF'!$E$10), 'Indices PF'!$E$9,
    IF(('Funções Transações'!N174&lt;'Indices PF'!$F$10), 'Indices PF'!$F$9, 'Indices PF'!$G$9))))),
 IF(M174="EQ", IF((O174&lt;='Indices PF'!$D$15),
  IF(('Funções Transações'!N174&lt;'Indices PF'!$E$18), 'Indices PF'!$E$15,
  IF(('Funções Transações'!N174&lt;'Indices PF'!$F$18), 'Indices PF'!$F$15, 'Indices PF'!$G$15)),
   IF((O174&lt;='Indices PF'!$D$16),
   IF(('Funções Transações'!N174&lt;'Indices PF'!$E$18), 'Indices PF'!$E$16,
   IF(('Funções Transações'!N174&lt;'Indices PF'!$F$18), 'Indices PF'!$F$16, 'Indices PF'!$G$16)),
    IF((O174&gt;='Indices PF'!$D$17),
    IF(('Funções Transações'!N174&lt;'Indices PF'!$E$18), 'Indices PF'!$E$17,
    IF(('Funções Transações'!N174&lt;'Indices PF'!$F$18), 'Indices PF'!$F$17, 'Indices PF'!$G$17))))),
 IF(M174="EO", IF((O174&lt;='Indices PF'!$D$23),
  IF(('Funções Transações'!N174&lt;'Indices PF'!$E$26), 'Indices PF'!$E$23,
  IF(('Funções Transações'!N174&lt;'Indices PF'!$F$26), 'Indices PF'!$F$23, 'Indices PF'!$G$23)),
   IF((O174&lt;='Indices PF'!$D$24),
   IF(('Funções Transações'!N174&lt;'Indices PF'!$E$26), 'Indices PF'!$E$24,
   IF(('Funções Transações'!N174&lt;'Indices PF'!$F$26), 'Indices PF'!$F$24, 'Indices PF'!$G$24)),
    IF((O174&gt;='Indices PF'!$D$25),
    IF(('Funções Transações'!N174&lt;'Indices PF'!$E$26), 'Indices PF'!$E$25,
    IF(('Funções Transações'!N174&lt;'Indices PF'!$F$26), 'Indices PF'!$F$25, 'Indices PF'!$G$25)))))))))</f>
        <v/>
      </c>
      <c r="T174" s="215" t="str">
        <f>IF(OR(ISBLANK(N174),ISBLANK(O174)),"",
 IF(M174="EI", IF((O174&lt;='Indices PF'!$D$7),
  IF(('Funções Transações'!N174&lt;'Indices PF'!$E$10), N174*'Indices PF'!$J$7,
  IF(('Funções Transações'!N174&lt;'Indices PF'!$F$10), N174*'Indices PF'!$K$7, N174*'Indices PF'!$L$7)),
   IF((O174&lt;='Indices PF'!$D$8),
   IF(('Funções Transações'!N174&lt;'Indices PF'!$E$10), N174*'Indices PF'!$J$8,
   IF(('Funções Transações'!N174&lt;'Indices PF'!$F$10), N174*'Indices PF'!$K$8, N174*'Indices PF'!$L$8)),
    IF((O174&gt;='Indices PF'!$D$9),
    IF(('Funções Transações'!N174&lt;'Indices PF'!$E$10), N174*'Indices PF'!$J$9,
    IF(('Funções Transações'!N174&lt;'Indices PF'!$F$10), N174*'Indices PF'!$K$9, N174*'Indices PF'!$L$9))))),
 IF(M174="EQ", IF((O174&lt;='Indices PF'!$D$15),
  IF(('Funções Transações'!N174&lt;'Indices PF'!$E$18), N174*'Indices PF'!$J$15,
  IF(('Funções Transações'!N174&lt;'Indices PF'!$F$18), N174*'Indices PF'!$K$15, N174*'Indices PF'!$L$15)),
   IF((O174&lt;='Indices PF'!$D$16),
   IF(('Funções Transações'!N174&lt;'Indices PF'!$E$18), N174*'Indices PF'!$J$16,
   IF(('Funções Transações'!N174&lt;'Indices PF'!$F$18), N174*'Indices PF'!$K$16, N174*'Indices PF'!$L$16)),
    IF((O174&gt;='Indices PF'!$D$17),
    IF(('Funções Transações'!N174&lt;'Indices PF'!$E$18), N174*'Indices PF'!$J$17,
    IF(('Funções Transações'!N174&lt;'Indices PF'!$F$18), N174*'Indices PF'!$K$17, N174*'Indices PF'!$L$17))))),
 IF(M174="EO", IF((O174&lt;='Indices PF'!$D$23),
  IF(('Funções Transações'!N174&lt;'Indices PF'!$E$26), N174*'Indices PF'!$J$23,
  IF(('Funções Transações'!N174&lt;'Indices PF'!$F$26), N174*'Indices PF'!$K$23, N174*'Indices PF'!$L$23)),
   IF((O174&lt;='Indices PF'!$D$24),
   IF(('Funções Transações'!N174&lt;'Indices PF'!$E$26), N174*'Indices PF'!$J$24,
   IF(('Funções Transações'!N174&lt;'Indices PF'!$F$26), N174*'Indices PF'!$K$24, N174*'Indices PF'!$L$24)),
    IF((O174&gt;='Indices PF'!$D$25),
    IF(('Funções Transações'!N174&lt;'Indices PF'!$E$26), N174*'Indices PF'!$J$25,
    IF(('Funções Transações'!N174&lt;'Indices PF'!$F$26), N174*'Indices PF'!$K$25, N174*'Indices PF'!$L$25)))))))))</f>
        <v/>
      </c>
      <c r="U174" s="216" t="str">
        <f>IF(OR(ISBLANK(P174),ISBLANK(Q174)),"",
 IF((Q174&lt;='Indices PF'!$D$47),
  IF(('Funções Transações'!P174&lt;'Indices PF'!$E$50), P174*'Indices PF'!$J$47,
  IF(('Funções Transações'!P174&lt;'Indices PF'!$F$50), P174*'Indices PF'!$K$47, P174*'Indices PF'!$L$47)),
   IF((Q174&lt;='Indices PF'!$D$48),
   IF(('Funções Transações'!P174&lt;'Indices PF'!$E$50), P174*'Indices PF'!$J$48,
   IF(('Funções Transações'!P174&lt;'Indices PF'!$F$50), P174*'Indices PF'!$K$48, P174*'Indices PF'!$L$48)),
    IF((Q174&gt;='Indices PF'!$D$49),
    IF(('Funções Transações'!P174&lt;'Indices PF'!$E$50), P174*'Indices PF'!$J$49,
    IF(('Funções Transações'!P174&lt;'Indices PF'!$F$50), P174*'Indices PF'!$K$49, P174*'Indices PF'!$L$49))))))</f>
        <v/>
      </c>
      <c r="V174" s="122"/>
      <c r="W174" s="122"/>
      <c r="X174" s="122"/>
      <c r="Y174" s="117"/>
      <c r="Z174" s="117"/>
      <c r="AA174" s="118"/>
      <c r="AB174" s="241" t="str">
        <f t="shared" si="2"/>
        <v/>
      </c>
      <c r="AC174" s="123"/>
      <c r="AD174" s="148"/>
      <c r="AE174" s="123"/>
      <c r="AF174" s="123"/>
      <c r="AG174" s="123"/>
    </row>
    <row r="175" spans="1:33" ht="12.75" customHeight="1">
      <c r="A175" s="84"/>
      <c r="B175" s="107"/>
      <c r="C175" s="173"/>
      <c r="D175" s="122"/>
      <c r="E175" s="118"/>
      <c r="F175" s="238"/>
      <c r="G175" s="122"/>
      <c r="H175" s="118"/>
      <c r="I175" s="144" t="str">
        <f>IF(AND(ISTEXT(K175),ISTEXT(L175)),"",SUM(K175:L175)*'Indices PF'!$E$54)</f>
        <v/>
      </c>
      <c r="J175" s="214" t="str">
        <f>IF(OR(ISBLANK(E175),ISBLANK(F175)),"",
 IF(D175="EI", IF((F175&lt;='Indices PF'!$D$7),
  IF(('Funções Transações'!E175&lt;'Indices PF'!$E$10), 'Indices PF'!$E$7,
  IF(('Funções Transações'!E175&lt;'Indices PF'!$F$10), 'Indices PF'!$F$7, 'Indices PF'!$G$7)),
   IF((F175&lt;='Indices PF'!$D$8),
   IF(('Funções Transações'!E175&lt;'Indices PF'!$E$10), 'Indices PF'!$E$8,
   IF(('Funções Transações'!E175&lt;'Indices PF'!$F$10), 'Indices PF'!$F$8, 'Indices PF'!$G$8)),
    IF((F175&gt;='Indices PF'!$D$9),
    IF(('Funções Transações'!E175&lt;'Indices PF'!$E$10), 'Indices PF'!$E$9,
    IF(('Funções Transações'!E175&lt;'Indices PF'!$F$10), 'Indices PF'!$F$9, 'Indices PF'!$G$9))))),
 IF(D175="EQ", IF((F175&lt;='Indices PF'!$D$15),
  IF(('Funções Transações'!E175&lt;'Indices PF'!$E$18), 'Indices PF'!$E$15,
  IF(('Funções Transações'!E175&lt;'Indices PF'!$F$18), 'Indices PF'!$F$15, 'Indices PF'!$G$15)),
   IF((F175&lt;='Indices PF'!$D$16),
   IF(('Funções Transações'!E175&lt;'Indices PF'!$E$18), 'Indices PF'!$E$16,
   IF(('Funções Transações'!E175&lt;'Indices PF'!$F$18), 'Indices PF'!$F$16, 'Indices PF'!$G$16)),
    IF((F175&gt;='Indices PF'!$D$17),
    IF(('Funções Transações'!E175&lt;'Indices PF'!$E$18), 'Indices PF'!$E$16,
    IF(('Funções Transações'!E175&lt;'Indices PF'!$F$18), 'Indices PF'!$F$16, 'Indices PF'!$G$16))))),
 IF(D175="EO", IF((F175&lt;='Indices PF'!$D$23),
  IF(('Funções Transações'!E175&lt;'Indices PF'!$E$26), 'Indices PF'!$E$23,
  IF(('Funções Transações'!E175&lt;'Indices PF'!$F$26), 'Indices PF'!$F$23, 'Indices PF'!$G$23)),
   IF((F175&lt;='Indices PF'!$D$24),
   IF(('Funções Transações'!E175&lt;'Indices PF'!$E$26), 'Indices PF'!$E$24,
   IF(('Funções Transações'!E175&lt;'Indices PF'!$F$26), 'Indices PF'!$F$24, 'Indices PF'!$G$24)),
    IF((F175&gt;='Indices PF'!$D$25),
    IF(('Funções Transações'!E175&lt;'Indices PF'!$E$26), 'Indices PF'!$E$25,
    IF(('Funções Transações'!E175&lt;'Indices PF'!$F$26), 'Indices PF'!$F$25, 'Indices PF'!$G$25)))))))))</f>
        <v/>
      </c>
      <c r="K175" s="116" t="str">
        <f>IF(OR(ISBLANK(E175),ISBLANK(F175)),"",
 IF(D175="EI", IF((F175&lt;='Indices PF'!$D$7),
  IF(('Funções Transações'!E175&lt;'Indices PF'!$E$10), E175*'Indices PF'!$J$7,
  IF(('Funções Transações'!E175&lt;'Indices PF'!$F$10), E175*'Indices PF'!$K$7, E175*'Indices PF'!$L$7)),
   IF((F175&lt;='Indices PF'!$D$8),
   IF(('Funções Transações'!E175&lt;'Indices PF'!$E$10), E175*'Indices PF'!$J$8,
   IF(('Funções Transações'!E175&lt;'Indices PF'!$F$10), E175*'Indices PF'!$K$8, E175*'Indices PF'!$L$8)),
    IF((F175&gt;='Indices PF'!$D$9),
    IF(('Funções Transações'!E175&lt;'Indices PF'!$E$10), E175*'Indices PF'!$J$9,
    IF(('Funções Transações'!E175&lt;'Indices PF'!$F$10), E175*'Indices PF'!$K$9, E175*'Indices PF'!$L$9))))),
 IF(D175="EQ", IF((F175&lt;='Indices PF'!$D$15),
  IF(('Funções Transações'!E175&lt;'Indices PF'!$E$18), E175*'Indices PF'!$J$15,
  IF(('Funções Transações'!E175&lt;'Indices PF'!$F$18), E175*'Indices PF'!$K$15, E175*'Indices PF'!$L$15)),
   IF((F175&lt;='Indices PF'!$D$16),
   IF(('Funções Transações'!E175&lt;'Indices PF'!$E$18), E175*'Indices PF'!$J$16,
   IF(('Funções Transações'!E175&lt;'Indices PF'!$F$18), E175*'Indices PF'!$K$16, E175*'Indices PF'!$L$16)),
    IF((F175&gt;='Indices PF'!$D$17),
    IF(('Funções Transações'!E175&lt;'Indices PF'!$E$18), E175*'Indices PF'!$J$16,
    IF(('Funções Transações'!E175&lt;'Indices PF'!$F$18), E175*'Indices PF'!$K$16, E175*'Indices PF'!$L$16))))),
 IF(D175="EO", IF((F175&lt;='Indices PF'!$D$23),
  IF(('Funções Transações'!E175&lt;'Indices PF'!$E$26), E175*'Indices PF'!$J$23,
  IF(('Funções Transações'!E175&lt;'Indices PF'!$F$26), E175*'Indices PF'!$K$23, E175*'Indices PF'!$L$23)),
   IF((F175&lt;='Indices PF'!$D$24),
   IF(('Funções Transações'!E175&lt;'Indices PF'!$E$26), E175*'Indices PF'!$J$24,
   IF(('Funções Transações'!E175&lt;'Indices PF'!$F$26), E175*'Indices PF'!$K$24, E175*'Indices PF'!$L$24)),
    IF((F175&gt;='Indices PF'!$D$25),
    IF(('Funções Transações'!E175&lt;'Indices PF'!$E$26), E175*'Indices PF'!$J$25,
    IF(('Funções Transações'!E175&lt;'Indices PF'!$F$26), E175*'Indices PF'!$K$25, E175*'Indices PF'!$L$25)))))))))</f>
        <v/>
      </c>
      <c r="L175" s="239" t="str">
        <f>IF(OR(ISBLANK(G175),ISBLANK(H175)),"",
 IF((H175&lt;='Indices PF'!$D$47),
  IF(('Funções Transações'!G175&lt;'Indices PF'!$E$50), G175*'Indices PF'!$J$47,
  IF(('Funções Transações'!G175&lt;'Indices PF'!$F$50), G175*'Indices PF'!$K$47, G175*'Indices PF'!$L$47)),
   IF((H175&lt;='Indices PF'!$D$48),
   IF(('Funções Transações'!G175&lt;'Indices PF'!$E$50), G175*'Indices PF'!$J$48,
   IF(('Funções Transações'!G175&lt;'Indices PF'!$F$50), G175*'Indices PF'!$K$48, G175*'Indices PF'!$L$48)),
    IF((H175&gt;='Indices PF'!$D$49),
    IF(('Funções Transações'!G175&lt;'Indices PF'!$E$50), G175*'Indices PF'!$J$49,
    IF(('Funções Transações'!G175&lt;'Indices PF'!$F$50), G175*'Indices PF'!$K$49, G175*'Indices PF'!$L$49))))))</f>
        <v/>
      </c>
      <c r="M175" s="122"/>
      <c r="N175" s="118"/>
      <c r="O175" s="122"/>
      <c r="P175" s="117"/>
      <c r="Q175" s="118"/>
      <c r="R175" s="144" t="str">
        <f>IF(AND(ISTEXT(T175),ISTEXT(U175)),"",SUM(T175:U175)*'Indices PF'!$E$54)</f>
        <v/>
      </c>
      <c r="S175" s="214" t="str">
        <f>IF(OR(ISBLANK(N175),ISBLANK(O175)),"",
 IF(M175="EI", IF((O175&lt;='Indices PF'!$D$7),
  IF(('Funções Transações'!N175&lt;'Indices PF'!$E$10), 'Indices PF'!$E$7,
  IF(('Funções Transações'!N175&lt;'Indices PF'!$F$10), 'Indices PF'!$F$7, 'Indices PF'!$G$7)),
   IF((O175&lt;='Indices PF'!$D$8),
   IF(('Funções Transações'!N175&lt;'Indices PF'!$E$10), 'Indices PF'!$E$8,
   IF(('Funções Transações'!N175&lt;'Indices PF'!$F$10), 'Indices PF'!$F$8, 'Indices PF'!$G$8)),
    IF((O175&gt;='Indices PF'!$D$9),
    IF(('Funções Transações'!N175&lt;'Indices PF'!$E$10), 'Indices PF'!$E$9,
    IF(('Funções Transações'!N175&lt;'Indices PF'!$F$10), 'Indices PF'!$F$9, 'Indices PF'!$G$9))))),
 IF(M175="EQ", IF((O175&lt;='Indices PF'!$D$15),
  IF(('Funções Transações'!N175&lt;'Indices PF'!$E$18), 'Indices PF'!$E$15,
  IF(('Funções Transações'!N175&lt;'Indices PF'!$F$18), 'Indices PF'!$F$15, 'Indices PF'!$G$15)),
   IF((O175&lt;='Indices PF'!$D$16),
   IF(('Funções Transações'!N175&lt;'Indices PF'!$E$18), 'Indices PF'!$E$16,
   IF(('Funções Transações'!N175&lt;'Indices PF'!$F$18), 'Indices PF'!$F$16, 'Indices PF'!$G$16)),
    IF((O175&gt;='Indices PF'!$D$17),
    IF(('Funções Transações'!N175&lt;'Indices PF'!$E$18), 'Indices PF'!$E$17,
    IF(('Funções Transações'!N175&lt;'Indices PF'!$F$18), 'Indices PF'!$F$17, 'Indices PF'!$G$17))))),
 IF(M175="EO", IF((O175&lt;='Indices PF'!$D$23),
  IF(('Funções Transações'!N175&lt;'Indices PF'!$E$26), 'Indices PF'!$E$23,
  IF(('Funções Transações'!N175&lt;'Indices PF'!$F$26), 'Indices PF'!$F$23, 'Indices PF'!$G$23)),
   IF((O175&lt;='Indices PF'!$D$24),
   IF(('Funções Transações'!N175&lt;'Indices PF'!$E$26), 'Indices PF'!$E$24,
   IF(('Funções Transações'!N175&lt;'Indices PF'!$F$26), 'Indices PF'!$F$24, 'Indices PF'!$G$24)),
    IF((O175&gt;='Indices PF'!$D$25),
    IF(('Funções Transações'!N175&lt;'Indices PF'!$E$26), 'Indices PF'!$E$25,
    IF(('Funções Transações'!N175&lt;'Indices PF'!$F$26), 'Indices PF'!$F$25, 'Indices PF'!$G$25)))))))))</f>
        <v/>
      </c>
      <c r="T175" s="215" t="str">
        <f>IF(OR(ISBLANK(N175),ISBLANK(O175)),"",
 IF(M175="EI", IF((O175&lt;='Indices PF'!$D$7),
  IF(('Funções Transações'!N175&lt;'Indices PF'!$E$10), N175*'Indices PF'!$J$7,
  IF(('Funções Transações'!N175&lt;'Indices PF'!$F$10), N175*'Indices PF'!$K$7, N175*'Indices PF'!$L$7)),
   IF((O175&lt;='Indices PF'!$D$8),
   IF(('Funções Transações'!N175&lt;'Indices PF'!$E$10), N175*'Indices PF'!$J$8,
   IF(('Funções Transações'!N175&lt;'Indices PF'!$F$10), N175*'Indices PF'!$K$8, N175*'Indices PF'!$L$8)),
    IF((O175&gt;='Indices PF'!$D$9),
    IF(('Funções Transações'!N175&lt;'Indices PF'!$E$10), N175*'Indices PF'!$J$9,
    IF(('Funções Transações'!N175&lt;'Indices PF'!$F$10), N175*'Indices PF'!$K$9, N175*'Indices PF'!$L$9))))),
 IF(M175="EQ", IF((O175&lt;='Indices PF'!$D$15),
  IF(('Funções Transações'!N175&lt;'Indices PF'!$E$18), N175*'Indices PF'!$J$15,
  IF(('Funções Transações'!N175&lt;'Indices PF'!$F$18), N175*'Indices PF'!$K$15, N175*'Indices PF'!$L$15)),
   IF((O175&lt;='Indices PF'!$D$16),
   IF(('Funções Transações'!N175&lt;'Indices PF'!$E$18), N175*'Indices PF'!$J$16,
   IF(('Funções Transações'!N175&lt;'Indices PF'!$F$18), N175*'Indices PF'!$K$16, N175*'Indices PF'!$L$16)),
    IF((O175&gt;='Indices PF'!$D$17),
    IF(('Funções Transações'!N175&lt;'Indices PF'!$E$18), N175*'Indices PF'!$J$17,
    IF(('Funções Transações'!N175&lt;'Indices PF'!$F$18), N175*'Indices PF'!$K$17, N175*'Indices PF'!$L$17))))),
 IF(M175="EO", IF((O175&lt;='Indices PF'!$D$23),
  IF(('Funções Transações'!N175&lt;'Indices PF'!$E$26), N175*'Indices PF'!$J$23,
  IF(('Funções Transações'!N175&lt;'Indices PF'!$F$26), N175*'Indices PF'!$K$23, N175*'Indices PF'!$L$23)),
   IF((O175&lt;='Indices PF'!$D$24),
   IF(('Funções Transações'!N175&lt;'Indices PF'!$E$26), N175*'Indices PF'!$J$24,
   IF(('Funções Transações'!N175&lt;'Indices PF'!$F$26), N175*'Indices PF'!$K$24, N175*'Indices PF'!$L$24)),
    IF((O175&gt;='Indices PF'!$D$25),
    IF(('Funções Transações'!N175&lt;'Indices PF'!$E$26), N175*'Indices PF'!$J$25,
    IF(('Funções Transações'!N175&lt;'Indices PF'!$F$26), N175*'Indices PF'!$K$25, N175*'Indices PF'!$L$25)))))))))</f>
        <v/>
      </c>
      <c r="U175" s="216" t="str">
        <f>IF(OR(ISBLANK(P175),ISBLANK(Q175)),"",
 IF((Q175&lt;='Indices PF'!$D$47),
  IF(('Funções Transações'!P175&lt;'Indices PF'!$E$50), P175*'Indices PF'!$J$47,
  IF(('Funções Transações'!P175&lt;'Indices PF'!$F$50), P175*'Indices PF'!$K$47, P175*'Indices PF'!$L$47)),
   IF((Q175&lt;='Indices PF'!$D$48),
   IF(('Funções Transações'!P175&lt;'Indices PF'!$E$50), P175*'Indices PF'!$J$48,
   IF(('Funções Transações'!P175&lt;'Indices PF'!$F$50), P175*'Indices PF'!$K$48, P175*'Indices PF'!$L$48)),
    IF((Q175&gt;='Indices PF'!$D$49),
    IF(('Funções Transações'!P175&lt;'Indices PF'!$E$50), P175*'Indices PF'!$J$49,
    IF(('Funções Transações'!P175&lt;'Indices PF'!$F$50), P175*'Indices PF'!$K$49, P175*'Indices PF'!$L$49))))))</f>
        <v/>
      </c>
      <c r="V175" s="122"/>
      <c r="W175" s="122"/>
      <c r="X175" s="122"/>
      <c r="Y175" s="117"/>
      <c r="Z175" s="117"/>
      <c r="AA175" s="118"/>
      <c r="AB175" s="241" t="str">
        <f t="shared" si="2"/>
        <v/>
      </c>
      <c r="AC175" s="123"/>
      <c r="AD175" s="148"/>
      <c r="AE175" s="123"/>
      <c r="AF175" s="123"/>
      <c r="AG175" s="123"/>
    </row>
    <row r="176" spans="1:33" ht="12.75" customHeight="1">
      <c r="A176" s="84"/>
      <c r="B176" s="107"/>
      <c r="C176" s="173"/>
      <c r="D176" s="122"/>
      <c r="E176" s="118"/>
      <c r="F176" s="238"/>
      <c r="G176" s="122"/>
      <c r="H176" s="118"/>
      <c r="I176" s="144" t="str">
        <f>IF(AND(ISTEXT(K176),ISTEXT(L176)),"",SUM(K176:L176)*'Indices PF'!$E$54)</f>
        <v/>
      </c>
      <c r="J176" s="214" t="str">
        <f>IF(OR(ISBLANK(E176),ISBLANK(F176)),"",
 IF(D176="EI", IF((F176&lt;='Indices PF'!$D$7),
  IF(('Funções Transações'!E176&lt;'Indices PF'!$E$10), 'Indices PF'!$E$7,
  IF(('Funções Transações'!E176&lt;'Indices PF'!$F$10), 'Indices PF'!$F$7, 'Indices PF'!$G$7)),
   IF((F176&lt;='Indices PF'!$D$8),
   IF(('Funções Transações'!E176&lt;'Indices PF'!$E$10), 'Indices PF'!$E$8,
   IF(('Funções Transações'!E176&lt;'Indices PF'!$F$10), 'Indices PF'!$F$8, 'Indices PF'!$G$8)),
    IF((F176&gt;='Indices PF'!$D$9),
    IF(('Funções Transações'!E176&lt;'Indices PF'!$E$10), 'Indices PF'!$E$9,
    IF(('Funções Transações'!E176&lt;'Indices PF'!$F$10), 'Indices PF'!$F$9, 'Indices PF'!$G$9))))),
 IF(D176="EQ", IF((F176&lt;='Indices PF'!$D$15),
  IF(('Funções Transações'!E176&lt;'Indices PF'!$E$18), 'Indices PF'!$E$15,
  IF(('Funções Transações'!E176&lt;'Indices PF'!$F$18), 'Indices PF'!$F$15, 'Indices PF'!$G$15)),
   IF((F176&lt;='Indices PF'!$D$16),
   IF(('Funções Transações'!E176&lt;'Indices PF'!$E$18), 'Indices PF'!$E$16,
   IF(('Funções Transações'!E176&lt;'Indices PF'!$F$18), 'Indices PF'!$F$16, 'Indices PF'!$G$16)),
    IF((F176&gt;='Indices PF'!$D$17),
    IF(('Funções Transações'!E176&lt;'Indices PF'!$E$18), 'Indices PF'!$E$16,
    IF(('Funções Transações'!E176&lt;'Indices PF'!$F$18), 'Indices PF'!$F$16, 'Indices PF'!$G$16))))),
 IF(D176="EO", IF((F176&lt;='Indices PF'!$D$23),
  IF(('Funções Transações'!E176&lt;'Indices PF'!$E$26), 'Indices PF'!$E$23,
  IF(('Funções Transações'!E176&lt;'Indices PF'!$F$26), 'Indices PF'!$F$23, 'Indices PF'!$G$23)),
   IF((F176&lt;='Indices PF'!$D$24),
   IF(('Funções Transações'!E176&lt;'Indices PF'!$E$26), 'Indices PF'!$E$24,
   IF(('Funções Transações'!E176&lt;'Indices PF'!$F$26), 'Indices PF'!$F$24, 'Indices PF'!$G$24)),
    IF((F176&gt;='Indices PF'!$D$25),
    IF(('Funções Transações'!E176&lt;'Indices PF'!$E$26), 'Indices PF'!$E$25,
    IF(('Funções Transações'!E176&lt;'Indices PF'!$F$26), 'Indices PF'!$F$25, 'Indices PF'!$G$25)))))))))</f>
        <v/>
      </c>
      <c r="K176" s="116" t="str">
        <f>IF(OR(ISBLANK(E176),ISBLANK(F176)),"",
 IF(D176="EI", IF((F176&lt;='Indices PF'!$D$7),
  IF(('Funções Transações'!E176&lt;'Indices PF'!$E$10), E176*'Indices PF'!$J$7,
  IF(('Funções Transações'!E176&lt;'Indices PF'!$F$10), E176*'Indices PF'!$K$7, E176*'Indices PF'!$L$7)),
   IF((F176&lt;='Indices PF'!$D$8),
   IF(('Funções Transações'!E176&lt;'Indices PF'!$E$10), E176*'Indices PF'!$J$8,
   IF(('Funções Transações'!E176&lt;'Indices PF'!$F$10), E176*'Indices PF'!$K$8, E176*'Indices PF'!$L$8)),
    IF((F176&gt;='Indices PF'!$D$9),
    IF(('Funções Transações'!E176&lt;'Indices PF'!$E$10), E176*'Indices PF'!$J$9,
    IF(('Funções Transações'!E176&lt;'Indices PF'!$F$10), E176*'Indices PF'!$K$9, E176*'Indices PF'!$L$9))))),
 IF(D176="EQ", IF((F176&lt;='Indices PF'!$D$15),
  IF(('Funções Transações'!E176&lt;'Indices PF'!$E$18), E176*'Indices PF'!$J$15,
  IF(('Funções Transações'!E176&lt;'Indices PF'!$F$18), E176*'Indices PF'!$K$15, E176*'Indices PF'!$L$15)),
   IF((F176&lt;='Indices PF'!$D$16),
   IF(('Funções Transações'!E176&lt;'Indices PF'!$E$18), E176*'Indices PF'!$J$16,
   IF(('Funções Transações'!E176&lt;'Indices PF'!$F$18), E176*'Indices PF'!$K$16, E176*'Indices PF'!$L$16)),
    IF((F176&gt;='Indices PF'!$D$17),
    IF(('Funções Transações'!E176&lt;'Indices PF'!$E$18), E176*'Indices PF'!$J$16,
    IF(('Funções Transações'!E176&lt;'Indices PF'!$F$18), E176*'Indices PF'!$K$16, E176*'Indices PF'!$L$16))))),
 IF(D176="EO", IF((F176&lt;='Indices PF'!$D$23),
  IF(('Funções Transações'!E176&lt;'Indices PF'!$E$26), E176*'Indices PF'!$J$23,
  IF(('Funções Transações'!E176&lt;'Indices PF'!$F$26), E176*'Indices PF'!$K$23, E176*'Indices PF'!$L$23)),
   IF((F176&lt;='Indices PF'!$D$24),
   IF(('Funções Transações'!E176&lt;'Indices PF'!$E$26), E176*'Indices PF'!$J$24,
   IF(('Funções Transações'!E176&lt;'Indices PF'!$F$26), E176*'Indices PF'!$K$24, E176*'Indices PF'!$L$24)),
    IF((F176&gt;='Indices PF'!$D$25),
    IF(('Funções Transações'!E176&lt;'Indices PF'!$E$26), E176*'Indices PF'!$J$25,
    IF(('Funções Transações'!E176&lt;'Indices PF'!$F$26), E176*'Indices PF'!$K$25, E176*'Indices PF'!$L$25)))))))))</f>
        <v/>
      </c>
      <c r="L176" s="239" t="str">
        <f>IF(OR(ISBLANK(G176),ISBLANK(H176)),"",
 IF((H176&lt;='Indices PF'!$D$47),
  IF(('Funções Transações'!G176&lt;'Indices PF'!$E$50), G176*'Indices PF'!$J$47,
  IF(('Funções Transações'!G176&lt;'Indices PF'!$F$50), G176*'Indices PF'!$K$47, G176*'Indices PF'!$L$47)),
   IF((H176&lt;='Indices PF'!$D$48),
   IF(('Funções Transações'!G176&lt;'Indices PF'!$E$50), G176*'Indices PF'!$J$48,
   IF(('Funções Transações'!G176&lt;'Indices PF'!$F$50), G176*'Indices PF'!$K$48, G176*'Indices PF'!$L$48)),
    IF((H176&gt;='Indices PF'!$D$49),
    IF(('Funções Transações'!G176&lt;'Indices PF'!$E$50), G176*'Indices PF'!$J$49,
    IF(('Funções Transações'!G176&lt;'Indices PF'!$F$50), G176*'Indices PF'!$K$49, G176*'Indices PF'!$L$49))))))</f>
        <v/>
      </c>
      <c r="M176" s="122"/>
      <c r="N176" s="118"/>
      <c r="O176" s="122"/>
      <c r="P176" s="117"/>
      <c r="Q176" s="118"/>
      <c r="R176" s="144" t="str">
        <f>IF(AND(ISTEXT(T176),ISTEXT(U176)),"",SUM(T176:U176)*'Indices PF'!$E$54)</f>
        <v/>
      </c>
      <c r="S176" s="214" t="str">
        <f>IF(OR(ISBLANK(N176),ISBLANK(O176)),"",
 IF(M176="EI", IF((O176&lt;='Indices PF'!$D$7),
  IF(('Funções Transações'!N176&lt;'Indices PF'!$E$10), 'Indices PF'!$E$7,
  IF(('Funções Transações'!N176&lt;'Indices PF'!$F$10), 'Indices PF'!$F$7, 'Indices PF'!$G$7)),
   IF((O176&lt;='Indices PF'!$D$8),
   IF(('Funções Transações'!N176&lt;'Indices PF'!$E$10), 'Indices PF'!$E$8,
   IF(('Funções Transações'!N176&lt;'Indices PF'!$F$10), 'Indices PF'!$F$8, 'Indices PF'!$G$8)),
    IF((O176&gt;='Indices PF'!$D$9),
    IF(('Funções Transações'!N176&lt;'Indices PF'!$E$10), 'Indices PF'!$E$9,
    IF(('Funções Transações'!N176&lt;'Indices PF'!$F$10), 'Indices PF'!$F$9, 'Indices PF'!$G$9))))),
 IF(M176="EQ", IF((O176&lt;='Indices PF'!$D$15),
  IF(('Funções Transações'!N176&lt;'Indices PF'!$E$18), 'Indices PF'!$E$15,
  IF(('Funções Transações'!N176&lt;'Indices PF'!$F$18), 'Indices PF'!$F$15, 'Indices PF'!$G$15)),
   IF((O176&lt;='Indices PF'!$D$16),
   IF(('Funções Transações'!N176&lt;'Indices PF'!$E$18), 'Indices PF'!$E$16,
   IF(('Funções Transações'!N176&lt;'Indices PF'!$F$18), 'Indices PF'!$F$16, 'Indices PF'!$G$16)),
    IF((O176&gt;='Indices PF'!$D$17),
    IF(('Funções Transações'!N176&lt;'Indices PF'!$E$18), 'Indices PF'!$E$17,
    IF(('Funções Transações'!N176&lt;'Indices PF'!$F$18), 'Indices PF'!$F$17, 'Indices PF'!$G$17))))),
 IF(M176="EO", IF((O176&lt;='Indices PF'!$D$23),
  IF(('Funções Transações'!N176&lt;'Indices PF'!$E$26), 'Indices PF'!$E$23,
  IF(('Funções Transações'!N176&lt;'Indices PF'!$F$26), 'Indices PF'!$F$23, 'Indices PF'!$G$23)),
   IF((O176&lt;='Indices PF'!$D$24),
   IF(('Funções Transações'!N176&lt;'Indices PF'!$E$26), 'Indices PF'!$E$24,
   IF(('Funções Transações'!N176&lt;'Indices PF'!$F$26), 'Indices PF'!$F$24, 'Indices PF'!$G$24)),
    IF((O176&gt;='Indices PF'!$D$25),
    IF(('Funções Transações'!N176&lt;'Indices PF'!$E$26), 'Indices PF'!$E$25,
    IF(('Funções Transações'!N176&lt;'Indices PF'!$F$26), 'Indices PF'!$F$25, 'Indices PF'!$G$25)))))))))</f>
        <v/>
      </c>
      <c r="T176" s="215" t="str">
        <f>IF(OR(ISBLANK(N176),ISBLANK(O176)),"",
 IF(M176="EI", IF((O176&lt;='Indices PF'!$D$7),
  IF(('Funções Transações'!N176&lt;'Indices PF'!$E$10), N176*'Indices PF'!$J$7,
  IF(('Funções Transações'!N176&lt;'Indices PF'!$F$10), N176*'Indices PF'!$K$7, N176*'Indices PF'!$L$7)),
   IF((O176&lt;='Indices PF'!$D$8),
   IF(('Funções Transações'!N176&lt;'Indices PF'!$E$10), N176*'Indices PF'!$J$8,
   IF(('Funções Transações'!N176&lt;'Indices PF'!$F$10), N176*'Indices PF'!$K$8, N176*'Indices PF'!$L$8)),
    IF((O176&gt;='Indices PF'!$D$9),
    IF(('Funções Transações'!N176&lt;'Indices PF'!$E$10), N176*'Indices PF'!$J$9,
    IF(('Funções Transações'!N176&lt;'Indices PF'!$F$10), N176*'Indices PF'!$K$9, N176*'Indices PF'!$L$9))))),
 IF(M176="EQ", IF((O176&lt;='Indices PF'!$D$15),
  IF(('Funções Transações'!N176&lt;'Indices PF'!$E$18), N176*'Indices PF'!$J$15,
  IF(('Funções Transações'!N176&lt;'Indices PF'!$F$18), N176*'Indices PF'!$K$15, N176*'Indices PF'!$L$15)),
   IF((O176&lt;='Indices PF'!$D$16),
   IF(('Funções Transações'!N176&lt;'Indices PF'!$E$18), N176*'Indices PF'!$J$16,
   IF(('Funções Transações'!N176&lt;'Indices PF'!$F$18), N176*'Indices PF'!$K$16, N176*'Indices PF'!$L$16)),
    IF((O176&gt;='Indices PF'!$D$17),
    IF(('Funções Transações'!N176&lt;'Indices PF'!$E$18), N176*'Indices PF'!$J$17,
    IF(('Funções Transações'!N176&lt;'Indices PF'!$F$18), N176*'Indices PF'!$K$17, N176*'Indices PF'!$L$17))))),
 IF(M176="EO", IF((O176&lt;='Indices PF'!$D$23),
  IF(('Funções Transações'!N176&lt;'Indices PF'!$E$26), N176*'Indices PF'!$J$23,
  IF(('Funções Transações'!N176&lt;'Indices PF'!$F$26), N176*'Indices PF'!$K$23, N176*'Indices PF'!$L$23)),
   IF((O176&lt;='Indices PF'!$D$24),
   IF(('Funções Transações'!N176&lt;'Indices PF'!$E$26), N176*'Indices PF'!$J$24,
   IF(('Funções Transações'!N176&lt;'Indices PF'!$F$26), N176*'Indices PF'!$K$24, N176*'Indices PF'!$L$24)),
    IF((O176&gt;='Indices PF'!$D$25),
    IF(('Funções Transações'!N176&lt;'Indices PF'!$E$26), N176*'Indices PF'!$J$25,
    IF(('Funções Transações'!N176&lt;'Indices PF'!$F$26), N176*'Indices PF'!$K$25, N176*'Indices PF'!$L$25)))))))))</f>
        <v/>
      </c>
      <c r="U176" s="216" t="str">
        <f>IF(OR(ISBLANK(P176),ISBLANK(Q176)),"",
 IF((Q176&lt;='Indices PF'!$D$47),
  IF(('Funções Transações'!P176&lt;'Indices PF'!$E$50), P176*'Indices PF'!$J$47,
  IF(('Funções Transações'!P176&lt;'Indices PF'!$F$50), P176*'Indices PF'!$K$47, P176*'Indices PF'!$L$47)),
   IF((Q176&lt;='Indices PF'!$D$48),
   IF(('Funções Transações'!P176&lt;'Indices PF'!$E$50), P176*'Indices PF'!$J$48,
   IF(('Funções Transações'!P176&lt;'Indices PF'!$F$50), P176*'Indices PF'!$K$48, P176*'Indices PF'!$L$48)),
    IF((Q176&gt;='Indices PF'!$D$49),
    IF(('Funções Transações'!P176&lt;'Indices PF'!$E$50), P176*'Indices PF'!$J$49,
    IF(('Funções Transações'!P176&lt;'Indices PF'!$F$50), P176*'Indices PF'!$K$49, P176*'Indices PF'!$L$49))))))</f>
        <v/>
      </c>
      <c r="V176" s="122"/>
      <c r="W176" s="122"/>
      <c r="X176" s="122"/>
      <c r="Y176" s="117"/>
      <c r="Z176" s="117"/>
      <c r="AA176" s="118"/>
      <c r="AB176" s="241" t="str">
        <f t="shared" si="2"/>
        <v/>
      </c>
      <c r="AC176" s="123"/>
      <c r="AD176" s="148"/>
      <c r="AE176" s="123"/>
      <c r="AF176" s="123"/>
      <c r="AG176" s="123"/>
    </row>
    <row r="177" spans="1:33" ht="12.75" customHeight="1">
      <c r="A177" s="84"/>
      <c r="B177" s="107"/>
      <c r="C177" s="173"/>
      <c r="D177" s="122"/>
      <c r="E177" s="118"/>
      <c r="F177" s="238"/>
      <c r="G177" s="122"/>
      <c r="H177" s="118"/>
      <c r="I177" s="144" t="str">
        <f>IF(AND(ISTEXT(K177),ISTEXT(L177)),"",SUM(K177:L177)*'Indices PF'!$E$54)</f>
        <v/>
      </c>
      <c r="J177" s="214" t="str">
        <f>IF(OR(ISBLANK(E177),ISBLANK(F177)),"",
 IF(D177="EI", IF((F177&lt;='Indices PF'!$D$7),
  IF(('Funções Transações'!E177&lt;'Indices PF'!$E$10), 'Indices PF'!$E$7,
  IF(('Funções Transações'!E177&lt;'Indices PF'!$F$10), 'Indices PF'!$F$7, 'Indices PF'!$G$7)),
   IF((F177&lt;='Indices PF'!$D$8),
   IF(('Funções Transações'!E177&lt;'Indices PF'!$E$10), 'Indices PF'!$E$8,
   IF(('Funções Transações'!E177&lt;'Indices PF'!$F$10), 'Indices PF'!$F$8, 'Indices PF'!$G$8)),
    IF((F177&gt;='Indices PF'!$D$9),
    IF(('Funções Transações'!E177&lt;'Indices PF'!$E$10), 'Indices PF'!$E$9,
    IF(('Funções Transações'!E177&lt;'Indices PF'!$F$10), 'Indices PF'!$F$9, 'Indices PF'!$G$9))))),
 IF(D177="EQ", IF((F177&lt;='Indices PF'!$D$15),
  IF(('Funções Transações'!E177&lt;'Indices PF'!$E$18), 'Indices PF'!$E$15,
  IF(('Funções Transações'!E177&lt;'Indices PF'!$F$18), 'Indices PF'!$F$15, 'Indices PF'!$G$15)),
   IF((F177&lt;='Indices PF'!$D$16),
   IF(('Funções Transações'!E177&lt;'Indices PF'!$E$18), 'Indices PF'!$E$16,
   IF(('Funções Transações'!E177&lt;'Indices PF'!$F$18), 'Indices PF'!$F$16, 'Indices PF'!$G$16)),
    IF((F177&gt;='Indices PF'!$D$17),
    IF(('Funções Transações'!E177&lt;'Indices PF'!$E$18), 'Indices PF'!$E$16,
    IF(('Funções Transações'!E177&lt;'Indices PF'!$F$18), 'Indices PF'!$F$16, 'Indices PF'!$G$16))))),
 IF(D177="EO", IF((F177&lt;='Indices PF'!$D$23),
  IF(('Funções Transações'!E177&lt;'Indices PF'!$E$26), 'Indices PF'!$E$23,
  IF(('Funções Transações'!E177&lt;'Indices PF'!$F$26), 'Indices PF'!$F$23, 'Indices PF'!$G$23)),
   IF((F177&lt;='Indices PF'!$D$24),
   IF(('Funções Transações'!E177&lt;'Indices PF'!$E$26), 'Indices PF'!$E$24,
   IF(('Funções Transações'!E177&lt;'Indices PF'!$F$26), 'Indices PF'!$F$24, 'Indices PF'!$G$24)),
    IF((F177&gt;='Indices PF'!$D$25),
    IF(('Funções Transações'!E177&lt;'Indices PF'!$E$26), 'Indices PF'!$E$25,
    IF(('Funções Transações'!E177&lt;'Indices PF'!$F$26), 'Indices PF'!$F$25, 'Indices PF'!$G$25)))))))))</f>
        <v/>
      </c>
      <c r="K177" s="116" t="str">
        <f>IF(OR(ISBLANK(E177),ISBLANK(F177)),"",
 IF(D177="EI", IF((F177&lt;='Indices PF'!$D$7),
  IF(('Funções Transações'!E177&lt;'Indices PF'!$E$10), E177*'Indices PF'!$J$7,
  IF(('Funções Transações'!E177&lt;'Indices PF'!$F$10), E177*'Indices PF'!$K$7, E177*'Indices PF'!$L$7)),
   IF((F177&lt;='Indices PF'!$D$8),
   IF(('Funções Transações'!E177&lt;'Indices PF'!$E$10), E177*'Indices PF'!$J$8,
   IF(('Funções Transações'!E177&lt;'Indices PF'!$F$10), E177*'Indices PF'!$K$8, E177*'Indices PF'!$L$8)),
    IF((F177&gt;='Indices PF'!$D$9),
    IF(('Funções Transações'!E177&lt;'Indices PF'!$E$10), E177*'Indices PF'!$J$9,
    IF(('Funções Transações'!E177&lt;'Indices PF'!$F$10), E177*'Indices PF'!$K$9, E177*'Indices PF'!$L$9))))),
 IF(D177="EQ", IF((F177&lt;='Indices PF'!$D$15),
  IF(('Funções Transações'!E177&lt;'Indices PF'!$E$18), E177*'Indices PF'!$J$15,
  IF(('Funções Transações'!E177&lt;'Indices PF'!$F$18), E177*'Indices PF'!$K$15, E177*'Indices PF'!$L$15)),
   IF((F177&lt;='Indices PF'!$D$16),
   IF(('Funções Transações'!E177&lt;'Indices PF'!$E$18), E177*'Indices PF'!$J$16,
   IF(('Funções Transações'!E177&lt;'Indices PF'!$F$18), E177*'Indices PF'!$K$16, E177*'Indices PF'!$L$16)),
    IF((F177&gt;='Indices PF'!$D$17),
    IF(('Funções Transações'!E177&lt;'Indices PF'!$E$18), E177*'Indices PF'!$J$16,
    IF(('Funções Transações'!E177&lt;'Indices PF'!$F$18), E177*'Indices PF'!$K$16, E177*'Indices PF'!$L$16))))),
 IF(D177="EO", IF((F177&lt;='Indices PF'!$D$23),
  IF(('Funções Transações'!E177&lt;'Indices PF'!$E$26), E177*'Indices PF'!$J$23,
  IF(('Funções Transações'!E177&lt;'Indices PF'!$F$26), E177*'Indices PF'!$K$23, E177*'Indices PF'!$L$23)),
   IF((F177&lt;='Indices PF'!$D$24),
   IF(('Funções Transações'!E177&lt;'Indices PF'!$E$26), E177*'Indices PF'!$J$24,
   IF(('Funções Transações'!E177&lt;'Indices PF'!$F$26), E177*'Indices PF'!$K$24, E177*'Indices PF'!$L$24)),
    IF((F177&gt;='Indices PF'!$D$25),
    IF(('Funções Transações'!E177&lt;'Indices PF'!$E$26), E177*'Indices PF'!$J$25,
    IF(('Funções Transações'!E177&lt;'Indices PF'!$F$26), E177*'Indices PF'!$K$25, E177*'Indices PF'!$L$25)))))))))</f>
        <v/>
      </c>
      <c r="L177" s="239" t="str">
        <f>IF(OR(ISBLANK(G177),ISBLANK(H177)),"",
 IF((H177&lt;='Indices PF'!$D$47),
  IF(('Funções Transações'!G177&lt;'Indices PF'!$E$50), G177*'Indices PF'!$J$47,
  IF(('Funções Transações'!G177&lt;'Indices PF'!$F$50), G177*'Indices PF'!$K$47, G177*'Indices PF'!$L$47)),
   IF((H177&lt;='Indices PF'!$D$48),
   IF(('Funções Transações'!G177&lt;'Indices PF'!$E$50), G177*'Indices PF'!$J$48,
   IF(('Funções Transações'!G177&lt;'Indices PF'!$F$50), G177*'Indices PF'!$K$48, G177*'Indices PF'!$L$48)),
    IF((H177&gt;='Indices PF'!$D$49),
    IF(('Funções Transações'!G177&lt;'Indices PF'!$E$50), G177*'Indices PF'!$J$49,
    IF(('Funções Transações'!G177&lt;'Indices PF'!$F$50), G177*'Indices PF'!$K$49, G177*'Indices PF'!$L$49))))))</f>
        <v/>
      </c>
      <c r="M177" s="122"/>
      <c r="N177" s="118"/>
      <c r="O177" s="122"/>
      <c r="P177" s="117"/>
      <c r="Q177" s="118"/>
      <c r="R177" s="144" t="str">
        <f>IF(AND(ISTEXT(T177),ISTEXT(U177)),"",SUM(T177:U177)*'Indices PF'!$E$54)</f>
        <v/>
      </c>
      <c r="S177" s="214" t="str">
        <f>IF(OR(ISBLANK(N177),ISBLANK(O177)),"",
 IF(M177="EI", IF((O177&lt;='Indices PF'!$D$7),
  IF(('Funções Transações'!N177&lt;'Indices PF'!$E$10), 'Indices PF'!$E$7,
  IF(('Funções Transações'!N177&lt;'Indices PF'!$F$10), 'Indices PF'!$F$7, 'Indices PF'!$G$7)),
   IF((O177&lt;='Indices PF'!$D$8),
   IF(('Funções Transações'!N177&lt;'Indices PF'!$E$10), 'Indices PF'!$E$8,
   IF(('Funções Transações'!N177&lt;'Indices PF'!$F$10), 'Indices PF'!$F$8, 'Indices PF'!$G$8)),
    IF((O177&gt;='Indices PF'!$D$9),
    IF(('Funções Transações'!N177&lt;'Indices PF'!$E$10), 'Indices PF'!$E$9,
    IF(('Funções Transações'!N177&lt;'Indices PF'!$F$10), 'Indices PF'!$F$9, 'Indices PF'!$G$9))))),
 IF(M177="EQ", IF((O177&lt;='Indices PF'!$D$15),
  IF(('Funções Transações'!N177&lt;'Indices PF'!$E$18), 'Indices PF'!$E$15,
  IF(('Funções Transações'!N177&lt;'Indices PF'!$F$18), 'Indices PF'!$F$15, 'Indices PF'!$G$15)),
   IF((O177&lt;='Indices PF'!$D$16),
   IF(('Funções Transações'!N177&lt;'Indices PF'!$E$18), 'Indices PF'!$E$16,
   IF(('Funções Transações'!N177&lt;'Indices PF'!$F$18), 'Indices PF'!$F$16, 'Indices PF'!$G$16)),
    IF((O177&gt;='Indices PF'!$D$17),
    IF(('Funções Transações'!N177&lt;'Indices PF'!$E$18), 'Indices PF'!$E$17,
    IF(('Funções Transações'!N177&lt;'Indices PF'!$F$18), 'Indices PF'!$F$17, 'Indices PF'!$G$17))))),
 IF(M177="EO", IF((O177&lt;='Indices PF'!$D$23),
  IF(('Funções Transações'!N177&lt;'Indices PF'!$E$26), 'Indices PF'!$E$23,
  IF(('Funções Transações'!N177&lt;'Indices PF'!$F$26), 'Indices PF'!$F$23, 'Indices PF'!$G$23)),
   IF((O177&lt;='Indices PF'!$D$24),
   IF(('Funções Transações'!N177&lt;'Indices PF'!$E$26), 'Indices PF'!$E$24,
   IF(('Funções Transações'!N177&lt;'Indices PF'!$F$26), 'Indices PF'!$F$24, 'Indices PF'!$G$24)),
    IF((O177&gt;='Indices PF'!$D$25),
    IF(('Funções Transações'!N177&lt;'Indices PF'!$E$26), 'Indices PF'!$E$25,
    IF(('Funções Transações'!N177&lt;'Indices PF'!$F$26), 'Indices PF'!$F$25, 'Indices PF'!$G$25)))))))))</f>
        <v/>
      </c>
      <c r="T177" s="215" t="str">
        <f>IF(OR(ISBLANK(N177),ISBLANK(O177)),"",
 IF(M177="EI", IF((O177&lt;='Indices PF'!$D$7),
  IF(('Funções Transações'!N177&lt;'Indices PF'!$E$10), N177*'Indices PF'!$J$7,
  IF(('Funções Transações'!N177&lt;'Indices PF'!$F$10), N177*'Indices PF'!$K$7, N177*'Indices PF'!$L$7)),
   IF((O177&lt;='Indices PF'!$D$8),
   IF(('Funções Transações'!N177&lt;'Indices PF'!$E$10), N177*'Indices PF'!$J$8,
   IF(('Funções Transações'!N177&lt;'Indices PF'!$F$10), N177*'Indices PF'!$K$8, N177*'Indices PF'!$L$8)),
    IF((O177&gt;='Indices PF'!$D$9),
    IF(('Funções Transações'!N177&lt;'Indices PF'!$E$10), N177*'Indices PF'!$J$9,
    IF(('Funções Transações'!N177&lt;'Indices PF'!$F$10), N177*'Indices PF'!$K$9, N177*'Indices PF'!$L$9))))),
 IF(M177="EQ", IF((O177&lt;='Indices PF'!$D$15),
  IF(('Funções Transações'!N177&lt;'Indices PF'!$E$18), N177*'Indices PF'!$J$15,
  IF(('Funções Transações'!N177&lt;'Indices PF'!$F$18), N177*'Indices PF'!$K$15, N177*'Indices PF'!$L$15)),
   IF((O177&lt;='Indices PF'!$D$16),
   IF(('Funções Transações'!N177&lt;'Indices PF'!$E$18), N177*'Indices PF'!$J$16,
   IF(('Funções Transações'!N177&lt;'Indices PF'!$F$18), N177*'Indices PF'!$K$16, N177*'Indices PF'!$L$16)),
    IF((O177&gt;='Indices PF'!$D$17),
    IF(('Funções Transações'!N177&lt;'Indices PF'!$E$18), N177*'Indices PF'!$J$17,
    IF(('Funções Transações'!N177&lt;'Indices PF'!$F$18), N177*'Indices PF'!$K$17, N177*'Indices PF'!$L$17))))),
 IF(M177="EO", IF((O177&lt;='Indices PF'!$D$23),
  IF(('Funções Transações'!N177&lt;'Indices PF'!$E$26), N177*'Indices PF'!$J$23,
  IF(('Funções Transações'!N177&lt;'Indices PF'!$F$26), N177*'Indices PF'!$K$23, N177*'Indices PF'!$L$23)),
   IF((O177&lt;='Indices PF'!$D$24),
   IF(('Funções Transações'!N177&lt;'Indices PF'!$E$26), N177*'Indices PF'!$J$24,
   IF(('Funções Transações'!N177&lt;'Indices PF'!$F$26), N177*'Indices PF'!$K$24, N177*'Indices PF'!$L$24)),
    IF((O177&gt;='Indices PF'!$D$25),
    IF(('Funções Transações'!N177&lt;'Indices PF'!$E$26), N177*'Indices PF'!$J$25,
    IF(('Funções Transações'!N177&lt;'Indices PF'!$F$26), N177*'Indices PF'!$K$25, N177*'Indices PF'!$L$25)))))))))</f>
        <v/>
      </c>
      <c r="U177" s="216" t="str">
        <f>IF(OR(ISBLANK(P177),ISBLANK(Q177)),"",
 IF((Q177&lt;='Indices PF'!$D$47),
  IF(('Funções Transações'!P177&lt;'Indices PF'!$E$50), P177*'Indices PF'!$J$47,
  IF(('Funções Transações'!P177&lt;'Indices PF'!$F$50), P177*'Indices PF'!$K$47, P177*'Indices PF'!$L$47)),
   IF((Q177&lt;='Indices PF'!$D$48),
   IF(('Funções Transações'!P177&lt;'Indices PF'!$E$50), P177*'Indices PF'!$J$48,
   IF(('Funções Transações'!P177&lt;'Indices PF'!$F$50), P177*'Indices PF'!$K$48, P177*'Indices PF'!$L$48)),
    IF((Q177&gt;='Indices PF'!$D$49),
    IF(('Funções Transações'!P177&lt;'Indices PF'!$E$50), P177*'Indices PF'!$J$49,
    IF(('Funções Transações'!P177&lt;'Indices PF'!$F$50), P177*'Indices PF'!$K$49, P177*'Indices PF'!$L$49))))))</f>
        <v/>
      </c>
      <c r="V177" s="122"/>
      <c r="W177" s="122"/>
      <c r="X177" s="122"/>
      <c r="Y177" s="117"/>
      <c r="Z177" s="117"/>
      <c r="AA177" s="118"/>
      <c r="AB177" s="241" t="str">
        <f t="shared" si="2"/>
        <v/>
      </c>
      <c r="AC177" s="123"/>
      <c r="AD177" s="148"/>
      <c r="AE177" s="123"/>
      <c r="AF177" s="123"/>
      <c r="AG177" s="123"/>
    </row>
    <row r="178" spans="1:33" ht="12.75" customHeight="1">
      <c r="A178" s="84"/>
      <c r="B178" s="107"/>
      <c r="C178" s="173"/>
      <c r="D178" s="122"/>
      <c r="E178" s="118"/>
      <c r="F178" s="238"/>
      <c r="G178" s="122"/>
      <c r="H178" s="118"/>
      <c r="I178" s="144" t="str">
        <f>IF(AND(ISTEXT(K178),ISTEXT(L178)),"",SUM(K178:L178)*'Indices PF'!$E$54)</f>
        <v/>
      </c>
      <c r="J178" s="214" t="str">
        <f>IF(OR(ISBLANK(E178),ISBLANK(F178)),"",
 IF(D178="EI", IF((F178&lt;='Indices PF'!$D$7),
  IF(('Funções Transações'!E178&lt;'Indices PF'!$E$10), 'Indices PF'!$E$7,
  IF(('Funções Transações'!E178&lt;'Indices PF'!$F$10), 'Indices PF'!$F$7, 'Indices PF'!$G$7)),
   IF((F178&lt;='Indices PF'!$D$8),
   IF(('Funções Transações'!E178&lt;'Indices PF'!$E$10), 'Indices PF'!$E$8,
   IF(('Funções Transações'!E178&lt;'Indices PF'!$F$10), 'Indices PF'!$F$8, 'Indices PF'!$G$8)),
    IF((F178&gt;='Indices PF'!$D$9),
    IF(('Funções Transações'!E178&lt;'Indices PF'!$E$10), 'Indices PF'!$E$9,
    IF(('Funções Transações'!E178&lt;'Indices PF'!$F$10), 'Indices PF'!$F$9, 'Indices PF'!$G$9))))),
 IF(D178="EQ", IF((F178&lt;='Indices PF'!$D$15),
  IF(('Funções Transações'!E178&lt;'Indices PF'!$E$18), 'Indices PF'!$E$15,
  IF(('Funções Transações'!E178&lt;'Indices PF'!$F$18), 'Indices PF'!$F$15, 'Indices PF'!$G$15)),
   IF((F178&lt;='Indices PF'!$D$16),
   IF(('Funções Transações'!E178&lt;'Indices PF'!$E$18), 'Indices PF'!$E$16,
   IF(('Funções Transações'!E178&lt;'Indices PF'!$F$18), 'Indices PF'!$F$16, 'Indices PF'!$G$16)),
    IF((F178&gt;='Indices PF'!$D$17),
    IF(('Funções Transações'!E178&lt;'Indices PF'!$E$18), 'Indices PF'!$E$16,
    IF(('Funções Transações'!E178&lt;'Indices PF'!$F$18), 'Indices PF'!$F$16, 'Indices PF'!$G$16))))),
 IF(D178="EO", IF((F178&lt;='Indices PF'!$D$23),
  IF(('Funções Transações'!E178&lt;'Indices PF'!$E$26), 'Indices PF'!$E$23,
  IF(('Funções Transações'!E178&lt;'Indices PF'!$F$26), 'Indices PF'!$F$23, 'Indices PF'!$G$23)),
   IF((F178&lt;='Indices PF'!$D$24),
   IF(('Funções Transações'!E178&lt;'Indices PF'!$E$26), 'Indices PF'!$E$24,
   IF(('Funções Transações'!E178&lt;'Indices PF'!$F$26), 'Indices PF'!$F$24, 'Indices PF'!$G$24)),
    IF((F178&gt;='Indices PF'!$D$25),
    IF(('Funções Transações'!E178&lt;'Indices PF'!$E$26), 'Indices PF'!$E$25,
    IF(('Funções Transações'!E178&lt;'Indices PF'!$F$26), 'Indices PF'!$F$25, 'Indices PF'!$G$25)))))))))</f>
        <v/>
      </c>
      <c r="K178" s="116" t="str">
        <f>IF(OR(ISBLANK(E178),ISBLANK(F178)),"",
 IF(D178="EI", IF((F178&lt;='Indices PF'!$D$7),
  IF(('Funções Transações'!E178&lt;'Indices PF'!$E$10), E178*'Indices PF'!$J$7,
  IF(('Funções Transações'!E178&lt;'Indices PF'!$F$10), E178*'Indices PF'!$K$7, E178*'Indices PF'!$L$7)),
   IF((F178&lt;='Indices PF'!$D$8),
   IF(('Funções Transações'!E178&lt;'Indices PF'!$E$10), E178*'Indices PF'!$J$8,
   IF(('Funções Transações'!E178&lt;'Indices PF'!$F$10), E178*'Indices PF'!$K$8, E178*'Indices PF'!$L$8)),
    IF((F178&gt;='Indices PF'!$D$9),
    IF(('Funções Transações'!E178&lt;'Indices PF'!$E$10), E178*'Indices PF'!$J$9,
    IF(('Funções Transações'!E178&lt;'Indices PF'!$F$10), E178*'Indices PF'!$K$9, E178*'Indices PF'!$L$9))))),
 IF(D178="EQ", IF((F178&lt;='Indices PF'!$D$15),
  IF(('Funções Transações'!E178&lt;'Indices PF'!$E$18), E178*'Indices PF'!$J$15,
  IF(('Funções Transações'!E178&lt;'Indices PF'!$F$18), E178*'Indices PF'!$K$15, E178*'Indices PF'!$L$15)),
   IF((F178&lt;='Indices PF'!$D$16),
   IF(('Funções Transações'!E178&lt;'Indices PF'!$E$18), E178*'Indices PF'!$J$16,
   IF(('Funções Transações'!E178&lt;'Indices PF'!$F$18), E178*'Indices PF'!$K$16, E178*'Indices PF'!$L$16)),
    IF((F178&gt;='Indices PF'!$D$17),
    IF(('Funções Transações'!E178&lt;'Indices PF'!$E$18), E178*'Indices PF'!$J$16,
    IF(('Funções Transações'!E178&lt;'Indices PF'!$F$18), E178*'Indices PF'!$K$16, E178*'Indices PF'!$L$16))))),
 IF(D178="EO", IF((F178&lt;='Indices PF'!$D$23),
  IF(('Funções Transações'!E178&lt;'Indices PF'!$E$26), E178*'Indices PF'!$J$23,
  IF(('Funções Transações'!E178&lt;'Indices PF'!$F$26), E178*'Indices PF'!$K$23, E178*'Indices PF'!$L$23)),
   IF((F178&lt;='Indices PF'!$D$24),
   IF(('Funções Transações'!E178&lt;'Indices PF'!$E$26), E178*'Indices PF'!$J$24,
   IF(('Funções Transações'!E178&lt;'Indices PF'!$F$26), E178*'Indices PF'!$K$24, E178*'Indices PF'!$L$24)),
    IF((F178&gt;='Indices PF'!$D$25),
    IF(('Funções Transações'!E178&lt;'Indices PF'!$E$26), E178*'Indices PF'!$J$25,
    IF(('Funções Transações'!E178&lt;'Indices PF'!$F$26), E178*'Indices PF'!$K$25, E178*'Indices PF'!$L$25)))))))))</f>
        <v/>
      </c>
      <c r="L178" s="239" t="str">
        <f>IF(OR(ISBLANK(G178),ISBLANK(H178)),"",
 IF((H178&lt;='Indices PF'!$D$47),
  IF(('Funções Transações'!G178&lt;'Indices PF'!$E$50), G178*'Indices PF'!$J$47,
  IF(('Funções Transações'!G178&lt;'Indices PF'!$F$50), G178*'Indices PF'!$K$47, G178*'Indices PF'!$L$47)),
   IF((H178&lt;='Indices PF'!$D$48),
   IF(('Funções Transações'!G178&lt;'Indices PF'!$E$50), G178*'Indices PF'!$J$48,
   IF(('Funções Transações'!G178&lt;'Indices PF'!$F$50), G178*'Indices PF'!$K$48, G178*'Indices PF'!$L$48)),
    IF((H178&gt;='Indices PF'!$D$49),
    IF(('Funções Transações'!G178&lt;'Indices PF'!$E$50), G178*'Indices PF'!$J$49,
    IF(('Funções Transações'!G178&lt;'Indices PF'!$F$50), G178*'Indices PF'!$K$49, G178*'Indices PF'!$L$49))))))</f>
        <v/>
      </c>
      <c r="M178" s="122"/>
      <c r="N178" s="118"/>
      <c r="O178" s="122"/>
      <c r="P178" s="117"/>
      <c r="Q178" s="118"/>
      <c r="R178" s="144" t="str">
        <f>IF(AND(ISTEXT(T178),ISTEXT(U178)),"",SUM(T178:U178)*'Indices PF'!$E$54)</f>
        <v/>
      </c>
      <c r="S178" s="214" t="str">
        <f>IF(OR(ISBLANK(N178),ISBLANK(O178)),"",
 IF(M178="EI", IF((O178&lt;='Indices PF'!$D$7),
  IF(('Funções Transações'!N178&lt;'Indices PF'!$E$10), 'Indices PF'!$E$7,
  IF(('Funções Transações'!N178&lt;'Indices PF'!$F$10), 'Indices PF'!$F$7, 'Indices PF'!$G$7)),
   IF((O178&lt;='Indices PF'!$D$8),
   IF(('Funções Transações'!N178&lt;'Indices PF'!$E$10), 'Indices PF'!$E$8,
   IF(('Funções Transações'!N178&lt;'Indices PF'!$F$10), 'Indices PF'!$F$8, 'Indices PF'!$G$8)),
    IF((O178&gt;='Indices PF'!$D$9),
    IF(('Funções Transações'!N178&lt;'Indices PF'!$E$10), 'Indices PF'!$E$9,
    IF(('Funções Transações'!N178&lt;'Indices PF'!$F$10), 'Indices PF'!$F$9, 'Indices PF'!$G$9))))),
 IF(M178="EQ", IF((O178&lt;='Indices PF'!$D$15),
  IF(('Funções Transações'!N178&lt;'Indices PF'!$E$18), 'Indices PF'!$E$15,
  IF(('Funções Transações'!N178&lt;'Indices PF'!$F$18), 'Indices PF'!$F$15, 'Indices PF'!$G$15)),
   IF((O178&lt;='Indices PF'!$D$16),
   IF(('Funções Transações'!N178&lt;'Indices PF'!$E$18), 'Indices PF'!$E$16,
   IF(('Funções Transações'!N178&lt;'Indices PF'!$F$18), 'Indices PF'!$F$16, 'Indices PF'!$G$16)),
    IF((O178&gt;='Indices PF'!$D$17),
    IF(('Funções Transações'!N178&lt;'Indices PF'!$E$18), 'Indices PF'!$E$17,
    IF(('Funções Transações'!N178&lt;'Indices PF'!$F$18), 'Indices PF'!$F$17, 'Indices PF'!$G$17))))),
 IF(M178="EO", IF((O178&lt;='Indices PF'!$D$23),
  IF(('Funções Transações'!N178&lt;'Indices PF'!$E$26), 'Indices PF'!$E$23,
  IF(('Funções Transações'!N178&lt;'Indices PF'!$F$26), 'Indices PF'!$F$23, 'Indices PF'!$G$23)),
   IF((O178&lt;='Indices PF'!$D$24),
   IF(('Funções Transações'!N178&lt;'Indices PF'!$E$26), 'Indices PF'!$E$24,
   IF(('Funções Transações'!N178&lt;'Indices PF'!$F$26), 'Indices PF'!$F$24, 'Indices PF'!$G$24)),
    IF((O178&gt;='Indices PF'!$D$25),
    IF(('Funções Transações'!N178&lt;'Indices PF'!$E$26), 'Indices PF'!$E$25,
    IF(('Funções Transações'!N178&lt;'Indices PF'!$F$26), 'Indices PF'!$F$25, 'Indices PF'!$G$25)))))))))</f>
        <v/>
      </c>
      <c r="T178" s="215" t="str">
        <f>IF(OR(ISBLANK(N178),ISBLANK(O178)),"",
 IF(M178="EI", IF((O178&lt;='Indices PF'!$D$7),
  IF(('Funções Transações'!N178&lt;'Indices PF'!$E$10), N178*'Indices PF'!$J$7,
  IF(('Funções Transações'!N178&lt;'Indices PF'!$F$10), N178*'Indices PF'!$K$7, N178*'Indices PF'!$L$7)),
   IF((O178&lt;='Indices PF'!$D$8),
   IF(('Funções Transações'!N178&lt;'Indices PF'!$E$10), N178*'Indices PF'!$J$8,
   IF(('Funções Transações'!N178&lt;'Indices PF'!$F$10), N178*'Indices PF'!$K$8, N178*'Indices PF'!$L$8)),
    IF((O178&gt;='Indices PF'!$D$9),
    IF(('Funções Transações'!N178&lt;'Indices PF'!$E$10), N178*'Indices PF'!$J$9,
    IF(('Funções Transações'!N178&lt;'Indices PF'!$F$10), N178*'Indices PF'!$K$9, N178*'Indices PF'!$L$9))))),
 IF(M178="EQ", IF((O178&lt;='Indices PF'!$D$15),
  IF(('Funções Transações'!N178&lt;'Indices PF'!$E$18), N178*'Indices PF'!$J$15,
  IF(('Funções Transações'!N178&lt;'Indices PF'!$F$18), N178*'Indices PF'!$K$15, N178*'Indices PF'!$L$15)),
   IF((O178&lt;='Indices PF'!$D$16),
   IF(('Funções Transações'!N178&lt;'Indices PF'!$E$18), N178*'Indices PF'!$J$16,
   IF(('Funções Transações'!N178&lt;'Indices PF'!$F$18), N178*'Indices PF'!$K$16, N178*'Indices PF'!$L$16)),
    IF((O178&gt;='Indices PF'!$D$17),
    IF(('Funções Transações'!N178&lt;'Indices PF'!$E$18), N178*'Indices PF'!$J$17,
    IF(('Funções Transações'!N178&lt;'Indices PF'!$F$18), N178*'Indices PF'!$K$17, N178*'Indices PF'!$L$17))))),
 IF(M178="EO", IF((O178&lt;='Indices PF'!$D$23),
  IF(('Funções Transações'!N178&lt;'Indices PF'!$E$26), N178*'Indices PF'!$J$23,
  IF(('Funções Transações'!N178&lt;'Indices PF'!$F$26), N178*'Indices PF'!$K$23, N178*'Indices PF'!$L$23)),
   IF((O178&lt;='Indices PF'!$D$24),
   IF(('Funções Transações'!N178&lt;'Indices PF'!$E$26), N178*'Indices PF'!$J$24,
   IF(('Funções Transações'!N178&lt;'Indices PF'!$F$26), N178*'Indices PF'!$K$24, N178*'Indices PF'!$L$24)),
    IF((O178&gt;='Indices PF'!$D$25),
    IF(('Funções Transações'!N178&lt;'Indices PF'!$E$26), N178*'Indices PF'!$J$25,
    IF(('Funções Transações'!N178&lt;'Indices PF'!$F$26), N178*'Indices PF'!$K$25, N178*'Indices PF'!$L$25)))))))))</f>
        <v/>
      </c>
      <c r="U178" s="216" t="str">
        <f>IF(OR(ISBLANK(P178),ISBLANK(Q178)),"",
 IF((Q178&lt;='Indices PF'!$D$47),
  IF(('Funções Transações'!P178&lt;'Indices PF'!$E$50), P178*'Indices PF'!$J$47,
  IF(('Funções Transações'!P178&lt;'Indices PF'!$F$50), P178*'Indices PF'!$K$47, P178*'Indices PF'!$L$47)),
   IF((Q178&lt;='Indices PF'!$D$48),
   IF(('Funções Transações'!P178&lt;'Indices PF'!$E$50), P178*'Indices PF'!$J$48,
   IF(('Funções Transações'!P178&lt;'Indices PF'!$F$50), P178*'Indices PF'!$K$48, P178*'Indices PF'!$L$48)),
    IF((Q178&gt;='Indices PF'!$D$49),
    IF(('Funções Transações'!P178&lt;'Indices PF'!$E$50), P178*'Indices PF'!$J$49,
    IF(('Funções Transações'!P178&lt;'Indices PF'!$F$50), P178*'Indices PF'!$K$49, P178*'Indices PF'!$L$49))))))</f>
        <v/>
      </c>
      <c r="V178" s="122"/>
      <c r="W178" s="122"/>
      <c r="X178" s="122"/>
      <c r="Y178" s="117"/>
      <c r="Z178" s="117"/>
      <c r="AA178" s="118"/>
      <c r="AB178" s="241" t="str">
        <f t="shared" si="2"/>
        <v/>
      </c>
      <c r="AC178" s="123"/>
      <c r="AD178" s="148"/>
      <c r="AE178" s="123"/>
      <c r="AF178" s="123"/>
      <c r="AG178" s="123"/>
    </row>
    <row r="179" spans="1:33" ht="12.75" customHeight="1">
      <c r="A179" s="84"/>
      <c r="B179" s="107"/>
      <c r="C179" s="173"/>
      <c r="D179" s="122"/>
      <c r="E179" s="118"/>
      <c r="F179" s="238"/>
      <c r="G179" s="122"/>
      <c r="H179" s="118"/>
      <c r="I179" s="144" t="str">
        <f>IF(AND(ISTEXT(K179),ISTEXT(L179)),"",SUM(K179:L179)*'Indices PF'!$E$54)</f>
        <v/>
      </c>
      <c r="J179" s="214" t="str">
        <f>IF(OR(ISBLANK(E179),ISBLANK(F179)),"",
 IF(D179="EI", IF((F179&lt;='Indices PF'!$D$7),
  IF(('Funções Transações'!E179&lt;'Indices PF'!$E$10), 'Indices PF'!$E$7,
  IF(('Funções Transações'!E179&lt;'Indices PF'!$F$10), 'Indices PF'!$F$7, 'Indices PF'!$G$7)),
   IF((F179&lt;='Indices PF'!$D$8),
   IF(('Funções Transações'!E179&lt;'Indices PF'!$E$10), 'Indices PF'!$E$8,
   IF(('Funções Transações'!E179&lt;'Indices PF'!$F$10), 'Indices PF'!$F$8, 'Indices PF'!$G$8)),
    IF((F179&gt;='Indices PF'!$D$9),
    IF(('Funções Transações'!E179&lt;'Indices PF'!$E$10), 'Indices PF'!$E$9,
    IF(('Funções Transações'!E179&lt;'Indices PF'!$F$10), 'Indices PF'!$F$9, 'Indices PF'!$G$9))))),
 IF(D179="EQ", IF((F179&lt;='Indices PF'!$D$15),
  IF(('Funções Transações'!E179&lt;'Indices PF'!$E$18), 'Indices PF'!$E$15,
  IF(('Funções Transações'!E179&lt;'Indices PF'!$F$18), 'Indices PF'!$F$15, 'Indices PF'!$G$15)),
   IF((F179&lt;='Indices PF'!$D$16),
   IF(('Funções Transações'!E179&lt;'Indices PF'!$E$18), 'Indices PF'!$E$16,
   IF(('Funções Transações'!E179&lt;'Indices PF'!$F$18), 'Indices PF'!$F$16, 'Indices PF'!$G$16)),
    IF((F179&gt;='Indices PF'!$D$17),
    IF(('Funções Transações'!E179&lt;'Indices PF'!$E$18), 'Indices PF'!$E$16,
    IF(('Funções Transações'!E179&lt;'Indices PF'!$F$18), 'Indices PF'!$F$16, 'Indices PF'!$G$16))))),
 IF(D179="EO", IF((F179&lt;='Indices PF'!$D$23),
  IF(('Funções Transações'!E179&lt;'Indices PF'!$E$26), 'Indices PF'!$E$23,
  IF(('Funções Transações'!E179&lt;'Indices PF'!$F$26), 'Indices PF'!$F$23, 'Indices PF'!$G$23)),
   IF((F179&lt;='Indices PF'!$D$24),
   IF(('Funções Transações'!E179&lt;'Indices PF'!$E$26), 'Indices PF'!$E$24,
   IF(('Funções Transações'!E179&lt;'Indices PF'!$F$26), 'Indices PF'!$F$24, 'Indices PF'!$G$24)),
    IF((F179&gt;='Indices PF'!$D$25),
    IF(('Funções Transações'!E179&lt;'Indices PF'!$E$26), 'Indices PF'!$E$25,
    IF(('Funções Transações'!E179&lt;'Indices PF'!$F$26), 'Indices PF'!$F$25, 'Indices PF'!$G$25)))))))))</f>
        <v/>
      </c>
      <c r="K179" s="116" t="str">
        <f>IF(OR(ISBLANK(E179),ISBLANK(F179)),"",
 IF(D179="EI", IF((F179&lt;='Indices PF'!$D$7),
  IF(('Funções Transações'!E179&lt;'Indices PF'!$E$10), E179*'Indices PF'!$J$7,
  IF(('Funções Transações'!E179&lt;'Indices PF'!$F$10), E179*'Indices PF'!$K$7, E179*'Indices PF'!$L$7)),
   IF((F179&lt;='Indices PF'!$D$8),
   IF(('Funções Transações'!E179&lt;'Indices PF'!$E$10), E179*'Indices PF'!$J$8,
   IF(('Funções Transações'!E179&lt;'Indices PF'!$F$10), E179*'Indices PF'!$K$8, E179*'Indices PF'!$L$8)),
    IF((F179&gt;='Indices PF'!$D$9),
    IF(('Funções Transações'!E179&lt;'Indices PF'!$E$10), E179*'Indices PF'!$J$9,
    IF(('Funções Transações'!E179&lt;'Indices PF'!$F$10), E179*'Indices PF'!$K$9, E179*'Indices PF'!$L$9))))),
 IF(D179="EQ", IF((F179&lt;='Indices PF'!$D$15),
  IF(('Funções Transações'!E179&lt;'Indices PF'!$E$18), E179*'Indices PF'!$J$15,
  IF(('Funções Transações'!E179&lt;'Indices PF'!$F$18), E179*'Indices PF'!$K$15, E179*'Indices PF'!$L$15)),
   IF((F179&lt;='Indices PF'!$D$16),
   IF(('Funções Transações'!E179&lt;'Indices PF'!$E$18), E179*'Indices PF'!$J$16,
   IF(('Funções Transações'!E179&lt;'Indices PF'!$F$18), E179*'Indices PF'!$K$16, E179*'Indices PF'!$L$16)),
    IF((F179&gt;='Indices PF'!$D$17),
    IF(('Funções Transações'!E179&lt;'Indices PF'!$E$18), E179*'Indices PF'!$J$16,
    IF(('Funções Transações'!E179&lt;'Indices PF'!$F$18), E179*'Indices PF'!$K$16, E179*'Indices PF'!$L$16))))),
 IF(D179="EO", IF((F179&lt;='Indices PF'!$D$23),
  IF(('Funções Transações'!E179&lt;'Indices PF'!$E$26), E179*'Indices PF'!$J$23,
  IF(('Funções Transações'!E179&lt;'Indices PF'!$F$26), E179*'Indices PF'!$K$23, E179*'Indices PF'!$L$23)),
   IF((F179&lt;='Indices PF'!$D$24),
   IF(('Funções Transações'!E179&lt;'Indices PF'!$E$26), E179*'Indices PF'!$J$24,
   IF(('Funções Transações'!E179&lt;'Indices PF'!$F$26), E179*'Indices PF'!$K$24, E179*'Indices PF'!$L$24)),
    IF((F179&gt;='Indices PF'!$D$25),
    IF(('Funções Transações'!E179&lt;'Indices PF'!$E$26), E179*'Indices PF'!$J$25,
    IF(('Funções Transações'!E179&lt;'Indices PF'!$F$26), E179*'Indices PF'!$K$25, E179*'Indices PF'!$L$25)))))))))</f>
        <v/>
      </c>
      <c r="L179" s="239" t="str">
        <f>IF(OR(ISBLANK(G179),ISBLANK(H179)),"",
 IF((H179&lt;='Indices PF'!$D$47),
  IF(('Funções Transações'!G179&lt;'Indices PF'!$E$50), G179*'Indices PF'!$J$47,
  IF(('Funções Transações'!G179&lt;'Indices PF'!$F$50), G179*'Indices PF'!$K$47, G179*'Indices PF'!$L$47)),
   IF((H179&lt;='Indices PF'!$D$48),
   IF(('Funções Transações'!G179&lt;'Indices PF'!$E$50), G179*'Indices PF'!$J$48,
   IF(('Funções Transações'!G179&lt;'Indices PF'!$F$50), G179*'Indices PF'!$K$48, G179*'Indices PF'!$L$48)),
    IF((H179&gt;='Indices PF'!$D$49),
    IF(('Funções Transações'!G179&lt;'Indices PF'!$E$50), G179*'Indices PF'!$J$49,
    IF(('Funções Transações'!G179&lt;'Indices PF'!$F$50), G179*'Indices PF'!$K$49, G179*'Indices PF'!$L$49))))))</f>
        <v/>
      </c>
      <c r="M179" s="122"/>
      <c r="N179" s="118"/>
      <c r="O179" s="122"/>
      <c r="P179" s="117"/>
      <c r="Q179" s="118"/>
      <c r="R179" s="144" t="str">
        <f>IF(AND(ISTEXT(T179),ISTEXT(U179)),"",SUM(T179:U179)*'Indices PF'!$E$54)</f>
        <v/>
      </c>
      <c r="S179" s="214" t="str">
        <f>IF(OR(ISBLANK(N179),ISBLANK(O179)),"",
 IF(M179="EI", IF((O179&lt;='Indices PF'!$D$7),
  IF(('Funções Transações'!N179&lt;'Indices PF'!$E$10), 'Indices PF'!$E$7,
  IF(('Funções Transações'!N179&lt;'Indices PF'!$F$10), 'Indices PF'!$F$7, 'Indices PF'!$G$7)),
   IF((O179&lt;='Indices PF'!$D$8),
   IF(('Funções Transações'!N179&lt;'Indices PF'!$E$10), 'Indices PF'!$E$8,
   IF(('Funções Transações'!N179&lt;'Indices PF'!$F$10), 'Indices PF'!$F$8, 'Indices PF'!$G$8)),
    IF((O179&gt;='Indices PF'!$D$9),
    IF(('Funções Transações'!N179&lt;'Indices PF'!$E$10), 'Indices PF'!$E$9,
    IF(('Funções Transações'!N179&lt;'Indices PF'!$F$10), 'Indices PF'!$F$9, 'Indices PF'!$G$9))))),
 IF(M179="EQ", IF((O179&lt;='Indices PF'!$D$15),
  IF(('Funções Transações'!N179&lt;'Indices PF'!$E$18), 'Indices PF'!$E$15,
  IF(('Funções Transações'!N179&lt;'Indices PF'!$F$18), 'Indices PF'!$F$15, 'Indices PF'!$G$15)),
   IF((O179&lt;='Indices PF'!$D$16),
   IF(('Funções Transações'!N179&lt;'Indices PF'!$E$18), 'Indices PF'!$E$16,
   IF(('Funções Transações'!N179&lt;'Indices PF'!$F$18), 'Indices PF'!$F$16, 'Indices PF'!$G$16)),
    IF((O179&gt;='Indices PF'!$D$17),
    IF(('Funções Transações'!N179&lt;'Indices PF'!$E$18), 'Indices PF'!$E$17,
    IF(('Funções Transações'!N179&lt;'Indices PF'!$F$18), 'Indices PF'!$F$17, 'Indices PF'!$G$17))))),
 IF(M179="EO", IF((O179&lt;='Indices PF'!$D$23),
  IF(('Funções Transações'!N179&lt;'Indices PF'!$E$26), 'Indices PF'!$E$23,
  IF(('Funções Transações'!N179&lt;'Indices PF'!$F$26), 'Indices PF'!$F$23, 'Indices PF'!$G$23)),
   IF((O179&lt;='Indices PF'!$D$24),
   IF(('Funções Transações'!N179&lt;'Indices PF'!$E$26), 'Indices PF'!$E$24,
   IF(('Funções Transações'!N179&lt;'Indices PF'!$F$26), 'Indices PF'!$F$24, 'Indices PF'!$G$24)),
    IF((O179&gt;='Indices PF'!$D$25),
    IF(('Funções Transações'!N179&lt;'Indices PF'!$E$26), 'Indices PF'!$E$25,
    IF(('Funções Transações'!N179&lt;'Indices PF'!$F$26), 'Indices PF'!$F$25, 'Indices PF'!$G$25)))))))))</f>
        <v/>
      </c>
      <c r="T179" s="215" t="str">
        <f>IF(OR(ISBLANK(N179),ISBLANK(O179)),"",
 IF(M179="EI", IF((O179&lt;='Indices PF'!$D$7),
  IF(('Funções Transações'!N179&lt;'Indices PF'!$E$10), N179*'Indices PF'!$J$7,
  IF(('Funções Transações'!N179&lt;'Indices PF'!$F$10), N179*'Indices PF'!$K$7, N179*'Indices PF'!$L$7)),
   IF((O179&lt;='Indices PF'!$D$8),
   IF(('Funções Transações'!N179&lt;'Indices PF'!$E$10), N179*'Indices PF'!$J$8,
   IF(('Funções Transações'!N179&lt;'Indices PF'!$F$10), N179*'Indices PF'!$K$8, N179*'Indices PF'!$L$8)),
    IF((O179&gt;='Indices PF'!$D$9),
    IF(('Funções Transações'!N179&lt;'Indices PF'!$E$10), N179*'Indices PF'!$J$9,
    IF(('Funções Transações'!N179&lt;'Indices PF'!$F$10), N179*'Indices PF'!$K$9, N179*'Indices PF'!$L$9))))),
 IF(M179="EQ", IF((O179&lt;='Indices PF'!$D$15),
  IF(('Funções Transações'!N179&lt;'Indices PF'!$E$18), N179*'Indices PF'!$J$15,
  IF(('Funções Transações'!N179&lt;'Indices PF'!$F$18), N179*'Indices PF'!$K$15, N179*'Indices PF'!$L$15)),
   IF((O179&lt;='Indices PF'!$D$16),
   IF(('Funções Transações'!N179&lt;'Indices PF'!$E$18), N179*'Indices PF'!$J$16,
   IF(('Funções Transações'!N179&lt;'Indices PF'!$F$18), N179*'Indices PF'!$K$16, N179*'Indices PF'!$L$16)),
    IF((O179&gt;='Indices PF'!$D$17),
    IF(('Funções Transações'!N179&lt;'Indices PF'!$E$18), N179*'Indices PF'!$J$17,
    IF(('Funções Transações'!N179&lt;'Indices PF'!$F$18), N179*'Indices PF'!$K$17, N179*'Indices PF'!$L$17))))),
 IF(M179="EO", IF((O179&lt;='Indices PF'!$D$23),
  IF(('Funções Transações'!N179&lt;'Indices PF'!$E$26), N179*'Indices PF'!$J$23,
  IF(('Funções Transações'!N179&lt;'Indices PF'!$F$26), N179*'Indices PF'!$K$23, N179*'Indices PF'!$L$23)),
   IF((O179&lt;='Indices PF'!$D$24),
   IF(('Funções Transações'!N179&lt;'Indices PF'!$E$26), N179*'Indices PF'!$J$24,
   IF(('Funções Transações'!N179&lt;'Indices PF'!$F$26), N179*'Indices PF'!$K$24, N179*'Indices PF'!$L$24)),
    IF((O179&gt;='Indices PF'!$D$25),
    IF(('Funções Transações'!N179&lt;'Indices PF'!$E$26), N179*'Indices PF'!$J$25,
    IF(('Funções Transações'!N179&lt;'Indices PF'!$F$26), N179*'Indices PF'!$K$25, N179*'Indices PF'!$L$25)))))))))</f>
        <v/>
      </c>
      <c r="U179" s="216" t="str">
        <f>IF(OR(ISBLANK(P179),ISBLANK(Q179)),"",
 IF((Q179&lt;='Indices PF'!$D$47),
  IF(('Funções Transações'!P179&lt;'Indices PF'!$E$50), P179*'Indices PF'!$J$47,
  IF(('Funções Transações'!P179&lt;'Indices PF'!$F$50), P179*'Indices PF'!$K$47, P179*'Indices PF'!$L$47)),
   IF((Q179&lt;='Indices PF'!$D$48),
   IF(('Funções Transações'!P179&lt;'Indices PF'!$E$50), P179*'Indices PF'!$J$48,
   IF(('Funções Transações'!P179&lt;'Indices PF'!$F$50), P179*'Indices PF'!$K$48, P179*'Indices PF'!$L$48)),
    IF((Q179&gt;='Indices PF'!$D$49),
    IF(('Funções Transações'!P179&lt;'Indices PF'!$E$50), P179*'Indices PF'!$J$49,
    IF(('Funções Transações'!P179&lt;'Indices PF'!$F$50), P179*'Indices PF'!$K$49, P179*'Indices PF'!$L$49))))))</f>
        <v/>
      </c>
      <c r="V179" s="122"/>
      <c r="W179" s="122"/>
      <c r="X179" s="122"/>
      <c r="Y179" s="117"/>
      <c r="Z179" s="117"/>
      <c r="AA179" s="118"/>
      <c r="AB179" s="241" t="str">
        <f t="shared" si="2"/>
        <v/>
      </c>
      <c r="AC179" s="123"/>
      <c r="AD179" s="148"/>
      <c r="AE179" s="123"/>
      <c r="AF179" s="123"/>
      <c r="AG179" s="123"/>
    </row>
    <row r="180" spans="1:33" ht="12.75" customHeight="1">
      <c r="A180" s="84"/>
      <c r="B180" s="107"/>
      <c r="C180" s="173"/>
      <c r="D180" s="122"/>
      <c r="E180" s="118"/>
      <c r="F180" s="238"/>
      <c r="G180" s="122"/>
      <c r="H180" s="118"/>
      <c r="I180" s="144" t="str">
        <f>IF(AND(ISTEXT(K180),ISTEXT(L180)),"",SUM(K180:L180)*'Indices PF'!$E$54)</f>
        <v/>
      </c>
      <c r="J180" s="214" t="str">
        <f>IF(OR(ISBLANK(E180),ISBLANK(F180)),"",
 IF(D180="EI", IF((F180&lt;='Indices PF'!$D$7),
  IF(('Funções Transações'!E180&lt;'Indices PF'!$E$10), 'Indices PF'!$E$7,
  IF(('Funções Transações'!E180&lt;'Indices PF'!$F$10), 'Indices PF'!$F$7, 'Indices PF'!$G$7)),
   IF((F180&lt;='Indices PF'!$D$8),
   IF(('Funções Transações'!E180&lt;'Indices PF'!$E$10), 'Indices PF'!$E$8,
   IF(('Funções Transações'!E180&lt;'Indices PF'!$F$10), 'Indices PF'!$F$8, 'Indices PF'!$G$8)),
    IF((F180&gt;='Indices PF'!$D$9),
    IF(('Funções Transações'!E180&lt;'Indices PF'!$E$10), 'Indices PF'!$E$9,
    IF(('Funções Transações'!E180&lt;'Indices PF'!$F$10), 'Indices PF'!$F$9, 'Indices PF'!$G$9))))),
 IF(D180="EQ", IF((F180&lt;='Indices PF'!$D$15),
  IF(('Funções Transações'!E180&lt;'Indices PF'!$E$18), 'Indices PF'!$E$15,
  IF(('Funções Transações'!E180&lt;'Indices PF'!$F$18), 'Indices PF'!$F$15, 'Indices PF'!$G$15)),
   IF((F180&lt;='Indices PF'!$D$16),
   IF(('Funções Transações'!E180&lt;'Indices PF'!$E$18), 'Indices PF'!$E$16,
   IF(('Funções Transações'!E180&lt;'Indices PF'!$F$18), 'Indices PF'!$F$16, 'Indices PF'!$G$16)),
    IF((F180&gt;='Indices PF'!$D$17),
    IF(('Funções Transações'!E180&lt;'Indices PF'!$E$18), 'Indices PF'!$E$16,
    IF(('Funções Transações'!E180&lt;'Indices PF'!$F$18), 'Indices PF'!$F$16, 'Indices PF'!$G$16))))),
 IF(D180="EO", IF((F180&lt;='Indices PF'!$D$23),
  IF(('Funções Transações'!E180&lt;'Indices PF'!$E$26), 'Indices PF'!$E$23,
  IF(('Funções Transações'!E180&lt;'Indices PF'!$F$26), 'Indices PF'!$F$23, 'Indices PF'!$G$23)),
   IF((F180&lt;='Indices PF'!$D$24),
   IF(('Funções Transações'!E180&lt;'Indices PF'!$E$26), 'Indices PF'!$E$24,
   IF(('Funções Transações'!E180&lt;'Indices PF'!$F$26), 'Indices PF'!$F$24, 'Indices PF'!$G$24)),
    IF((F180&gt;='Indices PF'!$D$25),
    IF(('Funções Transações'!E180&lt;'Indices PF'!$E$26), 'Indices PF'!$E$25,
    IF(('Funções Transações'!E180&lt;'Indices PF'!$F$26), 'Indices PF'!$F$25, 'Indices PF'!$G$25)))))))))</f>
        <v/>
      </c>
      <c r="K180" s="116" t="str">
        <f>IF(OR(ISBLANK(E180),ISBLANK(F180)),"",
 IF(D180="EI", IF((F180&lt;='Indices PF'!$D$7),
  IF(('Funções Transações'!E180&lt;'Indices PF'!$E$10), E180*'Indices PF'!$J$7,
  IF(('Funções Transações'!E180&lt;'Indices PF'!$F$10), E180*'Indices PF'!$K$7, E180*'Indices PF'!$L$7)),
   IF((F180&lt;='Indices PF'!$D$8),
   IF(('Funções Transações'!E180&lt;'Indices PF'!$E$10), E180*'Indices PF'!$J$8,
   IF(('Funções Transações'!E180&lt;'Indices PF'!$F$10), E180*'Indices PF'!$K$8, E180*'Indices PF'!$L$8)),
    IF((F180&gt;='Indices PF'!$D$9),
    IF(('Funções Transações'!E180&lt;'Indices PF'!$E$10), E180*'Indices PF'!$J$9,
    IF(('Funções Transações'!E180&lt;'Indices PF'!$F$10), E180*'Indices PF'!$K$9, E180*'Indices PF'!$L$9))))),
 IF(D180="EQ", IF((F180&lt;='Indices PF'!$D$15),
  IF(('Funções Transações'!E180&lt;'Indices PF'!$E$18), E180*'Indices PF'!$J$15,
  IF(('Funções Transações'!E180&lt;'Indices PF'!$F$18), E180*'Indices PF'!$K$15, E180*'Indices PF'!$L$15)),
   IF((F180&lt;='Indices PF'!$D$16),
   IF(('Funções Transações'!E180&lt;'Indices PF'!$E$18), E180*'Indices PF'!$J$16,
   IF(('Funções Transações'!E180&lt;'Indices PF'!$F$18), E180*'Indices PF'!$K$16, E180*'Indices PF'!$L$16)),
    IF((F180&gt;='Indices PF'!$D$17),
    IF(('Funções Transações'!E180&lt;'Indices PF'!$E$18), E180*'Indices PF'!$J$16,
    IF(('Funções Transações'!E180&lt;'Indices PF'!$F$18), E180*'Indices PF'!$K$16, E180*'Indices PF'!$L$16))))),
 IF(D180="EO", IF((F180&lt;='Indices PF'!$D$23),
  IF(('Funções Transações'!E180&lt;'Indices PF'!$E$26), E180*'Indices PF'!$J$23,
  IF(('Funções Transações'!E180&lt;'Indices PF'!$F$26), E180*'Indices PF'!$K$23, E180*'Indices PF'!$L$23)),
   IF((F180&lt;='Indices PF'!$D$24),
   IF(('Funções Transações'!E180&lt;'Indices PF'!$E$26), E180*'Indices PF'!$J$24,
   IF(('Funções Transações'!E180&lt;'Indices PF'!$F$26), E180*'Indices PF'!$K$24, E180*'Indices PF'!$L$24)),
    IF((F180&gt;='Indices PF'!$D$25),
    IF(('Funções Transações'!E180&lt;'Indices PF'!$E$26), E180*'Indices PF'!$J$25,
    IF(('Funções Transações'!E180&lt;'Indices PF'!$F$26), E180*'Indices PF'!$K$25, E180*'Indices PF'!$L$25)))))))))</f>
        <v/>
      </c>
      <c r="L180" s="239" t="str">
        <f>IF(OR(ISBLANK(G180),ISBLANK(H180)),"",
 IF((H180&lt;='Indices PF'!$D$47),
  IF(('Funções Transações'!G180&lt;'Indices PF'!$E$50), G180*'Indices PF'!$J$47,
  IF(('Funções Transações'!G180&lt;'Indices PF'!$F$50), G180*'Indices PF'!$K$47, G180*'Indices PF'!$L$47)),
   IF((H180&lt;='Indices PF'!$D$48),
   IF(('Funções Transações'!G180&lt;'Indices PF'!$E$50), G180*'Indices PF'!$J$48,
   IF(('Funções Transações'!G180&lt;'Indices PF'!$F$50), G180*'Indices PF'!$K$48, G180*'Indices PF'!$L$48)),
    IF((H180&gt;='Indices PF'!$D$49),
    IF(('Funções Transações'!G180&lt;'Indices PF'!$E$50), G180*'Indices PF'!$J$49,
    IF(('Funções Transações'!G180&lt;'Indices PF'!$F$50), G180*'Indices PF'!$K$49, G180*'Indices PF'!$L$49))))))</f>
        <v/>
      </c>
      <c r="M180" s="122"/>
      <c r="N180" s="118"/>
      <c r="O180" s="122"/>
      <c r="P180" s="117"/>
      <c r="Q180" s="118"/>
      <c r="R180" s="144" t="str">
        <f>IF(AND(ISTEXT(T180),ISTEXT(U180)),"",SUM(T180:U180)*'Indices PF'!$E$54)</f>
        <v/>
      </c>
      <c r="S180" s="214" t="str">
        <f>IF(OR(ISBLANK(N180),ISBLANK(O180)),"",
 IF(M180="EI", IF((O180&lt;='Indices PF'!$D$7),
  IF(('Funções Transações'!N180&lt;'Indices PF'!$E$10), 'Indices PF'!$E$7,
  IF(('Funções Transações'!N180&lt;'Indices PF'!$F$10), 'Indices PF'!$F$7, 'Indices PF'!$G$7)),
   IF((O180&lt;='Indices PF'!$D$8),
   IF(('Funções Transações'!N180&lt;'Indices PF'!$E$10), 'Indices PF'!$E$8,
   IF(('Funções Transações'!N180&lt;'Indices PF'!$F$10), 'Indices PF'!$F$8, 'Indices PF'!$G$8)),
    IF((O180&gt;='Indices PF'!$D$9),
    IF(('Funções Transações'!N180&lt;'Indices PF'!$E$10), 'Indices PF'!$E$9,
    IF(('Funções Transações'!N180&lt;'Indices PF'!$F$10), 'Indices PF'!$F$9, 'Indices PF'!$G$9))))),
 IF(M180="EQ", IF((O180&lt;='Indices PF'!$D$15),
  IF(('Funções Transações'!N180&lt;'Indices PF'!$E$18), 'Indices PF'!$E$15,
  IF(('Funções Transações'!N180&lt;'Indices PF'!$F$18), 'Indices PF'!$F$15, 'Indices PF'!$G$15)),
   IF((O180&lt;='Indices PF'!$D$16),
   IF(('Funções Transações'!N180&lt;'Indices PF'!$E$18), 'Indices PF'!$E$16,
   IF(('Funções Transações'!N180&lt;'Indices PF'!$F$18), 'Indices PF'!$F$16, 'Indices PF'!$G$16)),
    IF((O180&gt;='Indices PF'!$D$17),
    IF(('Funções Transações'!N180&lt;'Indices PF'!$E$18), 'Indices PF'!$E$17,
    IF(('Funções Transações'!N180&lt;'Indices PF'!$F$18), 'Indices PF'!$F$17, 'Indices PF'!$G$17))))),
 IF(M180="EO", IF((O180&lt;='Indices PF'!$D$23),
  IF(('Funções Transações'!N180&lt;'Indices PF'!$E$26), 'Indices PF'!$E$23,
  IF(('Funções Transações'!N180&lt;'Indices PF'!$F$26), 'Indices PF'!$F$23, 'Indices PF'!$G$23)),
   IF((O180&lt;='Indices PF'!$D$24),
   IF(('Funções Transações'!N180&lt;'Indices PF'!$E$26), 'Indices PF'!$E$24,
   IF(('Funções Transações'!N180&lt;'Indices PF'!$F$26), 'Indices PF'!$F$24, 'Indices PF'!$G$24)),
    IF((O180&gt;='Indices PF'!$D$25),
    IF(('Funções Transações'!N180&lt;'Indices PF'!$E$26), 'Indices PF'!$E$25,
    IF(('Funções Transações'!N180&lt;'Indices PF'!$F$26), 'Indices PF'!$F$25, 'Indices PF'!$G$25)))))))))</f>
        <v/>
      </c>
      <c r="T180" s="215" t="str">
        <f>IF(OR(ISBLANK(N180),ISBLANK(O180)),"",
 IF(M180="EI", IF((O180&lt;='Indices PF'!$D$7),
  IF(('Funções Transações'!N180&lt;'Indices PF'!$E$10), N180*'Indices PF'!$J$7,
  IF(('Funções Transações'!N180&lt;'Indices PF'!$F$10), N180*'Indices PF'!$K$7, N180*'Indices PF'!$L$7)),
   IF((O180&lt;='Indices PF'!$D$8),
   IF(('Funções Transações'!N180&lt;'Indices PF'!$E$10), N180*'Indices PF'!$J$8,
   IF(('Funções Transações'!N180&lt;'Indices PF'!$F$10), N180*'Indices PF'!$K$8, N180*'Indices PF'!$L$8)),
    IF((O180&gt;='Indices PF'!$D$9),
    IF(('Funções Transações'!N180&lt;'Indices PF'!$E$10), N180*'Indices PF'!$J$9,
    IF(('Funções Transações'!N180&lt;'Indices PF'!$F$10), N180*'Indices PF'!$K$9, N180*'Indices PF'!$L$9))))),
 IF(M180="EQ", IF((O180&lt;='Indices PF'!$D$15),
  IF(('Funções Transações'!N180&lt;'Indices PF'!$E$18), N180*'Indices PF'!$J$15,
  IF(('Funções Transações'!N180&lt;'Indices PF'!$F$18), N180*'Indices PF'!$K$15, N180*'Indices PF'!$L$15)),
   IF((O180&lt;='Indices PF'!$D$16),
   IF(('Funções Transações'!N180&lt;'Indices PF'!$E$18), N180*'Indices PF'!$J$16,
   IF(('Funções Transações'!N180&lt;'Indices PF'!$F$18), N180*'Indices PF'!$K$16, N180*'Indices PF'!$L$16)),
    IF((O180&gt;='Indices PF'!$D$17),
    IF(('Funções Transações'!N180&lt;'Indices PF'!$E$18), N180*'Indices PF'!$J$17,
    IF(('Funções Transações'!N180&lt;'Indices PF'!$F$18), N180*'Indices PF'!$K$17, N180*'Indices PF'!$L$17))))),
 IF(M180="EO", IF((O180&lt;='Indices PF'!$D$23),
  IF(('Funções Transações'!N180&lt;'Indices PF'!$E$26), N180*'Indices PF'!$J$23,
  IF(('Funções Transações'!N180&lt;'Indices PF'!$F$26), N180*'Indices PF'!$K$23, N180*'Indices PF'!$L$23)),
   IF((O180&lt;='Indices PF'!$D$24),
   IF(('Funções Transações'!N180&lt;'Indices PF'!$E$26), N180*'Indices PF'!$J$24,
   IF(('Funções Transações'!N180&lt;'Indices PF'!$F$26), N180*'Indices PF'!$K$24, N180*'Indices PF'!$L$24)),
    IF((O180&gt;='Indices PF'!$D$25),
    IF(('Funções Transações'!N180&lt;'Indices PF'!$E$26), N180*'Indices PF'!$J$25,
    IF(('Funções Transações'!N180&lt;'Indices PF'!$F$26), N180*'Indices PF'!$K$25, N180*'Indices PF'!$L$25)))))))))</f>
        <v/>
      </c>
      <c r="U180" s="216" t="str">
        <f>IF(OR(ISBLANK(P180),ISBLANK(Q180)),"",
 IF((Q180&lt;='Indices PF'!$D$47),
  IF(('Funções Transações'!P180&lt;'Indices PF'!$E$50), P180*'Indices PF'!$J$47,
  IF(('Funções Transações'!P180&lt;'Indices PF'!$F$50), P180*'Indices PF'!$K$47, P180*'Indices PF'!$L$47)),
   IF((Q180&lt;='Indices PF'!$D$48),
   IF(('Funções Transações'!P180&lt;'Indices PF'!$E$50), P180*'Indices PF'!$J$48,
   IF(('Funções Transações'!P180&lt;'Indices PF'!$F$50), P180*'Indices PF'!$K$48, P180*'Indices PF'!$L$48)),
    IF((Q180&gt;='Indices PF'!$D$49),
    IF(('Funções Transações'!P180&lt;'Indices PF'!$E$50), P180*'Indices PF'!$J$49,
    IF(('Funções Transações'!P180&lt;'Indices PF'!$F$50), P180*'Indices PF'!$K$49, P180*'Indices PF'!$L$49))))))</f>
        <v/>
      </c>
      <c r="V180" s="122"/>
      <c r="W180" s="122"/>
      <c r="X180" s="122"/>
      <c r="Y180" s="117"/>
      <c r="Z180" s="117"/>
      <c r="AA180" s="118"/>
      <c r="AB180" s="241" t="str">
        <f t="shared" si="2"/>
        <v/>
      </c>
      <c r="AC180" s="123"/>
      <c r="AD180" s="148"/>
      <c r="AE180" s="123"/>
      <c r="AF180" s="123"/>
      <c r="AG180" s="123"/>
    </row>
    <row r="181" spans="1:33" ht="12.75" customHeight="1">
      <c r="A181" s="84"/>
      <c r="B181" s="107"/>
      <c r="C181" s="173"/>
      <c r="D181" s="122"/>
      <c r="E181" s="118"/>
      <c r="F181" s="238"/>
      <c r="G181" s="122"/>
      <c r="H181" s="118"/>
      <c r="I181" s="144" t="str">
        <f>IF(AND(ISTEXT(K181),ISTEXT(L181)),"",SUM(K181:L181)*'Indices PF'!$E$54)</f>
        <v/>
      </c>
      <c r="J181" s="214" t="str">
        <f>IF(OR(ISBLANK(E181),ISBLANK(F181)),"",
 IF(D181="EI", IF((F181&lt;='Indices PF'!$D$7),
  IF(('Funções Transações'!E181&lt;'Indices PF'!$E$10), 'Indices PF'!$E$7,
  IF(('Funções Transações'!E181&lt;'Indices PF'!$F$10), 'Indices PF'!$F$7, 'Indices PF'!$G$7)),
   IF((F181&lt;='Indices PF'!$D$8),
   IF(('Funções Transações'!E181&lt;'Indices PF'!$E$10), 'Indices PF'!$E$8,
   IF(('Funções Transações'!E181&lt;'Indices PF'!$F$10), 'Indices PF'!$F$8, 'Indices PF'!$G$8)),
    IF((F181&gt;='Indices PF'!$D$9),
    IF(('Funções Transações'!E181&lt;'Indices PF'!$E$10), 'Indices PF'!$E$9,
    IF(('Funções Transações'!E181&lt;'Indices PF'!$F$10), 'Indices PF'!$F$9, 'Indices PF'!$G$9))))),
 IF(D181="EQ", IF((F181&lt;='Indices PF'!$D$15),
  IF(('Funções Transações'!E181&lt;'Indices PF'!$E$18), 'Indices PF'!$E$15,
  IF(('Funções Transações'!E181&lt;'Indices PF'!$F$18), 'Indices PF'!$F$15, 'Indices PF'!$G$15)),
   IF((F181&lt;='Indices PF'!$D$16),
   IF(('Funções Transações'!E181&lt;'Indices PF'!$E$18), 'Indices PF'!$E$16,
   IF(('Funções Transações'!E181&lt;'Indices PF'!$F$18), 'Indices PF'!$F$16, 'Indices PF'!$G$16)),
    IF((F181&gt;='Indices PF'!$D$17),
    IF(('Funções Transações'!E181&lt;'Indices PF'!$E$18), 'Indices PF'!$E$16,
    IF(('Funções Transações'!E181&lt;'Indices PF'!$F$18), 'Indices PF'!$F$16, 'Indices PF'!$G$16))))),
 IF(D181="EO", IF((F181&lt;='Indices PF'!$D$23),
  IF(('Funções Transações'!E181&lt;'Indices PF'!$E$26), 'Indices PF'!$E$23,
  IF(('Funções Transações'!E181&lt;'Indices PF'!$F$26), 'Indices PF'!$F$23, 'Indices PF'!$G$23)),
   IF((F181&lt;='Indices PF'!$D$24),
   IF(('Funções Transações'!E181&lt;'Indices PF'!$E$26), 'Indices PF'!$E$24,
   IF(('Funções Transações'!E181&lt;'Indices PF'!$F$26), 'Indices PF'!$F$24, 'Indices PF'!$G$24)),
    IF((F181&gt;='Indices PF'!$D$25),
    IF(('Funções Transações'!E181&lt;'Indices PF'!$E$26), 'Indices PF'!$E$25,
    IF(('Funções Transações'!E181&lt;'Indices PF'!$F$26), 'Indices PF'!$F$25, 'Indices PF'!$G$25)))))))))</f>
        <v/>
      </c>
      <c r="K181" s="116" t="str">
        <f>IF(OR(ISBLANK(E181),ISBLANK(F181)),"",
 IF(D181="EI", IF((F181&lt;='Indices PF'!$D$7),
  IF(('Funções Transações'!E181&lt;'Indices PF'!$E$10), E181*'Indices PF'!$J$7,
  IF(('Funções Transações'!E181&lt;'Indices PF'!$F$10), E181*'Indices PF'!$K$7, E181*'Indices PF'!$L$7)),
   IF((F181&lt;='Indices PF'!$D$8),
   IF(('Funções Transações'!E181&lt;'Indices PF'!$E$10), E181*'Indices PF'!$J$8,
   IF(('Funções Transações'!E181&lt;'Indices PF'!$F$10), E181*'Indices PF'!$K$8, E181*'Indices PF'!$L$8)),
    IF((F181&gt;='Indices PF'!$D$9),
    IF(('Funções Transações'!E181&lt;'Indices PF'!$E$10), E181*'Indices PF'!$J$9,
    IF(('Funções Transações'!E181&lt;'Indices PF'!$F$10), E181*'Indices PF'!$K$9, E181*'Indices PF'!$L$9))))),
 IF(D181="EQ", IF((F181&lt;='Indices PF'!$D$15),
  IF(('Funções Transações'!E181&lt;'Indices PF'!$E$18), E181*'Indices PF'!$J$15,
  IF(('Funções Transações'!E181&lt;'Indices PF'!$F$18), E181*'Indices PF'!$K$15, E181*'Indices PF'!$L$15)),
   IF((F181&lt;='Indices PF'!$D$16),
   IF(('Funções Transações'!E181&lt;'Indices PF'!$E$18), E181*'Indices PF'!$J$16,
   IF(('Funções Transações'!E181&lt;'Indices PF'!$F$18), E181*'Indices PF'!$K$16, E181*'Indices PF'!$L$16)),
    IF((F181&gt;='Indices PF'!$D$17),
    IF(('Funções Transações'!E181&lt;'Indices PF'!$E$18), E181*'Indices PF'!$J$16,
    IF(('Funções Transações'!E181&lt;'Indices PF'!$F$18), E181*'Indices PF'!$K$16, E181*'Indices PF'!$L$16))))),
 IF(D181="EO", IF((F181&lt;='Indices PF'!$D$23),
  IF(('Funções Transações'!E181&lt;'Indices PF'!$E$26), E181*'Indices PF'!$J$23,
  IF(('Funções Transações'!E181&lt;'Indices PF'!$F$26), E181*'Indices PF'!$K$23, E181*'Indices PF'!$L$23)),
   IF((F181&lt;='Indices PF'!$D$24),
   IF(('Funções Transações'!E181&lt;'Indices PF'!$E$26), E181*'Indices PF'!$J$24,
   IF(('Funções Transações'!E181&lt;'Indices PF'!$F$26), E181*'Indices PF'!$K$24, E181*'Indices PF'!$L$24)),
    IF((F181&gt;='Indices PF'!$D$25),
    IF(('Funções Transações'!E181&lt;'Indices PF'!$E$26), E181*'Indices PF'!$J$25,
    IF(('Funções Transações'!E181&lt;'Indices PF'!$F$26), E181*'Indices PF'!$K$25, E181*'Indices PF'!$L$25)))))))))</f>
        <v/>
      </c>
      <c r="L181" s="239" t="str">
        <f>IF(OR(ISBLANK(G181),ISBLANK(H181)),"",
 IF((H181&lt;='Indices PF'!$D$47),
  IF(('Funções Transações'!G181&lt;'Indices PF'!$E$50), G181*'Indices PF'!$J$47,
  IF(('Funções Transações'!G181&lt;'Indices PF'!$F$50), G181*'Indices PF'!$K$47, G181*'Indices PF'!$L$47)),
   IF((H181&lt;='Indices PF'!$D$48),
   IF(('Funções Transações'!G181&lt;'Indices PF'!$E$50), G181*'Indices PF'!$J$48,
   IF(('Funções Transações'!G181&lt;'Indices PF'!$F$50), G181*'Indices PF'!$K$48, G181*'Indices PF'!$L$48)),
    IF((H181&gt;='Indices PF'!$D$49),
    IF(('Funções Transações'!G181&lt;'Indices PF'!$E$50), G181*'Indices PF'!$J$49,
    IF(('Funções Transações'!G181&lt;'Indices PF'!$F$50), G181*'Indices PF'!$K$49, G181*'Indices PF'!$L$49))))))</f>
        <v/>
      </c>
      <c r="M181" s="122"/>
      <c r="N181" s="118"/>
      <c r="O181" s="122"/>
      <c r="P181" s="117"/>
      <c r="Q181" s="118"/>
      <c r="R181" s="144" t="str">
        <f>IF(AND(ISTEXT(T181),ISTEXT(U181)),"",SUM(T181:U181)*'Indices PF'!$E$54)</f>
        <v/>
      </c>
      <c r="S181" s="214" t="str">
        <f>IF(OR(ISBLANK(N181),ISBLANK(O181)),"",
 IF(M181="EI", IF((O181&lt;='Indices PF'!$D$7),
  IF(('Funções Transações'!N181&lt;'Indices PF'!$E$10), 'Indices PF'!$E$7,
  IF(('Funções Transações'!N181&lt;'Indices PF'!$F$10), 'Indices PF'!$F$7, 'Indices PF'!$G$7)),
   IF((O181&lt;='Indices PF'!$D$8),
   IF(('Funções Transações'!N181&lt;'Indices PF'!$E$10), 'Indices PF'!$E$8,
   IF(('Funções Transações'!N181&lt;'Indices PF'!$F$10), 'Indices PF'!$F$8, 'Indices PF'!$G$8)),
    IF((O181&gt;='Indices PF'!$D$9),
    IF(('Funções Transações'!N181&lt;'Indices PF'!$E$10), 'Indices PF'!$E$9,
    IF(('Funções Transações'!N181&lt;'Indices PF'!$F$10), 'Indices PF'!$F$9, 'Indices PF'!$G$9))))),
 IF(M181="EQ", IF((O181&lt;='Indices PF'!$D$15),
  IF(('Funções Transações'!N181&lt;'Indices PF'!$E$18), 'Indices PF'!$E$15,
  IF(('Funções Transações'!N181&lt;'Indices PF'!$F$18), 'Indices PF'!$F$15, 'Indices PF'!$G$15)),
   IF((O181&lt;='Indices PF'!$D$16),
   IF(('Funções Transações'!N181&lt;'Indices PF'!$E$18), 'Indices PF'!$E$16,
   IF(('Funções Transações'!N181&lt;'Indices PF'!$F$18), 'Indices PF'!$F$16, 'Indices PF'!$G$16)),
    IF((O181&gt;='Indices PF'!$D$17),
    IF(('Funções Transações'!N181&lt;'Indices PF'!$E$18), 'Indices PF'!$E$17,
    IF(('Funções Transações'!N181&lt;'Indices PF'!$F$18), 'Indices PF'!$F$17, 'Indices PF'!$G$17))))),
 IF(M181="EO", IF((O181&lt;='Indices PF'!$D$23),
  IF(('Funções Transações'!N181&lt;'Indices PF'!$E$26), 'Indices PF'!$E$23,
  IF(('Funções Transações'!N181&lt;'Indices PF'!$F$26), 'Indices PF'!$F$23, 'Indices PF'!$G$23)),
   IF((O181&lt;='Indices PF'!$D$24),
   IF(('Funções Transações'!N181&lt;'Indices PF'!$E$26), 'Indices PF'!$E$24,
   IF(('Funções Transações'!N181&lt;'Indices PF'!$F$26), 'Indices PF'!$F$24, 'Indices PF'!$G$24)),
    IF((O181&gt;='Indices PF'!$D$25),
    IF(('Funções Transações'!N181&lt;'Indices PF'!$E$26), 'Indices PF'!$E$25,
    IF(('Funções Transações'!N181&lt;'Indices PF'!$F$26), 'Indices PF'!$F$25, 'Indices PF'!$G$25)))))))))</f>
        <v/>
      </c>
      <c r="T181" s="215" t="str">
        <f>IF(OR(ISBLANK(N181),ISBLANK(O181)),"",
 IF(M181="EI", IF((O181&lt;='Indices PF'!$D$7),
  IF(('Funções Transações'!N181&lt;'Indices PF'!$E$10), N181*'Indices PF'!$J$7,
  IF(('Funções Transações'!N181&lt;'Indices PF'!$F$10), N181*'Indices PF'!$K$7, N181*'Indices PF'!$L$7)),
   IF((O181&lt;='Indices PF'!$D$8),
   IF(('Funções Transações'!N181&lt;'Indices PF'!$E$10), N181*'Indices PF'!$J$8,
   IF(('Funções Transações'!N181&lt;'Indices PF'!$F$10), N181*'Indices PF'!$K$8, N181*'Indices PF'!$L$8)),
    IF((O181&gt;='Indices PF'!$D$9),
    IF(('Funções Transações'!N181&lt;'Indices PF'!$E$10), N181*'Indices PF'!$J$9,
    IF(('Funções Transações'!N181&lt;'Indices PF'!$F$10), N181*'Indices PF'!$K$9, N181*'Indices PF'!$L$9))))),
 IF(M181="EQ", IF((O181&lt;='Indices PF'!$D$15),
  IF(('Funções Transações'!N181&lt;'Indices PF'!$E$18), N181*'Indices PF'!$J$15,
  IF(('Funções Transações'!N181&lt;'Indices PF'!$F$18), N181*'Indices PF'!$K$15, N181*'Indices PF'!$L$15)),
   IF((O181&lt;='Indices PF'!$D$16),
   IF(('Funções Transações'!N181&lt;'Indices PF'!$E$18), N181*'Indices PF'!$J$16,
   IF(('Funções Transações'!N181&lt;'Indices PF'!$F$18), N181*'Indices PF'!$K$16, N181*'Indices PF'!$L$16)),
    IF((O181&gt;='Indices PF'!$D$17),
    IF(('Funções Transações'!N181&lt;'Indices PF'!$E$18), N181*'Indices PF'!$J$17,
    IF(('Funções Transações'!N181&lt;'Indices PF'!$F$18), N181*'Indices PF'!$K$17, N181*'Indices PF'!$L$17))))),
 IF(M181="EO", IF((O181&lt;='Indices PF'!$D$23),
  IF(('Funções Transações'!N181&lt;'Indices PF'!$E$26), N181*'Indices PF'!$J$23,
  IF(('Funções Transações'!N181&lt;'Indices PF'!$F$26), N181*'Indices PF'!$K$23, N181*'Indices PF'!$L$23)),
   IF((O181&lt;='Indices PF'!$D$24),
   IF(('Funções Transações'!N181&lt;'Indices PF'!$E$26), N181*'Indices PF'!$J$24,
   IF(('Funções Transações'!N181&lt;'Indices PF'!$F$26), N181*'Indices PF'!$K$24, N181*'Indices PF'!$L$24)),
    IF((O181&gt;='Indices PF'!$D$25),
    IF(('Funções Transações'!N181&lt;'Indices PF'!$E$26), N181*'Indices PF'!$J$25,
    IF(('Funções Transações'!N181&lt;'Indices PF'!$F$26), N181*'Indices PF'!$K$25, N181*'Indices PF'!$L$25)))))))))</f>
        <v/>
      </c>
      <c r="U181" s="216" t="str">
        <f>IF(OR(ISBLANK(P181),ISBLANK(Q181)),"",
 IF((Q181&lt;='Indices PF'!$D$47),
  IF(('Funções Transações'!P181&lt;'Indices PF'!$E$50), P181*'Indices PF'!$J$47,
  IF(('Funções Transações'!P181&lt;'Indices PF'!$F$50), P181*'Indices PF'!$K$47, P181*'Indices PF'!$L$47)),
   IF((Q181&lt;='Indices PF'!$D$48),
   IF(('Funções Transações'!P181&lt;'Indices PF'!$E$50), P181*'Indices PF'!$J$48,
   IF(('Funções Transações'!P181&lt;'Indices PF'!$F$50), P181*'Indices PF'!$K$48, P181*'Indices PF'!$L$48)),
    IF((Q181&gt;='Indices PF'!$D$49),
    IF(('Funções Transações'!P181&lt;'Indices PF'!$E$50), P181*'Indices PF'!$J$49,
    IF(('Funções Transações'!P181&lt;'Indices PF'!$F$50), P181*'Indices PF'!$K$49, P181*'Indices PF'!$L$49))))))</f>
        <v/>
      </c>
      <c r="V181" s="122"/>
      <c r="W181" s="122"/>
      <c r="X181" s="122"/>
      <c r="Y181" s="117"/>
      <c r="Z181" s="117"/>
      <c r="AA181" s="118"/>
      <c r="AB181" s="241" t="str">
        <f t="shared" si="2"/>
        <v/>
      </c>
      <c r="AC181" s="123"/>
      <c r="AD181" s="148"/>
      <c r="AE181" s="123"/>
      <c r="AF181" s="123"/>
      <c r="AG181" s="123"/>
    </row>
    <row r="182" spans="1:33" ht="12.75" customHeight="1">
      <c r="A182" s="84"/>
      <c r="B182" s="107"/>
      <c r="C182" s="173"/>
      <c r="D182" s="122"/>
      <c r="E182" s="118"/>
      <c r="F182" s="238"/>
      <c r="G182" s="122"/>
      <c r="H182" s="118"/>
      <c r="I182" s="144" t="str">
        <f>IF(AND(ISTEXT(K182),ISTEXT(L182)),"",SUM(K182:L182)*'Indices PF'!$E$54)</f>
        <v/>
      </c>
      <c r="J182" s="214" t="str">
        <f>IF(OR(ISBLANK(E182),ISBLANK(F182)),"",
 IF(D182="EI", IF((F182&lt;='Indices PF'!$D$7),
  IF(('Funções Transações'!E182&lt;'Indices PF'!$E$10), 'Indices PF'!$E$7,
  IF(('Funções Transações'!E182&lt;'Indices PF'!$F$10), 'Indices PF'!$F$7, 'Indices PF'!$G$7)),
   IF((F182&lt;='Indices PF'!$D$8),
   IF(('Funções Transações'!E182&lt;'Indices PF'!$E$10), 'Indices PF'!$E$8,
   IF(('Funções Transações'!E182&lt;'Indices PF'!$F$10), 'Indices PF'!$F$8, 'Indices PF'!$G$8)),
    IF((F182&gt;='Indices PF'!$D$9),
    IF(('Funções Transações'!E182&lt;'Indices PF'!$E$10), 'Indices PF'!$E$9,
    IF(('Funções Transações'!E182&lt;'Indices PF'!$F$10), 'Indices PF'!$F$9, 'Indices PF'!$G$9))))),
 IF(D182="EQ", IF((F182&lt;='Indices PF'!$D$15),
  IF(('Funções Transações'!E182&lt;'Indices PF'!$E$18), 'Indices PF'!$E$15,
  IF(('Funções Transações'!E182&lt;'Indices PF'!$F$18), 'Indices PF'!$F$15, 'Indices PF'!$G$15)),
   IF((F182&lt;='Indices PF'!$D$16),
   IF(('Funções Transações'!E182&lt;'Indices PF'!$E$18), 'Indices PF'!$E$16,
   IF(('Funções Transações'!E182&lt;'Indices PF'!$F$18), 'Indices PF'!$F$16, 'Indices PF'!$G$16)),
    IF((F182&gt;='Indices PF'!$D$17),
    IF(('Funções Transações'!E182&lt;'Indices PF'!$E$18), 'Indices PF'!$E$16,
    IF(('Funções Transações'!E182&lt;'Indices PF'!$F$18), 'Indices PF'!$F$16, 'Indices PF'!$G$16))))),
 IF(D182="EO", IF((F182&lt;='Indices PF'!$D$23),
  IF(('Funções Transações'!E182&lt;'Indices PF'!$E$26), 'Indices PF'!$E$23,
  IF(('Funções Transações'!E182&lt;'Indices PF'!$F$26), 'Indices PF'!$F$23, 'Indices PF'!$G$23)),
   IF((F182&lt;='Indices PF'!$D$24),
   IF(('Funções Transações'!E182&lt;'Indices PF'!$E$26), 'Indices PF'!$E$24,
   IF(('Funções Transações'!E182&lt;'Indices PF'!$F$26), 'Indices PF'!$F$24, 'Indices PF'!$G$24)),
    IF((F182&gt;='Indices PF'!$D$25),
    IF(('Funções Transações'!E182&lt;'Indices PF'!$E$26), 'Indices PF'!$E$25,
    IF(('Funções Transações'!E182&lt;'Indices PF'!$F$26), 'Indices PF'!$F$25, 'Indices PF'!$G$25)))))))))</f>
        <v/>
      </c>
      <c r="K182" s="116" t="str">
        <f>IF(OR(ISBLANK(E182),ISBLANK(F182)),"",
 IF(D182="EI", IF((F182&lt;='Indices PF'!$D$7),
  IF(('Funções Transações'!E182&lt;'Indices PF'!$E$10), E182*'Indices PF'!$J$7,
  IF(('Funções Transações'!E182&lt;'Indices PF'!$F$10), E182*'Indices PF'!$K$7, E182*'Indices PF'!$L$7)),
   IF((F182&lt;='Indices PF'!$D$8),
   IF(('Funções Transações'!E182&lt;'Indices PF'!$E$10), E182*'Indices PF'!$J$8,
   IF(('Funções Transações'!E182&lt;'Indices PF'!$F$10), E182*'Indices PF'!$K$8, E182*'Indices PF'!$L$8)),
    IF((F182&gt;='Indices PF'!$D$9),
    IF(('Funções Transações'!E182&lt;'Indices PF'!$E$10), E182*'Indices PF'!$J$9,
    IF(('Funções Transações'!E182&lt;'Indices PF'!$F$10), E182*'Indices PF'!$K$9, E182*'Indices PF'!$L$9))))),
 IF(D182="EQ", IF((F182&lt;='Indices PF'!$D$15),
  IF(('Funções Transações'!E182&lt;'Indices PF'!$E$18), E182*'Indices PF'!$J$15,
  IF(('Funções Transações'!E182&lt;'Indices PF'!$F$18), E182*'Indices PF'!$K$15, E182*'Indices PF'!$L$15)),
   IF((F182&lt;='Indices PF'!$D$16),
   IF(('Funções Transações'!E182&lt;'Indices PF'!$E$18), E182*'Indices PF'!$J$16,
   IF(('Funções Transações'!E182&lt;'Indices PF'!$F$18), E182*'Indices PF'!$K$16, E182*'Indices PF'!$L$16)),
    IF((F182&gt;='Indices PF'!$D$17),
    IF(('Funções Transações'!E182&lt;'Indices PF'!$E$18), E182*'Indices PF'!$J$16,
    IF(('Funções Transações'!E182&lt;'Indices PF'!$F$18), E182*'Indices PF'!$K$16, E182*'Indices PF'!$L$16))))),
 IF(D182="EO", IF((F182&lt;='Indices PF'!$D$23),
  IF(('Funções Transações'!E182&lt;'Indices PF'!$E$26), E182*'Indices PF'!$J$23,
  IF(('Funções Transações'!E182&lt;'Indices PF'!$F$26), E182*'Indices PF'!$K$23, E182*'Indices PF'!$L$23)),
   IF((F182&lt;='Indices PF'!$D$24),
   IF(('Funções Transações'!E182&lt;'Indices PF'!$E$26), E182*'Indices PF'!$J$24,
   IF(('Funções Transações'!E182&lt;'Indices PF'!$F$26), E182*'Indices PF'!$K$24, E182*'Indices PF'!$L$24)),
    IF((F182&gt;='Indices PF'!$D$25),
    IF(('Funções Transações'!E182&lt;'Indices PF'!$E$26), E182*'Indices PF'!$J$25,
    IF(('Funções Transações'!E182&lt;'Indices PF'!$F$26), E182*'Indices PF'!$K$25, E182*'Indices PF'!$L$25)))))))))</f>
        <v/>
      </c>
      <c r="L182" s="239" t="str">
        <f>IF(OR(ISBLANK(G182),ISBLANK(H182)),"",
 IF((H182&lt;='Indices PF'!$D$47),
  IF(('Funções Transações'!G182&lt;'Indices PF'!$E$50), G182*'Indices PF'!$J$47,
  IF(('Funções Transações'!G182&lt;'Indices PF'!$F$50), G182*'Indices PF'!$K$47, G182*'Indices PF'!$L$47)),
   IF((H182&lt;='Indices PF'!$D$48),
   IF(('Funções Transações'!G182&lt;'Indices PF'!$E$50), G182*'Indices PF'!$J$48,
   IF(('Funções Transações'!G182&lt;'Indices PF'!$F$50), G182*'Indices PF'!$K$48, G182*'Indices PF'!$L$48)),
    IF((H182&gt;='Indices PF'!$D$49),
    IF(('Funções Transações'!G182&lt;'Indices PF'!$E$50), G182*'Indices PF'!$J$49,
    IF(('Funções Transações'!G182&lt;'Indices PF'!$F$50), G182*'Indices PF'!$K$49, G182*'Indices PF'!$L$49))))))</f>
        <v/>
      </c>
      <c r="M182" s="122"/>
      <c r="N182" s="118"/>
      <c r="O182" s="122"/>
      <c r="P182" s="117"/>
      <c r="Q182" s="118"/>
      <c r="R182" s="144" t="str">
        <f>IF(AND(ISTEXT(T182),ISTEXT(U182)),"",SUM(T182:U182)*'Indices PF'!$E$54)</f>
        <v/>
      </c>
      <c r="S182" s="214" t="str">
        <f>IF(OR(ISBLANK(N182),ISBLANK(O182)),"",
 IF(M182="EI", IF((O182&lt;='Indices PF'!$D$7),
  IF(('Funções Transações'!N182&lt;'Indices PF'!$E$10), 'Indices PF'!$E$7,
  IF(('Funções Transações'!N182&lt;'Indices PF'!$F$10), 'Indices PF'!$F$7, 'Indices PF'!$G$7)),
   IF((O182&lt;='Indices PF'!$D$8),
   IF(('Funções Transações'!N182&lt;'Indices PF'!$E$10), 'Indices PF'!$E$8,
   IF(('Funções Transações'!N182&lt;'Indices PF'!$F$10), 'Indices PF'!$F$8, 'Indices PF'!$G$8)),
    IF((O182&gt;='Indices PF'!$D$9),
    IF(('Funções Transações'!N182&lt;'Indices PF'!$E$10), 'Indices PF'!$E$9,
    IF(('Funções Transações'!N182&lt;'Indices PF'!$F$10), 'Indices PF'!$F$9, 'Indices PF'!$G$9))))),
 IF(M182="EQ", IF((O182&lt;='Indices PF'!$D$15),
  IF(('Funções Transações'!N182&lt;'Indices PF'!$E$18), 'Indices PF'!$E$15,
  IF(('Funções Transações'!N182&lt;'Indices PF'!$F$18), 'Indices PF'!$F$15, 'Indices PF'!$G$15)),
   IF((O182&lt;='Indices PF'!$D$16),
   IF(('Funções Transações'!N182&lt;'Indices PF'!$E$18), 'Indices PF'!$E$16,
   IF(('Funções Transações'!N182&lt;'Indices PF'!$F$18), 'Indices PF'!$F$16, 'Indices PF'!$G$16)),
    IF((O182&gt;='Indices PF'!$D$17),
    IF(('Funções Transações'!N182&lt;'Indices PF'!$E$18), 'Indices PF'!$E$17,
    IF(('Funções Transações'!N182&lt;'Indices PF'!$F$18), 'Indices PF'!$F$17, 'Indices PF'!$G$17))))),
 IF(M182="EO", IF((O182&lt;='Indices PF'!$D$23),
  IF(('Funções Transações'!N182&lt;'Indices PF'!$E$26), 'Indices PF'!$E$23,
  IF(('Funções Transações'!N182&lt;'Indices PF'!$F$26), 'Indices PF'!$F$23, 'Indices PF'!$G$23)),
   IF((O182&lt;='Indices PF'!$D$24),
   IF(('Funções Transações'!N182&lt;'Indices PF'!$E$26), 'Indices PF'!$E$24,
   IF(('Funções Transações'!N182&lt;'Indices PF'!$F$26), 'Indices PF'!$F$24, 'Indices PF'!$G$24)),
    IF((O182&gt;='Indices PF'!$D$25),
    IF(('Funções Transações'!N182&lt;'Indices PF'!$E$26), 'Indices PF'!$E$25,
    IF(('Funções Transações'!N182&lt;'Indices PF'!$F$26), 'Indices PF'!$F$25, 'Indices PF'!$G$25)))))))))</f>
        <v/>
      </c>
      <c r="T182" s="215" t="str">
        <f>IF(OR(ISBLANK(N182),ISBLANK(O182)),"",
 IF(M182="EI", IF((O182&lt;='Indices PF'!$D$7),
  IF(('Funções Transações'!N182&lt;'Indices PF'!$E$10), N182*'Indices PF'!$J$7,
  IF(('Funções Transações'!N182&lt;'Indices PF'!$F$10), N182*'Indices PF'!$K$7, N182*'Indices PF'!$L$7)),
   IF((O182&lt;='Indices PF'!$D$8),
   IF(('Funções Transações'!N182&lt;'Indices PF'!$E$10), N182*'Indices PF'!$J$8,
   IF(('Funções Transações'!N182&lt;'Indices PF'!$F$10), N182*'Indices PF'!$K$8, N182*'Indices PF'!$L$8)),
    IF((O182&gt;='Indices PF'!$D$9),
    IF(('Funções Transações'!N182&lt;'Indices PF'!$E$10), N182*'Indices PF'!$J$9,
    IF(('Funções Transações'!N182&lt;'Indices PF'!$F$10), N182*'Indices PF'!$K$9, N182*'Indices PF'!$L$9))))),
 IF(M182="EQ", IF((O182&lt;='Indices PF'!$D$15),
  IF(('Funções Transações'!N182&lt;'Indices PF'!$E$18), N182*'Indices PF'!$J$15,
  IF(('Funções Transações'!N182&lt;'Indices PF'!$F$18), N182*'Indices PF'!$K$15, N182*'Indices PF'!$L$15)),
   IF((O182&lt;='Indices PF'!$D$16),
   IF(('Funções Transações'!N182&lt;'Indices PF'!$E$18), N182*'Indices PF'!$J$16,
   IF(('Funções Transações'!N182&lt;'Indices PF'!$F$18), N182*'Indices PF'!$K$16, N182*'Indices PF'!$L$16)),
    IF((O182&gt;='Indices PF'!$D$17),
    IF(('Funções Transações'!N182&lt;'Indices PF'!$E$18), N182*'Indices PF'!$J$17,
    IF(('Funções Transações'!N182&lt;'Indices PF'!$F$18), N182*'Indices PF'!$K$17, N182*'Indices PF'!$L$17))))),
 IF(M182="EO", IF((O182&lt;='Indices PF'!$D$23),
  IF(('Funções Transações'!N182&lt;'Indices PF'!$E$26), N182*'Indices PF'!$J$23,
  IF(('Funções Transações'!N182&lt;'Indices PF'!$F$26), N182*'Indices PF'!$K$23, N182*'Indices PF'!$L$23)),
   IF((O182&lt;='Indices PF'!$D$24),
   IF(('Funções Transações'!N182&lt;'Indices PF'!$E$26), N182*'Indices PF'!$J$24,
   IF(('Funções Transações'!N182&lt;'Indices PF'!$F$26), N182*'Indices PF'!$K$24, N182*'Indices PF'!$L$24)),
    IF((O182&gt;='Indices PF'!$D$25),
    IF(('Funções Transações'!N182&lt;'Indices PF'!$E$26), N182*'Indices PF'!$J$25,
    IF(('Funções Transações'!N182&lt;'Indices PF'!$F$26), N182*'Indices PF'!$K$25, N182*'Indices PF'!$L$25)))))))))</f>
        <v/>
      </c>
      <c r="U182" s="216" t="str">
        <f>IF(OR(ISBLANK(P182),ISBLANK(Q182)),"",
 IF((Q182&lt;='Indices PF'!$D$47),
  IF(('Funções Transações'!P182&lt;'Indices PF'!$E$50), P182*'Indices PF'!$J$47,
  IF(('Funções Transações'!P182&lt;'Indices PF'!$F$50), P182*'Indices PF'!$K$47, P182*'Indices PF'!$L$47)),
   IF((Q182&lt;='Indices PF'!$D$48),
   IF(('Funções Transações'!P182&lt;'Indices PF'!$E$50), P182*'Indices PF'!$J$48,
   IF(('Funções Transações'!P182&lt;'Indices PF'!$F$50), P182*'Indices PF'!$K$48, P182*'Indices PF'!$L$48)),
    IF((Q182&gt;='Indices PF'!$D$49),
    IF(('Funções Transações'!P182&lt;'Indices PF'!$E$50), P182*'Indices PF'!$J$49,
    IF(('Funções Transações'!P182&lt;'Indices PF'!$F$50), P182*'Indices PF'!$K$49, P182*'Indices PF'!$L$49))))))</f>
        <v/>
      </c>
      <c r="V182" s="122"/>
      <c r="W182" s="122"/>
      <c r="X182" s="122"/>
      <c r="Y182" s="117"/>
      <c r="Z182" s="117"/>
      <c r="AA182" s="118"/>
      <c r="AB182" s="241" t="str">
        <f t="shared" si="2"/>
        <v/>
      </c>
      <c r="AC182" s="123"/>
      <c r="AD182" s="148"/>
      <c r="AE182" s="123"/>
      <c r="AF182" s="123"/>
      <c r="AG182" s="123"/>
    </row>
    <row r="183" spans="1:33" ht="12.75" customHeight="1">
      <c r="A183" s="84"/>
      <c r="B183" s="107"/>
      <c r="C183" s="173"/>
      <c r="D183" s="122"/>
      <c r="E183" s="118"/>
      <c r="F183" s="238"/>
      <c r="G183" s="122"/>
      <c r="H183" s="118"/>
      <c r="I183" s="144" t="str">
        <f>IF(AND(ISTEXT(K183),ISTEXT(L183)),"",SUM(K183:L183)*'Indices PF'!$E$54)</f>
        <v/>
      </c>
      <c r="J183" s="214" t="str">
        <f>IF(OR(ISBLANK(E183),ISBLANK(F183)),"",
 IF(D183="EI", IF((F183&lt;='Indices PF'!$D$7),
  IF(('Funções Transações'!E183&lt;'Indices PF'!$E$10), 'Indices PF'!$E$7,
  IF(('Funções Transações'!E183&lt;'Indices PF'!$F$10), 'Indices PF'!$F$7, 'Indices PF'!$G$7)),
   IF((F183&lt;='Indices PF'!$D$8),
   IF(('Funções Transações'!E183&lt;'Indices PF'!$E$10), 'Indices PF'!$E$8,
   IF(('Funções Transações'!E183&lt;'Indices PF'!$F$10), 'Indices PF'!$F$8, 'Indices PF'!$G$8)),
    IF((F183&gt;='Indices PF'!$D$9),
    IF(('Funções Transações'!E183&lt;'Indices PF'!$E$10), 'Indices PF'!$E$9,
    IF(('Funções Transações'!E183&lt;'Indices PF'!$F$10), 'Indices PF'!$F$9, 'Indices PF'!$G$9))))),
 IF(D183="EQ", IF((F183&lt;='Indices PF'!$D$15),
  IF(('Funções Transações'!E183&lt;'Indices PF'!$E$18), 'Indices PF'!$E$15,
  IF(('Funções Transações'!E183&lt;'Indices PF'!$F$18), 'Indices PF'!$F$15, 'Indices PF'!$G$15)),
   IF((F183&lt;='Indices PF'!$D$16),
   IF(('Funções Transações'!E183&lt;'Indices PF'!$E$18), 'Indices PF'!$E$16,
   IF(('Funções Transações'!E183&lt;'Indices PF'!$F$18), 'Indices PF'!$F$16, 'Indices PF'!$G$16)),
    IF((F183&gt;='Indices PF'!$D$17),
    IF(('Funções Transações'!E183&lt;'Indices PF'!$E$18), 'Indices PF'!$E$16,
    IF(('Funções Transações'!E183&lt;'Indices PF'!$F$18), 'Indices PF'!$F$16, 'Indices PF'!$G$16))))),
 IF(D183="EO", IF((F183&lt;='Indices PF'!$D$23),
  IF(('Funções Transações'!E183&lt;'Indices PF'!$E$26), 'Indices PF'!$E$23,
  IF(('Funções Transações'!E183&lt;'Indices PF'!$F$26), 'Indices PF'!$F$23, 'Indices PF'!$G$23)),
   IF((F183&lt;='Indices PF'!$D$24),
   IF(('Funções Transações'!E183&lt;'Indices PF'!$E$26), 'Indices PF'!$E$24,
   IF(('Funções Transações'!E183&lt;'Indices PF'!$F$26), 'Indices PF'!$F$24, 'Indices PF'!$G$24)),
    IF((F183&gt;='Indices PF'!$D$25),
    IF(('Funções Transações'!E183&lt;'Indices PF'!$E$26), 'Indices PF'!$E$25,
    IF(('Funções Transações'!E183&lt;'Indices PF'!$F$26), 'Indices PF'!$F$25, 'Indices PF'!$G$25)))))))))</f>
        <v/>
      </c>
      <c r="K183" s="116" t="str">
        <f>IF(OR(ISBLANK(E183),ISBLANK(F183)),"",
 IF(D183="EI", IF((F183&lt;='Indices PF'!$D$7),
  IF(('Funções Transações'!E183&lt;'Indices PF'!$E$10), E183*'Indices PF'!$J$7,
  IF(('Funções Transações'!E183&lt;'Indices PF'!$F$10), E183*'Indices PF'!$K$7, E183*'Indices PF'!$L$7)),
   IF((F183&lt;='Indices PF'!$D$8),
   IF(('Funções Transações'!E183&lt;'Indices PF'!$E$10), E183*'Indices PF'!$J$8,
   IF(('Funções Transações'!E183&lt;'Indices PF'!$F$10), E183*'Indices PF'!$K$8, E183*'Indices PF'!$L$8)),
    IF((F183&gt;='Indices PF'!$D$9),
    IF(('Funções Transações'!E183&lt;'Indices PF'!$E$10), E183*'Indices PF'!$J$9,
    IF(('Funções Transações'!E183&lt;'Indices PF'!$F$10), E183*'Indices PF'!$K$9, E183*'Indices PF'!$L$9))))),
 IF(D183="EQ", IF((F183&lt;='Indices PF'!$D$15),
  IF(('Funções Transações'!E183&lt;'Indices PF'!$E$18), E183*'Indices PF'!$J$15,
  IF(('Funções Transações'!E183&lt;'Indices PF'!$F$18), E183*'Indices PF'!$K$15, E183*'Indices PF'!$L$15)),
   IF((F183&lt;='Indices PF'!$D$16),
   IF(('Funções Transações'!E183&lt;'Indices PF'!$E$18), E183*'Indices PF'!$J$16,
   IF(('Funções Transações'!E183&lt;'Indices PF'!$F$18), E183*'Indices PF'!$K$16, E183*'Indices PF'!$L$16)),
    IF((F183&gt;='Indices PF'!$D$17),
    IF(('Funções Transações'!E183&lt;'Indices PF'!$E$18), E183*'Indices PF'!$J$16,
    IF(('Funções Transações'!E183&lt;'Indices PF'!$F$18), E183*'Indices PF'!$K$16, E183*'Indices PF'!$L$16))))),
 IF(D183="EO", IF((F183&lt;='Indices PF'!$D$23),
  IF(('Funções Transações'!E183&lt;'Indices PF'!$E$26), E183*'Indices PF'!$J$23,
  IF(('Funções Transações'!E183&lt;'Indices PF'!$F$26), E183*'Indices PF'!$K$23, E183*'Indices PF'!$L$23)),
   IF((F183&lt;='Indices PF'!$D$24),
   IF(('Funções Transações'!E183&lt;'Indices PF'!$E$26), E183*'Indices PF'!$J$24,
   IF(('Funções Transações'!E183&lt;'Indices PF'!$F$26), E183*'Indices PF'!$K$24, E183*'Indices PF'!$L$24)),
    IF((F183&gt;='Indices PF'!$D$25),
    IF(('Funções Transações'!E183&lt;'Indices PF'!$E$26), E183*'Indices PF'!$J$25,
    IF(('Funções Transações'!E183&lt;'Indices PF'!$F$26), E183*'Indices PF'!$K$25, E183*'Indices PF'!$L$25)))))))))</f>
        <v/>
      </c>
      <c r="L183" s="239" t="str">
        <f>IF(OR(ISBLANK(G183),ISBLANK(H183)),"",
 IF((H183&lt;='Indices PF'!$D$47),
  IF(('Funções Transações'!G183&lt;'Indices PF'!$E$50), G183*'Indices PF'!$J$47,
  IF(('Funções Transações'!G183&lt;'Indices PF'!$F$50), G183*'Indices PF'!$K$47, G183*'Indices PF'!$L$47)),
   IF((H183&lt;='Indices PF'!$D$48),
   IF(('Funções Transações'!G183&lt;'Indices PF'!$E$50), G183*'Indices PF'!$J$48,
   IF(('Funções Transações'!G183&lt;'Indices PF'!$F$50), G183*'Indices PF'!$K$48, G183*'Indices PF'!$L$48)),
    IF((H183&gt;='Indices PF'!$D$49),
    IF(('Funções Transações'!G183&lt;'Indices PF'!$E$50), G183*'Indices PF'!$J$49,
    IF(('Funções Transações'!G183&lt;'Indices PF'!$F$50), G183*'Indices PF'!$K$49, G183*'Indices PF'!$L$49))))))</f>
        <v/>
      </c>
      <c r="M183" s="122"/>
      <c r="N183" s="118"/>
      <c r="O183" s="122"/>
      <c r="P183" s="117"/>
      <c r="Q183" s="118"/>
      <c r="R183" s="144" t="str">
        <f>IF(AND(ISTEXT(T183),ISTEXT(U183)),"",SUM(T183:U183)*'Indices PF'!$E$54)</f>
        <v/>
      </c>
      <c r="S183" s="214" t="str">
        <f>IF(OR(ISBLANK(N183),ISBLANK(O183)),"",
 IF(M183="EI", IF((O183&lt;='Indices PF'!$D$7),
  IF(('Funções Transações'!N183&lt;'Indices PF'!$E$10), 'Indices PF'!$E$7,
  IF(('Funções Transações'!N183&lt;'Indices PF'!$F$10), 'Indices PF'!$F$7, 'Indices PF'!$G$7)),
   IF((O183&lt;='Indices PF'!$D$8),
   IF(('Funções Transações'!N183&lt;'Indices PF'!$E$10), 'Indices PF'!$E$8,
   IF(('Funções Transações'!N183&lt;'Indices PF'!$F$10), 'Indices PF'!$F$8, 'Indices PF'!$G$8)),
    IF((O183&gt;='Indices PF'!$D$9),
    IF(('Funções Transações'!N183&lt;'Indices PF'!$E$10), 'Indices PF'!$E$9,
    IF(('Funções Transações'!N183&lt;'Indices PF'!$F$10), 'Indices PF'!$F$9, 'Indices PF'!$G$9))))),
 IF(M183="EQ", IF((O183&lt;='Indices PF'!$D$15),
  IF(('Funções Transações'!N183&lt;'Indices PF'!$E$18), 'Indices PF'!$E$15,
  IF(('Funções Transações'!N183&lt;'Indices PF'!$F$18), 'Indices PF'!$F$15, 'Indices PF'!$G$15)),
   IF((O183&lt;='Indices PF'!$D$16),
   IF(('Funções Transações'!N183&lt;'Indices PF'!$E$18), 'Indices PF'!$E$16,
   IF(('Funções Transações'!N183&lt;'Indices PF'!$F$18), 'Indices PF'!$F$16, 'Indices PF'!$G$16)),
    IF((O183&gt;='Indices PF'!$D$17),
    IF(('Funções Transações'!N183&lt;'Indices PF'!$E$18), 'Indices PF'!$E$17,
    IF(('Funções Transações'!N183&lt;'Indices PF'!$F$18), 'Indices PF'!$F$17, 'Indices PF'!$G$17))))),
 IF(M183="EO", IF((O183&lt;='Indices PF'!$D$23),
  IF(('Funções Transações'!N183&lt;'Indices PF'!$E$26), 'Indices PF'!$E$23,
  IF(('Funções Transações'!N183&lt;'Indices PF'!$F$26), 'Indices PF'!$F$23, 'Indices PF'!$G$23)),
   IF((O183&lt;='Indices PF'!$D$24),
   IF(('Funções Transações'!N183&lt;'Indices PF'!$E$26), 'Indices PF'!$E$24,
   IF(('Funções Transações'!N183&lt;'Indices PF'!$F$26), 'Indices PF'!$F$24, 'Indices PF'!$G$24)),
    IF((O183&gt;='Indices PF'!$D$25),
    IF(('Funções Transações'!N183&lt;'Indices PF'!$E$26), 'Indices PF'!$E$25,
    IF(('Funções Transações'!N183&lt;'Indices PF'!$F$26), 'Indices PF'!$F$25, 'Indices PF'!$G$25)))))))))</f>
        <v/>
      </c>
      <c r="T183" s="215" t="str">
        <f>IF(OR(ISBLANK(N183),ISBLANK(O183)),"",
 IF(M183="EI", IF((O183&lt;='Indices PF'!$D$7),
  IF(('Funções Transações'!N183&lt;'Indices PF'!$E$10), N183*'Indices PF'!$J$7,
  IF(('Funções Transações'!N183&lt;'Indices PF'!$F$10), N183*'Indices PF'!$K$7, N183*'Indices PF'!$L$7)),
   IF((O183&lt;='Indices PF'!$D$8),
   IF(('Funções Transações'!N183&lt;'Indices PF'!$E$10), N183*'Indices PF'!$J$8,
   IF(('Funções Transações'!N183&lt;'Indices PF'!$F$10), N183*'Indices PF'!$K$8, N183*'Indices PF'!$L$8)),
    IF((O183&gt;='Indices PF'!$D$9),
    IF(('Funções Transações'!N183&lt;'Indices PF'!$E$10), N183*'Indices PF'!$J$9,
    IF(('Funções Transações'!N183&lt;'Indices PF'!$F$10), N183*'Indices PF'!$K$9, N183*'Indices PF'!$L$9))))),
 IF(M183="EQ", IF((O183&lt;='Indices PF'!$D$15),
  IF(('Funções Transações'!N183&lt;'Indices PF'!$E$18), N183*'Indices PF'!$J$15,
  IF(('Funções Transações'!N183&lt;'Indices PF'!$F$18), N183*'Indices PF'!$K$15, N183*'Indices PF'!$L$15)),
   IF((O183&lt;='Indices PF'!$D$16),
   IF(('Funções Transações'!N183&lt;'Indices PF'!$E$18), N183*'Indices PF'!$J$16,
   IF(('Funções Transações'!N183&lt;'Indices PF'!$F$18), N183*'Indices PF'!$K$16, N183*'Indices PF'!$L$16)),
    IF((O183&gt;='Indices PF'!$D$17),
    IF(('Funções Transações'!N183&lt;'Indices PF'!$E$18), N183*'Indices PF'!$J$17,
    IF(('Funções Transações'!N183&lt;'Indices PF'!$F$18), N183*'Indices PF'!$K$17, N183*'Indices PF'!$L$17))))),
 IF(M183="EO", IF((O183&lt;='Indices PF'!$D$23),
  IF(('Funções Transações'!N183&lt;'Indices PF'!$E$26), N183*'Indices PF'!$J$23,
  IF(('Funções Transações'!N183&lt;'Indices PF'!$F$26), N183*'Indices PF'!$K$23, N183*'Indices PF'!$L$23)),
   IF((O183&lt;='Indices PF'!$D$24),
   IF(('Funções Transações'!N183&lt;'Indices PF'!$E$26), N183*'Indices PF'!$J$24,
   IF(('Funções Transações'!N183&lt;'Indices PF'!$F$26), N183*'Indices PF'!$K$24, N183*'Indices PF'!$L$24)),
    IF((O183&gt;='Indices PF'!$D$25),
    IF(('Funções Transações'!N183&lt;'Indices PF'!$E$26), N183*'Indices PF'!$J$25,
    IF(('Funções Transações'!N183&lt;'Indices PF'!$F$26), N183*'Indices PF'!$K$25, N183*'Indices PF'!$L$25)))))))))</f>
        <v/>
      </c>
      <c r="U183" s="216" t="str">
        <f>IF(OR(ISBLANK(P183),ISBLANK(Q183)),"",
 IF((Q183&lt;='Indices PF'!$D$47),
  IF(('Funções Transações'!P183&lt;'Indices PF'!$E$50), P183*'Indices PF'!$J$47,
  IF(('Funções Transações'!P183&lt;'Indices PF'!$F$50), P183*'Indices PF'!$K$47, P183*'Indices PF'!$L$47)),
   IF((Q183&lt;='Indices PF'!$D$48),
   IF(('Funções Transações'!P183&lt;'Indices PF'!$E$50), P183*'Indices PF'!$J$48,
   IF(('Funções Transações'!P183&lt;'Indices PF'!$F$50), P183*'Indices PF'!$K$48, P183*'Indices PF'!$L$48)),
    IF((Q183&gt;='Indices PF'!$D$49),
    IF(('Funções Transações'!P183&lt;'Indices PF'!$E$50), P183*'Indices PF'!$J$49,
    IF(('Funções Transações'!P183&lt;'Indices PF'!$F$50), P183*'Indices PF'!$K$49, P183*'Indices PF'!$L$49))))))</f>
        <v/>
      </c>
      <c r="V183" s="122"/>
      <c r="W183" s="122"/>
      <c r="X183" s="122"/>
      <c r="Y183" s="117"/>
      <c r="Z183" s="117"/>
      <c r="AA183" s="118"/>
      <c r="AB183" s="241" t="str">
        <f t="shared" si="2"/>
        <v/>
      </c>
      <c r="AC183" s="123"/>
      <c r="AD183" s="148"/>
      <c r="AE183" s="123"/>
      <c r="AF183" s="123"/>
      <c r="AG183" s="123"/>
    </row>
    <row r="184" spans="1:33" ht="12.75" customHeight="1">
      <c r="A184" s="84"/>
      <c r="B184" s="107"/>
      <c r="C184" s="173"/>
      <c r="D184" s="122"/>
      <c r="E184" s="118"/>
      <c r="F184" s="238"/>
      <c r="G184" s="122"/>
      <c r="H184" s="118"/>
      <c r="I184" s="144" t="str">
        <f>IF(AND(ISTEXT(K184),ISTEXT(L184)),"",SUM(K184:L184)*'Indices PF'!$E$54)</f>
        <v/>
      </c>
      <c r="J184" s="214" t="str">
        <f>IF(OR(ISBLANK(E184),ISBLANK(F184)),"",
 IF(D184="EI", IF((F184&lt;='Indices PF'!$D$7),
  IF(('Funções Transações'!E184&lt;'Indices PF'!$E$10), 'Indices PF'!$E$7,
  IF(('Funções Transações'!E184&lt;'Indices PF'!$F$10), 'Indices PF'!$F$7, 'Indices PF'!$G$7)),
   IF((F184&lt;='Indices PF'!$D$8),
   IF(('Funções Transações'!E184&lt;'Indices PF'!$E$10), 'Indices PF'!$E$8,
   IF(('Funções Transações'!E184&lt;'Indices PF'!$F$10), 'Indices PF'!$F$8, 'Indices PF'!$G$8)),
    IF((F184&gt;='Indices PF'!$D$9),
    IF(('Funções Transações'!E184&lt;'Indices PF'!$E$10), 'Indices PF'!$E$9,
    IF(('Funções Transações'!E184&lt;'Indices PF'!$F$10), 'Indices PF'!$F$9, 'Indices PF'!$G$9))))),
 IF(D184="EQ", IF((F184&lt;='Indices PF'!$D$15),
  IF(('Funções Transações'!E184&lt;'Indices PF'!$E$18), 'Indices PF'!$E$15,
  IF(('Funções Transações'!E184&lt;'Indices PF'!$F$18), 'Indices PF'!$F$15, 'Indices PF'!$G$15)),
   IF((F184&lt;='Indices PF'!$D$16),
   IF(('Funções Transações'!E184&lt;'Indices PF'!$E$18), 'Indices PF'!$E$16,
   IF(('Funções Transações'!E184&lt;'Indices PF'!$F$18), 'Indices PF'!$F$16, 'Indices PF'!$G$16)),
    IF((F184&gt;='Indices PF'!$D$17),
    IF(('Funções Transações'!E184&lt;'Indices PF'!$E$18), 'Indices PF'!$E$16,
    IF(('Funções Transações'!E184&lt;'Indices PF'!$F$18), 'Indices PF'!$F$16, 'Indices PF'!$G$16))))),
 IF(D184="EO", IF((F184&lt;='Indices PF'!$D$23),
  IF(('Funções Transações'!E184&lt;'Indices PF'!$E$26), 'Indices PF'!$E$23,
  IF(('Funções Transações'!E184&lt;'Indices PF'!$F$26), 'Indices PF'!$F$23, 'Indices PF'!$G$23)),
   IF((F184&lt;='Indices PF'!$D$24),
   IF(('Funções Transações'!E184&lt;'Indices PF'!$E$26), 'Indices PF'!$E$24,
   IF(('Funções Transações'!E184&lt;'Indices PF'!$F$26), 'Indices PF'!$F$24, 'Indices PF'!$G$24)),
    IF((F184&gt;='Indices PF'!$D$25),
    IF(('Funções Transações'!E184&lt;'Indices PF'!$E$26), 'Indices PF'!$E$25,
    IF(('Funções Transações'!E184&lt;'Indices PF'!$F$26), 'Indices PF'!$F$25, 'Indices PF'!$G$25)))))))))</f>
        <v/>
      </c>
      <c r="K184" s="116" t="str">
        <f>IF(OR(ISBLANK(E184),ISBLANK(F184)),"",
 IF(D184="EI", IF((F184&lt;='Indices PF'!$D$7),
  IF(('Funções Transações'!E184&lt;'Indices PF'!$E$10), E184*'Indices PF'!$J$7,
  IF(('Funções Transações'!E184&lt;'Indices PF'!$F$10), E184*'Indices PF'!$K$7, E184*'Indices PF'!$L$7)),
   IF((F184&lt;='Indices PF'!$D$8),
   IF(('Funções Transações'!E184&lt;'Indices PF'!$E$10), E184*'Indices PF'!$J$8,
   IF(('Funções Transações'!E184&lt;'Indices PF'!$F$10), E184*'Indices PF'!$K$8, E184*'Indices PF'!$L$8)),
    IF((F184&gt;='Indices PF'!$D$9),
    IF(('Funções Transações'!E184&lt;'Indices PF'!$E$10), E184*'Indices PF'!$J$9,
    IF(('Funções Transações'!E184&lt;'Indices PF'!$F$10), E184*'Indices PF'!$K$9, E184*'Indices PF'!$L$9))))),
 IF(D184="EQ", IF((F184&lt;='Indices PF'!$D$15),
  IF(('Funções Transações'!E184&lt;'Indices PF'!$E$18), E184*'Indices PF'!$J$15,
  IF(('Funções Transações'!E184&lt;'Indices PF'!$F$18), E184*'Indices PF'!$K$15, E184*'Indices PF'!$L$15)),
   IF((F184&lt;='Indices PF'!$D$16),
   IF(('Funções Transações'!E184&lt;'Indices PF'!$E$18), E184*'Indices PF'!$J$16,
   IF(('Funções Transações'!E184&lt;'Indices PF'!$F$18), E184*'Indices PF'!$K$16, E184*'Indices PF'!$L$16)),
    IF((F184&gt;='Indices PF'!$D$17),
    IF(('Funções Transações'!E184&lt;'Indices PF'!$E$18), E184*'Indices PF'!$J$16,
    IF(('Funções Transações'!E184&lt;'Indices PF'!$F$18), E184*'Indices PF'!$K$16, E184*'Indices PF'!$L$16))))),
 IF(D184="EO", IF((F184&lt;='Indices PF'!$D$23),
  IF(('Funções Transações'!E184&lt;'Indices PF'!$E$26), E184*'Indices PF'!$J$23,
  IF(('Funções Transações'!E184&lt;'Indices PF'!$F$26), E184*'Indices PF'!$K$23, E184*'Indices PF'!$L$23)),
   IF((F184&lt;='Indices PF'!$D$24),
   IF(('Funções Transações'!E184&lt;'Indices PF'!$E$26), E184*'Indices PF'!$J$24,
   IF(('Funções Transações'!E184&lt;'Indices PF'!$F$26), E184*'Indices PF'!$K$24, E184*'Indices PF'!$L$24)),
    IF((F184&gt;='Indices PF'!$D$25),
    IF(('Funções Transações'!E184&lt;'Indices PF'!$E$26), E184*'Indices PF'!$J$25,
    IF(('Funções Transações'!E184&lt;'Indices PF'!$F$26), E184*'Indices PF'!$K$25, E184*'Indices PF'!$L$25)))))))))</f>
        <v/>
      </c>
      <c r="L184" s="239" t="str">
        <f>IF(OR(ISBLANK(G184),ISBLANK(H184)),"",
 IF((H184&lt;='Indices PF'!$D$47),
  IF(('Funções Transações'!G184&lt;'Indices PF'!$E$50), G184*'Indices PF'!$J$47,
  IF(('Funções Transações'!G184&lt;'Indices PF'!$F$50), G184*'Indices PF'!$K$47, G184*'Indices PF'!$L$47)),
   IF((H184&lt;='Indices PF'!$D$48),
   IF(('Funções Transações'!G184&lt;'Indices PF'!$E$50), G184*'Indices PF'!$J$48,
   IF(('Funções Transações'!G184&lt;'Indices PF'!$F$50), G184*'Indices PF'!$K$48, G184*'Indices PF'!$L$48)),
    IF((H184&gt;='Indices PF'!$D$49),
    IF(('Funções Transações'!G184&lt;'Indices PF'!$E$50), G184*'Indices PF'!$J$49,
    IF(('Funções Transações'!G184&lt;'Indices PF'!$F$50), G184*'Indices PF'!$K$49, G184*'Indices PF'!$L$49))))))</f>
        <v/>
      </c>
      <c r="M184" s="122"/>
      <c r="N184" s="118"/>
      <c r="O184" s="122"/>
      <c r="P184" s="117"/>
      <c r="Q184" s="118"/>
      <c r="R184" s="144" t="str">
        <f>IF(AND(ISTEXT(T184),ISTEXT(U184)),"",SUM(T184:U184)*'Indices PF'!$E$54)</f>
        <v/>
      </c>
      <c r="S184" s="214" t="str">
        <f>IF(OR(ISBLANK(N184),ISBLANK(O184)),"",
 IF(M184="EI", IF((O184&lt;='Indices PF'!$D$7),
  IF(('Funções Transações'!N184&lt;'Indices PF'!$E$10), 'Indices PF'!$E$7,
  IF(('Funções Transações'!N184&lt;'Indices PF'!$F$10), 'Indices PF'!$F$7, 'Indices PF'!$G$7)),
   IF((O184&lt;='Indices PF'!$D$8),
   IF(('Funções Transações'!N184&lt;'Indices PF'!$E$10), 'Indices PF'!$E$8,
   IF(('Funções Transações'!N184&lt;'Indices PF'!$F$10), 'Indices PF'!$F$8, 'Indices PF'!$G$8)),
    IF((O184&gt;='Indices PF'!$D$9),
    IF(('Funções Transações'!N184&lt;'Indices PF'!$E$10), 'Indices PF'!$E$9,
    IF(('Funções Transações'!N184&lt;'Indices PF'!$F$10), 'Indices PF'!$F$9, 'Indices PF'!$G$9))))),
 IF(M184="EQ", IF((O184&lt;='Indices PF'!$D$15),
  IF(('Funções Transações'!N184&lt;'Indices PF'!$E$18), 'Indices PF'!$E$15,
  IF(('Funções Transações'!N184&lt;'Indices PF'!$F$18), 'Indices PF'!$F$15, 'Indices PF'!$G$15)),
   IF((O184&lt;='Indices PF'!$D$16),
   IF(('Funções Transações'!N184&lt;'Indices PF'!$E$18), 'Indices PF'!$E$16,
   IF(('Funções Transações'!N184&lt;'Indices PF'!$F$18), 'Indices PF'!$F$16, 'Indices PF'!$G$16)),
    IF((O184&gt;='Indices PF'!$D$17),
    IF(('Funções Transações'!N184&lt;'Indices PF'!$E$18), 'Indices PF'!$E$17,
    IF(('Funções Transações'!N184&lt;'Indices PF'!$F$18), 'Indices PF'!$F$17, 'Indices PF'!$G$17))))),
 IF(M184="EO", IF((O184&lt;='Indices PF'!$D$23),
  IF(('Funções Transações'!N184&lt;'Indices PF'!$E$26), 'Indices PF'!$E$23,
  IF(('Funções Transações'!N184&lt;'Indices PF'!$F$26), 'Indices PF'!$F$23, 'Indices PF'!$G$23)),
   IF((O184&lt;='Indices PF'!$D$24),
   IF(('Funções Transações'!N184&lt;'Indices PF'!$E$26), 'Indices PF'!$E$24,
   IF(('Funções Transações'!N184&lt;'Indices PF'!$F$26), 'Indices PF'!$F$24, 'Indices PF'!$G$24)),
    IF((O184&gt;='Indices PF'!$D$25),
    IF(('Funções Transações'!N184&lt;'Indices PF'!$E$26), 'Indices PF'!$E$25,
    IF(('Funções Transações'!N184&lt;'Indices PF'!$F$26), 'Indices PF'!$F$25, 'Indices PF'!$G$25)))))))))</f>
        <v/>
      </c>
      <c r="T184" s="215" t="str">
        <f>IF(OR(ISBLANK(N184),ISBLANK(O184)),"",
 IF(M184="EI", IF((O184&lt;='Indices PF'!$D$7),
  IF(('Funções Transações'!N184&lt;'Indices PF'!$E$10), N184*'Indices PF'!$J$7,
  IF(('Funções Transações'!N184&lt;'Indices PF'!$F$10), N184*'Indices PF'!$K$7, N184*'Indices PF'!$L$7)),
   IF((O184&lt;='Indices PF'!$D$8),
   IF(('Funções Transações'!N184&lt;'Indices PF'!$E$10), N184*'Indices PF'!$J$8,
   IF(('Funções Transações'!N184&lt;'Indices PF'!$F$10), N184*'Indices PF'!$K$8, N184*'Indices PF'!$L$8)),
    IF((O184&gt;='Indices PF'!$D$9),
    IF(('Funções Transações'!N184&lt;'Indices PF'!$E$10), N184*'Indices PF'!$J$9,
    IF(('Funções Transações'!N184&lt;'Indices PF'!$F$10), N184*'Indices PF'!$K$9, N184*'Indices PF'!$L$9))))),
 IF(M184="EQ", IF((O184&lt;='Indices PF'!$D$15),
  IF(('Funções Transações'!N184&lt;'Indices PF'!$E$18), N184*'Indices PF'!$J$15,
  IF(('Funções Transações'!N184&lt;'Indices PF'!$F$18), N184*'Indices PF'!$K$15, N184*'Indices PF'!$L$15)),
   IF((O184&lt;='Indices PF'!$D$16),
   IF(('Funções Transações'!N184&lt;'Indices PF'!$E$18), N184*'Indices PF'!$J$16,
   IF(('Funções Transações'!N184&lt;'Indices PF'!$F$18), N184*'Indices PF'!$K$16, N184*'Indices PF'!$L$16)),
    IF((O184&gt;='Indices PF'!$D$17),
    IF(('Funções Transações'!N184&lt;'Indices PF'!$E$18), N184*'Indices PF'!$J$17,
    IF(('Funções Transações'!N184&lt;'Indices PF'!$F$18), N184*'Indices PF'!$K$17, N184*'Indices PF'!$L$17))))),
 IF(M184="EO", IF((O184&lt;='Indices PF'!$D$23),
  IF(('Funções Transações'!N184&lt;'Indices PF'!$E$26), N184*'Indices PF'!$J$23,
  IF(('Funções Transações'!N184&lt;'Indices PF'!$F$26), N184*'Indices PF'!$K$23, N184*'Indices PF'!$L$23)),
   IF((O184&lt;='Indices PF'!$D$24),
   IF(('Funções Transações'!N184&lt;'Indices PF'!$E$26), N184*'Indices PF'!$J$24,
   IF(('Funções Transações'!N184&lt;'Indices PF'!$F$26), N184*'Indices PF'!$K$24, N184*'Indices PF'!$L$24)),
    IF((O184&gt;='Indices PF'!$D$25),
    IF(('Funções Transações'!N184&lt;'Indices PF'!$E$26), N184*'Indices PF'!$J$25,
    IF(('Funções Transações'!N184&lt;'Indices PF'!$F$26), N184*'Indices PF'!$K$25, N184*'Indices PF'!$L$25)))))))))</f>
        <v/>
      </c>
      <c r="U184" s="216" t="str">
        <f>IF(OR(ISBLANK(P184),ISBLANK(Q184)),"",
 IF((Q184&lt;='Indices PF'!$D$47),
  IF(('Funções Transações'!P184&lt;'Indices PF'!$E$50), P184*'Indices PF'!$J$47,
  IF(('Funções Transações'!P184&lt;'Indices PF'!$F$50), P184*'Indices PF'!$K$47, P184*'Indices PF'!$L$47)),
   IF((Q184&lt;='Indices PF'!$D$48),
   IF(('Funções Transações'!P184&lt;'Indices PF'!$E$50), P184*'Indices PF'!$J$48,
   IF(('Funções Transações'!P184&lt;'Indices PF'!$F$50), P184*'Indices PF'!$K$48, P184*'Indices PF'!$L$48)),
    IF((Q184&gt;='Indices PF'!$D$49),
    IF(('Funções Transações'!P184&lt;'Indices PF'!$E$50), P184*'Indices PF'!$J$49,
    IF(('Funções Transações'!P184&lt;'Indices PF'!$F$50), P184*'Indices PF'!$K$49, P184*'Indices PF'!$L$49))))))</f>
        <v/>
      </c>
      <c r="V184" s="122"/>
      <c r="W184" s="122"/>
      <c r="X184" s="122"/>
      <c r="Y184" s="117"/>
      <c r="Z184" s="117"/>
      <c r="AA184" s="118"/>
      <c r="AB184" s="241" t="str">
        <f t="shared" si="2"/>
        <v/>
      </c>
      <c r="AC184" s="123"/>
      <c r="AD184" s="148"/>
      <c r="AE184" s="123"/>
      <c r="AF184" s="123"/>
      <c r="AG184" s="123"/>
    </row>
    <row r="185" spans="1:33" ht="12.75" customHeight="1">
      <c r="A185" s="84"/>
      <c r="B185" s="107"/>
      <c r="C185" s="173"/>
      <c r="D185" s="122"/>
      <c r="E185" s="118"/>
      <c r="F185" s="238"/>
      <c r="G185" s="122"/>
      <c r="H185" s="118"/>
      <c r="I185" s="144" t="str">
        <f>IF(AND(ISTEXT(K185),ISTEXT(L185)),"",SUM(K185:L185)*'Indices PF'!$E$54)</f>
        <v/>
      </c>
      <c r="J185" s="214" t="str">
        <f>IF(OR(ISBLANK(E185),ISBLANK(F185)),"",
 IF(D185="EI", IF((F185&lt;='Indices PF'!$D$7),
  IF(('Funções Transações'!E185&lt;'Indices PF'!$E$10), 'Indices PF'!$E$7,
  IF(('Funções Transações'!E185&lt;'Indices PF'!$F$10), 'Indices PF'!$F$7, 'Indices PF'!$G$7)),
   IF((F185&lt;='Indices PF'!$D$8),
   IF(('Funções Transações'!E185&lt;'Indices PF'!$E$10), 'Indices PF'!$E$8,
   IF(('Funções Transações'!E185&lt;'Indices PF'!$F$10), 'Indices PF'!$F$8, 'Indices PF'!$G$8)),
    IF((F185&gt;='Indices PF'!$D$9),
    IF(('Funções Transações'!E185&lt;'Indices PF'!$E$10), 'Indices PF'!$E$9,
    IF(('Funções Transações'!E185&lt;'Indices PF'!$F$10), 'Indices PF'!$F$9, 'Indices PF'!$G$9))))),
 IF(D185="EQ", IF((F185&lt;='Indices PF'!$D$15),
  IF(('Funções Transações'!E185&lt;'Indices PF'!$E$18), 'Indices PF'!$E$15,
  IF(('Funções Transações'!E185&lt;'Indices PF'!$F$18), 'Indices PF'!$F$15, 'Indices PF'!$G$15)),
   IF((F185&lt;='Indices PF'!$D$16),
   IF(('Funções Transações'!E185&lt;'Indices PF'!$E$18), 'Indices PF'!$E$16,
   IF(('Funções Transações'!E185&lt;'Indices PF'!$F$18), 'Indices PF'!$F$16, 'Indices PF'!$G$16)),
    IF((F185&gt;='Indices PF'!$D$17),
    IF(('Funções Transações'!E185&lt;'Indices PF'!$E$18), 'Indices PF'!$E$16,
    IF(('Funções Transações'!E185&lt;'Indices PF'!$F$18), 'Indices PF'!$F$16, 'Indices PF'!$G$16))))),
 IF(D185="EO", IF((F185&lt;='Indices PF'!$D$23),
  IF(('Funções Transações'!E185&lt;'Indices PF'!$E$26), 'Indices PF'!$E$23,
  IF(('Funções Transações'!E185&lt;'Indices PF'!$F$26), 'Indices PF'!$F$23, 'Indices PF'!$G$23)),
   IF((F185&lt;='Indices PF'!$D$24),
   IF(('Funções Transações'!E185&lt;'Indices PF'!$E$26), 'Indices PF'!$E$24,
   IF(('Funções Transações'!E185&lt;'Indices PF'!$F$26), 'Indices PF'!$F$24, 'Indices PF'!$G$24)),
    IF((F185&gt;='Indices PF'!$D$25),
    IF(('Funções Transações'!E185&lt;'Indices PF'!$E$26), 'Indices PF'!$E$25,
    IF(('Funções Transações'!E185&lt;'Indices PF'!$F$26), 'Indices PF'!$F$25, 'Indices PF'!$G$25)))))))))</f>
        <v/>
      </c>
      <c r="K185" s="116" t="str">
        <f>IF(OR(ISBLANK(E185),ISBLANK(F185)),"",
 IF(D185="EI", IF((F185&lt;='Indices PF'!$D$7),
  IF(('Funções Transações'!E185&lt;'Indices PF'!$E$10), E185*'Indices PF'!$J$7,
  IF(('Funções Transações'!E185&lt;'Indices PF'!$F$10), E185*'Indices PF'!$K$7, E185*'Indices PF'!$L$7)),
   IF((F185&lt;='Indices PF'!$D$8),
   IF(('Funções Transações'!E185&lt;'Indices PF'!$E$10), E185*'Indices PF'!$J$8,
   IF(('Funções Transações'!E185&lt;'Indices PF'!$F$10), E185*'Indices PF'!$K$8, E185*'Indices PF'!$L$8)),
    IF((F185&gt;='Indices PF'!$D$9),
    IF(('Funções Transações'!E185&lt;'Indices PF'!$E$10), E185*'Indices PF'!$J$9,
    IF(('Funções Transações'!E185&lt;'Indices PF'!$F$10), E185*'Indices PF'!$K$9, E185*'Indices PF'!$L$9))))),
 IF(D185="EQ", IF((F185&lt;='Indices PF'!$D$15),
  IF(('Funções Transações'!E185&lt;'Indices PF'!$E$18), E185*'Indices PF'!$J$15,
  IF(('Funções Transações'!E185&lt;'Indices PF'!$F$18), E185*'Indices PF'!$K$15, E185*'Indices PF'!$L$15)),
   IF((F185&lt;='Indices PF'!$D$16),
   IF(('Funções Transações'!E185&lt;'Indices PF'!$E$18), E185*'Indices PF'!$J$16,
   IF(('Funções Transações'!E185&lt;'Indices PF'!$F$18), E185*'Indices PF'!$K$16, E185*'Indices PF'!$L$16)),
    IF((F185&gt;='Indices PF'!$D$17),
    IF(('Funções Transações'!E185&lt;'Indices PF'!$E$18), E185*'Indices PF'!$J$16,
    IF(('Funções Transações'!E185&lt;'Indices PF'!$F$18), E185*'Indices PF'!$K$16, E185*'Indices PF'!$L$16))))),
 IF(D185="EO", IF((F185&lt;='Indices PF'!$D$23),
  IF(('Funções Transações'!E185&lt;'Indices PF'!$E$26), E185*'Indices PF'!$J$23,
  IF(('Funções Transações'!E185&lt;'Indices PF'!$F$26), E185*'Indices PF'!$K$23, E185*'Indices PF'!$L$23)),
   IF((F185&lt;='Indices PF'!$D$24),
   IF(('Funções Transações'!E185&lt;'Indices PF'!$E$26), E185*'Indices PF'!$J$24,
   IF(('Funções Transações'!E185&lt;'Indices PF'!$F$26), E185*'Indices PF'!$K$24, E185*'Indices PF'!$L$24)),
    IF((F185&gt;='Indices PF'!$D$25),
    IF(('Funções Transações'!E185&lt;'Indices PF'!$E$26), E185*'Indices PF'!$J$25,
    IF(('Funções Transações'!E185&lt;'Indices PF'!$F$26), E185*'Indices PF'!$K$25, E185*'Indices PF'!$L$25)))))))))</f>
        <v/>
      </c>
      <c r="L185" s="239" t="str">
        <f>IF(OR(ISBLANK(G185),ISBLANK(H185)),"",
 IF((H185&lt;='Indices PF'!$D$47),
  IF(('Funções Transações'!G185&lt;'Indices PF'!$E$50), G185*'Indices PF'!$J$47,
  IF(('Funções Transações'!G185&lt;'Indices PF'!$F$50), G185*'Indices PF'!$K$47, G185*'Indices PF'!$L$47)),
   IF((H185&lt;='Indices PF'!$D$48),
   IF(('Funções Transações'!G185&lt;'Indices PF'!$E$50), G185*'Indices PF'!$J$48,
   IF(('Funções Transações'!G185&lt;'Indices PF'!$F$50), G185*'Indices PF'!$K$48, G185*'Indices PF'!$L$48)),
    IF((H185&gt;='Indices PF'!$D$49),
    IF(('Funções Transações'!G185&lt;'Indices PF'!$E$50), G185*'Indices PF'!$J$49,
    IF(('Funções Transações'!G185&lt;'Indices PF'!$F$50), G185*'Indices PF'!$K$49, G185*'Indices PF'!$L$49))))))</f>
        <v/>
      </c>
      <c r="M185" s="122"/>
      <c r="N185" s="118"/>
      <c r="O185" s="122"/>
      <c r="P185" s="117"/>
      <c r="Q185" s="118"/>
      <c r="R185" s="144" t="str">
        <f>IF(AND(ISTEXT(T185),ISTEXT(U185)),"",SUM(T185:U185)*'Indices PF'!$E$54)</f>
        <v/>
      </c>
      <c r="S185" s="214" t="str">
        <f>IF(OR(ISBLANK(N185),ISBLANK(O185)),"",
 IF(M185="EI", IF((O185&lt;='Indices PF'!$D$7),
  IF(('Funções Transações'!N185&lt;'Indices PF'!$E$10), 'Indices PF'!$E$7,
  IF(('Funções Transações'!N185&lt;'Indices PF'!$F$10), 'Indices PF'!$F$7, 'Indices PF'!$G$7)),
   IF((O185&lt;='Indices PF'!$D$8),
   IF(('Funções Transações'!N185&lt;'Indices PF'!$E$10), 'Indices PF'!$E$8,
   IF(('Funções Transações'!N185&lt;'Indices PF'!$F$10), 'Indices PF'!$F$8, 'Indices PF'!$G$8)),
    IF((O185&gt;='Indices PF'!$D$9),
    IF(('Funções Transações'!N185&lt;'Indices PF'!$E$10), 'Indices PF'!$E$9,
    IF(('Funções Transações'!N185&lt;'Indices PF'!$F$10), 'Indices PF'!$F$9, 'Indices PF'!$G$9))))),
 IF(M185="EQ", IF((O185&lt;='Indices PF'!$D$15),
  IF(('Funções Transações'!N185&lt;'Indices PF'!$E$18), 'Indices PF'!$E$15,
  IF(('Funções Transações'!N185&lt;'Indices PF'!$F$18), 'Indices PF'!$F$15, 'Indices PF'!$G$15)),
   IF((O185&lt;='Indices PF'!$D$16),
   IF(('Funções Transações'!N185&lt;'Indices PF'!$E$18), 'Indices PF'!$E$16,
   IF(('Funções Transações'!N185&lt;'Indices PF'!$F$18), 'Indices PF'!$F$16, 'Indices PF'!$G$16)),
    IF((O185&gt;='Indices PF'!$D$17),
    IF(('Funções Transações'!N185&lt;'Indices PF'!$E$18), 'Indices PF'!$E$17,
    IF(('Funções Transações'!N185&lt;'Indices PF'!$F$18), 'Indices PF'!$F$17, 'Indices PF'!$G$17))))),
 IF(M185="EO", IF((O185&lt;='Indices PF'!$D$23),
  IF(('Funções Transações'!N185&lt;'Indices PF'!$E$26), 'Indices PF'!$E$23,
  IF(('Funções Transações'!N185&lt;'Indices PF'!$F$26), 'Indices PF'!$F$23, 'Indices PF'!$G$23)),
   IF((O185&lt;='Indices PF'!$D$24),
   IF(('Funções Transações'!N185&lt;'Indices PF'!$E$26), 'Indices PF'!$E$24,
   IF(('Funções Transações'!N185&lt;'Indices PF'!$F$26), 'Indices PF'!$F$24, 'Indices PF'!$G$24)),
    IF((O185&gt;='Indices PF'!$D$25),
    IF(('Funções Transações'!N185&lt;'Indices PF'!$E$26), 'Indices PF'!$E$25,
    IF(('Funções Transações'!N185&lt;'Indices PF'!$F$26), 'Indices PF'!$F$25, 'Indices PF'!$G$25)))))))))</f>
        <v/>
      </c>
      <c r="T185" s="215" t="str">
        <f>IF(OR(ISBLANK(N185),ISBLANK(O185)),"",
 IF(M185="EI", IF((O185&lt;='Indices PF'!$D$7),
  IF(('Funções Transações'!N185&lt;'Indices PF'!$E$10), N185*'Indices PF'!$J$7,
  IF(('Funções Transações'!N185&lt;'Indices PF'!$F$10), N185*'Indices PF'!$K$7, N185*'Indices PF'!$L$7)),
   IF((O185&lt;='Indices PF'!$D$8),
   IF(('Funções Transações'!N185&lt;'Indices PF'!$E$10), N185*'Indices PF'!$J$8,
   IF(('Funções Transações'!N185&lt;'Indices PF'!$F$10), N185*'Indices PF'!$K$8, N185*'Indices PF'!$L$8)),
    IF((O185&gt;='Indices PF'!$D$9),
    IF(('Funções Transações'!N185&lt;'Indices PF'!$E$10), N185*'Indices PF'!$J$9,
    IF(('Funções Transações'!N185&lt;'Indices PF'!$F$10), N185*'Indices PF'!$K$9, N185*'Indices PF'!$L$9))))),
 IF(M185="EQ", IF((O185&lt;='Indices PF'!$D$15),
  IF(('Funções Transações'!N185&lt;'Indices PF'!$E$18), N185*'Indices PF'!$J$15,
  IF(('Funções Transações'!N185&lt;'Indices PF'!$F$18), N185*'Indices PF'!$K$15, N185*'Indices PF'!$L$15)),
   IF((O185&lt;='Indices PF'!$D$16),
   IF(('Funções Transações'!N185&lt;'Indices PF'!$E$18), N185*'Indices PF'!$J$16,
   IF(('Funções Transações'!N185&lt;'Indices PF'!$F$18), N185*'Indices PF'!$K$16, N185*'Indices PF'!$L$16)),
    IF((O185&gt;='Indices PF'!$D$17),
    IF(('Funções Transações'!N185&lt;'Indices PF'!$E$18), N185*'Indices PF'!$J$17,
    IF(('Funções Transações'!N185&lt;'Indices PF'!$F$18), N185*'Indices PF'!$K$17, N185*'Indices PF'!$L$17))))),
 IF(M185="EO", IF((O185&lt;='Indices PF'!$D$23),
  IF(('Funções Transações'!N185&lt;'Indices PF'!$E$26), N185*'Indices PF'!$J$23,
  IF(('Funções Transações'!N185&lt;'Indices PF'!$F$26), N185*'Indices PF'!$K$23, N185*'Indices PF'!$L$23)),
   IF((O185&lt;='Indices PF'!$D$24),
   IF(('Funções Transações'!N185&lt;'Indices PF'!$E$26), N185*'Indices PF'!$J$24,
   IF(('Funções Transações'!N185&lt;'Indices PF'!$F$26), N185*'Indices PF'!$K$24, N185*'Indices PF'!$L$24)),
    IF((O185&gt;='Indices PF'!$D$25),
    IF(('Funções Transações'!N185&lt;'Indices PF'!$E$26), N185*'Indices PF'!$J$25,
    IF(('Funções Transações'!N185&lt;'Indices PF'!$F$26), N185*'Indices PF'!$K$25, N185*'Indices PF'!$L$25)))))))))</f>
        <v/>
      </c>
      <c r="U185" s="216" t="str">
        <f>IF(OR(ISBLANK(P185),ISBLANK(Q185)),"",
 IF((Q185&lt;='Indices PF'!$D$47),
  IF(('Funções Transações'!P185&lt;'Indices PF'!$E$50), P185*'Indices PF'!$J$47,
  IF(('Funções Transações'!P185&lt;'Indices PF'!$F$50), P185*'Indices PF'!$K$47, P185*'Indices PF'!$L$47)),
   IF((Q185&lt;='Indices PF'!$D$48),
   IF(('Funções Transações'!P185&lt;'Indices PF'!$E$50), P185*'Indices PF'!$J$48,
   IF(('Funções Transações'!P185&lt;'Indices PF'!$F$50), P185*'Indices PF'!$K$48, P185*'Indices PF'!$L$48)),
    IF((Q185&gt;='Indices PF'!$D$49),
    IF(('Funções Transações'!P185&lt;'Indices PF'!$E$50), P185*'Indices PF'!$J$49,
    IF(('Funções Transações'!P185&lt;'Indices PF'!$F$50), P185*'Indices PF'!$K$49, P185*'Indices PF'!$L$49))))))</f>
        <v/>
      </c>
      <c r="V185" s="122"/>
      <c r="W185" s="122"/>
      <c r="X185" s="122"/>
      <c r="Y185" s="117"/>
      <c r="Z185" s="117"/>
      <c r="AA185" s="118"/>
      <c r="AB185" s="241" t="str">
        <f t="shared" si="2"/>
        <v/>
      </c>
      <c r="AC185" s="123"/>
      <c r="AD185" s="148"/>
      <c r="AE185" s="123"/>
      <c r="AF185" s="123"/>
      <c r="AG185" s="123"/>
    </row>
    <row r="186" spans="1:33" ht="12.75" customHeight="1">
      <c r="A186" s="84"/>
      <c r="B186" s="107"/>
      <c r="C186" s="173"/>
      <c r="D186" s="122"/>
      <c r="E186" s="118"/>
      <c r="F186" s="238"/>
      <c r="G186" s="122"/>
      <c r="H186" s="118"/>
      <c r="I186" s="144" t="str">
        <f>IF(AND(ISTEXT(K186),ISTEXT(L186)),"",SUM(K186:L186)*'Indices PF'!$E$54)</f>
        <v/>
      </c>
      <c r="J186" s="214" t="str">
        <f>IF(OR(ISBLANK(E186),ISBLANK(F186)),"",
 IF(D186="EI", IF((F186&lt;='Indices PF'!$D$7),
  IF(('Funções Transações'!E186&lt;'Indices PF'!$E$10), 'Indices PF'!$E$7,
  IF(('Funções Transações'!E186&lt;'Indices PF'!$F$10), 'Indices PF'!$F$7, 'Indices PF'!$G$7)),
   IF((F186&lt;='Indices PF'!$D$8),
   IF(('Funções Transações'!E186&lt;'Indices PF'!$E$10), 'Indices PF'!$E$8,
   IF(('Funções Transações'!E186&lt;'Indices PF'!$F$10), 'Indices PF'!$F$8, 'Indices PF'!$G$8)),
    IF((F186&gt;='Indices PF'!$D$9),
    IF(('Funções Transações'!E186&lt;'Indices PF'!$E$10), 'Indices PF'!$E$9,
    IF(('Funções Transações'!E186&lt;'Indices PF'!$F$10), 'Indices PF'!$F$9, 'Indices PF'!$G$9))))),
 IF(D186="EQ", IF((F186&lt;='Indices PF'!$D$15),
  IF(('Funções Transações'!E186&lt;'Indices PF'!$E$18), 'Indices PF'!$E$15,
  IF(('Funções Transações'!E186&lt;'Indices PF'!$F$18), 'Indices PF'!$F$15, 'Indices PF'!$G$15)),
   IF((F186&lt;='Indices PF'!$D$16),
   IF(('Funções Transações'!E186&lt;'Indices PF'!$E$18), 'Indices PF'!$E$16,
   IF(('Funções Transações'!E186&lt;'Indices PF'!$F$18), 'Indices PF'!$F$16, 'Indices PF'!$G$16)),
    IF((F186&gt;='Indices PF'!$D$17),
    IF(('Funções Transações'!E186&lt;'Indices PF'!$E$18), 'Indices PF'!$E$16,
    IF(('Funções Transações'!E186&lt;'Indices PF'!$F$18), 'Indices PF'!$F$16, 'Indices PF'!$G$16))))),
 IF(D186="EO", IF((F186&lt;='Indices PF'!$D$23),
  IF(('Funções Transações'!E186&lt;'Indices PF'!$E$26), 'Indices PF'!$E$23,
  IF(('Funções Transações'!E186&lt;'Indices PF'!$F$26), 'Indices PF'!$F$23, 'Indices PF'!$G$23)),
   IF((F186&lt;='Indices PF'!$D$24),
   IF(('Funções Transações'!E186&lt;'Indices PF'!$E$26), 'Indices PF'!$E$24,
   IF(('Funções Transações'!E186&lt;'Indices PF'!$F$26), 'Indices PF'!$F$24, 'Indices PF'!$G$24)),
    IF((F186&gt;='Indices PF'!$D$25),
    IF(('Funções Transações'!E186&lt;'Indices PF'!$E$26), 'Indices PF'!$E$25,
    IF(('Funções Transações'!E186&lt;'Indices PF'!$F$26), 'Indices PF'!$F$25, 'Indices PF'!$G$25)))))))))</f>
        <v/>
      </c>
      <c r="K186" s="116" t="str">
        <f>IF(OR(ISBLANK(E186),ISBLANK(F186)),"",
 IF(D186="EI", IF((F186&lt;='Indices PF'!$D$7),
  IF(('Funções Transações'!E186&lt;'Indices PF'!$E$10), E186*'Indices PF'!$J$7,
  IF(('Funções Transações'!E186&lt;'Indices PF'!$F$10), E186*'Indices PF'!$K$7, E186*'Indices PF'!$L$7)),
   IF((F186&lt;='Indices PF'!$D$8),
   IF(('Funções Transações'!E186&lt;'Indices PF'!$E$10), E186*'Indices PF'!$J$8,
   IF(('Funções Transações'!E186&lt;'Indices PF'!$F$10), E186*'Indices PF'!$K$8, E186*'Indices PF'!$L$8)),
    IF((F186&gt;='Indices PF'!$D$9),
    IF(('Funções Transações'!E186&lt;'Indices PF'!$E$10), E186*'Indices PF'!$J$9,
    IF(('Funções Transações'!E186&lt;'Indices PF'!$F$10), E186*'Indices PF'!$K$9, E186*'Indices PF'!$L$9))))),
 IF(D186="EQ", IF((F186&lt;='Indices PF'!$D$15),
  IF(('Funções Transações'!E186&lt;'Indices PF'!$E$18), E186*'Indices PF'!$J$15,
  IF(('Funções Transações'!E186&lt;'Indices PF'!$F$18), E186*'Indices PF'!$K$15, E186*'Indices PF'!$L$15)),
   IF((F186&lt;='Indices PF'!$D$16),
   IF(('Funções Transações'!E186&lt;'Indices PF'!$E$18), E186*'Indices PF'!$J$16,
   IF(('Funções Transações'!E186&lt;'Indices PF'!$F$18), E186*'Indices PF'!$K$16, E186*'Indices PF'!$L$16)),
    IF((F186&gt;='Indices PF'!$D$17),
    IF(('Funções Transações'!E186&lt;'Indices PF'!$E$18), E186*'Indices PF'!$J$16,
    IF(('Funções Transações'!E186&lt;'Indices PF'!$F$18), E186*'Indices PF'!$K$16, E186*'Indices PF'!$L$16))))),
 IF(D186="EO", IF((F186&lt;='Indices PF'!$D$23),
  IF(('Funções Transações'!E186&lt;'Indices PF'!$E$26), E186*'Indices PF'!$J$23,
  IF(('Funções Transações'!E186&lt;'Indices PF'!$F$26), E186*'Indices PF'!$K$23, E186*'Indices PF'!$L$23)),
   IF((F186&lt;='Indices PF'!$D$24),
   IF(('Funções Transações'!E186&lt;'Indices PF'!$E$26), E186*'Indices PF'!$J$24,
   IF(('Funções Transações'!E186&lt;'Indices PF'!$F$26), E186*'Indices PF'!$K$24, E186*'Indices PF'!$L$24)),
    IF((F186&gt;='Indices PF'!$D$25),
    IF(('Funções Transações'!E186&lt;'Indices PF'!$E$26), E186*'Indices PF'!$J$25,
    IF(('Funções Transações'!E186&lt;'Indices PF'!$F$26), E186*'Indices PF'!$K$25, E186*'Indices PF'!$L$25)))))))))</f>
        <v/>
      </c>
      <c r="L186" s="239" t="str">
        <f>IF(OR(ISBLANK(G186),ISBLANK(H186)),"",
 IF((H186&lt;='Indices PF'!$D$47),
  IF(('Funções Transações'!G186&lt;'Indices PF'!$E$50), G186*'Indices PF'!$J$47,
  IF(('Funções Transações'!G186&lt;'Indices PF'!$F$50), G186*'Indices PF'!$K$47, G186*'Indices PF'!$L$47)),
   IF((H186&lt;='Indices PF'!$D$48),
   IF(('Funções Transações'!G186&lt;'Indices PF'!$E$50), G186*'Indices PF'!$J$48,
   IF(('Funções Transações'!G186&lt;'Indices PF'!$F$50), G186*'Indices PF'!$K$48, G186*'Indices PF'!$L$48)),
    IF((H186&gt;='Indices PF'!$D$49),
    IF(('Funções Transações'!G186&lt;'Indices PF'!$E$50), G186*'Indices PF'!$J$49,
    IF(('Funções Transações'!G186&lt;'Indices PF'!$F$50), G186*'Indices PF'!$K$49, G186*'Indices PF'!$L$49))))))</f>
        <v/>
      </c>
      <c r="M186" s="122"/>
      <c r="N186" s="118"/>
      <c r="O186" s="122"/>
      <c r="P186" s="117"/>
      <c r="Q186" s="118"/>
      <c r="R186" s="144" t="str">
        <f>IF(AND(ISTEXT(T186),ISTEXT(U186)),"",SUM(T186:U186)*'Indices PF'!$E$54)</f>
        <v/>
      </c>
      <c r="S186" s="214" t="str">
        <f>IF(OR(ISBLANK(N186),ISBLANK(O186)),"",
 IF(M186="EI", IF((O186&lt;='Indices PF'!$D$7),
  IF(('Funções Transações'!N186&lt;'Indices PF'!$E$10), 'Indices PF'!$E$7,
  IF(('Funções Transações'!N186&lt;'Indices PF'!$F$10), 'Indices PF'!$F$7, 'Indices PF'!$G$7)),
   IF((O186&lt;='Indices PF'!$D$8),
   IF(('Funções Transações'!N186&lt;'Indices PF'!$E$10), 'Indices PF'!$E$8,
   IF(('Funções Transações'!N186&lt;'Indices PF'!$F$10), 'Indices PF'!$F$8, 'Indices PF'!$G$8)),
    IF((O186&gt;='Indices PF'!$D$9),
    IF(('Funções Transações'!N186&lt;'Indices PF'!$E$10), 'Indices PF'!$E$9,
    IF(('Funções Transações'!N186&lt;'Indices PF'!$F$10), 'Indices PF'!$F$9, 'Indices PF'!$G$9))))),
 IF(M186="EQ", IF((O186&lt;='Indices PF'!$D$15),
  IF(('Funções Transações'!N186&lt;'Indices PF'!$E$18), 'Indices PF'!$E$15,
  IF(('Funções Transações'!N186&lt;'Indices PF'!$F$18), 'Indices PF'!$F$15, 'Indices PF'!$G$15)),
   IF((O186&lt;='Indices PF'!$D$16),
   IF(('Funções Transações'!N186&lt;'Indices PF'!$E$18), 'Indices PF'!$E$16,
   IF(('Funções Transações'!N186&lt;'Indices PF'!$F$18), 'Indices PF'!$F$16, 'Indices PF'!$G$16)),
    IF((O186&gt;='Indices PF'!$D$17),
    IF(('Funções Transações'!N186&lt;'Indices PF'!$E$18), 'Indices PF'!$E$17,
    IF(('Funções Transações'!N186&lt;'Indices PF'!$F$18), 'Indices PF'!$F$17, 'Indices PF'!$G$17))))),
 IF(M186="EO", IF((O186&lt;='Indices PF'!$D$23),
  IF(('Funções Transações'!N186&lt;'Indices PF'!$E$26), 'Indices PF'!$E$23,
  IF(('Funções Transações'!N186&lt;'Indices PF'!$F$26), 'Indices PF'!$F$23, 'Indices PF'!$G$23)),
   IF((O186&lt;='Indices PF'!$D$24),
   IF(('Funções Transações'!N186&lt;'Indices PF'!$E$26), 'Indices PF'!$E$24,
   IF(('Funções Transações'!N186&lt;'Indices PF'!$F$26), 'Indices PF'!$F$24, 'Indices PF'!$G$24)),
    IF((O186&gt;='Indices PF'!$D$25),
    IF(('Funções Transações'!N186&lt;'Indices PF'!$E$26), 'Indices PF'!$E$25,
    IF(('Funções Transações'!N186&lt;'Indices PF'!$F$26), 'Indices PF'!$F$25, 'Indices PF'!$G$25)))))))))</f>
        <v/>
      </c>
      <c r="T186" s="215" t="str">
        <f>IF(OR(ISBLANK(N186),ISBLANK(O186)),"",
 IF(M186="EI", IF((O186&lt;='Indices PF'!$D$7),
  IF(('Funções Transações'!N186&lt;'Indices PF'!$E$10), N186*'Indices PF'!$J$7,
  IF(('Funções Transações'!N186&lt;'Indices PF'!$F$10), N186*'Indices PF'!$K$7, N186*'Indices PF'!$L$7)),
   IF((O186&lt;='Indices PF'!$D$8),
   IF(('Funções Transações'!N186&lt;'Indices PF'!$E$10), N186*'Indices PF'!$J$8,
   IF(('Funções Transações'!N186&lt;'Indices PF'!$F$10), N186*'Indices PF'!$K$8, N186*'Indices PF'!$L$8)),
    IF((O186&gt;='Indices PF'!$D$9),
    IF(('Funções Transações'!N186&lt;'Indices PF'!$E$10), N186*'Indices PF'!$J$9,
    IF(('Funções Transações'!N186&lt;'Indices PF'!$F$10), N186*'Indices PF'!$K$9, N186*'Indices PF'!$L$9))))),
 IF(M186="EQ", IF((O186&lt;='Indices PF'!$D$15),
  IF(('Funções Transações'!N186&lt;'Indices PF'!$E$18), N186*'Indices PF'!$J$15,
  IF(('Funções Transações'!N186&lt;'Indices PF'!$F$18), N186*'Indices PF'!$K$15, N186*'Indices PF'!$L$15)),
   IF((O186&lt;='Indices PF'!$D$16),
   IF(('Funções Transações'!N186&lt;'Indices PF'!$E$18), N186*'Indices PF'!$J$16,
   IF(('Funções Transações'!N186&lt;'Indices PF'!$F$18), N186*'Indices PF'!$K$16, N186*'Indices PF'!$L$16)),
    IF((O186&gt;='Indices PF'!$D$17),
    IF(('Funções Transações'!N186&lt;'Indices PF'!$E$18), N186*'Indices PF'!$J$17,
    IF(('Funções Transações'!N186&lt;'Indices PF'!$F$18), N186*'Indices PF'!$K$17, N186*'Indices PF'!$L$17))))),
 IF(M186="EO", IF((O186&lt;='Indices PF'!$D$23),
  IF(('Funções Transações'!N186&lt;'Indices PF'!$E$26), N186*'Indices PF'!$J$23,
  IF(('Funções Transações'!N186&lt;'Indices PF'!$F$26), N186*'Indices PF'!$K$23, N186*'Indices PF'!$L$23)),
   IF((O186&lt;='Indices PF'!$D$24),
   IF(('Funções Transações'!N186&lt;'Indices PF'!$E$26), N186*'Indices PF'!$J$24,
   IF(('Funções Transações'!N186&lt;'Indices PF'!$F$26), N186*'Indices PF'!$K$24, N186*'Indices PF'!$L$24)),
    IF((O186&gt;='Indices PF'!$D$25),
    IF(('Funções Transações'!N186&lt;'Indices PF'!$E$26), N186*'Indices PF'!$J$25,
    IF(('Funções Transações'!N186&lt;'Indices PF'!$F$26), N186*'Indices PF'!$K$25, N186*'Indices PF'!$L$25)))))))))</f>
        <v/>
      </c>
      <c r="U186" s="216" t="str">
        <f>IF(OR(ISBLANK(P186),ISBLANK(Q186)),"",
 IF((Q186&lt;='Indices PF'!$D$47),
  IF(('Funções Transações'!P186&lt;'Indices PF'!$E$50), P186*'Indices PF'!$J$47,
  IF(('Funções Transações'!P186&lt;'Indices PF'!$F$50), P186*'Indices PF'!$K$47, P186*'Indices PF'!$L$47)),
   IF((Q186&lt;='Indices PF'!$D$48),
   IF(('Funções Transações'!P186&lt;'Indices PF'!$E$50), P186*'Indices PF'!$J$48,
   IF(('Funções Transações'!P186&lt;'Indices PF'!$F$50), P186*'Indices PF'!$K$48, P186*'Indices PF'!$L$48)),
    IF((Q186&gt;='Indices PF'!$D$49),
    IF(('Funções Transações'!P186&lt;'Indices PF'!$E$50), P186*'Indices PF'!$J$49,
    IF(('Funções Transações'!P186&lt;'Indices PF'!$F$50), P186*'Indices PF'!$K$49, P186*'Indices PF'!$L$49))))))</f>
        <v/>
      </c>
      <c r="V186" s="122"/>
      <c r="W186" s="122"/>
      <c r="X186" s="122"/>
      <c r="Y186" s="117"/>
      <c r="Z186" s="117"/>
      <c r="AA186" s="118"/>
      <c r="AB186" s="241" t="str">
        <f t="shared" si="2"/>
        <v/>
      </c>
      <c r="AC186" s="123"/>
      <c r="AD186" s="148"/>
      <c r="AE186" s="123"/>
      <c r="AF186" s="123"/>
      <c r="AG186" s="123"/>
    </row>
    <row r="187" spans="1:33" ht="12.75" customHeight="1">
      <c r="A187" s="84"/>
      <c r="B187" s="107"/>
      <c r="C187" s="173"/>
      <c r="D187" s="122"/>
      <c r="E187" s="118"/>
      <c r="F187" s="238"/>
      <c r="G187" s="122"/>
      <c r="H187" s="118"/>
      <c r="I187" s="144" t="str">
        <f>IF(AND(ISTEXT(K187),ISTEXT(L187)),"",SUM(K187:L187)*'Indices PF'!$E$54)</f>
        <v/>
      </c>
      <c r="J187" s="214" t="str">
        <f>IF(OR(ISBLANK(E187),ISBLANK(F187)),"",
 IF(D187="EI", IF((F187&lt;='Indices PF'!$D$7),
  IF(('Funções Transações'!E187&lt;'Indices PF'!$E$10), 'Indices PF'!$E$7,
  IF(('Funções Transações'!E187&lt;'Indices PF'!$F$10), 'Indices PF'!$F$7, 'Indices PF'!$G$7)),
   IF((F187&lt;='Indices PF'!$D$8),
   IF(('Funções Transações'!E187&lt;'Indices PF'!$E$10), 'Indices PF'!$E$8,
   IF(('Funções Transações'!E187&lt;'Indices PF'!$F$10), 'Indices PF'!$F$8, 'Indices PF'!$G$8)),
    IF((F187&gt;='Indices PF'!$D$9),
    IF(('Funções Transações'!E187&lt;'Indices PF'!$E$10), 'Indices PF'!$E$9,
    IF(('Funções Transações'!E187&lt;'Indices PF'!$F$10), 'Indices PF'!$F$9, 'Indices PF'!$G$9))))),
 IF(D187="EQ", IF((F187&lt;='Indices PF'!$D$15),
  IF(('Funções Transações'!E187&lt;'Indices PF'!$E$18), 'Indices PF'!$E$15,
  IF(('Funções Transações'!E187&lt;'Indices PF'!$F$18), 'Indices PF'!$F$15, 'Indices PF'!$G$15)),
   IF((F187&lt;='Indices PF'!$D$16),
   IF(('Funções Transações'!E187&lt;'Indices PF'!$E$18), 'Indices PF'!$E$16,
   IF(('Funções Transações'!E187&lt;'Indices PF'!$F$18), 'Indices PF'!$F$16, 'Indices PF'!$G$16)),
    IF((F187&gt;='Indices PF'!$D$17),
    IF(('Funções Transações'!E187&lt;'Indices PF'!$E$18), 'Indices PF'!$E$16,
    IF(('Funções Transações'!E187&lt;'Indices PF'!$F$18), 'Indices PF'!$F$16, 'Indices PF'!$G$16))))),
 IF(D187="EO", IF((F187&lt;='Indices PF'!$D$23),
  IF(('Funções Transações'!E187&lt;'Indices PF'!$E$26), 'Indices PF'!$E$23,
  IF(('Funções Transações'!E187&lt;'Indices PF'!$F$26), 'Indices PF'!$F$23, 'Indices PF'!$G$23)),
   IF((F187&lt;='Indices PF'!$D$24),
   IF(('Funções Transações'!E187&lt;'Indices PF'!$E$26), 'Indices PF'!$E$24,
   IF(('Funções Transações'!E187&lt;'Indices PF'!$F$26), 'Indices PF'!$F$24, 'Indices PF'!$G$24)),
    IF((F187&gt;='Indices PF'!$D$25),
    IF(('Funções Transações'!E187&lt;'Indices PF'!$E$26), 'Indices PF'!$E$25,
    IF(('Funções Transações'!E187&lt;'Indices PF'!$F$26), 'Indices PF'!$F$25, 'Indices PF'!$G$25)))))))))</f>
        <v/>
      </c>
      <c r="K187" s="116" t="str">
        <f>IF(OR(ISBLANK(E187),ISBLANK(F187)),"",
 IF(D187="EI", IF((F187&lt;='Indices PF'!$D$7),
  IF(('Funções Transações'!E187&lt;'Indices PF'!$E$10), E187*'Indices PF'!$J$7,
  IF(('Funções Transações'!E187&lt;'Indices PF'!$F$10), E187*'Indices PF'!$K$7, E187*'Indices PF'!$L$7)),
   IF((F187&lt;='Indices PF'!$D$8),
   IF(('Funções Transações'!E187&lt;'Indices PF'!$E$10), E187*'Indices PF'!$J$8,
   IF(('Funções Transações'!E187&lt;'Indices PF'!$F$10), E187*'Indices PF'!$K$8, E187*'Indices PF'!$L$8)),
    IF((F187&gt;='Indices PF'!$D$9),
    IF(('Funções Transações'!E187&lt;'Indices PF'!$E$10), E187*'Indices PF'!$J$9,
    IF(('Funções Transações'!E187&lt;'Indices PF'!$F$10), E187*'Indices PF'!$K$9, E187*'Indices PF'!$L$9))))),
 IF(D187="EQ", IF((F187&lt;='Indices PF'!$D$15),
  IF(('Funções Transações'!E187&lt;'Indices PF'!$E$18), E187*'Indices PF'!$J$15,
  IF(('Funções Transações'!E187&lt;'Indices PF'!$F$18), E187*'Indices PF'!$K$15, E187*'Indices PF'!$L$15)),
   IF((F187&lt;='Indices PF'!$D$16),
   IF(('Funções Transações'!E187&lt;'Indices PF'!$E$18), E187*'Indices PF'!$J$16,
   IF(('Funções Transações'!E187&lt;'Indices PF'!$F$18), E187*'Indices PF'!$K$16, E187*'Indices PF'!$L$16)),
    IF((F187&gt;='Indices PF'!$D$17),
    IF(('Funções Transações'!E187&lt;'Indices PF'!$E$18), E187*'Indices PF'!$J$16,
    IF(('Funções Transações'!E187&lt;'Indices PF'!$F$18), E187*'Indices PF'!$K$16, E187*'Indices PF'!$L$16))))),
 IF(D187="EO", IF((F187&lt;='Indices PF'!$D$23),
  IF(('Funções Transações'!E187&lt;'Indices PF'!$E$26), E187*'Indices PF'!$J$23,
  IF(('Funções Transações'!E187&lt;'Indices PF'!$F$26), E187*'Indices PF'!$K$23, E187*'Indices PF'!$L$23)),
   IF((F187&lt;='Indices PF'!$D$24),
   IF(('Funções Transações'!E187&lt;'Indices PF'!$E$26), E187*'Indices PF'!$J$24,
   IF(('Funções Transações'!E187&lt;'Indices PF'!$F$26), E187*'Indices PF'!$K$24, E187*'Indices PF'!$L$24)),
    IF((F187&gt;='Indices PF'!$D$25),
    IF(('Funções Transações'!E187&lt;'Indices PF'!$E$26), E187*'Indices PF'!$J$25,
    IF(('Funções Transações'!E187&lt;'Indices PF'!$F$26), E187*'Indices PF'!$K$25, E187*'Indices PF'!$L$25)))))))))</f>
        <v/>
      </c>
      <c r="L187" s="239" t="str">
        <f>IF(OR(ISBLANK(G187),ISBLANK(H187)),"",
 IF((H187&lt;='Indices PF'!$D$47),
  IF(('Funções Transações'!G187&lt;'Indices PF'!$E$50), G187*'Indices PF'!$J$47,
  IF(('Funções Transações'!G187&lt;'Indices PF'!$F$50), G187*'Indices PF'!$K$47, G187*'Indices PF'!$L$47)),
   IF((H187&lt;='Indices PF'!$D$48),
   IF(('Funções Transações'!G187&lt;'Indices PF'!$E$50), G187*'Indices PF'!$J$48,
   IF(('Funções Transações'!G187&lt;'Indices PF'!$F$50), G187*'Indices PF'!$K$48, G187*'Indices PF'!$L$48)),
    IF((H187&gt;='Indices PF'!$D$49),
    IF(('Funções Transações'!G187&lt;'Indices PF'!$E$50), G187*'Indices PF'!$J$49,
    IF(('Funções Transações'!G187&lt;'Indices PF'!$F$50), G187*'Indices PF'!$K$49, G187*'Indices PF'!$L$49))))))</f>
        <v/>
      </c>
      <c r="M187" s="122"/>
      <c r="N187" s="118"/>
      <c r="O187" s="122"/>
      <c r="P187" s="117"/>
      <c r="Q187" s="118"/>
      <c r="R187" s="144" t="str">
        <f>IF(AND(ISTEXT(T187),ISTEXT(U187)),"",SUM(T187:U187)*'Indices PF'!$E$54)</f>
        <v/>
      </c>
      <c r="S187" s="214" t="str">
        <f>IF(OR(ISBLANK(N187),ISBLANK(O187)),"",
 IF(M187="EI", IF((O187&lt;='Indices PF'!$D$7),
  IF(('Funções Transações'!N187&lt;'Indices PF'!$E$10), 'Indices PF'!$E$7,
  IF(('Funções Transações'!N187&lt;'Indices PF'!$F$10), 'Indices PF'!$F$7, 'Indices PF'!$G$7)),
   IF((O187&lt;='Indices PF'!$D$8),
   IF(('Funções Transações'!N187&lt;'Indices PF'!$E$10), 'Indices PF'!$E$8,
   IF(('Funções Transações'!N187&lt;'Indices PF'!$F$10), 'Indices PF'!$F$8, 'Indices PF'!$G$8)),
    IF((O187&gt;='Indices PF'!$D$9),
    IF(('Funções Transações'!N187&lt;'Indices PF'!$E$10), 'Indices PF'!$E$9,
    IF(('Funções Transações'!N187&lt;'Indices PF'!$F$10), 'Indices PF'!$F$9, 'Indices PF'!$G$9))))),
 IF(M187="EQ", IF((O187&lt;='Indices PF'!$D$15),
  IF(('Funções Transações'!N187&lt;'Indices PF'!$E$18), 'Indices PF'!$E$15,
  IF(('Funções Transações'!N187&lt;'Indices PF'!$F$18), 'Indices PF'!$F$15, 'Indices PF'!$G$15)),
   IF((O187&lt;='Indices PF'!$D$16),
   IF(('Funções Transações'!N187&lt;'Indices PF'!$E$18), 'Indices PF'!$E$16,
   IF(('Funções Transações'!N187&lt;'Indices PF'!$F$18), 'Indices PF'!$F$16, 'Indices PF'!$G$16)),
    IF((O187&gt;='Indices PF'!$D$17),
    IF(('Funções Transações'!N187&lt;'Indices PF'!$E$18), 'Indices PF'!$E$17,
    IF(('Funções Transações'!N187&lt;'Indices PF'!$F$18), 'Indices PF'!$F$17, 'Indices PF'!$G$17))))),
 IF(M187="EO", IF((O187&lt;='Indices PF'!$D$23),
  IF(('Funções Transações'!N187&lt;'Indices PF'!$E$26), 'Indices PF'!$E$23,
  IF(('Funções Transações'!N187&lt;'Indices PF'!$F$26), 'Indices PF'!$F$23, 'Indices PF'!$G$23)),
   IF((O187&lt;='Indices PF'!$D$24),
   IF(('Funções Transações'!N187&lt;'Indices PF'!$E$26), 'Indices PF'!$E$24,
   IF(('Funções Transações'!N187&lt;'Indices PF'!$F$26), 'Indices PF'!$F$24, 'Indices PF'!$G$24)),
    IF((O187&gt;='Indices PF'!$D$25),
    IF(('Funções Transações'!N187&lt;'Indices PF'!$E$26), 'Indices PF'!$E$25,
    IF(('Funções Transações'!N187&lt;'Indices PF'!$F$26), 'Indices PF'!$F$25, 'Indices PF'!$G$25)))))))))</f>
        <v/>
      </c>
      <c r="T187" s="215" t="str">
        <f>IF(OR(ISBLANK(N187),ISBLANK(O187)),"",
 IF(M187="EI", IF((O187&lt;='Indices PF'!$D$7),
  IF(('Funções Transações'!N187&lt;'Indices PF'!$E$10), N187*'Indices PF'!$J$7,
  IF(('Funções Transações'!N187&lt;'Indices PF'!$F$10), N187*'Indices PF'!$K$7, N187*'Indices PF'!$L$7)),
   IF((O187&lt;='Indices PF'!$D$8),
   IF(('Funções Transações'!N187&lt;'Indices PF'!$E$10), N187*'Indices PF'!$J$8,
   IF(('Funções Transações'!N187&lt;'Indices PF'!$F$10), N187*'Indices PF'!$K$8, N187*'Indices PF'!$L$8)),
    IF((O187&gt;='Indices PF'!$D$9),
    IF(('Funções Transações'!N187&lt;'Indices PF'!$E$10), N187*'Indices PF'!$J$9,
    IF(('Funções Transações'!N187&lt;'Indices PF'!$F$10), N187*'Indices PF'!$K$9, N187*'Indices PF'!$L$9))))),
 IF(M187="EQ", IF((O187&lt;='Indices PF'!$D$15),
  IF(('Funções Transações'!N187&lt;'Indices PF'!$E$18), N187*'Indices PF'!$J$15,
  IF(('Funções Transações'!N187&lt;'Indices PF'!$F$18), N187*'Indices PF'!$K$15, N187*'Indices PF'!$L$15)),
   IF((O187&lt;='Indices PF'!$D$16),
   IF(('Funções Transações'!N187&lt;'Indices PF'!$E$18), N187*'Indices PF'!$J$16,
   IF(('Funções Transações'!N187&lt;'Indices PF'!$F$18), N187*'Indices PF'!$K$16, N187*'Indices PF'!$L$16)),
    IF((O187&gt;='Indices PF'!$D$17),
    IF(('Funções Transações'!N187&lt;'Indices PF'!$E$18), N187*'Indices PF'!$J$17,
    IF(('Funções Transações'!N187&lt;'Indices PF'!$F$18), N187*'Indices PF'!$K$17, N187*'Indices PF'!$L$17))))),
 IF(M187="EO", IF((O187&lt;='Indices PF'!$D$23),
  IF(('Funções Transações'!N187&lt;'Indices PF'!$E$26), N187*'Indices PF'!$J$23,
  IF(('Funções Transações'!N187&lt;'Indices PF'!$F$26), N187*'Indices PF'!$K$23, N187*'Indices PF'!$L$23)),
   IF((O187&lt;='Indices PF'!$D$24),
   IF(('Funções Transações'!N187&lt;'Indices PF'!$E$26), N187*'Indices PF'!$J$24,
   IF(('Funções Transações'!N187&lt;'Indices PF'!$F$26), N187*'Indices PF'!$K$24, N187*'Indices PF'!$L$24)),
    IF((O187&gt;='Indices PF'!$D$25),
    IF(('Funções Transações'!N187&lt;'Indices PF'!$E$26), N187*'Indices PF'!$J$25,
    IF(('Funções Transações'!N187&lt;'Indices PF'!$F$26), N187*'Indices PF'!$K$25, N187*'Indices PF'!$L$25)))))))))</f>
        <v/>
      </c>
      <c r="U187" s="216" t="str">
        <f>IF(OR(ISBLANK(P187),ISBLANK(Q187)),"",
 IF((Q187&lt;='Indices PF'!$D$47),
  IF(('Funções Transações'!P187&lt;'Indices PF'!$E$50), P187*'Indices PF'!$J$47,
  IF(('Funções Transações'!P187&lt;'Indices PF'!$F$50), P187*'Indices PF'!$K$47, P187*'Indices PF'!$L$47)),
   IF((Q187&lt;='Indices PF'!$D$48),
   IF(('Funções Transações'!P187&lt;'Indices PF'!$E$50), P187*'Indices PF'!$J$48,
   IF(('Funções Transações'!P187&lt;'Indices PF'!$F$50), P187*'Indices PF'!$K$48, P187*'Indices PF'!$L$48)),
    IF((Q187&gt;='Indices PF'!$D$49),
    IF(('Funções Transações'!P187&lt;'Indices PF'!$E$50), P187*'Indices PF'!$J$49,
    IF(('Funções Transações'!P187&lt;'Indices PF'!$F$50), P187*'Indices PF'!$K$49, P187*'Indices PF'!$L$49))))))</f>
        <v/>
      </c>
      <c r="V187" s="122"/>
      <c r="W187" s="122"/>
      <c r="X187" s="122"/>
      <c r="Y187" s="117"/>
      <c r="Z187" s="117"/>
      <c r="AA187" s="118"/>
      <c r="AB187" s="241" t="str">
        <f t="shared" si="2"/>
        <v/>
      </c>
      <c r="AC187" s="123"/>
      <c r="AD187" s="148"/>
      <c r="AE187" s="123"/>
      <c r="AF187" s="123"/>
      <c r="AG187" s="123"/>
    </row>
    <row r="188" spans="1:33" ht="12.75" customHeight="1">
      <c r="A188" s="84"/>
      <c r="B188" s="107"/>
      <c r="C188" s="173"/>
      <c r="D188" s="122"/>
      <c r="E188" s="118"/>
      <c r="F188" s="238"/>
      <c r="G188" s="122"/>
      <c r="H188" s="118"/>
      <c r="I188" s="144" t="str">
        <f>IF(AND(ISTEXT(K188),ISTEXT(L188)),"",SUM(K188:L188)*'Indices PF'!$E$54)</f>
        <v/>
      </c>
      <c r="J188" s="214" t="str">
        <f>IF(OR(ISBLANK(E188),ISBLANK(F188)),"",
 IF(D188="EI", IF((F188&lt;='Indices PF'!$D$7),
  IF(('Funções Transações'!E188&lt;'Indices PF'!$E$10), 'Indices PF'!$E$7,
  IF(('Funções Transações'!E188&lt;'Indices PF'!$F$10), 'Indices PF'!$F$7, 'Indices PF'!$G$7)),
   IF((F188&lt;='Indices PF'!$D$8),
   IF(('Funções Transações'!E188&lt;'Indices PF'!$E$10), 'Indices PF'!$E$8,
   IF(('Funções Transações'!E188&lt;'Indices PF'!$F$10), 'Indices PF'!$F$8, 'Indices PF'!$G$8)),
    IF((F188&gt;='Indices PF'!$D$9),
    IF(('Funções Transações'!E188&lt;'Indices PF'!$E$10), 'Indices PF'!$E$9,
    IF(('Funções Transações'!E188&lt;'Indices PF'!$F$10), 'Indices PF'!$F$9, 'Indices PF'!$G$9))))),
 IF(D188="EQ", IF((F188&lt;='Indices PF'!$D$15),
  IF(('Funções Transações'!E188&lt;'Indices PF'!$E$18), 'Indices PF'!$E$15,
  IF(('Funções Transações'!E188&lt;'Indices PF'!$F$18), 'Indices PF'!$F$15, 'Indices PF'!$G$15)),
   IF((F188&lt;='Indices PF'!$D$16),
   IF(('Funções Transações'!E188&lt;'Indices PF'!$E$18), 'Indices PF'!$E$16,
   IF(('Funções Transações'!E188&lt;'Indices PF'!$F$18), 'Indices PF'!$F$16, 'Indices PF'!$G$16)),
    IF((F188&gt;='Indices PF'!$D$17),
    IF(('Funções Transações'!E188&lt;'Indices PF'!$E$18), 'Indices PF'!$E$16,
    IF(('Funções Transações'!E188&lt;'Indices PF'!$F$18), 'Indices PF'!$F$16, 'Indices PF'!$G$16))))),
 IF(D188="EO", IF((F188&lt;='Indices PF'!$D$23),
  IF(('Funções Transações'!E188&lt;'Indices PF'!$E$26), 'Indices PF'!$E$23,
  IF(('Funções Transações'!E188&lt;'Indices PF'!$F$26), 'Indices PF'!$F$23, 'Indices PF'!$G$23)),
   IF((F188&lt;='Indices PF'!$D$24),
   IF(('Funções Transações'!E188&lt;'Indices PF'!$E$26), 'Indices PF'!$E$24,
   IF(('Funções Transações'!E188&lt;'Indices PF'!$F$26), 'Indices PF'!$F$24, 'Indices PF'!$G$24)),
    IF((F188&gt;='Indices PF'!$D$25),
    IF(('Funções Transações'!E188&lt;'Indices PF'!$E$26), 'Indices PF'!$E$25,
    IF(('Funções Transações'!E188&lt;'Indices PF'!$F$26), 'Indices PF'!$F$25, 'Indices PF'!$G$25)))))))))</f>
        <v/>
      </c>
      <c r="K188" s="116" t="str">
        <f>IF(OR(ISBLANK(E188),ISBLANK(F188)),"",
 IF(D188="EI", IF((F188&lt;='Indices PF'!$D$7),
  IF(('Funções Transações'!E188&lt;'Indices PF'!$E$10), E188*'Indices PF'!$J$7,
  IF(('Funções Transações'!E188&lt;'Indices PF'!$F$10), E188*'Indices PF'!$K$7, E188*'Indices PF'!$L$7)),
   IF((F188&lt;='Indices PF'!$D$8),
   IF(('Funções Transações'!E188&lt;'Indices PF'!$E$10), E188*'Indices PF'!$J$8,
   IF(('Funções Transações'!E188&lt;'Indices PF'!$F$10), E188*'Indices PF'!$K$8, E188*'Indices PF'!$L$8)),
    IF((F188&gt;='Indices PF'!$D$9),
    IF(('Funções Transações'!E188&lt;'Indices PF'!$E$10), E188*'Indices PF'!$J$9,
    IF(('Funções Transações'!E188&lt;'Indices PF'!$F$10), E188*'Indices PF'!$K$9, E188*'Indices PF'!$L$9))))),
 IF(D188="EQ", IF((F188&lt;='Indices PF'!$D$15),
  IF(('Funções Transações'!E188&lt;'Indices PF'!$E$18), E188*'Indices PF'!$J$15,
  IF(('Funções Transações'!E188&lt;'Indices PF'!$F$18), E188*'Indices PF'!$K$15, E188*'Indices PF'!$L$15)),
   IF((F188&lt;='Indices PF'!$D$16),
   IF(('Funções Transações'!E188&lt;'Indices PF'!$E$18), E188*'Indices PF'!$J$16,
   IF(('Funções Transações'!E188&lt;'Indices PF'!$F$18), E188*'Indices PF'!$K$16, E188*'Indices PF'!$L$16)),
    IF((F188&gt;='Indices PF'!$D$17),
    IF(('Funções Transações'!E188&lt;'Indices PF'!$E$18), E188*'Indices PF'!$J$16,
    IF(('Funções Transações'!E188&lt;'Indices PF'!$F$18), E188*'Indices PF'!$K$16, E188*'Indices PF'!$L$16))))),
 IF(D188="EO", IF((F188&lt;='Indices PF'!$D$23),
  IF(('Funções Transações'!E188&lt;'Indices PF'!$E$26), E188*'Indices PF'!$J$23,
  IF(('Funções Transações'!E188&lt;'Indices PF'!$F$26), E188*'Indices PF'!$K$23, E188*'Indices PF'!$L$23)),
   IF((F188&lt;='Indices PF'!$D$24),
   IF(('Funções Transações'!E188&lt;'Indices PF'!$E$26), E188*'Indices PF'!$J$24,
   IF(('Funções Transações'!E188&lt;'Indices PF'!$F$26), E188*'Indices PF'!$K$24, E188*'Indices PF'!$L$24)),
    IF((F188&gt;='Indices PF'!$D$25),
    IF(('Funções Transações'!E188&lt;'Indices PF'!$E$26), E188*'Indices PF'!$J$25,
    IF(('Funções Transações'!E188&lt;'Indices PF'!$F$26), E188*'Indices PF'!$K$25, E188*'Indices PF'!$L$25)))))))))</f>
        <v/>
      </c>
      <c r="L188" s="239" t="str">
        <f>IF(OR(ISBLANK(G188),ISBLANK(H188)),"",
 IF((H188&lt;='Indices PF'!$D$47),
  IF(('Funções Transações'!G188&lt;'Indices PF'!$E$50), G188*'Indices PF'!$J$47,
  IF(('Funções Transações'!G188&lt;'Indices PF'!$F$50), G188*'Indices PF'!$K$47, G188*'Indices PF'!$L$47)),
   IF((H188&lt;='Indices PF'!$D$48),
   IF(('Funções Transações'!G188&lt;'Indices PF'!$E$50), G188*'Indices PF'!$J$48,
   IF(('Funções Transações'!G188&lt;'Indices PF'!$F$50), G188*'Indices PF'!$K$48, G188*'Indices PF'!$L$48)),
    IF((H188&gt;='Indices PF'!$D$49),
    IF(('Funções Transações'!G188&lt;'Indices PF'!$E$50), G188*'Indices PF'!$J$49,
    IF(('Funções Transações'!G188&lt;'Indices PF'!$F$50), G188*'Indices PF'!$K$49, G188*'Indices PF'!$L$49))))))</f>
        <v/>
      </c>
      <c r="M188" s="122"/>
      <c r="N188" s="118"/>
      <c r="O188" s="122"/>
      <c r="P188" s="117"/>
      <c r="Q188" s="118"/>
      <c r="R188" s="144" t="str">
        <f>IF(AND(ISTEXT(T188),ISTEXT(U188)),"",SUM(T188:U188)*'Indices PF'!$E$54)</f>
        <v/>
      </c>
      <c r="S188" s="214" t="str">
        <f>IF(OR(ISBLANK(N188),ISBLANK(O188)),"",
 IF(M188="EI", IF((O188&lt;='Indices PF'!$D$7),
  IF(('Funções Transações'!N188&lt;'Indices PF'!$E$10), 'Indices PF'!$E$7,
  IF(('Funções Transações'!N188&lt;'Indices PF'!$F$10), 'Indices PF'!$F$7, 'Indices PF'!$G$7)),
   IF((O188&lt;='Indices PF'!$D$8),
   IF(('Funções Transações'!N188&lt;'Indices PF'!$E$10), 'Indices PF'!$E$8,
   IF(('Funções Transações'!N188&lt;'Indices PF'!$F$10), 'Indices PF'!$F$8, 'Indices PF'!$G$8)),
    IF((O188&gt;='Indices PF'!$D$9),
    IF(('Funções Transações'!N188&lt;'Indices PF'!$E$10), 'Indices PF'!$E$9,
    IF(('Funções Transações'!N188&lt;'Indices PF'!$F$10), 'Indices PF'!$F$9, 'Indices PF'!$G$9))))),
 IF(M188="EQ", IF((O188&lt;='Indices PF'!$D$15),
  IF(('Funções Transações'!N188&lt;'Indices PF'!$E$18), 'Indices PF'!$E$15,
  IF(('Funções Transações'!N188&lt;'Indices PF'!$F$18), 'Indices PF'!$F$15, 'Indices PF'!$G$15)),
   IF((O188&lt;='Indices PF'!$D$16),
   IF(('Funções Transações'!N188&lt;'Indices PF'!$E$18), 'Indices PF'!$E$16,
   IF(('Funções Transações'!N188&lt;'Indices PF'!$F$18), 'Indices PF'!$F$16, 'Indices PF'!$G$16)),
    IF((O188&gt;='Indices PF'!$D$17),
    IF(('Funções Transações'!N188&lt;'Indices PF'!$E$18), 'Indices PF'!$E$17,
    IF(('Funções Transações'!N188&lt;'Indices PF'!$F$18), 'Indices PF'!$F$17, 'Indices PF'!$G$17))))),
 IF(M188="EO", IF((O188&lt;='Indices PF'!$D$23),
  IF(('Funções Transações'!N188&lt;'Indices PF'!$E$26), 'Indices PF'!$E$23,
  IF(('Funções Transações'!N188&lt;'Indices PF'!$F$26), 'Indices PF'!$F$23, 'Indices PF'!$G$23)),
   IF((O188&lt;='Indices PF'!$D$24),
   IF(('Funções Transações'!N188&lt;'Indices PF'!$E$26), 'Indices PF'!$E$24,
   IF(('Funções Transações'!N188&lt;'Indices PF'!$F$26), 'Indices PF'!$F$24, 'Indices PF'!$G$24)),
    IF((O188&gt;='Indices PF'!$D$25),
    IF(('Funções Transações'!N188&lt;'Indices PF'!$E$26), 'Indices PF'!$E$25,
    IF(('Funções Transações'!N188&lt;'Indices PF'!$F$26), 'Indices PF'!$F$25, 'Indices PF'!$G$25)))))))))</f>
        <v/>
      </c>
      <c r="T188" s="215" t="str">
        <f>IF(OR(ISBLANK(N188),ISBLANK(O188)),"",
 IF(M188="EI", IF((O188&lt;='Indices PF'!$D$7),
  IF(('Funções Transações'!N188&lt;'Indices PF'!$E$10), N188*'Indices PF'!$J$7,
  IF(('Funções Transações'!N188&lt;'Indices PF'!$F$10), N188*'Indices PF'!$K$7, N188*'Indices PF'!$L$7)),
   IF((O188&lt;='Indices PF'!$D$8),
   IF(('Funções Transações'!N188&lt;'Indices PF'!$E$10), N188*'Indices PF'!$J$8,
   IF(('Funções Transações'!N188&lt;'Indices PF'!$F$10), N188*'Indices PF'!$K$8, N188*'Indices PF'!$L$8)),
    IF((O188&gt;='Indices PF'!$D$9),
    IF(('Funções Transações'!N188&lt;'Indices PF'!$E$10), N188*'Indices PF'!$J$9,
    IF(('Funções Transações'!N188&lt;'Indices PF'!$F$10), N188*'Indices PF'!$K$9, N188*'Indices PF'!$L$9))))),
 IF(M188="EQ", IF((O188&lt;='Indices PF'!$D$15),
  IF(('Funções Transações'!N188&lt;'Indices PF'!$E$18), N188*'Indices PF'!$J$15,
  IF(('Funções Transações'!N188&lt;'Indices PF'!$F$18), N188*'Indices PF'!$K$15, N188*'Indices PF'!$L$15)),
   IF((O188&lt;='Indices PF'!$D$16),
   IF(('Funções Transações'!N188&lt;'Indices PF'!$E$18), N188*'Indices PF'!$J$16,
   IF(('Funções Transações'!N188&lt;'Indices PF'!$F$18), N188*'Indices PF'!$K$16, N188*'Indices PF'!$L$16)),
    IF((O188&gt;='Indices PF'!$D$17),
    IF(('Funções Transações'!N188&lt;'Indices PF'!$E$18), N188*'Indices PF'!$J$17,
    IF(('Funções Transações'!N188&lt;'Indices PF'!$F$18), N188*'Indices PF'!$K$17, N188*'Indices PF'!$L$17))))),
 IF(M188="EO", IF((O188&lt;='Indices PF'!$D$23),
  IF(('Funções Transações'!N188&lt;'Indices PF'!$E$26), N188*'Indices PF'!$J$23,
  IF(('Funções Transações'!N188&lt;'Indices PF'!$F$26), N188*'Indices PF'!$K$23, N188*'Indices PF'!$L$23)),
   IF((O188&lt;='Indices PF'!$D$24),
   IF(('Funções Transações'!N188&lt;'Indices PF'!$E$26), N188*'Indices PF'!$J$24,
   IF(('Funções Transações'!N188&lt;'Indices PF'!$F$26), N188*'Indices PF'!$K$24, N188*'Indices PF'!$L$24)),
    IF((O188&gt;='Indices PF'!$D$25),
    IF(('Funções Transações'!N188&lt;'Indices PF'!$E$26), N188*'Indices PF'!$J$25,
    IF(('Funções Transações'!N188&lt;'Indices PF'!$F$26), N188*'Indices PF'!$K$25, N188*'Indices PF'!$L$25)))))))))</f>
        <v/>
      </c>
      <c r="U188" s="216" t="str">
        <f>IF(OR(ISBLANK(P188),ISBLANK(Q188)),"",
 IF((Q188&lt;='Indices PF'!$D$47),
  IF(('Funções Transações'!P188&lt;'Indices PF'!$E$50), P188*'Indices PF'!$J$47,
  IF(('Funções Transações'!P188&lt;'Indices PF'!$F$50), P188*'Indices PF'!$K$47, P188*'Indices PF'!$L$47)),
   IF((Q188&lt;='Indices PF'!$D$48),
   IF(('Funções Transações'!P188&lt;'Indices PF'!$E$50), P188*'Indices PF'!$J$48,
   IF(('Funções Transações'!P188&lt;'Indices PF'!$F$50), P188*'Indices PF'!$K$48, P188*'Indices PF'!$L$48)),
    IF((Q188&gt;='Indices PF'!$D$49),
    IF(('Funções Transações'!P188&lt;'Indices PF'!$E$50), P188*'Indices PF'!$J$49,
    IF(('Funções Transações'!P188&lt;'Indices PF'!$F$50), P188*'Indices PF'!$K$49, P188*'Indices PF'!$L$49))))))</f>
        <v/>
      </c>
      <c r="V188" s="122"/>
      <c r="W188" s="122"/>
      <c r="X188" s="122"/>
      <c r="Y188" s="117"/>
      <c r="Z188" s="117"/>
      <c r="AA188" s="118"/>
      <c r="AB188" s="241" t="str">
        <f t="shared" si="2"/>
        <v/>
      </c>
      <c r="AC188" s="123"/>
      <c r="AD188" s="148"/>
      <c r="AE188" s="123"/>
      <c r="AF188" s="123"/>
      <c r="AG188" s="123"/>
    </row>
    <row r="189" spans="1:33" ht="12.75" customHeight="1">
      <c r="A189" s="84"/>
      <c r="B189" s="107"/>
      <c r="C189" s="173"/>
      <c r="D189" s="122"/>
      <c r="E189" s="118"/>
      <c r="F189" s="238"/>
      <c r="G189" s="122"/>
      <c r="H189" s="118"/>
      <c r="I189" s="144" t="str">
        <f>IF(AND(ISTEXT(K189),ISTEXT(L189)),"",SUM(K189:L189)*'Indices PF'!$E$54)</f>
        <v/>
      </c>
      <c r="J189" s="214" t="str">
        <f>IF(OR(ISBLANK(E189),ISBLANK(F189)),"",
 IF(D189="EI", IF((F189&lt;='Indices PF'!$D$7),
  IF(('Funções Transações'!E189&lt;'Indices PF'!$E$10), 'Indices PF'!$E$7,
  IF(('Funções Transações'!E189&lt;'Indices PF'!$F$10), 'Indices PF'!$F$7, 'Indices PF'!$G$7)),
   IF((F189&lt;='Indices PF'!$D$8),
   IF(('Funções Transações'!E189&lt;'Indices PF'!$E$10), 'Indices PF'!$E$8,
   IF(('Funções Transações'!E189&lt;'Indices PF'!$F$10), 'Indices PF'!$F$8, 'Indices PF'!$G$8)),
    IF((F189&gt;='Indices PF'!$D$9),
    IF(('Funções Transações'!E189&lt;'Indices PF'!$E$10), 'Indices PF'!$E$9,
    IF(('Funções Transações'!E189&lt;'Indices PF'!$F$10), 'Indices PF'!$F$9, 'Indices PF'!$G$9))))),
 IF(D189="EQ", IF((F189&lt;='Indices PF'!$D$15),
  IF(('Funções Transações'!E189&lt;'Indices PF'!$E$18), 'Indices PF'!$E$15,
  IF(('Funções Transações'!E189&lt;'Indices PF'!$F$18), 'Indices PF'!$F$15, 'Indices PF'!$G$15)),
   IF((F189&lt;='Indices PF'!$D$16),
   IF(('Funções Transações'!E189&lt;'Indices PF'!$E$18), 'Indices PF'!$E$16,
   IF(('Funções Transações'!E189&lt;'Indices PF'!$F$18), 'Indices PF'!$F$16, 'Indices PF'!$G$16)),
    IF((F189&gt;='Indices PF'!$D$17),
    IF(('Funções Transações'!E189&lt;'Indices PF'!$E$18), 'Indices PF'!$E$16,
    IF(('Funções Transações'!E189&lt;'Indices PF'!$F$18), 'Indices PF'!$F$16, 'Indices PF'!$G$16))))),
 IF(D189="EO", IF((F189&lt;='Indices PF'!$D$23),
  IF(('Funções Transações'!E189&lt;'Indices PF'!$E$26), 'Indices PF'!$E$23,
  IF(('Funções Transações'!E189&lt;'Indices PF'!$F$26), 'Indices PF'!$F$23, 'Indices PF'!$G$23)),
   IF((F189&lt;='Indices PF'!$D$24),
   IF(('Funções Transações'!E189&lt;'Indices PF'!$E$26), 'Indices PF'!$E$24,
   IF(('Funções Transações'!E189&lt;'Indices PF'!$F$26), 'Indices PF'!$F$24, 'Indices PF'!$G$24)),
    IF((F189&gt;='Indices PF'!$D$25),
    IF(('Funções Transações'!E189&lt;'Indices PF'!$E$26), 'Indices PF'!$E$25,
    IF(('Funções Transações'!E189&lt;'Indices PF'!$F$26), 'Indices PF'!$F$25, 'Indices PF'!$G$25)))))))))</f>
        <v/>
      </c>
      <c r="K189" s="116" t="str">
        <f>IF(OR(ISBLANK(E189),ISBLANK(F189)),"",
 IF(D189="EI", IF((F189&lt;='Indices PF'!$D$7),
  IF(('Funções Transações'!E189&lt;'Indices PF'!$E$10), E189*'Indices PF'!$J$7,
  IF(('Funções Transações'!E189&lt;'Indices PF'!$F$10), E189*'Indices PF'!$K$7, E189*'Indices PF'!$L$7)),
   IF((F189&lt;='Indices PF'!$D$8),
   IF(('Funções Transações'!E189&lt;'Indices PF'!$E$10), E189*'Indices PF'!$J$8,
   IF(('Funções Transações'!E189&lt;'Indices PF'!$F$10), E189*'Indices PF'!$K$8, E189*'Indices PF'!$L$8)),
    IF((F189&gt;='Indices PF'!$D$9),
    IF(('Funções Transações'!E189&lt;'Indices PF'!$E$10), E189*'Indices PF'!$J$9,
    IF(('Funções Transações'!E189&lt;'Indices PF'!$F$10), E189*'Indices PF'!$K$9, E189*'Indices PF'!$L$9))))),
 IF(D189="EQ", IF((F189&lt;='Indices PF'!$D$15),
  IF(('Funções Transações'!E189&lt;'Indices PF'!$E$18), E189*'Indices PF'!$J$15,
  IF(('Funções Transações'!E189&lt;'Indices PF'!$F$18), E189*'Indices PF'!$K$15, E189*'Indices PF'!$L$15)),
   IF((F189&lt;='Indices PF'!$D$16),
   IF(('Funções Transações'!E189&lt;'Indices PF'!$E$18), E189*'Indices PF'!$J$16,
   IF(('Funções Transações'!E189&lt;'Indices PF'!$F$18), E189*'Indices PF'!$K$16, E189*'Indices PF'!$L$16)),
    IF((F189&gt;='Indices PF'!$D$17),
    IF(('Funções Transações'!E189&lt;'Indices PF'!$E$18), E189*'Indices PF'!$J$16,
    IF(('Funções Transações'!E189&lt;'Indices PF'!$F$18), E189*'Indices PF'!$K$16, E189*'Indices PF'!$L$16))))),
 IF(D189="EO", IF((F189&lt;='Indices PF'!$D$23),
  IF(('Funções Transações'!E189&lt;'Indices PF'!$E$26), E189*'Indices PF'!$J$23,
  IF(('Funções Transações'!E189&lt;'Indices PF'!$F$26), E189*'Indices PF'!$K$23, E189*'Indices PF'!$L$23)),
   IF((F189&lt;='Indices PF'!$D$24),
   IF(('Funções Transações'!E189&lt;'Indices PF'!$E$26), E189*'Indices PF'!$J$24,
   IF(('Funções Transações'!E189&lt;'Indices PF'!$F$26), E189*'Indices PF'!$K$24, E189*'Indices PF'!$L$24)),
    IF((F189&gt;='Indices PF'!$D$25),
    IF(('Funções Transações'!E189&lt;'Indices PF'!$E$26), E189*'Indices PF'!$J$25,
    IF(('Funções Transações'!E189&lt;'Indices PF'!$F$26), E189*'Indices PF'!$K$25, E189*'Indices PF'!$L$25)))))))))</f>
        <v/>
      </c>
      <c r="L189" s="239" t="str">
        <f>IF(OR(ISBLANK(G189),ISBLANK(H189)),"",
 IF((H189&lt;='Indices PF'!$D$47),
  IF(('Funções Transações'!G189&lt;'Indices PF'!$E$50), G189*'Indices PF'!$J$47,
  IF(('Funções Transações'!G189&lt;'Indices PF'!$F$50), G189*'Indices PF'!$K$47, G189*'Indices PF'!$L$47)),
   IF((H189&lt;='Indices PF'!$D$48),
   IF(('Funções Transações'!G189&lt;'Indices PF'!$E$50), G189*'Indices PF'!$J$48,
   IF(('Funções Transações'!G189&lt;'Indices PF'!$F$50), G189*'Indices PF'!$K$48, G189*'Indices PF'!$L$48)),
    IF((H189&gt;='Indices PF'!$D$49),
    IF(('Funções Transações'!G189&lt;'Indices PF'!$E$50), G189*'Indices PF'!$J$49,
    IF(('Funções Transações'!G189&lt;'Indices PF'!$F$50), G189*'Indices PF'!$K$49, G189*'Indices PF'!$L$49))))))</f>
        <v/>
      </c>
      <c r="M189" s="122"/>
      <c r="N189" s="118"/>
      <c r="O189" s="122"/>
      <c r="P189" s="117"/>
      <c r="Q189" s="118"/>
      <c r="R189" s="144" t="str">
        <f>IF(AND(ISTEXT(T189),ISTEXT(U189)),"",SUM(T189:U189)*'Indices PF'!$E$54)</f>
        <v/>
      </c>
      <c r="S189" s="214" t="str">
        <f>IF(OR(ISBLANK(N189),ISBLANK(O189)),"",
 IF(M189="EI", IF((O189&lt;='Indices PF'!$D$7),
  IF(('Funções Transações'!N189&lt;'Indices PF'!$E$10), 'Indices PF'!$E$7,
  IF(('Funções Transações'!N189&lt;'Indices PF'!$F$10), 'Indices PF'!$F$7, 'Indices PF'!$G$7)),
   IF((O189&lt;='Indices PF'!$D$8),
   IF(('Funções Transações'!N189&lt;'Indices PF'!$E$10), 'Indices PF'!$E$8,
   IF(('Funções Transações'!N189&lt;'Indices PF'!$F$10), 'Indices PF'!$F$8, 'Indices PF'!$G$8)),
    IF((O189&gt;='Indices PF'!$D$9),
    IF(('Funções Transações'!N189&lt;'Indices PF'!$E$10), 'Indices PF'!$E$9,
    IF(('Funções Transações'!N189&lt;'Indices PF'!$F$10), 'Indices PF'!$F$9, 'Indices PF'!$G$9))))),
 IF(M189="EQ", IF((O189&lt;='Indices PF'!$D$15),
  IF(('Funções Transações'!N189&lt;'Indices PF'!$E$18), 'Indices PF'!$E$15,
  IF(('Funções Transações'!N189&lt;'Indices PF'!$F$18), 'Indices PF'!$F$15, 'Indices PF'!$G$15)),
   IF((O189&lt;='Indices PF'!$D$16),
   IF(('Funções Transações'!N189&lt;'Indices PF'!$E$18), 'Indices PF'!$E$16,
   IF(('Funções Transações'!N189&lt;'Indices PF'!$F$18), 'Indices PF'!$F$16, 'Indices PF'!$G$16)),
    IF((O189&gt;='Indices PF'!$D$17),
    IF(('Funções Transações'!N189&lt;'Indices PF'!$E$18), 'Indices PF'!$E$17,
    IF(('Funções Transações'!N189&lt;'Indices PF'!$F$18), 'Indices PF'!$F$17, 'Indices PF'!$G$17))))),
 IF(M189="EO", IF((O189&lt;='Indices PF'!$D$23),
  IF(('Funções Transações'!N189&lt;'Indices PF'!$E$26), 'Indices PF'!$E$23,
  IF(('Funções Transações'!N189&lt;'Indices PF'!$F$26), 'Indices PF'!$F$23, 'Indices PF'!$G$23)),
   IF((O189&lt;='Indices PF'!$D$24),
   IF(('Funções Transações'!N189&lt;'Indices PF'!$E$26), 'Indices PF'!$E$24,
   IF(('Funções Transações'!N189&lt;'Indices PF'!$F$26), 'Indices PF'!$F$24, 'Indices PF'!$G$24)),
    IF((O189&gt;='Indices PF'!$D$25),
    IF(('Funções Transações'!N189&lt;'Indices PF'!$E$26), 'Indices PF'!$E$25,
    IF(('Funções Transações'!N189&lt;'Indices PF'!$F$26), 'Indices PF'!$F$25, 'Indices PF'!$G$25)))))))))</f>
        <v/>
      </c>
      <c r="T189" s="215" t="str">
        <f>IF(OR(ISBLANK(N189),ISBLANK(O189)),"",
 IF(M189="EI", IF((O189&lt;='Indices PF'!$D$7),
  IF(('Funções Transações'!N189&lt;'Indices PF'!$E$10), N189*'Indices PF'!$J$7,
  IF(('Funções Transações'!N189&lt;'Indices PF'!$F$10), N189*'Indices PF'!$K$7, N189*'Indices PF'!$L$7)),
   IF((O189&lt;='Indices PF'!$D$8),
   IF(('Funções Transações'!N189&lt;'Indices PF'!$E$10), N189*'Indices PF'!$J$8,
   IF(('Funções Transações'!N189&lt;'Indices PF'!$F$10), N189*'Indices PF'!$K$8, N189*'Indices PF'!$L$8)),
    IF((O189&gt;='Indices PF'!$D$9),
    IF(('Funções Transações'!N189&lt;'Indices PF'!$E$10), N189*'Indices PF'!$J$9,
    IF(('Funções Transações'!N189&lt;'Indices PF'!$F$10), N189*'Indices PF'!$K$9, N189*'Indices PF'!$L$9))))),
 IF(M189="EQ", IF((O189&lt;='Indices PF'!$D$15),
  IF(('Funções Transações'!N189&lt;'Indices PF'!$E$18), N189*'Indices PF'!$J$15,
  IF(('Funções Transações'!N189&lt;'Indices PF'!$F$18), N189*'Indices PF'!$K$15, N189*'Indices PF'!$L$15)),
   IF((O189&lt;='Indices PF'!$D$16),
   IF(('Funções Transações'!N189&lt;'Indices PF'!$E$18), N189*'Indices PF'!$J$16,
   IF(('Funções Transações'!N189&lt;'Indices PF'!$F$18), N189*'Indices PF'!$K$16, N189*'Indices PF'!$L$16)),
    IF((O189&gt;='Indices PF'!$D$17),
    IF(('Funções Transações'!N189&lt;'Indices PF'!$E$18), N189*'Indices PF'!$J$17,
    IF(('Funções Transações'!N189&lt;'Indices PF'!$F$18), N189*'Indices PF'!$K$17, N189*'Indices PF'!$L$17))))),
 IF(M189="EO", IF((O189&lt;='Indices PF'!$D$23),
  IF(('Funções Transações'!N189&lt;'Indices PF'!$E$26), N189*'Indices PF'!$J$23,
  IF(('Funções Transações'!N189&lt;'Indices PF'!$F$26), N189*'Indices PF'!$K$23, N189*'Indices PF'!$L$23)),
   IF((O189&lt;='Indices PF'!$D$24),
   IF(('Funções Transações'!N189&lt;'Indices PF'!$E$26), N189*'Indices PF'!$J$24,
   IF(('Funções Transações'!N189&lt;'Indices PF'!$F$26), N189*'Indices PF'!$K$24, N189*'Indices PF'!$L$24)),
    IF((O189&gt;='Indices PF'!$D$25),
    IF(('Funções Transações'!N189&lt;'Indices PF'!$E$26), N189*'Indices PF'!$J$25,
    IF(('Funções Transações'!N189&lt;'Indices PF'!$F$26), N189*'Indices PF'!$K$25, N189*'Indices PF'!$L$25)))))))))</f>
        <v/>
      </c>
      <c r="U189" s="216" t="str">
        <f>IF(OR(ISBLANK(P189),ISBLANK(Q189)),"",
 IF((Q189&lt;='Indices PF'!$D$47),
  IF(('Funções Transações'!P189&lt;'Indices PF'!$E$50), P189*'Indices PF'!$J$47,
  IF(('Funções Transações'!P189&lt;'Indices PF'!$F$50), P189*'Indices PF'!$K$47, P189*'Indices PF'!$L$47)),
   IF((Q189&lt;='Indices PF'!$D$48),
   IF(('Funções Transações'!P189&lt;'Indices PF'!$E$50), P189*'Indices PF'!$J$48,
   IF(('Funções Transações'!P189&lt;'Indices PF'!$F$50), P189*'Indices PF'!$K$48, P189*'Indices PF'!$L$48)),
    IF((Q189&gt;='Indices PF'!$D$49),
    IF(('Funções Transações'!P189&lt;'Indices PF'!$E$50), P189*'Indices PF'!$J$49,
    IF(('Funções Transações'!P189&lt;'Indices PF'!$F$50), P189*'Indices PF'!$K$49, P189*'Indices PF'!$L$49))))))</f>
        <v/>
      </c>
      <c r="V189" s="122"/>
      <c r="W189" s="122"/>
      <c r="X189" s="122"/>
      <c r="Y189" s="117"/>
      <c r="Z189" s="117"/>
      <c r="AA189" s="118"/>
      <c r="AB189" s="241" t="str">
        <f t="shared" si="2"/>
        <v/>
      </c>
      <c r="AC189" s="123"/>
      <c r="AD189" s="148"/>
      <c r="AE189" s="123"/>
      <c r="AF189" s="123"/>
      <c r="AG189" s="123"/>
    </row>
    <row r="190" spans="1:33" ht="12.75" customHeight="1">
      <c r="A190" s="84"/>
      <c r="B190" s="107"/>
      <c r="C190" s="173"/>
      <c r="D190" s="122"/>
      <c r="E190" s="118"/>
      <c r="F190" s="238"/>
      <c r="G190" s="122"/>
      <c r="H190" s="118"/>
      <c r="I190" s="144" t="str">
        <f>IF(AND(ISTEXT(K190),ISTEXT(L190)),"",SUM(K190:L190)*'Indices PF'!$E$54)</f>
        <v/>
      </c>
      <c r="J190" s="214" t="str">
        <f>IF(OR(ISBLANK(E190),ISBLANK(F190)),"",
 IF(D190="EI", IF((F190&lt;='Indices PF'!$D$7),
  IF(('Funções Transações'!E190&lt;'Indices PF'!$E$10), 'Indices PF'!$E$7,
  IF(('Funções Transações'!E190&lt;'Indices PF'!$F$10), 'Indices PF'!$F$7, 'Indices PF'!$G$7)),
   IF((F190&lt;='Indices PF'!$D$8),
   IF(('Funções Transações'!E190&lt;'Indices PF'!$E$10), 'Indices PF'!$E$8,
   IF(('Funções Transações'!E190&lt;'Indices PF'!$F$10), 'Indices PF'!$F$8, 'Indices PF'!$G$8)),
    IF((F190&gt;='Indices PF'!$D$9),
    IF(('Funções Transações'!E190&lt;'Indices PF'!$E$10), 'Indices PF'!$E$9,
    IF(('Funções Transações'!E190&lt;'Indices PF'!$F$10), 'Indices PF'!$F$9, 'Indices PF'!$G$9))))),
 IF(D190="EQ", IF((F190&lt;='Indices PF'!$D$15),
  IF(('Funções Transações'!E190&lt;'Indices PF'!$E$18), 'Indices PF'!$E$15,
  IF(('Funções Transações'!E190&lt;'Indices PF'!$F$18), 'Indices PF'!$F$15, 'Indices PF'!$G$15)),
   IF((F190&lt;='Indices PF'!$D$16),
   IF(('Funções Transações'!E190&lt;'Indices PF'!$E$18), 'Indices PF'!$E$16,
   IF(('Funções Transações'!E190&lt;'Indices PF'!$F$18), 'Indices PF'!$F$16, 'Indices PF'!$G$16)),
    IF((F190&gt;='Indices PF'!$D$17),
    IF(('Funções Transações'!E190&lt;'Indices PF'!$E$18), 'Indices PF'!$E$16,
    IF(('Funções Transações'!E190&lt;'Indices PF'!$F$18), 'Indices PF'!$F$16, 'Indices PF'!$G$16))))),
 IF(D190="EO", IF((F190&lt;='Indices PF'!$D$23),
  IF(('Funções Transações'!E190&lt;'Indices PF'!$E$26), 'Indices PF'!$E$23,
  IF(('Funções Transações'!E190&lt;'Indices PF'!$F$26), 'Indices PF'!$F$23, 'Indices PF'!$G$23)),
   IF((F190&lt;='Indices PF'!$D$24),
   IF(('Funções Transações'!E190&lt;'Indices PF'!$E$26), 'Indices PF'!$E$24,
   IF(('Funções Transações'!E190&lt;'Indices PF'!$F$26), 'Indices PF'!$F$24, 'Indices PF'!$G$24)),
    IF((F190&gt;='Indices PF'!$D$25),
    IF(('Funções Transações'!E190&lt;'Indices PF'!$E$26), 'Indices PF'!$E$25,
    IF(('Funções Transações'!E190&lt;'Indices PF'!$F$26), 'Indices PF'!$F$25, 'Indices PF'!$G$25)))))))))</f>
        <v/>
      </c>
      <c r="K190" s="116" t="str">
        <f>IF(OR(ISBLANK(E190),ISBLANK(F190)),"",
 IF(D190="EI", IF((F190&lt;='Indices PF'!$D$7),
  IF(('Funções Transações'!E190&lt;'Indices PF'!$E$10), E190*'Indices PF'!$J$7,
  IF(('Funções Transações'!E190&lt;'Indices PF'!$F$10), E190*'Indices PF'!$K$7, E190*'Indices PF'!$L$7)),
   IF((F190&lt;='Indices PF'!$D$8),
   IF(('Funções Transações'!E190&lt;'Indices PF'!$E$10), E190*'Indices PF'!$J$8,
   IF(('Funções Transações'!E190&lt;'Indices PF'!$F$10), E190*'Indices PF'!$K$8, E190*'Indices PF'!$L$8)),
    IF((F190&gt;='Indices PF'!$D$9),
    IF(('Funções Transações'!E190&lt;'Indices PF'!$E$10), E190*'Indices PF'!$J$9,
    IF(('Funções Transações'!E190&lt;'Indices PF'!$F$10), E190*'Indices PF'!$K$9, E190*'Indices PF'!$L$9))))),
 IF(D190="EQ", IF((F190&lt;='Indices PF'!$D$15),
  IF(('Funções Transações'!E190&lt;'Indices PF'!$E$18), E190*'Indices PF'!$J$15,
  IF(('Funções Transações'!E190&lt;'Indices PF'!$F$18), E190*'Indices PF'!$K$15, E190*'Indices PF'!$L$15)),
   IF((F190&lt;='Indices PF'!$D$16),
   IF(('Funções Transações'!E190&lt;'Indices PF'!$E$18), E190*'Indices PF'!$J$16,
   IF(('Funções Transações'!E190&lt;'Indices PF'!$F$18), E190*'Indices PF'!$K$16, E190*'Indices PF'!$L$16)),
    IF((F190&gt;='Indices PF'!$D$17),
    IF(('Funções Transações'!E190&lt;'Indices PF'!$E$18), E190*'Indices PF'!$J$16,
    IF(('Funções Transações'!E190&lt;'Indices PF'!$F$18), E190*'Indices PF'!$K$16, E190*'Indices PF'!$L$16))))),
 IF(D190="EO", IF((F190&lt;='Indices PF'!$D$23),
  IF(('Funções Transações'!E190&lt;'Indices PF'!$E$26), E190*'Indices PF'!$J$23,
  IF(('Funções Transações'!E190&lt;'Indices PF'!$F$26), E190*'Indices PF'!$K$23, E190*'Indices PF'!$L$23)),
   IF((F190&lt;='Indices PF'!$D$24),
   IF(('Funções Transações'!E190&lt;'Indices PF'!$E$26), E190*'Indices PF'!$J$24,
   IF(('Funções Transações'!E190&lt;'Indices PF'!$F$26), E190*'Indices PF'!$K$24, E190*'Indices PF'!$L$24)),
    IF((F190&gt;='Indices PF'!$D$25),
    IF(('Funções Transações'!E190&lt;'Indices PF'!$E$26), E190*'Indices PF'!$J$25,
    IF(('Funções Transações'!E190&lt;'Indices PF'!$F$26), E190*'Indices PF'!$K$25, E190*'Indices PF'!$L$25)))))))))</f>
        <v/>
      </c>
      <c r="L190" s="239" t="str">
        <f>IF(OR(ISBLANK(G190),ISBLANK(H190)),"",
 IF((H190&lt;='Indices PF'!$D$47),
  IF(('Funções Transações'!G190&lt;'Indices PF'!$E$50), G190*'Indices PF'!$J$47,
  IF(('Funções Transações'!G190&lt;'Indices PF'!$F$50), G190*'Indices PF'!$K$47, G190*'Indices PF'!$L$47)),
   IF((H190&lt;='Indices PF'!$D$48),
   IF(('Funções Transações'!G190&lt;'Indices PF'!$E$50), G190*'Indices PF'!$J$48,
   IF(('Funções Transações'!G190&lt;'Indices PF'!$F$50), G190*'Indices PF'!$K$48, G190*'Indices PF'!$L$48)),
    IF((H190&gt;='Indices PF'!$D$49),
    IF(('Funções Transações'!G190&lt;'Indices PF'!$E$50), G190*'Indices PF'!$J$49,
    IF(('Funções Transações'!G190&lt;'Indices PF'!$F$50), G190*'Indices PF'!$K$49, G190*'Indices PF'!$L$49))))))</f>
        <v/>
      </c>
      <c r="M190" s="122"/>
      <c r="N190" s="118"/>
      <c r="O190" s="122"/>
      <c r="P190" s="117"/>
      <c r="Q190" s="118"/>
      <c r="R190" s="144" t="str">
        <f>IF(AND(ISTEXT(T190),ISTEXT(U190)),"",SUM(T190:U190)*'Indices PF'!$E$54)</f>
        <v/>
      </c>
      <c r="S190" s="214" t="str">
        <f>IF(OR(ISBLANK(N190),ISBLANK(O190)),"",
 IF(M190="EI", IF((O190&lt;='Indices PF'!$D$7),
  IF(('Funções Transações'!N190&lt;'Indices PF'!$E$10), 'Indices PF'!$E$7,
  IF(('Funções Transações'!N190&lt;'Indices PF'!$F$10), 'Indices PF'!$F$7, 'Indices PF'!$G$7)),
   IF((O190&lt;='Indices PF'!$D$8),
   IF(('Funções Transações'!N190&lt;'Indices PF'!$E$10), 'Indices PF'!$E$8,
   IF(('Funções Transações'!N190&lt;'Indices PF'!$F$10), 'Indices PF'!$F$8, 'Indices PF'!$G$8)),
    IF((O190&gt;='Indices PF'!$D$9),
    IF(('Funções Transações'!N190&lt;'Indices PF'!$E$10), 'Indices PF'!$E$9,
    IF(('Funções Transações'!N190&lt;'Indices PF'!$F$10), 'Indices PF'!$F$9, 'Indices PF'!$G$9))))),
 IF(M190="EQ", IF((O190&lt;='Indices PF'!$D$15),
  IF(('Funções Transações'!N190&lt;'Indices PF'!$E$18), 'Indices PF'!$E$15,
  IF(('Funções Transações'!N190&lt;'Indices PF'!$F$18), 'Indices PF'!$F$15, 'Indices PF'!$G$15)),
   IF((O190&lt;='Indices PF'!$D$16),
   IF(('Funções Transações'!N190&lt;'Indices PF'!$E$18), 'Indices PF'!$E$16,
   IF(('Funções Transações'!N190&lt;'Indices PF'!$F$18), 'Indices PF'!$F$16, 'Indices PF'!$G$16)),
    IF((O190&gt;='Indices PF'!$D$17),
    IF(('Funções Transações'!N190&lt;'Indices PF'!$E$18), 'Indices PF'!$E$17,
    IF(('Funções Transações'!N190&lt;'Indices PF'!$F$18), 'Indices PF'!$F$17, 'Indices PF'!$G$17))))),
 IF(M190="EO", IF((O190&lt;='Indices PF'!$D$23),
  IF(('Funções Transações'!N190&lt;'Indices PF'!$E$26), 'Indices PF'!$E$23,
  IF(('Funções Transações'!N190&lt;'Indices PF'!$F$26), 'Indices PF'!$F$23, 'Indices PF'!$G$23)),
   IF((O190&lt;='Indices PF'!$D$24),
   IF(('Funções Transações'!N190&lt;'Indices PF'!$E$26), 'Indices PF'!$E$24,
   IF(('Funções Transações'!N190&lt;'Indices PF'!$F$26), 'Indices PF'!$F$24, 'Indices PF'!$G$24)),
    IF((O190&gt;='Indices PF'!$D$25),
    IF(('Funções Transações'!N190&lt;'Indices PF'!$E$26), 'Indices PF'!$E$25,
    IF(('Funções Transações'!N190&lt;'Indices PF'!$F$26), 'Indices PF'!$F$25, 'Indices PF'!$G$25)))))))))</f>
        <v/>
      </c>
      <c r="T190" s="215" t="str">
        <f>IF(OR(ISBLANK(N190),ISBLANK(O190)),"",
 IF(M190="EI", IF((O190&lt;='Indices PF'!$D$7),
  IF(('Funções Transações'!N190&lt;'Indices PF'!$E$10), N190*'Indices PF'!$J$7,
  IF(('Funções Transações'!N190&lt;'Indices PF'!$F$10), N190*'Indices PF'!$K$7, N190*'Indices PF'!$L$7)),
   IF((O190&lt;='Indices PF'!$D$8),
   IF(('Funções Transações'!N190&lt;'Indices PF'!$E$10), N190*'Indices PF'!$J$8,
   IF(('Funções Transações'!N190&lt;'Indices PF'!$F$10), N190*'Indices PF'!$K$8, N190*'Indices PF'!$L$8)),
    IF((O190&gt;='Indices PF'!$D$9),
    IF(('Funções Transações'!N190&lt;'Indices PF'!$E$10), N190*'Indices PF'!$J$9,
    IF(('Funções Transações'!N190&lt;'Indices PF'!$F$10), N190*'Indices PF'!$K$9, N190*'Indices PF'!$L$9))))),
 IF(M190="EQ", IF((O190&lt;='Indices PF'!$D$15),
  IF(('Funções Transações'!N190&lt;'Indices PF'!$E$18), N190*'Indices PF'!$J$15,
  IF(('Funções Transações'!N190&lt;'Indices PF'!$F$18), N190*'Indices PF'!$K$15, N190*'Indices PF'!$L$15)),
   IF((O190&lt;='Indices PF'!$D$16),
   IF(('Funções Transações'!N190&lt;'Indices PF'!$E$18), N190*'Indices PF'!$J$16,
   IF(('Funções Transações'!N190&lt;'Indices PF'!$F$18), N190*'Indices PF'!$K$16, N190*'Indices PF'!$L$16)),
    IF((O190&gt;='Indices PF'!$D$17),
    IF(('Funções Transações'!N190&lt;'Indices PF'!$E$18), N190*'Indices PF'!$J$17,
    IF(('Funções Transações'!N190&lt;'Indices PF'!$F$18), N190*'Indices PF'!$K$17, N190*'Indices PF'!$L$17))))),
 IF(M190="EO", IF((O190&lt;='Indices PF'!$D$23),
  IF(('Funções Transações'!N190&lt;'Indices PF'!$E$26), N190*'Indices PF'!$J$23,
  IF(('Funções Transações'!N190&lt;'Indices PF'!$F$26), N190*'Indices PF'!$K$23, N190*'Indices PF'!$L$23)),
   IF((O190&lt;='Indices PF'!$D$24),
   IF(('Funções Transações'!N190&lt;'Indices PF'!$E$26), N190*'Indices PF'!$J$24,
   IF(('Funções Transações'!N190&lt;'Indices PF'!$F$26), N190*'Indices PF'!$K$24, N190*'Indices PF'!$L$24)),
    IF((O190&gt;='Indices PF'!$D$25),
    IF(('Funções Transações'!N190&lt;'Indices PF'!$E$26), N190*'Indices PF'!$J$25,
    IF(('Funções Transações'!N190&lt;'Indices PF'!$F$26), N190*'Indices PF'!$K$25, N190*'Indices PF'!$L$25)))))))))</f>
        <v/>
      </c>
      <c r="U190" s="216" t="str">
        <f>IF(OR(ISBLANK(P190),ISBLANK(Q190)),"",
 IF((Q190&lt;='Indices PF'!$D$47),
  IF(('Funções Transações'!P190&lt;'Indices PF'!$E$50), P190*'Indices PF'!$J$47,
  IF(('Funções Transações'!P190&lt;'Indices PF'!$F$50), P190*'Indices PF'!$K$47, P190*'Indices PF'!$L$47)),
   IF((Q190&lt;='Indices PF'!$D$48),
   IF(('Funções Transações'!P190&lt;'Indices PF'!$E$50), P190*'Indices PF'!$J$48,
   IF(('Funções Transações'!P190&lt;'Indices PF'!$F$50), P190*'Indices PF'!$K$48, P190*'Indices PF'!$L$48)),
    IF((Q190&gt;='Indices PF'!$D$49),
    IF(('Funções Transações'!P190&lt;'Indices PF'!$E$50), P190*'Indices PF'!$J$49,
    IF(('Funções Transações'!P190&lt;'Indices PF'!$F$50), P190*'Indices PF'!$K$49, P190*'Indices PF'!$L$49))))))</f>
        <v/>
      </c>
      <c r="V190" s="122"/>
      <c r="W190" s="122"/>
      <c r="X190" s="122"/>
      <c r="Y190" s="117"/>
      <c r="Z190" s="117"/>
      <c r="AA190" s="118"/>
      <c r="AB190" s="241" t="str">
        <f t="shared" si="2"/>
        <v/>
      </c>
      <c r="AC190" s="123"/>
      <c r="AD190" s="148"/>
      <c r="AE190" s="123"/>
      <c r="AF190" s="123"/>
      <c r="AG190" s="123"/>
    </row>
    <row r="191" spans="1:33" ht="12.75" customHeight="1">
      <c r="A191" s="84"/>
      <c r="B191" s="107"/>
      <c r="C191" s="173"/>
      <c r="D191" s="122"/>
      <c r="E191" s="118"/>
      <c r="F191" s="238"/>
      <c r="G191" s="122"/>
      <c r="H191" s="118"/>
      <c r="I191" s="144" t="str">
        <f>IF(AND(ISTEXT(K191),ISTEXT(L191)),"",SUM(K191:L191)*'Indices PF'!$E$54)</f>
        <v/>
      </c>
      <c r="J191" s="214" t="str">
        <f>IF(OR(ISBLANK(E191),ISBLANK(F191)),"",
 IF(D191="EI", IF((F191&lt;='Indices PF'!$D$7),
  IF(('Funções Transações'!E191&lt;'Indices PF'!$E$10), 'Indices PF'!$E$7,
  IF(('Funções Transações'!E191&lt;'Indices PF'!$F$10), 'Indices PF'!$F$7, 'Indices PF'!$G$7)),
   IF((F191&lt;='Indices PF'!$D$8),
   IF(('Funções Transações'!E191&lt;'Indices PF'!$E$10), 'Indices PF'!$E$8,
   IF(('Funções Transações'!E191&lt;'Indices PF'!$F$10), 'Indices PF'!$F$8, 'Indices PF'!$G$8)),
    IF((F191&gt;='Indices PF'!$D$9),
    IF(('Funções Transações'!E191&lt;'Indices PF'!$E$10), 'Indices PF'!$E$9,
    IF(('Funções Transações'!E191&lt;'Indices PF'!$F$10), 'Indices PF'!$F$9, 'Indices PF'!$G$9))))),
 IF(D191="EQ", IF((F191&lt;='Indices PF'!$D$15),
  IF(('Funções Transações'!E191&lt;'Indices PF'!$E$18), 'Indices PF'!$E$15,
  IF(('Funções Transações'!E191&lt;'Indices PF'!$F$18), 'Indices PF'!$F$15, 'Indices PF'!$G$15)),
   IF((F191&lt;='Indices PF'!$D$16),
   IF(('Funções Transações'!E191&lt;'Indices PF'!$E$18), 'Indices PF'!$E$16,
   IF(('Funções Transações'!E191&lt;'Indices PF'!$F$18), 'Indices PF'!$F$16, 'Indices PF'!$G$16)),
    IF((F191&gt;='Indices PF'!$D$17),
    IF(('Funções Transações'!E191&lt;'Indices PF'!$E$18), 'Indices PF'!$E$16,
    IF(('Funções Transações'!E191&lt;'Indices PF'!$F$18), 'Indices PF'!$F$16, 'Indices PF'!$G$16))))),
 IF(D191="EO", IF((F191&lt;='Indices PF'!$D$23),
  IF(('Funções Transações'!E191&lt;'Indices PF'!$E$26), 'Indices PF'!$E$23,
  IF(('Funções Transações'!E191&lt;'Indices PF'!$F$26), 'Indices PF'!$F$23, 'Indices PF'!$G$23)),
   IF((F191&lt;='Indices PF'!$D$24),
   IF(('Funções Transações'!E191&lt;'Indices PF'!$E$26), 'Indices PF'!$E$24,
   IF(('Funções Transações'!E191&lt;'Indices PF'!$F$26), 'Indices PF'!$F$24, 'Indices PF'!$G$24)),
    IF((F191&gt;='Indices PF'!$D$25),
    IF(('Funções Transações'!E191&lt;'Indices PF'!$E$26), 'Indices PF'!$E$25,
    IF(('Funções Transações'!E191&lt;'Indices PF'!$F$26), 'Indices PF'!$F$25, 'Indices PF'!$G$25)))))))))</f>
        <v/>
      </c>
      <c r="K191" s="116" t="str">
        <f>IF(OR(ISBLANK(E191),ISBLANK(F191)),"",
 IF(D191="EI", IF((F191&lt;='Indices PF'!$D$7),
  IF(('Funções Transações'!E191&lt;'Indices PF'!$E$10), E191*'Indices PF'!$J$7,
  IF(('Funções Transações'!E191&lt;'Indices PF'!$F$10), E191*'Indices PF'!$K$7, E191*'Indices PF'!$L$7)),
   IF((F191&lt;='Indices PF'!$D$8),
   IF(('Funções Transações'!E191&lt;'Indices PF'!$E$10), E191*'Indices PF'!$J$8,
   IF(('Funções Transações'!E191&lt;'Indices PF'!$F$10), E191*'Indices PF'!$K$8, E191*'Indices PF'!$L$8)),
    IF((F191&gt;='Indices PF'!$D$9),
    IF(('Funções Transações'!E191&lt;'Indices PF'!$E$10), E191*'Indices PF'!$J$9,
    IF(('Funções Transações'!E191&lt;'Indices PF'!$F$10), E191*'Indices PF'!$K$9, E191*'Indices PF'!$L$9))))),
 IF(D191="EQ", IF((F191&lt;='Indices PF'!$D$15),
  IF(('Funções Transações'!E191&lt;'Indices PF'!$E$18), E191*'Indices PF'!$J$15,
  IF(('Funções Transações'!E191&lt;'Indices PF'!$F$18), E191*'Indices PF'!$K$15, E191*'Indices PF'!$L$15)),
   IF((F191&lt;='Indices PF'!$D$16),
   IF(('Funções Transações'!E191&lt;'Indices PF'!$E$18), E191*'Indices PF'!$J$16,
   IF(('Funções Transações'!E191&lt;'Indices PF'!$F$18), E191*'Indices PF'!$K$16, E191*'Indices PF'!$L$16)),
    IF((F191&gt;='Indices PF'!$D$17),
    IF(('Funções Transações'!E191&lt;'Indices PF'!$E$18), E191*'Indices PF'!$J$16,
    IF(('Funções Transações'!E191&lt;'Indices PF'!$F$18), E191*'Indices PF'!$K$16, E191*'Indices PF'!$L$16))))),
 IF(D191="EO", IF((F191&lt;='Indices PF'!$D$23),
  IF(('Funções Transações'!E191&lt;'Indices PF'!$E$26), E191*'Indices PF'!$J$23,
  IF(('Funções Transações'!E191&lt;'Indices PF'!$F$26), E191*'Indices PF'!$K$23, E191*'Indices PF'!$L$23)),
   IF((F191&lt;='Indices PF'!$D$24),
   IF(('Funções Transações'!E191&lt;'Indices PF'!$E$26), E191*'Indices PF'!$J$24,
   IF(('Funções Transações'!E191&lt;'Indices PF'!$F$26), E191*'Indices PF'!$K$24, E191*'Indices PF'!$L$24)),
    IF((F191&gt;='Indices PF'!$D$25),
    IF(('Funções Transações'!E191&lt;'Indices PF'!$E$26), E191*'Indices PF'!$J$25,
    IF(('Funções Transações'!E191&lt;'Indices PF'!$F$26), E191*'Indices PF'!$K$25, E191*'Indices PF'!$L$25)))))))))</f>
        <v/>
      </c>
      <c r="L191" s="239" t="str">
        <f>IF(OR(ISBLANK(G191),ISBLANK(H191)),"",
 IF((H191&lt;='Indices PF'!$D$47),
  IF(('Funções Transações'!G191&lt;'Indices PF'!$E$50), G191*'Indices PF'!$J$47,
  IF(('Funções Transações'!G191&lt;'Indices PF'!$F$50), G191*'Indices PF'!$K$47, G191*'Indices PF'!$L$47)),
   IF((H191&lt;='Indices PF'!$D$48),
   IF(('Funções Transações'!G191&lt;'Indices PF'!$E$50), G191*'Indices PF'!$J$48,
   IF(('Funções Transações'!G191&lt;'Indices PF'!$F$50), G191*'Indices PF'!$K$48, G191*'Indices PF'!$L$48)),
    IF((H191&gt;='Indices PF'!$D$49),
    IF(('Funções Transações'!G191&lt;'Indices PF'!$E$50), G191*'Indices PF'!$J$49,
    IF(('Funções Transações'!G191&lt;'Indices PF'!$F$50), G191*'Indices PF'!$K$49, G191*'Indices PF'!$L$49))))))</f>
        <v/>
      </c>
      <c r="M191" s="122"/>
      <c r="N191" s="118"/>
      <c r="O191" s="122"/>
      <c r="P191" s="117"/>
      <c r="Q191" s="118"/>
      <c r="R191" s="144" t="str">
        <f>IF(AND(ISTEXT(T191),ISTEXT(U191)),"",SUM(T191:U191)*'Indices PF'!$E$54)</f>
        <v/>
      </c>
      <c r="S191" s="214" t="str">
        <f>IF(OR(ISBLANK(N191),ISBLANK(O191)),"",
 IF(M191="EI", IF((O191&lt;='Indices PF'!$D$7),
  IF(('Funções Transações'!N191&lt;'Indices PF'!$E$10), 'Indices PF'!$E$7,
  IF(('Funções Transações'!N191&lt;'Indices PF'!$F$10), 'Indices PF'!$F$7, 'Indices PF'!$G$7)),
   IF((O191&lt;='Indices PF'!$D$8),
   IF(('Funções Transações'!N191&lt;'Indices PF'!$E$10), 'Indices PF'!$E$8,
   IF(('Funções Transações'!N191&lt;'Indices PF'!$F$10), 'Indices PF'!$F$8, 'Indices PF'!$G$8)),
    IF((O191&gt;='Indices PF'!$D$9),
    IF(('Funções Transações'!N191&lt;'Indices PF'!$E$10), 'Indices PF'!$E$9,
    IF(('Funções Transações'!N191&lt;'Indices PF'!$F$10), 'Indices PF'!$F$9, 'Indices PF'!$G$9))))),
 IF(M191="EQ", IF((O191&lt;='Indices PF'!$D$15),
  IF(('Funções Transações'!N191&lt;'Indices PF'!$E$18), 'Indices PF'!$E$15,
  IF(('Funções Transações'!N191&lt;'Indices PF'!$F$18), 'Indices PF'!$F$15, 'Indices PF'!$G$15)),
   IF((O191&lt;='Indices PF'!$D$16),
   IF(('Funções Transações'!N191&lt;'Indices PF'!$E$18), 'Indices PF'!$E$16,
   IF(('Funções Transações'!N191&lt;'Indices PF'!$F$18), 'Indices PF'!$F$16, 'Indices PF'!$G$16)),
    IF((O191&gt;='Indices PF'!$D$17),
    IF(('Funções Transações'!N191&lt;'Indices PF'!$E$18), 'Indices PF'!$E$17,
    IF(('Funções Transações'!N191&lt;'Indices PF'!$F$18), 'Indices PF'!$F$17, 'Indices PF'!$G$17))))),
 IF(M191="EO", IF((O191&lt;='Indices PF'!$D$23),
  IF(('Funções Transações'!N191&lt;'Indices PF'!$E$26), 'Indices PF'!$E$23,
  IF(('Funções Transações'!N191&lt;'Indices PF'!$F$26), 'Indices PF'!$F$23, 'Indices PF'!$G$23)),
   IF((O191&lt;='Indices PF'!$D$24),
   IF(('Funções Transações'!N191&lt;'Indices PF'!$E$26), 'Indices PF'!$E$24,
   IF(('Funções Transações'!N191&lt;'Indices PF'!$F$26), 'Indices PF'!$F$24, 'Indices PF'!$G$24)),
    IF((O191&gt;='Indices PF'!$D$25),
    IF(('Funções Transações'!N191&lt;'Indices PF'!$E$26), 'Indices PF'!$E$25,
    IF(('Funções Transações'!N191&lt;'Indices PF'!$F$26), 'Indices PF'!$F$25, 'Indices PF'!$G$25)))))))))</f>
        <v/>
      </c>
      <c r="T191" s="215" t="str">
        <f>IF(OR(ISBLANK(N191),ISBLANK(O191)),"",
 IF(M191="EI", IF((O191&lt;='Indices PF'!$D$7),
  IF(('Funções Transações'!N191&lt;'Indices PF'!$E$10), N191*'Indices PF'!$J$7,
  IF(('Funções Transações'!N191&lt;'Indices PF'!$F$10), N191*'Indices PF'!$K$7, N191*'Indices PF'!$L$7)),
   IF((O191&lt;='Indices PF'!$D$8),
   IF(('Funções Transações'!N191&lt;'Indices PF'!$E$10), N191*'Indices PF'!$J$8,
   IF(('Funções Transações'!N191&lt;'Indices PF'!$F$10), N191*'Indices PF'!$K$8, N191*'Indices PF'!$L$8)),
    IF((O191&gt;='Indices PF'!$D$9),
    IF(('Funções Transações'!N191&lt;'Indices PF'!$E$10), N191*'Indices PF'!$J$9,
    IF(('Funções Transações'!N191&lt;'Indices PF'!$F$10), N191*'Indices PF'!$K$9, N191*'Indices PF'!$L$9))))),
 IF(M191="EQ", IF((O191&lt;='Indices PF'!$D$15),
  IF(('Funções Transações'!N191&lt;'Indices PF'!$E$18), N191*'Indices PF'!$J$15,
  IF(('Funções Transações'!N191&lt;'Indices PF'!$F$18), N191*'Indices PF'!$K$15, N191*'Indices PF'!$L$15)),
   IF((O191&lt;='Indices PF'!$D$16),
   IF(('Funções Transações'!N191&lt;'Indices PF'!$E$18), N191*'Indices PF'!$J$16,
   IF(('Funções Transações'!N191&lt;'Indices PF'!$F$18), N191*'Indices PF'!$K$16, N191*'Indices PF'!$L$16)),
    IF((O191&gt;='Indices PF'!$D$17),
    IF(('Funções Transações'!N191&lt;'Indices PF'!$E$18), N191*'Indices PF'!$J$17,
    IF(('Funções Transações'!N191&lt;'Indices PF'!$F$18), N191*'Indices PF'!$K$17, N191*'Indices PF'!$L$17))))),
 IF(M191="EO", IF((O191&lt;='Indices PF'!$D$23),
  IF(('Funções Transações'!N191&lt;'Indices PF'!$E$26), N191*'Indices PF'!$J$23,
  IF(('Funções Transações'!N191&lt;'Indices PF'!$F$26), N191*'Indices PF'!$K$23, N191*'Indices PF'!$L$23)),
   IF((O191&lt;='Indices PF'!$D$24),
   IF(('Funções Transações'!N191&lt;'Indices PF'!$E$26), N191*'Indices PF'!$J$24,
   IF(('Funções Transações'!N191&lt;'Indices PF'!$F$26), N191*'Indices PF'!$K$24, N191*'Indices PF'!$L$24)),
    IF((O191&gt;='Indices PF'!$D$25),
    IF(('Funções Transações'!N191&lt;'Indices PF'!$E$26), N191*'Indices PF'!$J$25,
    IF(('Funções Transações'!N191&lt;'Indices PF'!$F$26), N191*'Indices PF'!$K$25, N191*'Indices PF'!$L$25)))))))))</f>
        <v/>
      </c>
      <c r="U191" s="216" t="str">
        <f>IF(OR(ISBLANK(P191),ISBLANK(Q191)),"",
 IF((Q191&lt;='Indices PF'!$D$47),
  IF(('Funções Transações'!P191&lt;'Indices PF'!$E$50), P191*'Indices PF'!$J$47,
  IF(('Funções Transações'!P191&lt;'Indices PF'!$F$50), P191*'Indices PF'!$K$47, P191*'Indices PF'!$L$47)),
   IF((Q191&lt;='Indices PF'!$D$48),
   IF(('Funções Transações'!P191&lt;'Indices PF'!$E$50), P191*'Indices PF'!$J$48,
   IF(('Funções Transações'!P191&lt;'Indices PF'!$F$50), P191*'Indices PF'!$K$48, P191*'Indices PF'!$L$48)),
    IF((Q191&gt;='Indices PF'!$D$49),
    IF(('Funções Transações'!P191&lt;'Indices PF'!$E$50), P191*'Indices PF'!$J$49,
    IF(('Funções Transações'!P191&lt;'Indices PF'!$F$50), P191*'Indices PF'!$K$49, P191*'Indices PF'!$L$49))))))</f>
        <v/>
      </c>
      <c r="V191" s="122"/>
      <c r="W191" s="122"/>
      <c r="X191" s="122"/>
      <c r="Y191" s="117"/>
      <c r="Z191" s="117"/>
      <c r="AA191" s="118"/>
      <c r="AB191" s="241" t="str">
        <f t="shared" si="2"/>
        <v/>
      </c>
      <c r="AC191" s="123"/>
      <c r="AD191" s="148"/>
      <c r="AE191" s="123"/>
      <c r="AF191" s="123"/>
      <c r="AG191" s="123"/>
    </row>
    <row r="192" spans="1:33" ht="12.75" customHeight="1">
      <c r="A192" s="84"/>
      <c r="B192" s="107"/>
      <c r="C192" s="173"/>
      <c r="D192" s="122"/>
      <c r="E192" s="118"/>
      <c r="F192" s="238"/>
      <c r="G192" s="122"/>
      <c r="H192" s="118"/>
      <c r="I192" s="144" t="str">
        <f>IF(AND(ISTEXT(K192),ISTEXT(L192)),"",SUM(K192:L192)*'Indices PF'!$E$54)</f>
        <v/>
      </c>
      <c r="J192" s="214" t="str">
        <f>IF(OR(ISBLANK(E192),ISBLANK(F192)),"",
 IF(D192="EI", IF((F192&lt;='Indices PF'!$D$7),
  IF(('Funções Transações'!E192&lt;'Indices PF'!$E$10), 'Indices PF'!$E$7,
  IF(('Funções Transações'!E192&lt;'Indices PF'!$F$10), 'Indices PF'!$F$7, 'Indices PF'!$G$7)),
   IF((F192&lt;='Indices PF'!$D$8),
   IF(('Funções Transações'!E192&lt;'Indices PF'!$E$10), 'Indices PF'!$E$8,
   IF(('Funções Transações'!E192&lt;'Indices PF'!$F$10), 'Indices PF'!$F$8, 'Indices PF'!$G$8)),
    IF((F192&gt;='Indices PF'!$D$9),
    IF(('Funções Transações'!E192&lt;'Indices PF'!$E$10), 'Indices PF'!$E$9,
    IF(('Funções Transações'!E192&lt;'Indices PF'!$F$10), 'Indices PF'!$F$9, 'Indices PF'!$G$9))))),
 IF(D192="EQ", IF((F192&lt;='Indices PF'!$D$15),
  IF(('Funções Transações'!E192&lt;'Indices PF'!$E$18), 'Indices PF'!$E$15,
  IF(('Funções Transações'!E192&lt;'Indices PF'!$F$18), 'Indices PF'!$F$15, 'Indices PF'!$G$15)),
   IF((F192&lt;='Indices PF'!$D$16),
   IF(('Funções Transações'!E192&lt;'Indices PF'!$E$18), 'Indices PF'!$E$16,
   IF(('Funções Transações'!E192&lt;'Indices PF'!$F$18), 'Indices PF'!$F$16, 'Indices PF'!$G$16)),
    IF((F192&gt;='Indices PF'!$D$17),
    IF(('Funções Transações'!E192&lt;'Indices PF'!$E$18), 'Indices PF'!$E$16,
    IF(('Funções Transações'!E192&lt;'Indices PF'!$F$18), 'Indices PF'!$F$16, 'Indices PF'!$G$16))))),
 IF(D192="EO", IF((F192&lt;='Indices PF'!$D$23),
  IF(('Funções Transações'!E192&lt;'Indices PF'!$E$26), 'Indices PF'!$E$23,
  IF(('Funções Transações'!E192&lt;'Indices PF'!$F$26), 'Indices PF'!$F$23, 'Indices PF'!$G$23)),
   IF((F192&lt;='Indices PF'!$D$24),
   IF(('Funções Transações'!E192&lt;'Indices PF'!$E$26), 'Indices PF'!$E$24,
   IF(('Funções Transações'!E192&lt;'Indices PF'!$F$26), 'Indices PF'!$F$24, 'Indices PF'!$G$24)),
    IF((F192&gt;='Indices PF'!$D$25),
    IF(('Funções Transações'!E192&lt;'Indices PF'!$E$26), 'Indices PF'!$E$25,
    IF(('Funções Transações'!E192&lt;'Indices PF'!$F$26), 'Indices PF'!$F$25, 'Indices PF'!$G$25)))))))))</f>
        <v/>
      </c>
      <c r="K192" s="116" t="str">
        <f>IF(OR(ISBLANK(E192),ISBLANK(F192)),"",
 IF(D192="EI", IF((F192&lt;='Indices PF'!$D$7),
  IF(('Funções Transações'!E192&lt;'Indices PF'!$E$10), E192*'Indices PF'!$J$7,
  IF(('Funções Transações'!E192&lt;'Indices PF'!$F$10), E192*'Indices PF'!$K$7, E192*'Indices PF'!$L$7)),
   IF((F192&lt;='Indices PF'!$D$8),
   IF(('Funções Transações'!E192&lt;'Indices PF'!$E$10), E192*'Indices PF'!$J$8,
   IF(('Funções Transações'!E192&lt;'Indices PF'!$F$10), E192*'Indices PF'!$K$8, E192*'Indices PF'!$L$8)),
    IF((F192&gt;='Indices PF'!$D$9),
    IF(('Funções Transações'!E192&lt;'Indices PF'!$E$10), E192*'Indices PF'!$J$9,
    IF(('Funções Transações'!E192&lt;'Indices PF'!$F$10), E192*'Indices PF'!$K$9, E192*'Indices PF'!$L$9))))),
 IF(D192="EQ", IF((F192&lt;='Indices PF'!$D$15),
  IF(('Funções Transações'!E192&lt;'Indices PF'!$E$18), E192*'Indices PF'!$J$15,
  IF(('Funções Transações'!E192&lt;'Indices PF'!$F$18), E192*'Indices PF'!$K$15, E192*'Indices PF'!$L$15)),
   IF((F192&lt;='Indices PF'!$D$16),
   IF(('Funções Transações'!E192&lt;'Indices PF'!$E$18), E192*'Indices PF'!$J$16,
   IF(('Funções Transações'!E192&lt;'Indices PF'!$F$18), E192*'Indices PF'!$K$16, E192*'Indices PF'!$L$16)),
    IF((F192&gt;='Indices PF'!$D$17),
    IF(('Funções Transações'!E192&lt;'Indices PF'!$E$18), E192*'Indices PF'!$J$16,
    IF(('Funções Transações'!E192&lt;'Indices PF'!$F$18), E192*'Indices PF'!$K$16, E192*'Indices PF'!$L$16))))),
 IF(D192="EO", IF((F192&lt;='Indices PF'!$D$23),
  IF(('Funções Transações'!E192&lt;'Indices PF'!$E$26), E192*'Indices PF'!$J$23,
  IF(('Funções Transações'!E192&lt;'Indices PF'!$F$26), E192*'Indices PF'!$K$23, E192*'Indices PF'!$L$23)),
   IF((F192&lt;='Indices PF'!$D$24),
   IF(('Funções Transações'!E192&lt;'Indices PF'!$E$26), E192*'Indices PF'!$J$24,
   IF(('Funções Transações'!E192&lt;'Indices PF'!$F$26), E192*'Indices PF'!$K$24, E192*'Indices PF'!$L$24)),
    IF((F192&gt;='Indices PF'!$D$25),
    IF(('Funções Transações'!E192&lt;'Indices PF'!$E$26), E192*'Indices PF'!$J$25,
    IF(('Funções Transações'!E192&lt;'Indices PF'!$F$26), E192*'Indices PF'!$K$25, E192*'Indices PF'!$L$25)))))))))</f>
        <v/>
      </c>
      <c r="L192" s="239" t="str">
        <f>IF(OR(ISBLANK(G192),ISBLANK(H192)),"",
 IF((H192&lt;='Indices PF'!$D$47),
  IF(('Funções Transações'!G192&lt;'Indices PF'!$E$50), G192*'Indices PF'!$J$47,
  IF(('Funções Transações'!G192&lt;'Indices PF'!$F$50), G192*'Indices PF'!$K$47, G192*'Indices PF'!$L$47)),
   IF((H192&lt;='Indices PF'!$D$48),
   IF(('Funções Transações'!G192&lt;'Indices PF'!$E$50), G192*'Indices PF'!$J$48,
   IF(('Funções Transações'!G192&lt;'Indices PF'!$F$50), G192*'Indices PF'!$K$48, G192*'Indices PF'!$L$48)),
    IF((H192&gt;='Indices PF'!$D$49),
    IF(('Funções Transações'!G192&lt;'Indices PF'!$E$50), G192*'Indices PF'!$J$49,
    IF(('Funções Transações'!G192&lt;'Indices PF'!$F$50), G192*'Indices PF'!$K$49, G192*'Indices PF'!$L$49))))))</f>
        <v/>
      </c>
      <c r="M192" s="122"/>
      <c r="N192" s="118"/>
      <c r="O192" s="122"/>
      <c r="P192" s="117"/>
      <c r="Q192" s="118"/>
      <c r="R192" s="144" t="str">
        <f>IF(AND(ISTEXT(T192),ISTEXT(U192)),"",SUM(T192:U192)*'Indices PF'!$E$54)</f>
        <v/>
      </c>
      <c r="S192" s="214" t="str">
        <f>IF(OR(ISBLANK(N192),ISBLANK(O192)),"",
 IF(M192="EI", IF((O192&lt;='Indices PF'!$D$7),
  IF(('Funções Transações'!N192&lt;'Indices PF'!$E$10), 'Indices PF'!$E$7,
  IF(('Funções Transações'!N192&lt;'Indices PF'!$F$10), 'Indices PF'!$F$7, 'Indices PF'!$G$7)),
   IF((O192&lt;='Indices PF'!$D$8),
   IF(('Funções Transações'!N192&lt;'Indices PF'!$E$10), 'Indices PF'!$E$8,
   IF(('Funções Transações'!N192&lt;'Indices PF'!$F$10), 'Indices PF'!$F$8, 'Indices PF'!$G$8)),
    IF((O192&gt;='Indices PF'!$D$9),
    IF(('Funções Transações'!N192&lt;'Indices PF'!$E$10), 'Indices PF'!$E$9,
    IF(('Funções Transações'!N192&lt;'Indices PF'!$F$10), 'Indices PF'!$F$9, 'Indices PF'!$G$9))))),
 IF(M192="EQ", IF((O192&lt;='Indices PF'!$D$15),
  IF(('Funções Transações'!N192&lt;'Indices PF'!$E$18), 'Indices PF'!$E$15,
  IF(('Funções Transações'!N192&lt;'Indices PF'!$F$18), 'Indices PF'!$F$15, 'Indices PF'!$G$15)),
   IF((O192&lt;='Indices PF'!$D$16),
   IF(('Funções Transações'!N192&lt;'Indices PF'!$E$18), 'Indices PF'!$E$16,
   IF(('Funções Transações'!N192&lt;'Indices PF'!$F$18), 'Indices PF'!$F$16, 'Indices PF'!$G$16)),
    IF((O192&gt;='Indices PF'!$D$17),
    IF(('Funções Transações'!N192&lt;'Indices PF'!$E$18), 'Indices PF'!$E$17,
    IF(('Funções Transações'!N192&lt;'Indices PF'!$F$18), 'Indices PF'!$F$17, 'Indices PF'!$G$17))))),
 IF(M192="EO", IF((O192&lt;='Indices PF'!$D$23),
  IF(('Funções Transações'!N192&lt;'Indices PF'!$E$26), 'Indices PF'!$E$23,
  IF(('Funções Transações'!N192&lt;'Indices PF'!$F$26), 'Indices PF'!$F$23, 'Indices PF'!$G$23)),
   IF((O192&lt;='Indices PF'!$D$24),
   IF(('Funções Transações'!N192&lt;'Indices PF'!$E$26), 'Indices PF'!$E$24,
   IF(('Funções Transações'!N192&lt;'Indices PF'!$F$26), 'Indices PF'!$F$24, 'Indices PF'!$G$24)),
    IF((O192&gt;='Indices PF'!$D$25),
    IF(('Funções Transações'!N192&lt;'Indices PF'!$E$26), 'Indices PF'!$E$25,
    IF(('Funções Transações'!N192&lt;'Indices PF'!$F$26), 'Indices PF'!$F$25, 'Indices PF'!$G$25)))))))))</f>
        <v/>
      </c>
      <c r="T192" s="215" t="str">
        <f>IF(OR(ISBLANK(N192),ISBLANK(O192)),"",
 IF(M192="EI", IF((O192&lt;='Indices PF'!$D$7),
  IF(('Funções Transações'!N192&lt;'Indices PF'!$E$10), N192*'Indices PF'!$J$7,
  IF(('Funções Transações'!N192&lt;'Indices PF'!$F$10), N192*'Indices PF'!$K$7, N192*'Indices PF'!$L$7)),
   IF((O192&lt;='Indices PF'!$D$8),
   IF(('Funções Transações'!N192&lt;'Indices PF'!$E$10), N192*'Indices PF'!$J$8,
   IF(('Funções Transações'!N192&lt;'Indices PF'!$F$10), N192*'Indices PF'!$K$8, N192*'Indices PF'!$L$8)),
    IF((O192&gt;='Indices PF'!$D$9),
    IF(('Funções Transações'!N192&lt;'Indices PF'!$E$10), N192*'Indices PF'!$J$9,
    IF(('Funções Transações'!N192&lt;'Indices PF'!$F$10), N192*'Indices PF'!$K$9, N192*'Indices PF'!$L$9))))),
 IF(M192="EQ", IF((O192&lt;='Indices PF'!$D$15),
  IF(('Funções Transações'!N192&lt;'Indices PF'!$E$18), N192*'Indices PF'!$J$15,
  IF(('Funções Transações'!N192&lt;'Indices PF'!$F$18), N192*'Indices PF'!$K$15, N192*'Indices PF'!$L$15)),
   IF((O192&lt;='Indices PF'!$D$16),
   IF(('Funções Transações'!N192&lt;'Indices PF'!$E$18), N192*'Indices PF'!$J$16,
   IF(('Funções Transações'!N192&lt;'Indices PF'!$F$18), N192*'Indices PF'!$K$16, N192*'Indices PF'!$L$16)),
    IF((O192&gt;='Indices PF'!$D$17),
    IF(('Funções Transações'!N192&lt;'Indices PF'!$E$18), N192*'Indices PF'!$J$17,
    IF(('Funções Transações'!N192&lt;'Indices PF'!$F$18), N192*'Indices PF'!$K$17, N192*'Indices PF'!$L$17))))),
 IF(M192="EO", IF((O192&lt;='Indices PF'!$D$23),
  IF(('Funções Transações'!N192&lt;'Indices PF'!$E$26), N192*'Indices PF'!$J$23,
  IF(('Funções Transações'!N192&lt;'Indices PF'!$F$26), N192*'Indices PF'!$K$23, N192*'Indices PF'!$L$23)),
   IF((O192&lt;='Indices PF'!$D$24),
   IF(('Funções Transações'!N192&lt;'Indices PF'!$E$26), N192*'Indices PF'!$J$24,
   IF(('Funções Transações'!N192&lt;'Indices PF'!$F$26), N192*'Indices PF'!$K$24, N192*'Indices PF'!$L$24)),
    IF((O192&gt;='Indices PF'!$D$25),
    IF(('Funções Transações'!N192&lt;'Indices PF'!$E$26), N192*'Indices PF'!$J$25,
    IF(('Funções Transações'!N192&lt;'Indices PF'!$F$26), N192*'Indices PF'!$K$25, N192*'Indices PF'!$L$25)))))))))</f>
        <v/>
      </c>
      <c r="U192" s="216" t="str">
        <f>IF(OR(ISBLANK(P192),ISBLANK(Q192)),"",
 IF((Q192&lt;='Indices PF'!$D$47),
  IF(('Funções Transações'!P192&lt;'Indices PF'!$E$50), P192*'Indices PF'!$J$47,
  IF(('Funções Transações'!P192&lt;'Indices PF'!$F$50), P192*'Indices PF'!$K$47, P192*'Indices PF'!$L$47)),
   IF((Q192&lt;='Indices PF'!$D$48),
   IF(('Funções Transações'!P192&lt;'Indices PF'!$E$50), P192*'Indices PF'!$J$48,
   IF(('Funções Transações'!P192&lt;'Indices PF'!$F$50), P192*'Indices PF'!$K$48, P192*'Indices PF'!$L$48)),
    IF((Q192&gt;='Indices PF'!$D$49),
    IF(('Funções Transações'!P192&lt;'Indices PF'!$E$50), P192*'Indices PF'!$J$49,
    IF(('Funções Transações'!P192&lt;'Indices PF'!$F$50), P192*'Indices PF'!$K$49, P192*'Indices PF'!$L$49))))))</f>
        <v/>
      </c>
      <c r="V192" s="122"/>
      <c r="W192" s="122"/>
      <c r="X192" s="122"/>
      <c r="Y192" s="117"/>
      <c r="Z192" s="117"/>
      <c r="AA192" s="118"/>
      <c r="AB192" s="241" t="str">
        <f t="shared" si="2"/>
        <v/>
      </c>
      <c r="AC192" s="123"/>
      <c r="AD192" s="148"/>
      <c r="AE192" s="123"/>
      <c r="AF192" s="123"/>
      <c r="AG192" s="123"/>
    </row>
    <row r="193" spans="1:33" ht="12.75" customHeight="1">
      <c r="A193" s="84"/>
      <c r="B193" s="107"/>
      <c r="C193" s="173"/>
      <c r="D193" s="122"/>
      <c r="E193" s="118"/>
      <c r="F193" s="238"/>
      <c r="G193" s="122"/>
      <c r="H193" s="118"/>
      <c r="I193" s="144" t="str">
        <f>IF(AND(ISTEXT(K193),ISTEXT(L193)),"",SUM(K193:L193)*'Indices PF'!$E$54)</f>
        <v/>
      </c>
      <c r="J193" s="214" t="str">
        <f>IF(OR(ISBLANK(E193),ISBLANK(F193)),"",
 IF(D193="EI", IF((F193&lt;='Indices PF'!$D$7),
  IF(('Funções Transações'!E193&lt;'Indices PF'!$E$10), 'Indices PF'!$E$7,
  IF(('Funções Transações'!E193&lt;'Indices PF'!$F$10), 'Indices PF'!$F$7, 'Indices PF'!$G$7)),
   IF((F193&lt;='Indices PF'!$D$8),
   IF(('Funções Transações'!E193&lt;'Indices PF'!$E$10), 'Indices PF'!$E$8,
   IF(('Funções Transações'!E193&lt;'Indices PF'!$F$10), 'Indices PF'!$F$8, 'Indices PF'!$G$8)),
    IF((F193&gt;='Indices PF'!$D$9),
    IF(('Funções Transações'!E193&lt;'Indices PF'!$E$10), 'Indices PF'!$E$9,
    IF(('Funções Transações'!E193&lt;'Indices PF'!$F$10), 'Indices PF'!$F$9, 'Indices PF'!$G$9))))),
 IF(D193="EQ", IF((F193&lt;='Indices PF'!$D$15),
  IF(('Funções Transações'!E193&lt;'Indices PF'!$E$18), 'Indices PF'!$E$15,
  IF(('Funções Transações'!E193&lt;'Indices PF'!$F$18), 'Indices PF'!$F$15, 'Indices PF'!$G$15)),
   IF((F193&lt;='Indices PF'!$D$16),
   IF(('Funções Transações'!E193&lt;'Indices PF'!$E$18), 'Indices PF'!$E$16,
   IF(('Funções Transações'!E193&lt;'Indices PF'!$F$18), 'Indices PF'!$F$16, 'Indices PF'!$G$16)),
    IF((F193&gt;='Indices PF'!$D$17),
    IF(('Funções Transações'!E193&lt;'Indices PF'!$E$18), 'Indices PF'!$E$16,
    IF(('Funções Transações'!E193&lt;'Indices PF'!$F$18), 'Indices PF'!$F$16, 'Indices PF'!$G$16))))),
 IF(D193="EO", IF((F193&lt;='Indices PF'!$D$23),
  IF(('Funções Transações'!E193&lt;'Indices PF'!$E$26), 'Indices PF'!$E$23,
  IF(('Funções Transações'!E193&lt;'Indices PF'!$F$26), 'Indices PF'!$F$23, 'Indices PF'!$G$23)),
   IF((F193&lt;='Indices PF'!$D$24),
   IF(('Funções Transações'!E193&lt;'Indices PF'!$E$26), 'Indices PF'!$E$24,
   IF(('Funções Transações'!E193&lt;'Indices PF'!$F$26), 'Indices PF'!$F$24, 'Indices PF'!$G$24)),
    IF((F193&gt;='Indices PF'!$D$25),
    IF(('Funções Transações'!E193&lt;'Indices PF'!$E$26), 'Indices PF'!$E$25,
    IF(('Funções Transações'!E193&lt;'Indices PF'!$F$26), 'Indices PF'!$F$25, 'Indices PF'!$G$25)))))))))</f>
        <v/>
      </c>
      <c r="K193" s="116" t="str">
        <f>IF(OR(ISBLANK(E193),ISBLANK(F193)),"",
 IF(D193="EI", IF((F193&lt;='Indices PF'!$D$7),
  IF(('Funções Transações'!E193&lt;'Indices PF'!$E$10), E193*'Indices PF'!$J$7,
  IF(('Funções Transações'!E193&lt;'Indices PF'!$F$10), E193*'Indices PF'!$K$7, E193*'Indices PF'!$L$7)),
   IF((F193&lt;='Indices PF'!$D$8),
   IF(('Funções Transações'!E193&lt;'Indices PF'!$E$10), E193*'Indices PF'!$J$8,
   IF(('Funções Transações'!E193&lt;'Indices PF'!$F$10), E193*'Indices PF'!$K$8, E193*'Indices PF'!$L$8)),
    IF((F193&gt;='Indices PF'!$D$9),
    IF(('Funções Transações'!E193&lt;'Indices PF'!$E$10), E193*'Indices PF'!$J$9,
    IF(('Funções Transações'!E193&lt;'Indices PF'!$F$10), E193*'Indices PF'!$K$9, E193*'Indices PF'!$L$9))))),
 IF(D193="EQ", IF((F193&lt;='Indices PF'!$D$15),
  IF(('Funções Transações'!E193&lt;'Indices PF'!$E$18), E193*'Indices PF'!$J$15,
  IF(('Funções Transações'!E193&lt;'Indices PF'!$F$18), E193*'Indices PF'!$K$15, E193*'Indices PF'!$L$15)),
   IF((F193&lt;='Indices PF'!$D$16),
   IF(('Funções Transações'!E193&lt;'Indices PF'!$E$18), E193*'Indices PF'!$J$16,
   IF(('Funções Transações'!E193&lt;'Indices PF'!$F$18), E193*'Indices PF'!$K$16, E193*'Indices PF'!$L$16)),
    IF((F193&gt;='Indices PF'!$D$17),
    IF(('Funções Transações'!E193&lt;'Indices PF'!$E$18), E193*'Indices PF'!$J$16,
    IF(('Funções Transações'!E193&lt;'Indices PF'!$F$18), E193*'Indices PF'!$K$16, E193*'Indices PF'!$L$16))))),
 IF(D193="EO", IF((F193&lt;='Indices PF'!$D$23),
  IF(('Funções Transações'!E193&lt;'Indices PF'!$E$26), E193*'Indices PF'!$J$23,
  IF(('Funções Transações'!E193&lt;'Indices PF'!$F$26), E193*'Indices PF'!$K$23, E193*'Indices PF'!$L$23)),
   IF((F193&lt;='Indices PF'!$D$24),
   IF(('Funções Transações'!E193&lt;'Indices PF'!$E$26), E193*'Indices PF'!$J$24,
   IF(('Funções Transações'!E193&lt;'Indices PF'!$F$26), E193*'Indices PF'!$K$24, E193*'Indices PF'!$L$24)),
    IF((F193&gt;='Indices PF'!$D$25),
    IF(('Funções Transações'!E193&lt;'Indices PF'!$E$26), E193*'Indices PF'!$J$25,
    IF(('Funções Transações'!E193&lt;'Indices PF'!$F$26), E193*'Indices PF'!$K$25, E193*'Indices PF'!$L$25)))))))))</f>
        <v/>
      </c>
      <c r="L193" s="239" t="str">
        <f>IF(OR(ISBLANK(G193),ISBLANK(H193)),"",
 IF((H193&lt;='Indices PF'!$D$47),
  IF(('Funções Transações'!G193&lt;'Indices PF'!$E$50), G193*'Indices PF'!$J$47,
  IF(('Funções Transações'!G193&lt;'Indices PF'!$F$50), G193*'Indices PF'!$K$47, G193*'Indices PF'!$L$47)),
   IF((H193&lt;='Indices PF'!$D$48),
   IF(('Funções Transações'!G193&lt;'Indices PF'!$E$50), G193*'Indices PF'!$J$48,
   IF(('Funções Transações'!G193&lt;'Indices PF'!$F$50), G193*'Indices PF'!$K$48, G193*'Indices PF'!$L$48)),
    IF((H193&gt;='Indices PF'!$D$49),
    IF(('Funções Transações'!G193&lt;'Indices PF'!$E$50), G193*'Indices PF'!$J$49,
    IF(('Funções Transações'!G193&lt;'Indices PF'!$F$50), G193*'Indices PF'!$K$49, G193*'Indices PF'!$L$49))))))</f>
        <v/>
      </c>
      <c r="M193" s="122"/>
      <c r="N193" s="118"/>
      <c r="O193" s="122"/>
      <c r="P193" s="117"/>
      <c r="Q193" s="118"/>
      <c r="R193" s="144" t="str">
        <f>IF(AND(ISTEXT(T193),ISTEXT(U193)),"",SUM(T193:U193)*'Indices PF'!$E$54)</f>
        <v/>
      </c>
      <c r="S193" s="214" t="str">
        <f>IF(OR(ISBLANK(N193),ISBLANK(O193)),"",
 IF(M193="EI", IF((O193&lt;='Indices PF'!$D$7),
  IF(('Funções Transações'!N193&lt;'Indices PF'!$E$10), 'Indices PF'!$E$7,
  IF(('Funções Transações'!N193&lt;'Indices PF'!$F$10), 'Indices PF'!$F$7, 'Indices PF'!$G$7)),
   IF((O193&lt;='Indices PF'!$D$8),
   IF(('Funções Transações'!N193&lt;'Indices PF'!$E$10), 'Indices PF'!$E$8,
   IF(('Funções Transações'!N193&lt;'Indices PF'!$F$10), 'Indices PF'!$F$8, 'Indices PF'!$G$8)),
    IF((O193&gt;='Indices PF'!$D$9),
    IF(('Funções Transações'!N193&lt;'Indices PF'!$E$10), 'Indices PF'!$E$9,
    IF(('Funções Transações'!N193&lt;'Indices PF'!$F$10), 'Indices PF'!$F$9, 'Indices PF'!$G$9))))),
 IF(M193="EQ", IF((O193&lt;='Indices PF'!$D$15),
  IF(('Funções Transações'!N193&lt;'Indices PF'!$E$18), 'Indices PF'!$E$15,
  IF(('Funções Transações'!N193&lt;'Indices PF'!$F$18), 'Indices PF'!$F$15, 'Indices PF'!$G$15)),
   IF((O193&lt;='Indices PF'!$D$16),
   IF(('Funções Transações'!N193&lt;'Indices PF'!$E$18), 'Indices PF'!$E$16,
   IF(('Funções Transações'!N193&lt;'Indices PF'!$F$18), 'Indices PF'!$F$16, 'Indices PF'!$G$16)),
    IF((O193&gt;='Indices PF'!$D$17),
    IF(('Funções Transações'!N193&lt;'Indices PF'!$E$18), 'Indices PF'!$E$17,
    IF(('Funções Transações'!N193&lt;'Indices PF'!$F$18), 'Indices PF'!$F$17, 'Indices PF'!$G$17))))),
 IF(M193="EO", IF((O193&lt;='Indices PF'!$D$23),
  IF(('Funções Transações'!N193&lt;'Indices PF'!$E$26), 'Indices PF'!$E$23,
  IF(('Funções Transações'!N193&lt;'Indices PF'!$F$26), 'Indices PF'!$F$23, 'Indices PF'!$G$23)),
   IF((O193&lt;='Indices PF'!$D$24),
   IF(('Funções Transações'!N193&lt;'Indices PF'!$E$26), 'Indices PF'!$E$24,
   IF(('Funções Transações'!N193&lt;'Indices PF'!$F$26), 'Indices PF'!$F$24, 'Indices PF'!$G$24)),
    IF((O193&gt;='Indices PF'!$D$25),
    IF(('Funções Transações'!N193&lt;'Indices PF'!$E$26), 'Indices PF'!$E$25,
    IF(('Funções Transações'!N193&lt;'Indices PF'!$F$26), 'Indices PF'!$F$25, 'Indices PF'!$G$25)))))))))</f>
        <v/>
      </c>
      <c r="T193" s="215" t="str">
        <f>IF(OR(ISBLANK(N193),ISBLANK(O193)),"",
 IF(M193="EI", IF((O193&lt;='Indices PF'!$D$7),
  IF(('Funções Transações'!N193&lt;'Indices PF'!$E$10), N193*'Indices PF'!$J$7,
  IF(('Funções Transações'!N193&lt;'Indices PF'!$F$10), N193*'Indices PF'!$K$7, N193*'Indices PF'!$L$7)),
   IF((O193&lt;='Indices PF'!$D$8),
   IF(('Funções Transações'!N193&lt;'Indices PF'!$E$10), N193*'Indices PF'!$J$8,
   IF(('Funções Transações'!N193&lt;'Indices PF'!$F$10), N193*'Indices PF'!$K$8, N193*'Indices PF'!$L$8)),
    IF((O193&gt;='Indices PF'!$D$9),
    IF(('Funções Transações'!N193&lt;'Indices PF'!$E$10), N193*'Indices PF'!$J$9,
    IF(('Funções Transações'!N193&lt;'Indices PF'!$F$10), N193*'Indices PF'!$K$9, N193*'Indices PF'!$L$9))))),
 IF(M193="EQ", IF((O193&lt;='Indices PF'!$D$15),
  IF(('Funções Transações'!N193&lt;'Indices PF'!$E$18), N193*'Indices PF'!$J$15,
  IF(('Funções Transações'!N193&lt;'Indices PF'!$F$18), N193*'Indices PF'!$K$15, N193*'Indices PF'!$L$15)),
   IF((O193&lt;='Indices PF'!$D$16),
   IF(('Funções Transações'!N193&lt;'Indices PF'!$E$18), N193*'Indices PF'!$J$16,
   IF(('Funções Transações'!N193&lt;'Indices PF'!$F$18), N193*'Indices PF'!$K$16, N193*'Indices PF'!$L$16)),
    IF((O193&gt;='Indices PF'!$D$17),
    IF(('Funções Transações'!N193&lt;'Indices PF'!$E$18), N193*'Indices PF'!$J$17,
    IF(('Funções Transações'!N193&lt;'Indices PF'!$F$18), N193*'Indices PF'!$K$17, N193*'Indices PF'!$L$17))))),
 IF(M193="EO", IF((O193&lt;='Indices PF'!$D$23),
  IF(('Funções Transações'!N193&lt;'Indices PF'!$E$26), N193*'Indices PF'!$J$23,
  IF(('Funções Transações'!N193&lt;'Indices PF'!$F$26), N193*'Indices PF'!$K$23, N193*'Indices PF'!$L$23)),
   IF((O193&lt;='Indices PF'!$D$24),
   IF(('Funções Transações'!N193&lt;'Indices PF'!$E$26), N193*'Indices PF'!$J$24,
   IF(('Funções Transações'!N193&lt;'Indices PF'!$F$26), N193*'Indices PF'!$K$24, N193*'Indices PF'!$L$24)),
    IF((O193&gt;='Indices PF'!$D$25),
    IF(('Funções Transações'!N193&lt;'Indices PF'!$E$26), N193*'Indices PF'!$J$25,
    IF(('Funções Transações'!N193&lt;'Indices PF'!$F$26), N193*'Indices PF'!$K$25, N193*'Indices PF'!$L$25)))))))))</f>
        <v/>
      </c>
      <c r="U193" s="216" t="str">
        <f>IF(OR(ISBLANK(P193),ISBLANK(Q193)),"",
 IF((Q193&lt;='Indices PF'!$D$47),
  IF(('Funções Transações'!P193&lt;'Indices PF'!$E$50), P193*'Indices PF'!$J$47,
  IF(('Funções Transações'!P193&lt;'Indices PF'!$F$50), P193*'Indices PF'!$K$47, P193*'Indices PF'!$L$47)),
   IF((Q193&lt;='Indices PF'!$D$48),
   IF(('Funções Transações'!P193&lt;'Indices PF'!$E$50), P193*'Indices PF'!$J$48,
   IF(('Funções Transações'!P193&lt;'Indices PF'!$F$50), P193*'Indices PF'!$K$48, P193*'Indices PF'!$L$48)),
    IF((Q193&gt;='Indices PF'!$D$49),
    IF(('Funções Transações'!P193&lt;'Indices PF'!$E$50), P193*'Indices PF'!$J$49,
    IF(('Funções Transações'!P193&lt;'Indices PF'!$F$50), P193*'Indices PF'!$K$49, P193*'Indices PF'!$L$49))))))</f>
        <v/>
      </c>
      <c r="V193" s="122"/>
      <c r="W193" s="122"/>
      <c r="X193" s="122"/>
      <c r="Y193" s="117"/>
      <c r="Z193" s="117"/>
      <c r="AA193" s="118"/>
      <c r="AB193" s="241" t="str">
        <f t="shared" si="2"/>
        <v/>
      </c>
      <c r="AC193" s="123"/>
      <c r="AD193" s="148"/>
      <c r="AE193" s="123"/>
      <c r="AF193" s="123"/>
      <c r="AG193" s="123"/>
    </row>
    <row r="194" spans="1:33" ht="12.75" customHeight="1">
      <c r="A194" s="84"/>
      <c r="B194" s="107"/>
      <c r="C194" s="173"/>
      <c r="D194" s="122"/>
      <c r="E194" s="118"/>
      <c r="F194" s="238"/>
      <c r="G194" s="122"/>
      <c r="H194" s="118"/>
      <c r="I194" s="144" t="str">
        <f>IF(AND(ISTEXT(K194),ISTEXT(L194)),"",SUM(K194:L194)*'Indices PF'!$E$54)</f>
        <v/>
      </c>
      <c r="J194" s="214" t="str">
        <f>IF(OR(ISBLANK(E194),ISBLANK(F194)),"",
 IF(D194="EI", IF((F194&lt;='Indices PF'!$D$7),
  IF(('Funções Transações'!E194&lt;'Indices PF'!$E$10), 'Indices PF'!$E$7,
  IF(('Funções Transações'!E194&lt;'Indices PF'!$F$10), 'Indices PF'!$F$7, 'Indices PF'!$G$7)),
   IF((F194&lt;='Indices PF'!$D$8),
   IF(('Funções Transações'!E194&lt;'Indices PF'!$E$10), 'Indices PF'!$E$8,
   IF(('Funções Transações'!E194&lt;'Indices PF'!$F$10), 'Indices PF'!$F$8, 'Indices PF'!$G$8)),
    IF((F194&gt;='Indices PF'!$D$9),
    IF(('Funções Transações'!E194&lt;'Indices PF'!$E$10), 'Indices PF'!$E$9,
    IF(('Funções Transações'!E194&lt;'Indices PF'!$F$10), 'Indices PF'!$F$9, 'Indices PF'!$G$9))))),
 IF(D194="EQ", IF((F194&lt;='Indices PF'!$D$15),
  IF(('Funções Transações'!E194&lt;'Indices PF'!$E$18), 'Indices PF'!$E$15,
  IF(('Funções Transações'!E194&lt;'Indices PF'!$F$18), 'Indices PF'!$F$15, 'Indices PF'!$G$15)),
   IF((F194&lt;='Indices PF'!$D$16),
   IF(('Funções Transações'!E194&lt;'Indices PF'!$E$18), 'Indices PF'!$E$16,
   IF(('Funções Transações'!E194&lt;'Indices PF'!$F$18), 'Indices PF'!$F$16, 'Indices PF'!$G$16)),
    IF((F194&gt;='Indices PF'!$D$17),
    IF(('Funções Transações'!E194&lt;'Indices PF'!$E$18), 'Indices PF'!$E$16,
    IF(('Funções Transações'!E194&lt;'Indices PF'!$F$18), 'Indices PF'!$F$16, 'Indices PF'!$G$16))))),
 IF(D194="EO", IF((F194&lt;='Indices PF'!$D$23),
  IF(('Funções Transações'!E194&lt;'Indices PF'!$E$26), 'Indices PF'!$E$23,
  IF(('Funções Transações'!E194&lt;'Indices PF'!$F$26), 'Indices PF'!$F$23, 'Indices PF'!$G$23)),
   IF((F194&lt;='Indices PF'!$D$24),
   IF(('Funções Transações'!E194&lt;'Indices PF'!$E$26), 'Indices PF'!$E$24,
   IF(('Funções Transações'!E194&lt;'Indices PF'!$F$26), 'Indices PF'!$F$24, 'Indices PF'!$G$24)),
    IF((F194&gt;='Indices PF'!$D$25),
    IF(('Funções Transações'!E194&lt;'Indices PF'!$E$26), 'Indices PF'!$E$25,
    IF(('Funções Transações'!E194&lt;'Indices PF'!$F$26), 'Indices PF'!$F$25, 'Indices PF'!$G$25)))))))))</f>
        <v/>
      </c>
      <c r="K194" s="116" t="str">
        <f>IF(OR(ISBLANK(E194),ISBLANK(F194)),"",
 IF(D194="EI", IF((F194&lt;='Indices PF'!$D$7),
  IF(('Funções Transações'!E194&lt;'Indices PF'!$E$10), E194*'Indices PF'!$J$7,
  IF(('Funções Transações'!E194&lt;'Indices PF'!$F$10), E194*'Indices PF'!$K$7, E194*'Indices PF'!$L$7)),
   IF((F194&lt;='Indices PF'!$D$8),
   IF(('Funções Transações'!E194&lt;'Indices PF'!$E$10), E194*'Indices PF'!$J$8,
   IF(('Funções Transações'!E194&lt;'Indices PF'!$F$10), E194*'Indices PF'!$K$8, E194*'Indices PF'!$L$8)),
    IF((F194&gt;='Indices PF'!$D$9),
    IF(('Funções Transações'!E194&lt;'Indices PF'!$E$10), E194*'Indices PF'!$J$9,
    IF(('Funções Transações'!E194&lt;'Indices PF'!$F$10), E194*'Indices PF'!$K$9, E194*'Indices PF'!$L$9))))),
 IF(D194="EQ", IF((F194&lt;='Indices PF'!$D$15),
  IF(('Funções Transações'!E194&lt;'Indices PF'!$E$18), E194*'Indices PF'!$J$15,
  IF(('Funções Transações'!E194&lt;'Indices PF'!$F$18), E194*'Indices PF'!$K$15, E194*'Indices PF'!$L$15)),
   IF((F194&lt;='Indices PF'!$D$16),
   IF(('Funções Transações'!E194&lt;'Indices PF'!$E$18), E194*'Indices PF'!$J$16,
   IF(('Funções Transações'!E194&lt;'Indices PF'!$F$18), E194*'Indices PF'!$K$16, E194*'Indices PF'!$L$16)),
    IF((F194&gt;='Indices PF'!$D$17),
    IF(('Funções Transações'!E194&lt;'Indices PF'!$E$18), E194*'Indices PF'!$J$16,
    IF(('Funções Transações'!E194&lt;'Indices PF'!$F$18), E194*'Indices PF'!$K$16, E194*'Indices PF'!$L$16))))),
 IF(D194="EO", IF((F194&lt;='Indices PF'!$D$23),
  IF(('Funções Transações'!E194&lt;'Indices PF'!$E$26), E194*'Indices PF'!$J$23,
  IF(('Funções Transações'!E194&lt;'Indices PF'!$F$26), E194*'Indices PF'!$K$23, E194*'Indices PF'!$L$23)),
   IF((F194&lt;='Indices PF'!$D$24),
   IF(('Funções Transações'!E194&lt;'Indices PF'!$E$26), E194*'Indices PF'!$J$24,
   IF(('Funções Transações'!E194&lt;'Indices PF'!$F$26), E194*'Indices PF'!$K$24, E194*'Indices PF'!$L$24)),
    IF((F194&gt;='Indices PF'!$D$25),
    IF(('Funções Transações'!E194&lt;'Indices PF'!$E$26), E194*'Indices PF'!$J$25,
    IF(('Funções Transações'!E194&lt;'Indices PF'!$F$26), E194*'Indices PF'!$K$25, E194*'Indices PF'!$L$25)))))))))</f>
        <v/>
      </c>
      <c r="L194" s="239" t="str">
        <f>IF(OR(ISBLANK(G194),ISBLANK(H194)),"",
 IF((H194&lt;='Indices PF'!$D$47),
  IF(('Funções Transações'!G194&lt;'Indices PF'!$E$50), G194*'Indices PF'!$J$47,
  IF(('Funções Transações'!G194&lt;'Indices PF'!$F$50), G194*'Indices PF'!$K$47, G194*'Indices PF'!$L$47)),
   IF((H194&lt;='Indices PF'!$D$48),
   IF(('Funções Transações'!G194&lt;'Indices PF'!$E$50), G194*'Indices PF'!$J$48,
   IF(('Funções Transações'!G194&lt;'Indices PF'!$F$50), G194*'Indices PF'!$K$48, G194*'Indices PF'!$L$48)),
    IF((H194&gt;='Indices PF'!$D$49),
    IF(('Funções Transações'!G194&lt;'Indices PF'!$E$50), G194*'Indices PF'!$J$49,
    IF(('Funções Transações'!G194&lt;'Indices PF'!$F$50), G194*'Indices PF'!$K$49, G194*'Indices PF'!$L$49))))))</f>
        <v/>
      </c>
      <c r="M194" s="122"/>
      <c r="N194" s="118"/>
      <c r="O194" s="122"/>
      <c r="P194" s="117"/>
      <c r="Q194" s="118"/>
      <c r="R194" s="144" t="str">
        <f>IF(AND(ISTEXT(T194),ISTEXT(U194)),"",SUM(T194:U194)*'Indices PF'!$E$54)</f>
        <v/>
      </c>
      <c r="S194" s="214" t="str">
        <f>IF(OR(ISBLANK(N194),ISBLANK(O194)),"",
 IF(M194="EI", IF((O194&lt;='Indices PF'!$D$7),
  IF(('Funções Transações'!N194&lt;'Indices PF'!$E$10), 'Indices PF'!$E$7,
  IF(('Funções Transações'!N194&lt;'Indices PF'!$F$10), 'Indices PF'!$F$7, 'Indices PF'!$G$7)),
   IF((O194&lt;='Indices PF'!$D$8),
   IF(('Funções Transações'!N194&lt;'Indices PF'!$E$10), 'Indices PF'!$E$8,
   IF(('Funções Transações'!N194&lt;'Indices PF'!$F$10), 'Indices PF'!$F$8, 'Indices PF'!$G$8)),
    IF((O194&gt;='Indices PF'!$D$9),
    IF(('Funções Transações'!N194&lt;'Indices PF'!$E$10), 'Indices PF'!$E$9,
    IF(('Funções Transações'!N194&lt;'Indices PF'!$F$10), 'Indices PF'!$F$9, 'Indices PF'!$G$9))))),
 IF(M194="EQ", IF((O194&lt;='Indices PF'!$D$15),
  IF(('Funções Transações'!N194&lt;'Indices PF'!$E$18), 'Indices PF'!$E$15,
  IF(('Funções Transações'!N194&lt;'Indices PF'!$F$18), 'Indices PF'!$F$15, 'Indices PF'!$G$15)),
   IF((O194&lt;='Indices PF'!$D$16),
   IF(('Funções Transações'!N194&lt;'Indices PF'!$E$18), 'Indices PF'!$E$16,
   IF(('Funções Transações'!N194&lt;'Indices PF'!$F$18), 'Indices PF'!$F$16, 'Indices PF'!$G$16)),
    IF((O194&gt;='Indices PF'!$D$17),
    IF(('Funções Transações'!N194&lt;'Indices PF'!$E$18), 'Indices PF'!$E$17,
    IF(('Funções Transações'!N194&lt;'Indices PF'!$F$18), 'Indices PF'!$F$17, 'Indices PF'!$G$17))))),
 IF(M194="EO", IF((O194&lt;='Indices PF'!$D$23),
  IF(('Funções Transações'!N194&lt;'Indices PF'!$E$26), 'Indices PF'!$E$23,
  IF(('Funções Transações'!N194&lt;'Indices PF'!$F$26), 'Indices PF'!$F$23, 'Indices PF'!$G$23)),
   IF((O194&lt;='Indices PF'!$D$24),
   IF(('Funções Transações'!N194&lt;'Indices PF'!$E$26), 'Indices PF'!$E$24,
   IF(('Funções Transações'!N194&lt;'Indices PF'!$F$26), 'Indices PF'!$F$24, 'Indices PF'!$G$24)),
    IF((O194&gt;='Indices PF'!$D$25),
    IF(('Funções Transações'!N194&lt;'Indices PF'!$E$26), 'Indices PF'!$E$25,
    IF(('Funções Transações'!N194&lt;'Indices PF'!$F$26), 'Indices PF'!$F$25, 'Indices PF'!$G$25)))))))))</f>
        <v/>
      </c>
      <c r="T194" s="215" t="str">
        <f>IF(OR(ISBLANK(N194),ISBLANK(O194)),"",
 IF(M194="EI", IF((O194&lt;='Indices PF'!$D$7),
  IF(('Funções Transações'!N194&lt;'Indices PF'!$E$10), N194*'Indices PF'!$J$7,
  IF(('Funções Transações'!N194&lt;'Indices PF'!$F$10), N194*'Indices PF'!$K$7, N194*'Indices PF'!$L$7)),
   IF((O194&lt;='Indices PF'!$D$8),
   IF(('Funções Transações'!N194&lt;'Indices PF'!$E$10), N194*'Indices PF'!$J$8,
   IF(('Funções Transações'!N194&lt;'Indices PF'!$F$10), N194*'Indices PF'!$K$8, N194*'Indices PF'!$L$8)),
    IF((O194&gt;='Indices PF'!$D$9),
    IF(('Funções Transações'!N194&lt;'Indices PF'!$E$10), N194*'Indices PF'!$J$9,
    IF(('Funções Transações'!N194&lt;'Indices PF'!$F$10), N194*'Indices PF'!$K$9, N194*'Indices PF'!$L$9))))),
 IF(M194="EQ", IF((O194&lt;='Indices PF'!$D$15),
  IF(('Funções Transações'!N194&lt;'Indices PF'!$E$18), N194*'Indices PF'!$J$15,
  IF(('Funções Transações'!N194&lt;'Indices PF'!$F$18), N194*'Indices PF'!$K$15, N194*'Indices PF'!$L$15)),
   IF((O194&lt;='Indices PF'!$D$16),
   IF(('Funções Transações'!N194&lt;'Indices PF'!$E$18), N194*'Indices PF'!$J$16,
   IF(('Funções Transações'!N194&lt;'Indices PF'!$F$18), N194*'Indices PF'!$K$16, N194*'Indices PF'!$L$16)),
    IF((O194&gt;='Indices PF'!$D$17),
    IF(('Funções Transações'!N194&lt;'Indices PF'!$E$18), N194*'Indices PF'!$J$17,
    IF(('Funções Transações'!N194&lt;'Indices PF'!$F$18), N194*'Indices PF'!$K$17, N194*'Indices PF'!$L$17))))),
 IF(M194="EO", IF((O194&lt;='Indices PF'!$D$23),
  IF(('Funções Transações'!N194&lt;'Indices PF'!$E$26), N194*'Indices PF'!$J$23,
  IF(('Funções Transações'!N194&lt;'Indices PF'!$F$26), N194*'Indices PF'!$K$23, N194*'Indices PF'!$L$23)),
   IF((O194&lt;='Indices PF'!$D$24),
   IF(('Funções Transações'!N194&lt;'Indices PF'!$E$26), N194*'Indices PF'!$J$24,
   IF(('Funções Transações'!N194&lt;'Indices PF'!$F$26), N194*'Indices PF'!$K$24, N194*'Indices PF'!$L$24)),
    IF((O194&gt;='Indices PF'!$D$25),
    IF(('Funções Transações'!N194&lt;'Indices PF'!$E$26), N194*'Indices PF'!$J$25,
    IF(('Funções Transações'!N194&lt;'Indices PF'!$F$26), N194*'Indices PF'!$K$25, N194*'Indices PF'!$L$25)))))))))</f>
        <v/>
      </c>
      <c r="U194" s="216" t="str">
        <f>IF(OR(ISBLANK(P194),ISBLANK(Q194)),"",
 IF((Q194&lt;='Indices PF'!$D$47),
  IF(('Funções Transações'!P194&lt;'Indices PF'!$E$50), P194*'Indices PF'!$J$47,
  IF(('Funções Transações'!P194&lt;'Indices PF'!$F$50), P194*'Indices PF'!$K$47, P194*'Indices PF'!$L$47)),
   IF((Q194&lt;='Indices PF'!$D$48),
   IF(('Funções Transações'!P194&lt;'Indices PF'!$E$50), P194*'Indices PF'!$J$48,
   IF(('Funções Transações'!P194&lt;'Indices PF'!$F$50), P194*'Indices PF'!$K$48, P194*'Indices PF'!$L$48)),
    IF((Q194&gt;='Indices PF'!$D$49),
    IF(('Funções Transações'!P194&lt;'Indices PF'!$E$50), P194*'Indices PF'!$J$49,
    IF(('Funções Transações'!P194&lt;'Indices PF'!$F$50), P194*'Indices PF'!$K$49, P194*'Indices PF'!$L$49))))))</f>
        <v/>
      </c>
      <c r="V194" s="122"/>
      <c r="W194" s="122"/>
      <c r="X194" s="122"/>
      <c r="Y194" s="117"/>
      <c r="Z194" s="117"/>
      <c r="AA194" s="118"/>
      <c r="AB194" s="241" t="str">
        <f t="shared" si="2"/>
        <v/>
      </c>
      <c r="AC194" s="123"/>
      <c r="AD194" s="148"/>
      <c r="AE194" s="123"/>
      <c r="AF194" s="123"/>
      <c r="AG194" s="123"/>
    </row>
    <row r="195" spans="1:33" ht="12.75" customHeight="1">
      <c r="A195" s="84"/>
      <c r="B195" s="107"/>
      <c r="C195" s="173"/>
      <c r="D195" s="122"/>
      <c r="E195" s="118"/>
      <c r="F195" s="238"/>
      <c r="G195" s="122"/>
      <c r="H195" s="118"/>
      <c r="I195" s="144" t="str">
        <f>IF(AND(ISTEXT(K195),ISTEXT(L195)),"",SUM(K195:L195)*'Indices PF'!$E$54)</f>
        <v/>
      </c>
      <c r="J195" s="214" t="str">
        <f>IF(OR(ISBLANK(E195),ISBLANK(F195)),"",
 IF(D195="EI", IF((F195&lt;='Indices PF'!$D$7),
  IF(('Funções Transações'!E195&lt;'Indices PF'!$E$10), 'Indices PF'!$E$7,
  IF(('Funções Transações'!E195&lt;'Indices PF'!$F$10), 'Indices PF'!$F$7, 'Indices PF'!$G$7)),
   IF((F195&lt;='Indices PF'!$D$8),
   IF(('Funções Transações'!E195&lt;'Indices PF'!$E$10), 'Indices PF'!$E$8,
   IF(('Funções Transações'!E195&lt;'Indices PF'!$F$10), 'Indices PF'!$F$8, 'Indices PF'!$G$8)),
    IF((F195&gt;='Indices PF'!$D$9),
    IF(('Funções Transações'!E195&lt;'Indices PF'!$E$10), 'Indices PF'!$E$9,
    IF(('Funções Transações'!E195&lt;'Indices PF'!$F$10), 'Indices PF'!$F$9, 'Indices PF'!$G$9))))),
 IF(D195="EQ", IF((F195&lt;='Indices PF'!$D$15),
  IF(('Funções Transações'!E195&lt;'Indices PF'!$E$18), 'Indices PF'!$E$15,
  IF(('Funções Transações'!E195&lt;'Indices PF'!$F$18), 'Indices PF'!$F$15, 'Indices PF'!$G$15)),
   IF((F195&lt;='Indices PF'!$D$16),
   IF(('Funções Transações'!E195&lt;'Indices PF'!$E$18), 'Indices PF'!$E$16,
   IF(('Funções Transações'!E195&lt;'Indices PF'!$F$18), 'Indices PF'!$F$16, 'Indices PF'!$G$16)),
    IF((F195&gt;='Indices PF'!$D$17),
    IF(('Funções Transações'!E195&lt;'Indices PF'!$E$18), 'Indices PF'!$E$16,
    IF(('Funções Transações'!E195&lt;'Indices PF'!$F$18), 'Indices PF'!$F$16, 'Indices PF'!$G$16))))),
 IF(D195="EO", IF((F195&lt;='Indices PF'!$D$23),
  IF(('Funções Transações'!E195&lt;'Indices PF'!$E$26), 'Indices PF'!$E$23,
  IF(('Funções Transações'!E195&lt;'Indices PF'!$F$26), 'Indices PF'!$F$23, 'Indices PF'!$G$23)),
   IF((F195&lt;='Indices PF'!$D$24),
   IF(('Funções Transações'!E195&lt;'Indices PF'!$E$26), 'Indices PF'!$E$24,
   IF(('Funções Transações'!E195&lt;'Indices PF'!$F$26), 'Indices PF'!$F$24, 'Indices PF'!$G$24)),
    IF((F195&gt;='Indices PF'!$D$25),
    IF(('Funções Transações'!E195&lt;'Indices PF'!$E$26), 'Indices PF'!$E$25,
    IF(('Funções Transações'!E195&lt;'Indices PF'!$F$26), 'Indices PF'!$F$25, 'Indices PF'!$G$25)))))))))</f>
        <v/>
      </c>
      <c r="K195" s="116" t="str">
        <f>IF(OR(ISBLANK(E195),ISBLANK(F195)),"",
 IF(D195="EI", IF((F195&lt;='Indices PF'!$D$7),
  IF(('Funções Transações'!E195&lt;'Indices PF'!$E$10), E195*'Indices PF'!$J$7,
  IF(('Funções Transações'!E195&lt;'Indices PF'!$F$10), E195*'Indices PF'!$K$7, E195*'Indices PF'!$L$7)),
   IF((F195&lt;='Indices PF'!$D$8),
   IF(('Funções Transações'!E195&lt;'Indices PF'!$E$10), E195*'Indices PF'!$J$8,
   IF(('Funções Transações'!E195&lt;'Indices PF'!$F$10), E195*'Indices PF'!$K$8, E195*'Indices PF'!$L$8)),
    IF((F195&gt;='Indices PF'!$D$9),
    IF(('Funções Transações'!E195&lt;'Indices PF'!$E$10), E195*'Indices PF'!$J$9,
    IF(('Funções Transações'!E195&lt;'Indices PF'!$F$10), E195*'Indices PF'!$K$9, E195*'Indices PF'!$L$9))))),
 IF(D195="EQ", IF((F195&lt;='Indices PF'!$D$15),
  IF(('Funções Transações'!E195&lt;'Indices PF'!$E$18), E195*'Indices PF'!$J$15,
  IF(('Funções Transações'!E195&lt;'Indices PF'!$F$18), E195*'Indices PF'!$K$15, E195*'Indices PF'!$L$15)),
   IF((F195&lt;='Indices PF'!$D$16),
   IF(('Funções Transações'!E195&lt;'Indices PF'!$E$18), E195*'Indices PF'!$J$16,
   IF(('Funções Transações'!E195&lt;'Indices PF'!$F$18), E195*'Indices PF'!$K$16, E195*'Indices PF'!$L$16)),
    IF((F195&gt;='Indices PF'!$D$17),
    IF(('Funções Transações'!E195&lt;'Indices PF'!$E$18), E195*'Indices PF'!$J$16,
    IF(('Funções Transações'!E195&lt;'Indices PF'!$F$18), E195*'Indices PF'!$K$16, E195*'Indices PF'!$L$16))))),
 IF(D195="EO", IF((F195&lt;='Indices PF'!$D$23),
  IF(('Funções Transações'!E195&lt;'Indices PF'!$E$26), E195*'Indices PF'!$J$23,
  IF(('Funções Transações'!E195&lt;'Indices PF'!$F$26), E195*'Indices PF'!$K$23, E195*'Indices PF'!$L$23)),
   IF((F195&lt;='Indices PF'!$D$24),
   IF(('Funções Transações'!E195&lt;'Indices PF'!$E$26), E195*'Indices PF'!$J$24,
   IF(('Funções Transações'!E195&lt;'Indices PF'!$F$26), E195*'Indices PF'!$K$24, E195*'Indices PF'!$L$24)),
    IF((F195&gt;='Indices PF'!$D$25),
    IF(('Funções Transações'!E195&lt;'Indices PF'!$E$26), E195*'Indices PF'!$J$25,
    IF(('Funções Transações'!E195&lt;'Indices PF'!$F$26), E195*'Indices PF'!$K$25, E195*'Indices PF'!$L$25)))))))))</f>
        <v/>
      </c>
      <c r="L195" s="239" t="str">
        <f>IF(OR(ISBLANK(G195),ISBLANK(H195)),"",
 IF((H195&lt;='Indices PF'!$D$47),
  IF(('Funções Transações'!G195&lt;'Indices PF'!$E$50), G195*'Indices PF'!$J$47,
  IF(('Funções Transações'!G195&lt;'Indices PF'!$F$50), G195*'Indices PF'!$K$47, G195*'Indices PF'!$L$47)),
   IF((H195&lt;='Indices PF'!$D$48),
   IF(('Funções Transações'!G195&lt;'Indices PF'!$E$50), G195*'Indices PF'!$J$48,
   IF(('Funções Transações'!G195&lt;'Indices PF'!$F$50), G195*'Indices PF'!$K$48, G195*'Indices PF'!$L$48)),
    IF((H195&gt;='Indices PF'!$D$49),
    IF(('Funções Transações'!G195&lt;'Indices PF'!$E$50), G195*'Indices PF'!$J$49,
    IF(('Funções Transações'!G195&lt;'Indices PF'!$F$50), G195*'Indices PF'!$K$49, G195*'Indices PF'!$L$49))))))</f>
        <v/>
      </c>
      <c r="M195" s="122"/>
      <c r="N195" s="118"/>
      <c r="O195" s="122"/>
      <c r="P195" s="117"/>
      <c r="Q195" s="118"/>
      <c r="R195" s="144" t="str">
        <f>IF(AND(ISTEXT(T195),ISTEXT(U195)),"",SUM(T195:U195)*'Indices PF'!$E$54)</f>
        <v/>
      </c>
      <c r="S195" s="214" t="str">
        <f>IF(OR(ISBLANK(N195),ISBLANK(O195)),"",
 IF(M195="EI", IF((O195&lt;='Indices PF'!$D$7),
  IF(('Funções Transações'!N195&lt;'Indices PF'!$E$10), 'Indices PF'!$E$7,
  IF(('Funções Transações'!N195&lt;'Indices PF'!$F$10), 'Indices PF'!$F$7, 'Indices PF'!$G$7)),
   IF((O195&lt;='Indices PF'!$D$8),
   IF(('Funções Transações'!N195&lt;'Indices PF'!$E$10), 'Indices PF'!$E$8,
   IF(('Funções Transações'!N195&lt;'Indices PF'!$F$10), 'Indices PF'!$F$8, 'Indices PF'!$G$8)),
    IF((O195&gt;='Indices PF'!$D$9),
    IF(('Funções Transações'!N195&lt;'Indices PF'!$E$10), 'Indices PF'!$E$9,
    IF(('Funções Transações'!N195&lt;'Indices PF'!$F$10), 'Indices PF'!$F$9, 'Indices PF'!$G$9))))),
 IF(M195="EQ", IF((O195&lt;='Indices PF'!$D$15),
  IF(('Funções Transações'!N195&lt;'Indices PF'!$E$18), 'Indices PF'!$E$15,
  IF(('Funções Transações'!N195&lt;'Indices PF'!$F$18), 'Indices PF'!$F$15, 'Indices PF'!$G$15)),
   IF((O195&lt;='Indices PF'!$D$16),
   IF(('Funções Transações'!N195&lt;'Indices PF'!$E$18), 'Indices PF'!$E$16,
   IF(('Funções Transações'!N195&lt;'Indices PF'!$F$18), 'Indices PF'!$F$16, 'Indices PF'!$G$16)),
    IF((O195&gt;='Indices PF'!$D$17),
    IF(('Funções Transações'!N195&lt;'Indices PF'!$E$18), 'Indices PF'!$E$17,
    IF(('Funções Transações'!N195&lt;'Indices PF'!$F$18), 'Indices PF'!$F$17, 'Indices PF'!$G$17))))),
 IF(M195="EO", IF((O195&lt;='Indices PF'!$D$23),
  IF(('Funções Transações'!N195&lt;'Indices PF'!$E$26), 'Indices PF'!$E$23,
  IF(('Funções Transações'!N195&lt;'Indices PF'!$F$26), 'Indices PF'!$F$23, 'Indices PF'!$G$23)),
   IF((O195&lt;='Indices PF'!$D$24),
   IF(('Funções Transações'!N195&lt;'Indices PF'!$E$26), 'Indices PF'!$E$24,
   IF(('Funções Transações'!N195&lt;'Indices PF'!$F$26), 'Indices PF'!$F$24, 'Indices PF'!$G$24)),
    IF((O195&gt;='Indices PF'!$D$25),
    IF(('Funções Transações'!N195&lt;'Indices PF'!$E$26), 'Indices PF'!$E$25,
    IF(('Funções Transações'!N195&lt;'Indices PF'!$F$26), 'Indices PF'!$F$25, 'Indices PF'!$G$25)))))))))</f>
        <v/>
      </c>
      <c r="T195" s="215" t="str">
        <f>IF(OR(ISBLANK(N195),ISBLANK(O195)),"",
 IF(M195="EI", IF((O195&lt;='Indices PF'!$D$7),
  IF(('Funções Transações'!N195&lt;'Indices PF'!$E$10), N195*'Indices PF'!$J$7,
  IF(('Funções Transações'!N195&lt;'Indices PF'!$F$10), N195*'Indices PF'!$K$7, N195*'Indices PF'!$L$7)),
   IF((O195&lt;='Indices PF'!$D$8),
   IF(('Funções Transações'!N195&lt;'Indices PF'!$E$10), N195*'Indices PF'!$J$8,
   IF(('Funções Transações'!N195&lt;'Indices PF'!$F$10), N195*'Indices PF'!$K$8, N195*'Indices PF'!$L$8)),
    IF((O195&gt;='Indices PF'!$D$9),
    IF(('Funções Transações'!N195&lt;'Indices PF'!$E$10), N195*'Indices PF'!$J$9,
    IF(('Funções Transações'!N195&lt;'Indices PF'!$F$10), N195*'Indices PF'!$K$9, N195*'Indices PF'!$L$9))))),
 IF(M195="EQ", IF((O195&lt;='Indices PF'!$D$15),
  IF(('Funções Transações'!N195&lt;'Indices PF'!$E$18), N195*'Indices PF'!$J$15,
  IF(('Funções Transações'!N195&lt;'Indices PF'!$F$18), N195*'Indices PF'!$K$15, N195*'Indices PF'!$L$15)),
   IF((O195&lt;='Indices PF'!$D$16),
   IF(('Funções Transações'!N195&lt;'Indices PF'!$E$18), N195*'Indices PF'!$J$16,
   IF(('Funções Transações'!N195&lt;'Indices PF'!$F$18), N195*'Indices PF'!$K$16, N195*'Indices PF'!$L$16)),
    IF((O195&gt;='Indices PF'!$D$17),
    IF(('Funções Transações'!N195&lt;'Indices PF'!$E$18), N195*'Indices PF'!$J$17,
    IF(('Funções Transações'!N195&lt;'Indices PF'!$F$18), N195*'Indices PF'!$K$17, N195*'Indices PF'!$L$17))))),
 IF(M195="EO", IF((O195&lt;='Indices PF'!$D$23),
  IF(('Funções Transações'!N195&lt;'Indices PF'!$E$26), N195*'Indices PF'!$J$23,
  IF(('Funções Transações'!N195&lt;'Indices PF'!$F$26), N195*'Indices PF'!$K$23, N195*'Indices PF'!$L$23)),
   IF((O195&lt;='Indices PF'!$D$24),
   IF(('Funções Transações'!N195&lt;'Indices PF'!$E$26), N195*'Indices PF'!$J$24,
   IF(('Funções Transações'!N195&lt;'Indices PF'!$F$26), N195*'Indices PF'!$K$24, N195*'Indices PF'!$L$24)),
    IF((O195&gt;='Indices PF'!$D$25),
    IF(('Funções Transações'!N195&lt;'Indices PF'!$E$26), N195*'Indices PF'!$J$25,
    IF(('Funções Transações'!N195&lt;'Indices PF'!$F$26), N195*'Indices PF'!$K$25, N195*'Indices PF'!$L$25)))))))))</f>
        <v/>
      </c>
      <c r="U195" s="216" t="str">
        <f>IF(OR(ISBLANK(P195),ISBLANK(Q195)),"",
 IF((Q195&lt;='Indices PF'!$D$47),
  IF(('Funções Transações'!P195&lt;'Indices PF'!$E$50), P195*'Indices PF'!$J$47,
  IF(('Funções Transações'!P195&lt;'Indices PF'!$F$50), P195*'Indices PF'!$K$47, P195*'Indices PF'!$L$47)),
   IF((Q195&lt;='Indices PF'!$D$48),
   IF(('Funções Transações'!P195&lt;'Indices PF'!$E$50), P195*'Indices PF'!$J$48,
   IF(('Funções Transações'!P195&lt;'Indices PF'!$F$50), P195*'Indices PF'!$K$48, P195*'Indices PF'!$L$48)),
    IF((Q195&gt;='Indices PF'!$D$49),
    IF(('Funções Transações'!P195&lt;'Indices PF'!$E$50), P195*'Indices PF'!$J$49,
    IF(('Funções Transações'!P195&lt;'Indices PF'!$F$50), P195*'Indices PF'!$K$49, P195*'Indices PF'!$L$49))))))</f>
        <v/>
      </c>
      <c r="V195" s="122"/>
      <c r="W195" s="122"/>
      <c r="X195" s="122"/>
      <c r="Y195" s="117"/>
      <c r="Z195" s="117"/>
      <c r="AA195" s="118"/>
      <c r="AB195" s="241" t="str">
        <f t="shared" si="2"/>
        <v/>
      </c>
      <c r="AC195" s="123"/>
      <c r="AD195" s="148"/>
      <c r="AE195" s="123"/>
      <c r="AF195" s="123"/>
      <c r="AG195" s="123"/>
    </row>
    <row r="196" spans="1:33" ht="12.75" customHeight="1">
      <c r="A196" s="84"/>
      <c r="B196" s="107"/>
      <c r="C196" s="173"/>
      <c r="D196" s="122"/>
      <c r="E196" s="118"/>
      <c r="F196" s="238"/>
      <c r="G196" s="122"/>
      <c r="H196" s="118"/>
      <c r="I196" s="144" t="str">
        <f>IF(AND(ISTEXT(K196),ISTEXT(L196)),"",SUM(K196:L196)*'Indices PF'!$E$54)</f>
        <v/>
      </c>
      <c r="J196" s="214" t="str">
        <f>IF(OR(ISBLANK(E196),ISBLANK(F196)),"",
 IF(D196="EI", IF((F196&lt;='Indices PF'!$D$7),
  IF(('Funções Transações'!E196&lt;'Indices PF'!$E$10), 'Indices PF'!$E$7,
  IF(('Funções Transações'!E196&lt;'Indices PF'!$F$10), 'Indices PF'!$F$7, 'Indices PF'!$G$7)),
   IF((F196&lt;='Indices PF'!$D$8),
   IF(('Funções Transações'!E196&lt;'Indices PF'!$E$10), 'Indices PF'!$E$8,
   IF(('Funções Transações'!E196&lt;'Indices PF'!$F$10), 'Indices PF'!$F$8, 'Indices PF'!$G$8)),
    IF((F196&gt;='Indices PF'!$D$9),
    IF(('Funções Transações'!E196&lt;'Indices PF'!$E$10), 'Indices PF'!$E$9,
    IF(('Funções Transações'!E196&lt;'Indices PF'!$F$10), 'Indices PF'!$F$9, 'Indices PF'!$G$9))))),
 IF(D196="EQ", IF((F196&lt;='Indices PF'!$D$15),
  IF(('Funções Transações'!E196&lt;'Indices PF'!$E$18), 'Indices PF'!$E$15,
  IF(('Funções Transações'!E196&lt;'Indices PF'!$F$18), 'Indices PF'!$F$15, 'Indices PF'!$G$15)),
   IF((F196&lt;='Indices PF'!$D$16),
   IF(('Funções Transações'!E196&lt;'Indices PF'!$E$18), 'Indices PF'!$E$16,
   IF(('Funções Transações'!E196&lt;'Indices PF'!$F$18), 'Indices PF'!$F$16, 'Indices PF'!$G$16)),
    IF((F196&gt;='Indices PF'!$D$17),
    IF(('Funções Transações'!E196&lt;'Indices PF'!$E$18), 'Indices PF'!$E$16,
    IF(('Funções Transações'!E196&lt;'Indices PF'!$F$18), 'Indices PF'!$F$16, 'Indices PF'!$G$16))))),
 IF(D196="EO", IF((F196&lt;='Indices PF'!$D$23),
  IF(('Funções Transações'!E196&lt;'Indices PF'!$E$26), 'Indices PF'!$E$23,
  IF(('Funções Transações'!E196&lt;'Indices PF'!$F$26), 'Indices PF'!$F$23, 'Indices PF'!$G$23)),
   IF((F196&lt;='Indices PF'!$D$24),
   IF(('Funções Transações'!E196&lt;'Indices PF'!$E$26), 'Indices PF'!$E$24,
   IF(('Funções Transações'!E196&lt;'Indices PF'!$F$26), 'Indices PF'!$F$24, 'Indices PF'!$G$24)),
    IF((F196&gt;='Indices PF'!$D$25),
    IF(('Funções Transações'!E196&lt;'Indices PF'!$E$26), 'Indices PF'!$E$25,
    IF(('Funções Transações'!E196&lt;'Indices PF'!$F$26), 'Indices PF'!$F$25, 'Indices PF'!$G$25)))))))))</f>
        <v/>
      </c>
      <c r="K196" s="116" t="str">
        <f>IF(OR(ISBLANK(E196),ISBLANK(F196)),"",
 IF(D196="EI", IF((F196&lt;='Indices PF'!$D$7),
  IF(('Funções Transações'!E196&lt;'Indices PF'!$E$10), E196*'Indices PF'!$J$7,
  IF(('Funções Transações'!E196&lt;'Indices PF'!$F$10), E196*'Indices PF'!$K$7, E196*'Indices PF'!$L$7)),
   IF((F196&lt;='Indices PF'!$D$8),
   IF(('Funções Transações'!E196&lt;'Indices PF'!$E$10), E196*'Indices PF'!$J$8,
   IF(('Funções Transações'!E196&lt;'Indices PF'!$F$10), E196*'Indices PF'!$K$8, E196*'Indices PF'!$L$8)),
    IF((F196&gt;='Indices PF'!$D$9),
    IF(('Funções Transações'!E196&lt;'Indices PF'!$E$10), E196*'Indices PF'!$J$9,
    IF(('Funções Transações'!E196&lt;'Indices PF'!$F$10), E196*'Indices PF'!$K$9, E196*'Indices PF'!$L$9))))),
 IF(D196="EQ", IF((F196&lt;='Indices PF'!$D$15),
  IF(('Funções Transações'!E196&lt;'Indices PF'!$E$18), E196*'Indices PF'!$J$15,
  IF(('Funções Transações'!E196&lt;'Indices PF'!$F$18), E196*'Indices PF'!$K$15, E196*'Indices PF'!$L$15)),
   IF((F196&lt;='Indices PF'!$D$16),
   IF(('Funções Transações'!E196&lt;'Indices PF'!$E$18), E196*'Indices PF'!$J$16,
   IF(('Funções Transações'!E196&lt;'Indices PF'!$F$18), E196*'Indices PF'!$K$16, E196*'Indices PF'!$L$16)),
    IF((F196&gt;='Indices PF'!$D$17),
    IF(('Funções Transações'!E196&lt;'Indices PF'!$E$18), E196*'Indices PF'!$J$16,
    IF(('Funções Transações'!E196&lt;'Indices PF'!$F$18), E196*'Indices PF'!$K$16, E196*'Indices PF'!$L$16))))),
 IF(D196="EO", IF((F196&lt;='Indices PF'!$D$23),
  IF(('Funções Transações'!E196&lt;'Indices PF'!$E$26), E196*'Indices PF'!$J$23,
  IF(('Funções Transações'!E196&lt;'Indices PF'!$F$26), E196*'Indices PF'!$K$23, E196*'Indices PF'!$L$23)),
   IF((F196&lt;='Indices PF'!$D$24),
   IF(('Funções Transações'!E196&lt;'Indices PF'!$E$26), E196*'Indices PF'!$J$24,
   IF(('Funções Transações'!E196&lt;'Indices PF'!$F$26), E196*'Indices PF'!$K$24, E196*'Indices PF'!$L$24)),
    IF((F196&gt;='Indices PF'!$D$25),
    IF(('Funções Transações'!E196&lt;'Indices PF'!$E$26), E196*'Indices PF'!$J$25,
    IF(('Funções Transações'!E196&lt;'Indices PF'!$F$26), E196*'Indices PF'!$K$25, E196*'Indices PF'!$L$25)))))))))</f>
        <v/>
      </c>
      <c r="L196" s="239" t="str">
        <f>IF(OR(ISBLANK(G196),ISBLANK(H196)),"",
 IF((H196&lt;='Indices PF'!$D$47),
  IF(('Funções Transações'!G196&lt;'Indices PF'!$E$50), G196*'Indices PF'!$J$47,
  IF(('Funções Transações'!G196&lt;'Indices PF'!$F$50), G196*'Indices PF'!$K$47, G196*'Indices PF'!$L$47)),
   IF((H196&lt;='Indices PF'!$D$48),
   IF(('Funções Transações'!G196&lt;'Indices PF'!$E$50), G196*'Indices PF'!$J$48,
   IF(('Funções Transações'!G196&lt;'Indices PF'!$F$50), G196*'Indices PF'!$K$48, G196*'Indices PF'!$L$48)),
    IF((H196&gt;='Indices PF'!$D$49),
    IF(('Funções Transações'!G196&lt;'Indices PF'!$E$50), G196*'Indices PF'!$J$49,
    IF(('Funções Transações'!G196&lt;'Indices PF'!$F$50), G196*'Indices PF'!$K$49, G196*'Indices PF'!$L$49))))))</f>
        <v/>
      </c>
      <c r="M196" s="122"/>
      <c r="N196" s="118"/>
      <c r="O196" s="122"/>
      <c r="P196" s="117"/>
      <c r="Q196" s="118"/>
      <c r="R196" s="144" t="str">
        <f>IF(AND(ISTEXT(T196),ISTEXT(U196)),"",SUM(T196:U196)*'Indices PF'!$E$54)</f>
        <v/>
      </c>
      <c r="S196" s="214" t="str">
        <f>IF(OR(ISBLANK(N196),ISBLANK(O196)),"",
 IF(M196="EI", IF((O196&lt;='Indices PF'!$D$7),
  IF(('Funções Transações'!N196&lt;'Indices PF'!$E$10), 'Indices PF'!$E$7,
  IF(('Funções Transações'!N196&lt;'Indices PF'!$F$10), 'Indices PF'!$F$7, 'Indices PF'!$G$7)),
   IF((O196&lt;='Indices PF'!$D$8),
   IF(('Funções Transações'!N196&lt;'Indices PF'!$E$10), 'Indices PF'!$E$8,
   IF(('Funções Transações'!N196&lt;'Indices PF'!$F$10), 'Indices PF'!$F$8, 'Indices PF'!$G$8)),
    IF((O196&gt;='Indices PF'!$D$9),
    IF(('Funções Transações'!N196&lt;'Indices PF'!$E$10), 'Indices PF'!$E$9,
    IF(('Funções Transações'!N196&lt;'Indices PF'!$F$10), 'Indices PF'!$F$9, 'Indices PF'!$G$9))))),
 IF(M196="EQ", IF((O196&lt;='Indices PF'!$D$15),
  IF(('Funções Transações'!N196&lt;'Indices PF'!$E$18), 'Indices PF'!$E$15,
  IF(('Funções Transações'!N196&lt;'Indices PF'!$F$18), 'Indices PF'!$F$15, 'Indices PF'!$G$15)),
   IF((O196&lt;='Indices PF'!$D$16),
   IF(('Funções Transações'!N196&lt;'Indices PF'!$E$18), 'Indices PF'!$E$16,
   IF(('Funções Transações'!N196&lt;'Indices PF'!$F$18), 'Indices PF'!$F$16, 'Indices PF'!$G$16)),
    IF((O196&gt;='Indices PF'!$D$17),
    IF(('Funções Transações'!N196&lt;'Indices PF'!$E$18), 'Indices PF'!$E$17,
    IF(('Funções Transações'!N196&lt;'Indices PF'!$F$18), 'Indices PF'!$F$17, 'Indices PF'!$G$17))))),
 IF(M196="EO", IF((O196&lt;='Indices PF'!$D$23),
  IF(('Funções Transações'!N196&lt;'Indices PF'!$E$26), 'Indices PF'!$E$23,
  IF(('Funções Transações'!N196&lt;'Indices PF'!$F$26), 'Indices PF'!$F$23, 'Indices PF'!$G$23)),
   IF((O196&lt;='Indices PF'!$D$24),
   IF(('Funções Transações'!N196&lt;'Indices PF'!$E$26), 'Indices PF'!$E$24,
   IF(('Funções Transações'!N196&lt;'Indices PF'!$F$26), 'Indices PF'!$F$24, 'Indices PF'!$G$24)),
    IF((O196&gt;='Indices PF'!$D$25),
    IF(('Funções Transações'!N196&lt;'Indices PF'!$E$26), 'Indices PF'!$E$25,
    IF(('Funções Transações'!N196&lt;'Indices PF'!$F$26), 'Indices PF'!$F$25, 'Indices PF'!$G$25)))))))))</f>
        <v/>
      </c>
      <c r="T196" s="215" t="str">
        <f>IF(OR(ISBLANK(N196),ISBLANK(O196)),"",
 IF(M196="EI", IF((O196&lt;='Indices PF'!$D$7),
  IF(('Funções Transações'!N196&lt;'Indices PF'!$E$10), N196*'Indices PF'!$J$7,
  IF(('Funções Transações'!N196&lt;'Indices PF'!$F$10), N196*'Indices PF'!$K$7, N196*'Indices PF'!$L$7)),
   IF((O196&lt;='Indices PF'!$D$8),
   IF(('Funções Transações'!N196&lt;'Indices PF'!$E$10), N196*'Indices PF'!$J$8,
   IF(('Funções Transações'!N196&lt;'Indices PF'!$F$10), N196*'Indices PF'!$K$8, N196*'Indices PF'!$L$8)),
    IF((O196&gt;='Indices PF'!$D$9),
    IF(('Funções Transações'!N196&lt;'Indices PF'!$E$10), N196*'Indices PF'!$J$9,
    IF(('Funções Transações'!N196&lt;'Indices PF'!$F$10), N196*'Indices PF'!$K$9, N196*'Indices PF'!$L$9))))),
 IF(M196="EQ", IF((O196&lt;='Indices PF'!$D$15),
  IF(('Funções Transações'!N196&lt;'Indices PF'!$E$18), N196*'Indices PF'!$J$15,
  IF(('Funções Transações'!N196&lt;'Indices PF'!$F$18), N196*'Indices PF'!$K$15, N196*'Indices PF'!$L$15)),
   IF((O196&lt;='Indices PF'!$D$16),
   IF(('Funções Transações'!N196&lt;'Indices PF'!$E$18), N196*'Indices PF'!$J$16,
   IF(('Funções Transações'!N196&lt;'Indices PF'!$F$18), N196*'Indices PF'!$K$16, N196*'Indices PF'!$L$16)),
    IF((O196&gt;='Indices PF'!$D$17),
    IF(('Funções Transações'!N196&lt;'Indices PF'!$E$18), N196*'Indices PF'!$J$17,
    IF(('Funções Transações'!N196&lt;'Indices PF'!$F$18), N196*'Indices PF'!$K$17, N196*'Indices PF'!$L$17))))),
 IF(M196="EO", IF((O196&lt;='Indices PF'!$D$23),
  IF(('Funções Transações'!N196&lt;'Indices PF'!$E$26), N196*'Indices PF'!$J$23,
  IF(('Funções Transações'!N196&lt;'Indices PF'!$F$26), N196*'Indices PF'!$K$23, N196*'Indices PF'!$L$23)),
   IF((O196&lt;='Indices PF'!$D$24),
   IF(('Funções Transações'!N196&lt;'Indices PF'!$E$26), N196*'Indices PF'!$J$24,
   IF(('Funções Transações'!N196&lt;'Indices PF'!$F$26), N196*'Indices PF'!$K$24, N196*'Indices PF'!$L$24)),
    IF((O196&gt;='Indices PF'!$D$25),
    IF(('Funções Transações'!N196&lt;'Indices PF'!$E$26), N196*'Indices PF'!$J$25,
    IF(('Funções Transações'!N196&lt;'Indices PF'!$F$26), N196*'Indices PF'!$K$25, N196*'Indices PF'!$L$25)))))))))</f>
        <v/>
      </c>
      <c r="U196" s="216" t="str">
        <f>IF(OR(ISBLANK(P196),ISBLANK(Q196)),"",
 IF((Q196&lt;='Indices PF'!$D$47),
  IF(('Funções Transações'!P196&lt;'Indices PF'!$E$50), P196*'Indices PF'!$J$47,
  IF(('Funções Transações'!P196&lt;'Indices PF'!$F$50), P196*'Indices PF'!$K$47, P196*'Indices PF'!$L$47)),
   IF((Q196&lt;='Indices PF'!$D$48),
   IF(('Funções Transações'!P196&lt;'Indices PF'!$E$50), P196*'Indices PF'!$J$48,
   IF(('Funções Transações'!P196&lt;'Indices PF'!$F$50), P196*'Indices PF'!$K$48, P196*'Indices PF'!$L$48)),
    IF((Q196&gt;='Indices PF'!$D$49),
    IF(('Funções Transações'!P196&lt;'Indices PF'!$E$50), P196*'Indices PF'!$J$49,
    IF(('Funções Transações'!P196&lt;'Indices PF'!$F$50), P196*'Indices PF'!$K$49, P196*'Indices PF'!$L$49))))))</f>
        <v/>
      </c>
      <c r="V196" s="122"/>
      <c r="W196" s="122"/>
      <c r="X196" s="122"/>
      <c r="Y196" s="117"/>
      <c r="Z196" s="117"/>
      <c r="AA196" s="118"/>
      <c r="AB196" s="241" t="str">
        <f t="shared" si="2"/>
        <v/>
      </c>
      <c r="AC196" s="123"/>
      <c r="AD196" s="148"/>
      <c r="AE196" s="123"/>
      <c r="AF196" s="123"/>
      <c r="AG196" s="123"/>
    </row>
    <row r="197" spans="1:33" ht="12.75" customHeight="1">
      <c r="A197" s="84"/>
      <c r="B197" s="107"/>
      <c r="C197" s="173"/>
      <c r="D197" s="122"/>
      <c r="E197" s="118"/>
      <c r="F197" s="238"/>
      <c r="G197" s="122"/>
      <c r="H197" s="118"/>
      <c r="I197" s="144" t="str">
        <f>IF(AND(ISTEXT(K197),ISTEXT(L197)),"",SUM(K197:L197)*'Indices PF'!$E$54)</f>
        <v/>
      </c>
      <c r="J197" s="214" t="str">
        <f>IF(OR(ISBLANK(E197),ISBLANK(F197)),"",
 IF(D197="EI", IF((F197&lt;='Indices PF'!$D$7),
  IF(('Funções Transações'!E197&lt;'Indices PF'!$E$10), 'Indices PF'!$E$7,
  IF(('Funções Transações'!E197&lt;'Indices PF'!$F$10), 'Indices PF'!$F$7, 'Indices PF'!$G$7)),
   IF((F197&lt;='Indices PF'!$D$8),
   IF(('Funções Transações'!E197&lt;'Indices PF'!$E$10), 'Indices PF'!$E$8,
   IF(('Funções Transações'!E197&lt;'Indices PF'!$F$10), 'Indices PF'!$F$8, 'Indices PF'!$G$8)),
    IF((F197&gt;='Indices PF'!$D$9),
    IF(('Funções Transações'!E197&lt;'Indices PF'!$E$10), 'Indices PF'!$E$9,
    IF(('Funções Transações'!E197&lt;'Indices PF'!$F$10), 'Indices PF'!$F$9, 'Indices PF'!$G$9))))),
 IF(D197="EQ", IF((F197&lt;='Indices PF'!$D$15),
  IF(('Funções Transações'!E197&lt;'Indices PF'!$E$18), 'Indices PF'!$E$15,
  IF(('Funções Transações'!E197&lt;'Indices PF'!$F$18), 'Indices PF'!$F$15, 'Indices PF'!$G$15)),
   IF((F197&lt;='Indices PF'!$D$16),
   IF(('Funções Transações'!E197&lt;'Indices PF'!$E$18), 'Indices PF'!$E$16,
   IF(('Funções Transações'!E197&lt;'Indices PF'!$F$18), 'Indices PF'!$F$16, 'Indices PF'!$G$16)),
    IF((F197&gt;='Indices PF'!$D$17),
    IF(('Funções Transações'!E197&lt;'Indices PF'!$E$18), 'Indices PF'!$E$16,
    IF(('Funções Transações'!E197&lt;'Indices PF'!$F$18), 'Indices PF'!$F$16, 'Indices PF'!$G$16))))),
 IF(D197="EO", IF((F197&lt;='Indices PF'!$D$23),
  IF(('Funções Transações'!E197&lt;'Indices PF'!$E$26), 'Indices PF'!$E$23,
  IF(('Funções Transações'!E197&lt;'Indices PF'!$F$26), 'Indices PF'!$F$23, 'Indices PF'!$G$23)),
   IF((F197&lt;='Indices PF'!$D$24),
   IF(('Funções Transações'!E197&lt;'Indices PF'!$E$26), 'Indices PF'!$E$24,
   IF(('Funções Transações'!E197&lt;'Indices PF'!$F$26), 'Indices PF'!$F$24, 'Indices PF'!$G$24)),
    IF((F197&gt;='Indices PF'!$D$25),
    IF(('Funções Transações'!E197&lt;'Indices PF'!$E$26), 'Indices PF'!$E$25,
    IF(('Funções Transações'!E197&lt;'Indices PF'!$F$26), 'Indices PF'!$F$25, 'Indices PF'!$G$25)))))))))</f>
        <v/>
      </c>
      <c r="K197" s="116" t="str">
        <f>IF(OR(ISBLANK(E197),ISBLANK(F197)),"",
 IF(D197="EI", IF((F197&lt;='Indices PF'!$D$7),
  IF(('Funções Transações'!E197&lt;'Indices PF'!$E$10), E197*'Indices PF'!$J$7,
  IF(('Funções Transações'!E197&lt;'Indices PF'!$F$10), E197*'Indices PF'!$K$7, E197*'Indices PF'!$L$7)),
   IF((F197&lt;='Indices PF'!$D$8),
   IF(('Funções Transações'!E197&lt;'Indices PF'!$E$10), E197*'Indices PF'!$J$8,
   IF(('Funções Transações'!E197&lt;'Indices PF'!$F$10), E197*'Indices PF'!$K$8, E197*'Indices PF'!$L$8)),
    IF((F197&gt;='Indices PF'!$D$9),
    IF(('Funções Transações'!E197&lt;'Indices PF'!$E$10), E197*'Indices PF'!$J$9,
    IF(('Funções Transações'!E197&lt;'Indices PF'!$F$10), E197*'Indices PF'!$K$9, E197*'Indices PF'!$L$9))))),
 IF(D197="EQ", IF((F197&lt;='Indices PF'!$D$15),
  IF(('Funções Transações'!E197&lt;'Indices PF'!$E$18), E197*'Indices PF'!$J$15,
  IF(('Funções Transações'!E197&lt;'Indices PF'!$F$18), E197*'Indices PF'!$K$15, E197*'Indices PF'!$L$15)),
   IF((F197&lt;='Indices PF'!$D$16),
   IF(('Funções Transações'!E197&lt;'Indices PF'!$E$18), E197*'Indices PF'!$J$16,
   IF(('Funções Transações'!E197&lt;'Indices PF'!$F$18), E197*'Indices PF'!$K$16, E197*'Indices PF'!$L$16)),
    IF((F197&gt;='Indices PF'!$D$17),
    IF(('Funções Transações'!E197&lt;'Indices PF'!$E$18), E197*'Indices PF'!$J$16,
    IF(('Funções Transações'!E197&lt;'Indices PF'!$F$18), E197*'Indices PF'!$K$16, E197*'Indices PF'!$L$16))))),
 IF(D197="EO", IF((F197&lt;='Indices PF'!$D$23),
  IF(('Funções Transações'!E197&lt;'Indices PF'!$E$26), E197*'Indices PF'!$J$23,
  IF(('Funções Transações'!E197&lt;'Indices PF'!$F$26), E197*'Indices PF'!$K$23, E197*'Indices PF'!$L$23)),
   IF((F197&lt;='Indices PF'!$D$24),
   IF(('Funções Transações'!E197&lt;'Indices PF'!$E$26), E197*'Indices PF'!$J$24,
   IF(('Funções Transações'!E197&lt;'Indices PF'!$F$26), E197*'Indices PF'!$K$24, E197*'Indices PF'!$L$24)),
    IF((F197&gt;='Indices PF'!$D$25),
    IF(('Funções Transações'!E197&lt;'Indices PF'!$E$26), E197*'Indices PF'!$J$25,
    IF(('Funções Transações'!E197&lt;'Indices PF'!$F$26), E197*'Indices PF'!$K$25, E197*'Indices PF'!$L$25)))))))))</f>
        <v/>
      </c>
      <c r="L197" s="239" t="str">
        <f>IF(OR(ISBLANK(G197),ISBLANK(H197)),"",
 IF((H197&lt;='Indices PF'!$D$47),
  IF(('Funções Transações'!G197&lt;'Indices PF'!$E$50), G197*'Indices PF'!$J$47,
  IF(('Funções Transações'!G197&lt;'Indices PF'!$F$50), G197*'Indices PF'!$K$47, G197*'Indices PF'!$L$47)),
   IF((H197&lt;='Indices PF'!$D$48),
   IF(('Funções Transações'!G197&lt;'Indices PF'!$E$50), G197*'Indices PF'!$J$48,
   IF(('Funções Transações'!G197&lt;'Indices PF'!$F$50), G197*'Indices PF'!$K$48, G197*'Indices PF'!$L$48)),
    IF((H197&gt;='Indices PF'!$D$49),
    IF(('Funções Transações'!G197&lt;'Indices PF'!$E$50), G197*'Indices PF'!$J$49,
    IF(('Funções Transações'!G197&lt;'Indices PF'!$F$50), G197*'Indices PF'!$K$49, G197*'Indices PF'!$L$49))))))</f>
        <v/>
      </c>
      <c r="M197" s="122"/>
      <c r="N197" s="118"/>
      <c r="O197" s="122"/>
      <c r="P197" s="117"/>
      <c r="Q197" s="118"/>
      <c r="R197" s="144" t="str">
        <f>IF(AND(ISTEXT(T197),ISTEXT(U197)),"",SUM(T197:U197)*'Indices PF'!$E$54)</f>
        <v/>
      </c>
      <c r="S197" s="214" t="str">
        <f>IF(OR(ISBLANK(N197),ISBLANK(O197)),"",
 IF(M197="EI", IF((O197&lt;='Indices PF'!$D$7),
  IF(('Funções Transações'!N197&lt;'Indices PF'!$E$10), 'Indices PF'!$E$7,
  IF(('Funções Transações'!N197&lt;'Indices PF'!$F$10), 'Indices PF'!$F$7, 'Indices PF'!$G$7)),
   IF((O197&lt;='Indices PF'!$D$8),
   IF(('Funções Transações'!N197&lt;'Indices PF'!$E$10), 'Indices PF'!$E$8,
   IF(('Funções Transações'!N197&lt;'Indices PF'!$F$10), 'Indices PF'!$F$8, 'Indices PF'!$G$8)),
    IF((O197&gt;='Indices PF'!$D$9),
    IF(('Funções Transações'!N197&lt;'Indices PF'!$E$10), 'Indices PF'!$E$9,
    IF(('Funções Transações'!N197&lt;'Indices PF'!$F$10), 'Indices PF'!$F$9, 'Indices PF'!$G$9))))),
 IF(M197="EQ", IF((O197&lt;='Indices PF'!$D$15),
  IF(('Funções Transações'!N197&lt;'Indices PF'!$E$18), 'Indices PF'!$E$15,
  IF(('Funções Transações'!N197&lt;'Indices PF'!$F$18), 'Indices PF'!$F$15, 'Indices PF'!$G$15)),
   IF((O197&lt;='Indices PF'!$D$16),
   IF(('Funções Transações'!N197&lt;'Indices PF'!$E$18), 'Indices PF'!$E$16,
   IF(('Funções Transações'!N197&lt;'Indices PF'!$F$18), 'Indices PF'!$F$16, 'Indices PF'!$G$16)),
    IF((O197&gt;='Indices PF'!$D$17),
    IF(('Funções Transações'!N197&lt;'Indices PF'!$E$18), 'Indices PF'!$E$17,
    IF(('Funções Transações'!N197&lt;'Indices PF'!$F$18), 'Indices PF'!$F$17, 'Indices PF'!$G$17))))),
 IF(M197="EO", IF((O197&lt;='Indices PF'!$D$23),
  IF(('Funções Transações'!N197&lt;'Indices PF'!$E$26), 'Indices PF'!$E$23,
  IF(('Funções Transações'!N197&lt;'Indices PF'!$F$26), 'Indices PF'!$F$23, 'Indices PF'!$G$23)),
   IF((O197&lt;='Indices PF'!$D$24),
   IF(('Funções Transações'!N197&lt;'Indices PF'!$E$26), 'Indices PF'!$E$24,
   IF(('Funções Transações'!N197&lt;'Indices PF'!$F$26), 'Indices PF'!$F$24, 'Indices PF'!$G$24)),
    IF((O197&gt;='Indices PF'!$D$25),
    IF(('Funções Transações'!N197&lt;'Indices PF'!$E$26), 'Indices PF'!$E$25,
    IF(('Funções Transações'!N197&lt;'Indices PF'!$F$26), 'Indices PF'!$F$25, 'Indices PF'!$G$25)))))))))</f>
        <v/>
      </c>
      <c r="T197" s="215" t="str">
        <f>IF(OR(ISBLANK(N197),ISBLANK(O197)),"",
 IF(M197="EI", IF((O197&lt;='Indices PF'!$D$7),
  IF(('Funções Transações'!N197&lt;'Indices PF'!$E$10), N197*'Indices PF'!$J$7,
  IF(('Funções Transações'!N197&lt;'Indices PF'!$F$10), N197*'Indices PF'!$K$7, N197*'Indices PF'!$L$7)),
   IF((O197&lt;='Indices PF'!$D$8),
   IF(('Funções Transações'!N197&lt;'Indices PF'!$E$10), N197*'Indices PF'!$J$8,
   IF(('Funções Transações'!N197&lt;'Indices PF'!$F$10), N197*'Indices PF'!$K$8, N197*'Indices PF'!$L$8)),
    IF((O197&gt;='Indices PF'!$D$9),
    IF(('Funções Transações'!N197&lt;'Indices PF'!$E$10), N197*'Indices PF'!$J$9,
    IF(('Funções Transações'!N197&lt;'Indices PF'!$F$10), N197*'Indices PF'!$K$9, N197*'Indices PF'!$L$9))))),
 IF(M197="EQ", IF((O197&lt;='Indices PF'!$D$15),
  IF(('Funções Transações'!N197&lt;'Indices PF'!$E$18), N197*'Indices PF'!$J$15,
  IF(('Funções Transações'!N197&lt;'Indices PF'!$F$18), N197*'Indices PF'!$K$15, N197*'Indices PF'!$L$15)),
   IF((O197&lt;='Indices PF'!$D$16),
   IF(('Funções Transações'!N197&lt;'Indices PF'!$E$18), N197*'Indices PF'!$J$16,
   IF(('Funções Transações'!N197&lt;'Indices PF'!$F$18), N197*'Indices PF'!$K$16, N197*'Indices PF'!$L$16)),
    IF((O197&gt;='Indices PF'!$D$17),
    IF(('Funções Transações'!N197&lt;'Indices PF'!$E$18), N197*'Indices PF'!$J$17,
    IF(('Funções Transações'!N197&lt;'Indices PF'!$F$18), N197*'Indices PF'!$K$17, N197*'Indices PF'!$L$17))))),
 IF(M197="EO", IF((O197&lt;='Indices PF'!$D$23),
  IF(('Funções Transações'!N197&lt;'Indices PF'!$E$26), N197*'Indices PF'!$J$23,
  IF(('Funções Transações'!N197&lt;'Indices PF'!$F$26), N197*'Indices PF'!$K$23, N197*'Indices PF'!$L$23)),
   IF((O197&lt;='Indices PF'!$D$24),
   IF(('Funções Transações'!N197&lt;'Indices PF'!$E$26), N197*'Indices PF'!$J$24,
   IF(('Funções Transações'!N197&lt;'Indices PF'!$F$26), N197*'Indices PF'!$K$24, N197*'Indices PF'!$L$24)),
    IF((O197&gt;='Indices PF'!$D$25),
    IF(('Funções Transações'!N197&lt;'Indices PF'!$E$26), N197*'Indices PF'!$J$25,
    IF(('Funções Transações'!N197&lt;'Indices PF'!$F$26), N197*'Indices PF'!$K$25, N197*'Indices PF'!$L$25)))))))))</f>
        <v/>
      </c>
      <c r="U197" s="216" t="str">
        <f>IF(OR(ISBLANK(P197),ISBLANK(Q197)),"",
 IF((Q197&lt;='Indices PF'!$D$47),
  IF(('Funções Transações'!P197&lt;'Indices PF'!$E$50), P197*'Indices PF'!$J$47,
  IF(('Funções Transações'!P197&lt;'Indices PF'!$F$50), P197*'Indices PF'!$K$47, P197*'Indices PF'!$L$47)),
   IF((Q197&lt;='Indices PF'!$D$48),
   IF(('Funções Transações'!P197&lt;'Indices PF'!$E$50), P197*'Indices PF'!$J$48,
   IF(('Funções Transações'!P197&lt;'Indices PF'!$F$50), P197*'Indices PF'!$K$48, P197*'Indices PF'!$L$48)),
    IF((Q197&gt;='Indices PF'!$D$49),
    IF(('Funções Transações'!P197&lt;'Indices PF'!$E$50), P197*'Indices PF'!$J$49,
    IF(('Funções Transações'!P197&lt;'Indices PF'!$F$50), P197*'Indices PF'!$K$49, P197*'Indices PF'!$L$49))))))</f>
        <v/>
      </c>
      <c r="V197" s="122"/>
      <c r="W197" s="122"/>
      <c r="X197" s="122"/>
      <c r="Y197" s="117"/>
      <c r="Z197" s="117"/>
      <c r="AA197" s="118"/>
      <c r="AB197" s="241" t="str">
        <f t="shared" si="2"/>
        <v/>
      </c>
      <c r="AC197" s="123"/>
      <c r="AD197" s="148"/>
      <c r="AE197" s="123"/>
      <c r="AF197" s="123"/>
      <c r="AG197" s="123"/>
    </row>
    <row r="198" spans="1:33" ht="12.75" customHeight="1">
      <c r="A198" s="84"/>
      <c r="B198" s="107"/>
      <c r="C198" s="173"/>
      <c r="D198" s="122"/>
      <c r="E198" s="118"/>
      <c r="F198" s="238"/>
      <c r="G198" s="122"/>
      <c r="H198" s="118"/>
      <c r="I198" s="144" t="str">
        <f>IF(AND(ISTEXT(K198),ISTEXT(L198)),"",SUM(K198:L198)*'Indices PF'!$E$54)</f>
        <v/>
      </c>
      <c r="J198" s="214" t="str">
        <f>IF(OR(ISBLANK(E198),ISBLANK(F198)),"",
 IF(D198="EI", IF((F198&lt;='Indices PF'!$D$7),
  IF(('Funções Transações'!E198&lt;'Indices PF'!$E$10), 'Indices PF'!$E$7,
  IF(('Funções Transações'!E198&lt;'Indices PF'!$F$10), 'Indices PF'!$F$7, 'Indices PF'!$G$7)),
   IF((F198&lt;='Indices PF'!$D$8),
   IF(('Funções Transações'!E198&lt;'Indices PF'!$E$10), 'Indices PF'!$E$8,
   IF(('Funções Transações'!E198&lt;'Indices PF'!$F$10), 'Indices PF'!$F$8, 'Indices PF'!$G$8)),
    IF((F198&gt;='Indices PF'!$D$9),
    IF(('Funções Transações'!E198&lt;'Indices PF'!$E$10), 'Indices PF'!$E$9,
    IF(('Funções Transações'!E198&lt;'Indices PF'!$F$10), 'Indices PF'!$F$9, 'Indices PF'!$G$9))))),
 IF(D198="EQ", IF((F198&lt;='Indices PF'!$D$15),
  IF(('Funções Transações'!E198&lt;'Indices PF'!$E$18), 'Indices PF'!$E$15,
  IF(('Funções Transações'!E198&lt;'Indices PF'!$F$18), 'Indices PF'!$F$15, 'Indices PF'!$G$15)),
   IF((F198&lt;='Indices PF'!$D$16),
   IF(('Funções Transações'!E198&lt;'Indices PF'!$E$18), 'Indices PF'!$E$16,
   IF(('Funções Transações'!E198&lt;'Indices PF'!$F$18), 'Indices PF'!$F$16, 'Indices PF'!$G$16)),
    IF((F198&gt;='Indices PF'!$D$17),
    IF(('Funções Transações'!E198&lt;'Indices PF'!$E$18), 'Indices PF'!$E$16,
    IF(('Funções Transações'!E198&lt;'Indices PF'!$F$18), 'Indices PF'!$F$16, 'Indices PF'!$G$16))))),
 IF(D198="EO", IF((F198&lt;='Indices PF'!$D$23),
  IF(('Funções Transações'!E198&lt;'Indices PF'!$E$26), 'Indices PF'!$E$23,
  IF(('Funções Transações'!E198&lt;'Indices PF'!$F$26), 'Indices PF'!$F$23, 'Indices PF'!$G$23)),
   IF((F198&lt;='Indices PF'!$D$24),
   IF(('Funções Transações'!E198&lt;'Indices PF'!$E$26), 'Indices PF'!$E$24,
   IF(('Funções Transações'!E198&lt;'Indices PF'!$F$26), 'Indices PF'!$F$24, 'Indices PF'!$G$24)),
    IF((F198&gt;='Indices PF'!$D$25),
    IF(('Funções Transações'!E198&lt;'Indices PF'!$E$26), 'Indices PF'!$E$25,
    IF(('Funções Transações'!E198&lt;'Indices PF'!$F$26), 'Indices PF'!$F$25, 'Indices PF'!$G$25)))))))))</f>
        <v/>
      </c>
      <c r="K198" s="116" t="str">
        <f>IF(OR(ISBLANK(E198),ISBLANK(F198)),"",
 IF(D198="EI", IF((F198&lt;='Indices PF'!$D$7),
  IF(('Funções Transações'!E198&lt;'Indices PF'!$E$10), E198*'Indices PF'!$J$7,
  IF(('Funções Transações'!E198&lt;'Indices PF'!$F$10), E198*'Indices PF'!$K$7, E198*'Indices PF'!$L$7)),
   IF((F198&lt;='Indices PF'!$D$8),
   IF(('Funções Transações'!E198&lt;'Indices PF'!$E$10), E198*'Indices PF'!$J$8,
   IF(('Funções Transações'!E198&lt;'Indices PF'!$F$10), E198*'Indices PF'!$K$8, E198*'Indices PF'!$L$8)),
    IF((F198&gt;='Indices PF'!$D$9),
    IF(('Funções Transações'!E198&lt;'Indices PF'!$E$10), E198*'Indices PF'!$J$9,
    IF(('Funções Transações'!E198&lt;'Indices PF'!$F$10), E198*'Indices PF'!$K$9, E198*'Indices PF'!$L$9))))),
 IF(D198="EQ", IF((F198&lt;='Indices PF'!$D$15),
  IF(('Funções Transações'!E198&lt;'Indices PF'!$E$18), E198*'Indices PF'!$J$15,
  IF(('Funções Transações'!E198&lt;'Indices PF'!$F$18), E198*'Indices PF'!$K$15, E198*'Indices PF'!$L$15)),
   IF((F198&lt;='Indices PF'!$D$16),
   IF(('Funções Transações'!E198&lt;'Indices PF'!$E$18), E198*'Indices PF'!$J$16,
   IF(('Funções Transações'!E198&lt;'Indices PF'!$F$18), E198*'Indices PF'!$K$16, E198*'Indices PF'!$L$16)),
    IF((F198&gt;='Indices PF'!$D$17),
    IF(('Funções Transações'!E198&lt;'Indices PF'!$E$18), E198*'Indices PF'!$J$16,
    IF(('Funções Transações'!E198&lt;'Indices PF'!$F$18), E198*'Indices PF'!$K$16, E198*'Indices PF'!$L$16))))),
 IF(D198="EO", IF((F198&lt;='Indices PF'!$D$23),
  IF(('Funções Transações'!E198&lt;'Indices PF'!$E$26), E198*'Indices PF'!$J$23,
  IF(('Funções Transações'!E198&lt;'Indices PF'!$F$26), E198*'Indices PF'!$K$23, E198*'Indices PF'!$L$23)),
   IF((F198&lt;='Indices PF'!$D$24),
   IF(('Funções Transações'!E198&lt;'Indices PF'!$E$26), E198*'Indices PF'!$J$24,
   IF(('Funções Transações'!E198&lt;'Indices PF'!$F$26), E198*'Indices PF'!$K$24, E198*'Indices PF'!$L$24)),
    IF((F198&gt;='Indices PF'!$D$25),
    IF(('Funções Transações'!E198&lt;'Indices PF'!$E$26), E198*'Indices PF'!$J$25,
    IF(('Funções Transações'!E198&lt;'Indices PF'!$F$26), E198*'Indices PF'!$K$25, E198*'Indices PF'!$L$25)))))))))</f>
        <v/>
      </c>
      <c r="L198" s="239" t="str">
        <f>IF(OR(ISBLANK(G198),ISBLANK(H198)),"",
 IF((H198&lt;='Indices PF'!$D$47),
  IF(('Funções Transações'!G198&lt;'Indices PF'!$E$50), G198*'Indices PF'!$J$47,
  IF(('Funções Transações'!G198&lt;'Indices PF'!$F$50), G198*'Indices PF'!$K$47, G198*'Indices PF'!$L$47)),
   IF((H198&lt;='Indices PF'!$D$48),
   IF(('Funções Transações'!G198&lt;'Indices PF'!$E$50), G198*'Indices PF'!$J$48,
   IF(('Funções Transações'!G198&lt;'Indices PF'!$F$50), G198*'Indices PF'!$K$48, G198*'Indices PF'!$L$48)),
    IF((H198&gt;='Indices PF'!$D$49),
    IF(('Funções Transações'!G198&lt;'Indices PF'!$E$50), G198*'Indices PF'!$J$49,
    IF(('Funções Transações'!G198&lt;'Indices PF'!$F$50), G198*'Indices PF'!$K$49, G198*'Indices PF'!$L$49))))))</f>
        <v/>
      </c>
      <c r="M198" s="122"/>
      <c r="N198" s="118"/>
      <c r="O198" s="122"/>
      <c r="P198" s="117"/>
      <c r="Q198" s="118"/>
      <c r="R198" s="144" t="str">
        <f>IF(AND(ISTEXT(T198),ISTEXT(U198)),"",SUM(T198:U198)*'Indices PF'!$E$54)</f>
        <v/>
      </c>
      <c r="S198" s="214" t="str">
        <f>IF(OR(ISBLANK(N198),ISBLANK(O198)),"",
 IF(M198="EI", IF((O198&lt;='Indices PF'!$D$7),
  IF(('Funções Transações'!N198&lt;'Indices PF'!$E$10), 'Indices PF'!$E$7,
  IF(('Funções Transações'!N198&lt;'Indices PF'!$F$10), 'Indices PF'!$F$7, 'Indices PF'!$G$7)),
   IF((O198&lt;='Indices PF'!$D$8),
   IF(('Funções Transações'!N198&lt;'Indices PF'!$E$10), 'Indices PF'!$E$8,
   IF(('Funções Transações'!N198&lt;'Indices PF'!$F$10), 'Indices PF'!$F$8, 'Indices PF'!$G$8)),
    IF((O198&gt;='Indices PF'!$D$9),
    IF(('Funções Transações'!N198&lt;'Indices PF'!$E$10), 'Indices PF'!$E$9,
    IF(('Funções Transações'!N198&lt;'Indices PF'!$F$10), 'Indices PF'!$F$9, 'Indices PF'!$G$9))))),
 IF(M198="EQ", IF((O198&lt;='Indices PF'!$D$15),
  IF(('Funções Transações'!N198&lt;'Indices PF'!$E$18), 'Indices PF'!$E$15,
  IF(('Funções Transações'!N198&lt;'Indices PF'!$F$18), 'Indices PF'!$F$15, 'Indices PF'!$G$15)),
   IF((O198&lt;='Indices PF'!$D$16),
   IF(('Funções Transações'!N198&lt;'Indices PF'!$E$18), 'Indices PF'!$E$16,
   IF(('Funções Transações'!N198&lt;'Indices PF'!$F$18), 'Indices PF'!$F$16, 'Indices PF'!$G$16)),
    IF((O198&gt;='Indices PF'!$D$17),
    IF(('Funções Transações'!N198&lt;'Indices PF'!$E$18), 'Indices PF'!$E$17,
    IF(('Funções Transações'!N198&lt;'Indices PF'!$F$18), 'Indices PF'!$F$17, 'Indices PF'!$G$17))))),
 IF(M198="EO", IF((O198&lt;='Indices PF'!$D$23),
  IF(('Funções Transações'!N198&lt;'Indices PF'!$E$26), 'Indices PF'!$E$23,
  IF(('Funções Transações'!N198&lt;'Indices PF'!$F$26), 'Indices PF'!$F$23, 'Indices PF'!$G$23)),
   IF((O198&lt;='Indices PF'!$D$24),
   IF(('Funções Transações'!N198&lt;'Indices PF'!$E$26), 'Indices PF'!$E$24,
   IF(('Funções Transações'!N198&lt;'Indices PF'!$F$26), 'Indices PF'!$F$24, 'Indices PF'!$G$24)),
    IF((O198&gt;='Indices PF'!$D$25),
    IF(('Funções Transações'!N198&lt;'Indices PF'!$E$26), 'Indices PF'!$E$25,
    IF(('Funções Transações'!N198&lt;'Indices PF'!$F$26), 'Indices PF'!$F$25, 'Indices PF'!$G$25)))))))))</f>
        <v/>
      </c>
      <c r="T198" s="215" t="str">
        <f>IF(OR(ISBLANK(N198),ISBLANK(O198)),"",
 IF(M198="EI", IF((O198&lt;='Indices PF'!$D$7),
  IF(('Funções Transações'!N198&lt;'Indices PF'!$E$10), N198*'Indices PF'!$J$7,
  IF(('Funções Transações'!N198&lt;'Indices PF'!$F$10), N198*'Indices PF'!$K$7, N198*'Indices PF'!$L$7)),
   IF((O198&lt;='Indices PF'!$D$8),
   IF(('Funções Transações'!N198&lt;'Indices PF'!$E$10), N198*'Indices PF'!$J$8,
   IF(('Funções Transações'!N198&lt;'Indices PF'!$F$10), N198*'Indices PF'!$K$8, N198*'Indices PF'!$L$8)),
    IF((O198&gt;='Indices PF'!$D$9),
    IF(('Funções Transações'!N198&lt;'Indices PF'!$E$10), N198*'Indices PF'!$J$9,
    IF(('Funções Transações'!N198&lt;'Indices PF'!$F$10), N198*'Indices PF'!$K$9, N198*'Indices PF'!$L$9))))),
 IF(M198="EQ", IF((O198&lt;='Indices PF'!$D$15),
  IF(('Funções Transações'!N198&lt;'Indices PF'!$E$18), N198*'Indices PF'!$J$15,
  IF(('Funções Transações'!N198&lt;'Indices PF'!$F$18), N198*'Indices PF'!$K$15, N198*'Indices PF'!$L$15)),
   IF((O198&lt;='Indices PF'!$D$16),
   IF(('Funções Transações'!N198&lt;'Indices PF'!$E$18), N198*'Indices PF'!$J$16,
   IF(('Funções Transações'!N198&lt;'Indices PF'!$F$18), N198*'Indices PF'!$K$16, N198*'Indices PF'!$L$16)),
    IF((O198&gt;='Indices PF'!$D$17),
    IF(('Funções Transações'!N198&lt;'Indices PF'!$E$18), N198*'Indices PF'!$J$17,
    IF(('Funções Transações'!N198&lt;'Indices PF'!$F$18), N198*'Indices PF'!$K$17, N198*'Indices PF'!$L$17))))),
 IF(M198="EO", IF((O198&lt;='Indices PF'!$D$23),
  IF(('Funções Transações'!N198&lt;'Indices PF'!$E$26), N198*'Indices PF'!$J$23,
  IF(('Funções Transações'!N198&lt;'Indices PF'!$F$26), N198*'Indices PF'!$K$23, N198*'Indices PF'!$L$23)),
   IF((O198&lt;='Indices PF'!$D$24),
   IF(('Funções Transações'!N198&lt;'Indices PF'!$E$26), N198*'Indices PF'!$J$24,
   IF(('Funções Transações'!N198&lt;'Indices PF'!$F$26), N198*'Indices PF'!$K$24, N198*'Indices PF'!$L$24)),
    IF((O198&gt;='Indices PF'!$D$25),
    IF(('Funções Transações'!N198&lt;'Indices PF'!$E$26), N198*'Indices PF'!$J$25,
    IF(('Funções Transações'!N198&lt;'Indices PF'!$F$26), N198*'Indices PF'!$K$25, N198*'Indices PF'!$L$25)))))))))</f>
        <v/>
      </c>
      <c r="U198" s="216" t="str">
        <f>IF(OR(ISBLANK(P198),ISBLANK(Q198)),"",
 IF((Q198&lt;='Indices PF'!$D$47),
  IF(('Funções Transações'!P198&lt;'Indices PF'!$E$50), P198*'Indices PF'!$J$47,
  IF(('Funções Transações'!P198&lt;'Indices PF'!$F$50), P198*'Indices PF'!$K$47, P198*'Indices PF'!$L$47)),
   IF((Q198&lt;='Indices PF'!$D$48),
   IF(('Funções Transações'!P198&lt;'Indices PF'!$E$50), P198*'Indices PF'!$J$48,
   IF(('Funções Transações'!P198&lt;'Indices PF'!$F$50), P198*'Indices PF'!$K$48, P198*'Indices PF'!$L$48)),
    IF((Q198&gt;='Indices PF'!$D$49),
    IF(('Funções Transações'!P198&lt;'Indices PF'!$E$50), P198*'Indices PF'!$J$49,
    IF(('Funções Transações'!P198&lt;'Indices PF'!$F$50), P198*'Indices PF'!$K$49, P198*'Indices PF'!$L$49))))))</f>
        <v/>
      </c>
      <c r="V198" s="122"/>
      <c r="W198" s="122"/>
      <c r="X198" s="122"/>
      <c r="Y198" s="117"/>
      <c r="Z198" s="117"/>
      <c r="AA198" s="118"/>
      <c r="AB198" s="241" t="str">
        <f t="shared" si="2"/>
        <v/>
      </c>
      <c r="AC198" s="123"/>
      <c r="AD198" s="148"/>
      <c r="AE198" s="123"/>
      <c r="AF198" s="123"/>
      <c r="AG198" s="123"/>
    </row>
    <row r="199" spans="1:33" ht="12.75" customHeight="1">
      <c r="A199" s="84"/>
      <c r="B199" s="107"/>
      <c r="C199" s="173"/>
      <c r="D199" s="122"/>
      <c r="E199" s="118"/>
      <c r="F199" s="238"/>
      <c r="G199" s="122"/>
      <c r="H199" s="118"/>
      <c r="I199" s="144" t="str">
        <f>IF(AND(ISTEXT(K199),ISTEXT(L199)),"",SUM(K199:L199)*'Indices PF'!$E$54)</f>
        <v/>
      </c>
      <c r="J199" s="214" t="str">
        <f>IF(OR(ISBLANK(E199),ISBLANK(F199)),"",
 IF(D199="EI", IF((F199&lt;='Indices PF'!$D$7),
  IF(('Funções Transações'!E199&lt;'Indices PF'!$E$10), 'Indices PF'!$E$7,
  IF(('Funções Transações'!E199&lt;'Indices PF'!$F$10), 'Indices PF'!$F$7, 'Indices PF'!$G$7)),
   IF((F199&lt;='Indices PF'!$D$8),
   IF(('Funções Transações'!E199&lt;'Indices PF'!$E$10), 'Indices PF'!$E$8,
   IF(('Funções Transações'!E199&lt;'Indices PF'!$F$10), 'Indices PF'!$F$8, 'Indices PF'!$G$8)),
    IF((F199&gt;='Indices PF'!$D$9),
    IF(('Funções Transações'!E199&lt;'Indices PF'!$E$10), 'Indices PF'!$E$9,
    IF(('Funções Transações'!E199&lt;'Indices PF'!$F$10), 'Indices PF'!$F$9, 'Indices PF'!$G$9))))),
 IF(D199="EQ", IF((F199&lt;='Indices PF'!$D$15),
  IF(('Funções Transações'!E199&lt;'Indices PF'!$E$18), 'Indices PF'!$E$15,
  IF(('Funções Transações'!E199&lt;'Indices PF'!$F$18), 'Indices PF'!$F$15, 'Indices PF'!$G$15)),
   IF((F199&lt;='Indices PF'!$D$16),
   IF(('Funções Transações'!E199&lt;'Indices PF'!$E$18), 'Indices PF'!$E$16,
   IF(('Funções Transações'!E199&lt;'Indices PF'!$F$18), 'Indices PF'!$F$16, 'Indices PF'!$G$16)),
    IF((F199&gt;='Indices PF'!$D$17),
    IF(('Funções Transações'!E199&lt;'Indices PF'!$E$18), 'Indices PF'!$E$16,
    IF(('Funções Transações'!E199&lt;'Indices PF'!$F$18), 'Indices PF'!$F$16, 'Indices PF'!$G$16))))),
 IF(D199="EO", IF((F199&lt;='Indices PF'!$D$23),
  IF(('Funções Transações'!E199&lt;'Indices PF'!$E$26), 'Indices PF'!$E$23,
  IF(('Funções Transações'!E199&lt;'Indices PF'!$F$26), 'Indices PF'!$F$23, 'Indices PF'!$G$23)),
   IF((F199&lt;='Indices PF'!$D$24),
   IF(('Funções Transações'!E199&lt;'Indices PF'!$E$26), 'Indices PF'!$E$24,
   IF(('Funções Transações'!E199&lt;'Indices PF'!$F$26), 'Indices PF'!$F$24, 'Indices PF'!$G$24)),
    IF((F199&gt;='Indices PF'!$D$25),
    IF(('Funções Transações'!E199&lt;'Indices PF'!$E$26), 'Indices PF'!$E$25,
    IF(('Funções Transações'!E199&lt;'Indices PF'!$F$26), 'Indices PF'!$F$25, 'Indices PF'!$G$25)))))))))</f>
        <v/>
      </c>
      <c r="K199" s="116" t="str">
        <f>IF(OR(ISBLANK(E199),ISBLANK(F199)),"",
 IF(D199="EI", IF((F199&lt;='Indices PF'!$D$7),
  IF(('Funções Transações'!E199&lt;'Indices PF'!$E$10), E199*'Indices PF'!$J$7,
  IF(('Funções Transações'!E199&lt;'Indices PF'!$F$10), E199*'Indices PF'!$K$7, E199*'Indices PF'!$L$7)),
   IF((F199&lt;='Indices PF'!$D$8),
   IF(('Funções Transações'!E199&lt;'Indices PF'!$E$10), E199*'Indices PF'!$J$8,
   IF(('Funções Transações'!E199&lt;'Indices PF'!$F$10), E199*'Indices PF'!$K$8, E199*'Indices PF'!$L$8)),
    IF((F199&gt;='Indices PF'!$D$9),
    IF(('Funções Transações'!E199&lt;'Indices PF'!$E$10), E199*'Indices PF'!$J$9,
    IF(('Funções Transações'!E199&lt;'Indices PF'!$F$10), E199*'Indices PF'!$K$9, E199*'Indices PF'!$L$9))))),
 IF(D199="EQ", IF((F199&lt;='Indices PF'!$D$15),
  IF(('Funções Transações'!E199&lt;'Indices PF'!$E$18), E199*'Indices PF'!$J$15,
  IF(('Funções Transações'!E199&lt;'Indices PF'!$F$18), E199*'Indices PF'!$K$15, E199*'Indices PF'!$L$15)),
   IF((F199&lt;='Indices PF'!$D$16),
   IF(('Funções Transações'!E199&lt;'Indices PF'!$E$18), E199*'Indices PF'!$J$16,
   IF(('Funções Transações'!E199&lt;'Indices PF'!$F$18), E199*'Indices PF'!$K$16, E199*'Indices PF'!$L$16)),
    IF((F199&gt;='Indices PF'!$D$17),
    IF(('Funções Transações'!E199&lt;'Indices PF'!$E$18), E199*'Indices PF'!$J$16,
    IF(('Funções Transações'!E199&lt;'Indices PF'!$F$18), E199*'Indices PF'!$K$16, E199*'Indices PF'!$L$16))))),
 IF(D199="EO", IF((F199&lt;='Indices PF'!$D$23),
  IF(('Funções Transações'!E199&lt;'Indices PF'!$E$26), E199*'Indices PF'!$J$23,
  IF(('Funções Transações'!E199&lt;'Indices PF'!$F$26), E199*'Indices PF'!$K$23, E199*'Indices PF'!$L$23)),
   IF((F199&lt;='Indices PF'!$D$24),
   IF(('Funções Transações'!E199&lt;'Indices PF'!$E$26), E199*'Indices PF'!$J$24,
   IF(('Funções Transações'!E199&lt;'Indices PF'!$F$26), E199*'Indices PF'!$K$24, E199*'Indices PF'!$L$24)),
    IF((F199&gt;='Indices PF'!$D$25),
    IF(('Funções Transações'!E199&lt;'Indices PF'!$E$26), E199*'Indices PF'!$J$25,
    IF(('Funções Transações'!E199&lt;'Indices PF'!$F$26), E199*'Indices PF'!$K$25, E199*'Indices PF'!$L$25)))))))))</f>
        <v/>
      </c>
      <c r="L199" s="239" t="str">
        <f>IF(OR(ISBLANK(G199),ISBLANK(H199)),"",
 IF((H199&lt;='Indices PF'!$D$47),
  IF(('Funções Transações'!G199&lt;'Indices PF'!$E$50), G199*'Indices PF'!$J$47,
  IF(('Funções Transações'!G199&lt;'Indices PF'!$F$50), G199*'Indices PF'!$K$47, G199*'Indices PF'!$L$47)),
   IF((H199&lt;='Indices PF'!$D$48),
   IF(('Funções Transações'!G199&lt;'Indices PF'!$E$50), G199*'Indices PF'!$J$48,
   IF(('Funções Transações'!G199&lt;'Indices PF'!$F$50), G199*'Indices PF'!$K$48, G199*'Indices PF'!$L$48)),
    IF((H199&gt;='Indices PF'!$D$49),
    IF(('Funções Transações'!G199&lt;'Indices PF'!$E$50), G199*'Indices PF'!$J$49,
    IF(('Funções Transações'!G199&lt;'Indices PF'!$F$50), G199*'Indices PF'!$K$49, G199*'Indices PF'!$L$49))))))</f>
        <v/>
      </c>
      <c r="M199" s="122"/>
      <c r="N199" s="118"/>
      <c r="O199" s="122"/>
      <c r="P199" s="117"/>
      <c r="Q199" s="118"/>
      <c r="R199" s="144" t="str">
        <f>IF(AND(ISTEXT(T199),ISTEXT(U199)),"",SUM(T199:U199)*'Indices PF'!$E$54)</f>
        <v/>
      </c>
      <c r="S199" s="214" t="str">
        <f>IF(OR(ISBLANK(N199),ISBLANK(O199)),"",
 IF(M199="EI", IF((O199&lt;='Indices PF'!$D$7),
  IF(('Funções Transações'!N199&lt;'Indices PF'!$E$10), 'Indices PF'!$E$7,
  IF(('Funções Transações'!N199&lt;'Indices PF'!$F$10), 'Indices PF'!$F$7, 'Indices PF'!$G$7)),
   IF((O199&lt;='Indices PF'!$D$8),
   IF(('Funções Transações'!N199&lt;'Indices PF'!$E$10), 'Indices PF'!$E$8,
   IF(('Funções Transações'!N199&lt;'Indices PF'!$F$10), 'Indices PF'!$F$8, 'Indices PF'!$G$8)),
    IF((O199&gt;='Indices PF'!$D$9),
    IF(('Funções Transações'!N199&lt;'Indices PF'!$E$10), 'Indices PF'!$E$9,
    IF(('Funções Transações'!N199&lt;'Indices PF'!$F$10), 'Indices PF'!$F$9, 'Indices PF'!$G$9))))),
 IF(M199="EQ", IF((O199&lt;='Indices PF'!$D$15),
  IF(('Funções Transações'!N199&lt;'Indices PF'!$E$18), 'Indices PF'!$E$15,
  IF(('Funções Transações'!N199&lt;'Indices PF'!$F$18), 'Indices PF'!$F$15, 'Indices PF'!$G$15)),
   IF((O199&lt;='Indices PF'!$D$16),
   IF(('Funções Transações'!N199&lt;'Indices PF'!$E$18), 'Indices PF'!$E$16,
   IF(('Funções Transações'!N199&lt;'Indices PF'!$F$18), 'Indices PF'!$F$16, 'Indices PF'!$G$16)),
    IF((O199&gt;='Indices PF'!$D$17),
    IF(('Funções Transações'!N199&lt;'Indices PF'!$E$18), 'Indices PF'!$E$17,
    IF(('Funções Transações'!N199&lt;'Indices PF'!$F$18), 'Indices PF'!$F$17, 'Indices PF'!$G$17))))),
 IF(M199="EO", IF((O199&lt;='Indices PF'!$D$23),
  IF(('Funções Transações'!N199&lt;'Indices PF'!$E$26), 'Indices PF'!$E$23,
  IF(('Funções Transações'!N199&lt;'Indices PF'!$F$26), 'Indices PF'!$F$23, 'Indices PF'!$G$23)),
   IF((O199&lt;='Indices PF'!$D$24),
   IF(('Funções Transações'!N199&lt;'Indices PF'!$E$26), 'Indices PF'!$E$24,
   IF(('Funções Transações'!N199&lt;'Indices PF'!$F$26), 'Indices PF'!$F$24, 'Indices PF'!$G$24)),
    IF((O199&gt;='Indices PF'!$D$25),
    IF(('Funções Transações'!N199&lt;'Indices PF'!$E$26), 'Indices PF'!$E$25,
    IF(('Funções Transações'!N199&lt;'Indices PF'!$F$26), 'Indices PF'!$F$25, 'Indices PF'!$G$25)))))))))</f>
        <v/>
      </c>
      <c r="T199" s="215" t="str">
        <f>IF(OR(ISBLANK(N199),ISBLANK(O199)),"",
 IF(M199="EI", IF((O199&lt;='Indices PF'!$D$7),
  IF(('Funções Transações'!N199&lt;'Indices PF'!$E$10), N199*'Indices PF'!$J$7,
  IF(('Funções Transações'!N199&lt;'Indices PF'!$F$10), N199*'Indices PF'!$K$7, N199*'Indices PF'!$L$7)),
   IF((O199&lt;='Indices PF'!$D$8),
   IF(('Funções Transações'!N199&lt;'Indices PF'!$E$10), N199*'Indices PF'!$J$8,
   IF(('Funções Transações'!N199&lt;'Indices PF'!$F$10), N199*'Indices PF'!$K$8, N199*'Indices PF'!$L$8)),
    IF((O199&gt;='Indices PF'!$D$9),
    IF(('Funções Transações'!N199&lt;'Indices PF'!$E$10), N199*'Indices PF'!$J$9,
    IF(('Funções Transações'!N199&lt;'Indices PF'!$F$10), N199*'Indices PF'!$K$9, N199*'Indices PF'!$L$9))))),
 IF(M199="EQ", IF((O199&lt;='Indices PF'!$D$15),
  IF(('Funções Transações'!N199&lt;'Indices PF'!$E$18), N199*'Indices PF'!$J$15,
  IF(('Funções Transações'!N199&lt;'Indices PF'!$F$18), N199*'Indices PF'!$K$15, N199*'Indices PF'!$L$15)),
   IF((O199&lt;='Indices PF'!$D$16),
   IF(('Funções Transações'!N199&lt;'Indices PF'!$E$18), N199*'Indices PF'!$J$16,
   IF(('Funções Transações'!N199&lt;'Indices PF'!$F$18), N199*'Indices PF'!$K$16, N199*'Indices PF'!$L$16)),
    IF((O199&gt;='Indices PF'!$D$17),
    IF(('Funções Transações'!N199&lt;'Indices PF'!$E$18), N199*'Indices PF'!$J$17,
    IF(('Funções Transações'!N199&lt;'Indices PF'!$F$18), N199*'Indices PF'!$K$17, N199*'Indices PF'!$L$17))))),
 IF(M199="EO", IF((O199&lt;='Indices PF'!$D$23),
  IF(('Funções Transações'!N199&lt;'Indices PF'!$E$26), N199*'Indices PF'!$J$23,
  IF(('Funções Transações'!N199&lt;'Indices PF'!$F$26), N199*'Indices PF'!$K$23, N199*'Indices PF'!$L$23)),
   IF((O199&lt;='Indices PF'!$D$24),
   IF(('Funções Transações'!N199&lt;'Indices PF'!$E$26), N199*'Indices PF'!$J$24,
   IF(('Funções Transações'!N199&lt;'Indices PF'!$F$26), N199*'Indices PF'!$K$24, N199*'Indices PF'!$L$24)),
    IF((O199&gt;='Indices PF'!$D$25),
    IF(('Funções Transações'!N199&lt;'Indices PF'!$E$26), N199*'Indices PF'!$J$25,
    IF(('Funções Transações'!N199&lt;'Indices PF'!$F$26), N199*'Indices PF'!$K$25, N199*'Indices PF'!$L$25)))))))))</f>
        <v/>
      </c>
      <c r="U199" s="216" t="str">
        <f>IF(OR(ISBLANK(P199),ISBLANK(Q199)),"",
 IF((Q199&lt;='Indices PF'!$D$47),
  IF(('Funções Transações'!P199&lt;'Indices PF'!$E$50), P199*'Indices PF'!$J$47,
  IF(('Funções Transações'!P199&lt;'Indices PF'!$F$50), P199*'Indices PF'!$K$47, P199*'Indices PF'!$L$47)),
   IF((Q199&lt;='Indices PF'!$D$48),
   IF(('Funções Transações'!P199&lt;'Indices PF'!$E$50), P199*'Indices PF'!$J$48,
   IF(('Funções Transações'!P199&lt;'Indices PF'!$F$50), P199*'Indices PF'!$K$48, P199*'Indices PF'!$L$48)),
    IF((Q199&gt;='Indices PF'!$D$49),
    IF(('Funções Transações'!P199&lt;'Indices PF'!$E$50), P199*'Indices PF'!$J$49,
    IF(('Funções Transações'!P199&lt;'Indices PF'!$F$50), P199*'Indices PF'!$K$49, P199*'Indices PF'!$L$49))))))</f>
        <v/>
      </c>
      <c r="V199" s="122"/>
      <c r="W199" s="122"/>
      <c r="X199" s="122"/>
      <c r="Y199" s="117"/>
      <c r="Z199" s="117"/>
      <c r="AA199" s="118"/>
      <c r="AB199" s="241" t="str">
        <f t="shared" si="2"/>
        <v/>
      </c>
      <c r="AC199" s="123"/>
      <c r="AD199" s="148"/>
      <c r="AE199" s="123"/>
      <c r="AF199" s="123"/>
      <c r="AG199" s="123"/>
    </row>
    <row r="200" spans="1:33" ht="12.75" customHeight="1">
      <c r="A200" s="84"/>
      <c r="B200" s="107"/>
      <c r="C200" s="173"/>
      <c r="D200" s="122"/>
      <c r="E200" s="118"/>
      <c r="F200" s="238"/>
      <c r="G200" s="122"/>
      <c r="H200" s="118"/>
      <c r="I200" s="144" t="str">
        <f>IF(AND(ISTEXT(K200),ISTEXT(L200)),"",SUM(K200:L200)*'Indices PF'!$E$54)</f>
        <v/>
      </c>
      <c r="J200" s="214" t="str">
        <f>IF(OR(ISBLANK(E200),ISBLANK(F200)),"",
 IF(D200="EI", IF((F200&lt;='Indices PF'!$D$7),
  IF(('Funções Transações'!E200&lt;'Indices PF'!$E$10), 'Indices PF'!$E$7,
  IF(('Funções Transações'!E200&lt;'Indices PF'!$F$10), 'Indices PF'!$F$7, 'Indices PF'!$G$7)),
   IF((F200&lt;='Indices PF'!$D$8),
   IF(('Funções Transações'!E200&lt;'Indices PF'!$E$10), 'Indices PF'!$E$8,
   IF(('Funções Transações'!E200&lt;'Indices PF'!$F$10), 'Indices PF'!$F$8, 'Indices PF'!$G$8)),
    IF((F200&gt;='Indices PF'!$D$9),
    IF(('Funções Transações'!E200&lt;'Indices PF'!$E$10), 'Indices PF'!$E$9,
    IF(('Funções Transações'!E200&lt;'Indices PF'!$F$10), 'Indices PF'!$F$9, 'Indices PF'!$G$9))))),
 IF(D200="EQ", IF((F200&lt;='Indices PF'!$D$15),
  IF(('Funções Transações'!E200&lt;'Indices PF'!$E$18), 'Indices PF'!$E$15,
  IF(('Funções Transações'!E200&lt;'Indices PF'!$F$18), 'Indices PF'!$F$15, 'Indices PF'!$G$15)),
   IF((F200&lt;='Indices PF'!$D$16),
   IF(('Funções Transações'!E200&lt;'Indices PF'!$E$18), 'Indices PF'!$E$16,
   IF(('Funções Transações'!E200&lt;'Indices PF'!$F$18), 'Indices PF'!$F$16, 'Indices PF'!$G$16)),
    IF((F200&gt;='Indices PF'!$D$17),
    IF(('Funções Transações'!E200&lt;'Indices PF'!$E$18), 'Indices PF'!$E$16,
    IF(('Funções Transações'!E200&lt;'Indices PF'!$F$18), 'Indices PF'!$F$16, 'Indices PF'!$G$16))))),
 IF(D200="EO", IF((F200&lt;='Indices PF'!$D$23),
  IF(('Funções Transações'!E200&lt;'Indices PF'!$E$26), 'Indices PF'!$E$23,
  IF(('Funções Transações'!E200&lt;'Indices PF'!$F$26), 'Indices PF'!$F$23, 'Indices PF'!$G$23)),
   IF((F200&lt;='Indices PF'!$D$24),
   IF(('Funções Transações'!E200&lt;'Indices PF'!$E$26), 'Indices PF'!$E$24,
   IF(('Funções Transações'!E200&lt;'Indices PF'!$F$26), 'Indices PF'!$F$24, 'Indices PF'!$G$24)),
    IF((F200&gt;='Indices PF'!$D$25),
    IF(('Funções Transações'!E200&lt;'Indices PF'!$E$26), 'Indices PF'!$E$25,
    IF(('Funções Transações'!E200&lt;'Indices PF'!$F$26), 'Indices PF'!$F$25, 'Indices PF'!$G$25)))))))))</f>
        <v/>
      </c>
      <c r="K200" s="116" t="str">
        <f>IF(OR(ISBLANK(E200),ISBLANK(F200)),"",
 IF(D200="EI", IF((F200&lt;='Indices PF'!$D$7),
  IF(('Funções Transações'!E200&lt;'Indices PF'!$E$10), E200*'Indices PF'!$J$7,
  IF(('Funções Transações'!E200&lt;'Indices PF'!$F$10), E200*'Indices PF'!$K$7, E200*'Indices PF'!$L$7)),
   IF((F200&lt;='Indices PF'!$D$8),
   IF(('Funções Transações'!E200&lt;'Indices PF'!$E$10), E200*'Indices PF'!$J$8,
   IF(('Funções Transações'!E200&lt;'Indices PF'!$F$10), E200*'Indices PF'!$K$8, E200*'Indices PF'!$L$8)),
    IF((F200&gt;='Indices PF'!$D$9),
    IF(('Funções Transações'!E200&lt;'Indices PF'!$E$10), E200*'Indices PF'!$J$9,
    IF(('Funções Transações'!E200&lt;'Indices PF'!$F$10), E200*'Indices PF'!$K$9, E200*'Indices PF'!$L$9))))),
 IF(D200="EQ", IF((F200&lt;='Indices PF'!$D$15),
  IF(('Funções Transações'!E200&lt;'Indices PF'!$E$18), E200*'Indices PF'!$J$15,
  IF(('Funções Transações'!E200&lt;'Indices PF'!$F$18), E200*'Indices PF'!$K$15, E200*'Indices PF'!$L$15)),
   IF((F200&lt;='Indices PF'!$D$16),
   IF(('Funções Transações'!E200&lt;'Indices PF'!$E$18), E200*'Indices PF'!$J$16,
   IF(('Funções Transações'!E200&lt;'Indices PF'!$F$18), E200*'Indices PF'!$K$16, E200*'Indices PF'!$L$16)),
    IF((F200&gt;='Indices PF'!$D$17),
    IF(('Funções Transações'!E200&lt;'Indices PF'!$E$18), E200*'Indices PF'!$J$16,
    IF(('Funções Transações'!E200&lt;'Indices PF'!$F$18), E200*'Indices PF'!$K$16, E200*'Indices PF'!$L$16))))),
 IF(D200="EO", IF((F200&lt;='Indices PF'!$D$23),
  IF(('Funções Transações'!E200&lt;'Indices PF'!$E$26), E200*'Indices PF'!$J$23,
  IF(('Funções Transações'!E200&lt;'Indices PF'!$F$26), E200*'Indices PF'!$K$23, E200*'Indices PF'!$L$23)),
   IF((F200&lt;='Indices PF'!$D$24),
   IF(('Funções Transações'!E200&lt;'Indices PF'!$E$26), E200*'Indices PF'!$J$24,
   IF(('Funções Transações'!E200&lt;'Indices PF'!$F$26), E200*'Indices PF'!$K$24, E200*'Indices PF'!$L$24)),
    IF((F200&gt;='Indices PF'!$D$25),
    IF(('Funções Transações'!E200&lt;'Indices PF'!$E$26), E200*'Indices PF'!$J$25,
    IF(('Funções Transações'!E200&lt;'Indices PF'!$F$26), E200*'Indices PF'!$K$25, E200*'Indices PF'!$L$25)))))))))</f>
        <v/>
      </c>
      <c r="L200" s="239" t="str">
        <f>IF(OR(ISBLANK(G200),ISBLANK(H200)),"",
 IF((H200&lt;='Indices PF'!$D$47),
  IF(('Funções Transações'!G200&lt;'Indices PF'!$E$50), G200*'Indices PF'!$J$47,
  IF(('Funções Transações'!G200&lt;'Indices PF'!$F$50), G200*'Indices PF'!$K$47, G200*'Indices PF'!$L$47)),
   IF((H200&lt;='Indices PF'!$D$48),
   IF(('Funções Transações'!G200&lt;'Indices PF'!$E$50), G200*'Indices PF'!$J$48,
   IF(('Funções Transações'!G200&lt;'Indices PF'!$F$50), G200*'Indices PF'!$K$48, G200*'Indices PF'!$L$48)),
    IF((H200&gt;='Indices PF'!$D$49),
    IF(('Funções Transações'!G200&lt;'Indices PF'!$E$50), G200*'Indices PF'!$J$49,
    IF(('Funções Transações'!G200&lt;'Indices PF'!$F$50), G200*'Indices PF'!$K$49, G200*'Indices PF'!$L$49))))))</f>
        <v/>
      </c>
      <c r="M200" s="122"/>
      <c r="N200" s="118"/>
      <c r="O200" s="122"/>
      <c r="P200" s="117"/>
      <c r="Q200" s="118"/>
      <c r="R200" s="144" t="str">
        <f>IF(AND(ISTEXT(T200),ISTEXT(U200)),"",SUM(T200:U200)*'Indices PF'!$E$54)</f>
        <v/>
      </c>
      <c r="S200" s="214" t="str">
        <f>IF(OR(ISBLANK(N200),ISBLANK(O200)),"",
 IF(M200="EI", IF((O200&lt;='Indices PF'!$D$7),
  IF(('Funções Transações'!N200&lt;'Indices PF'!$E$10), 'Indices PF'!$E$7,
  IF(('Funções Transações'!N200&lt;'Indices PF'!$F$10), 'Indices PF'!$F$7, 'Indices PF'!$G$7)),
   IF((O200&lt;='Indices PF'!$D$8),
   IF(('Funções Transações'!N200&lt;'Indices PF'!$E$10), 'Indices PF'!$E$8,
   IF(('Funções Transações'!N200&lt;'Indices PF'!$F$10), 'Indices PF'!$F$8, 'Indices PF'!$G$8)),
    IF((O200&gt;='Indices PF'!$D$9),
    IF(('Funções Transações'!N200&lt;'Indices PF'!$E$10), 'Indices PF'!$E$9,
    IF(('Funções Transações'!N200&lt;'Indices PF'!$F$10), 'Indices PF'!$F$9, 'Indices PF'!$G$9))))),
 IF(M200="EQ", IF((O200&lt;='Indices PF'!$D$15),
  IF(('Funções Transações'!N200&lt;'Indices PF'!$E$18), 'Indices PF'!$E$15,
  IF(('Funções Transações'!N200&lt;'Indices PF'!$F$18), 'Indices PF'!$F$15, 'Indices PF'!$G$15)),
   IF((O200&lt;='Indices PF'!$D$16),
   IF(('Funções Transações'!N200&lt;'Indices PF'!$E$18), 'Indices PF'!$E$16,
   IF(('Funções Transações'!N200&lt;'Indices PF'!$F$18), 'Indices PF'!$F$16, 'Indices PF'!$G$16)),
    IF((O200&gt;='Indices PF'!$D$17),
    IF(('Funções Transações'!N200&lt;'Indices PF'!$E$18), 'Indices PF'!$E$17,
    IF(('Funções Transações'!N200&lt;'Indices PF'!$F$18), 'Indices PF'!$F$17, 'Indices PF'!$G$17))))),
 IF(M200="EO", IF((O200&lt;='Indices PF'!$D$23),
  IF(('Funções Transações'!N200&lt;'Indices PF'!$E$26), 'Indices PF'!$E$23,
  IF(('Funções Transações'!N200&lt;'Indices PF'!$F$26), 'Indices PF'!$F$23, 'Indices PF'!$G$23)),
   IF((O200&lt;='Indices PF'!$D$24),
   IF(('Funções Transações'!N200&lt;'Indices PF'!$E$26), 'Indices PF'!$E$24,
   IF(('Funções Transações'!N200&lt;'Indices PF'!$F$26), 'Indices PF'!$F$24, 'Indices PF'!$G$24)),
    IF((O200&gt;='Indices PF'!$D$25),
    IF(('Funções Transações'!N200&lt;'Indices PF'!$E$26), 'Indices PF'!$E$25,
    IF(('Funções Transações'!N200&lt;'Indices PF'!$F$26), 'Indices PF'!$F$25, 'Indices PF'!$G$25)))))))))</f>
        <v/>
      </c>
      <c r="T200" s="215" t="str">
        <f>IF(OR(ISBLANK(N200),ISBLANK(O200)),"",
 IF(M200="EI", IF((O200&lt;='Indices PF'!$D$7),
  IF(('Funções Transações'!N200&lt;'Indices PF'!$E$10), N200*'Indices PF'!$J$7,
  IF(('Funções Transações'!N200&lt;'Indices PF'!$F$10), N200*'Indices PF'!$K$7, N200*'Indices PF'!$L$7)),
   IF((O200&lt;='Indices PF'!$D$8),
   IF(('Funções Transações'!N200&lt;'Indices PF'!$E$10), N200*'Indices PF'!$J$8,
   IF(('Funções Transações'!N200&lt;'Indices PF'!$F$10), N200*'Indices PF'!$K$8, N200*'Indices PF'!$L$8)),
    IF((O200&gt;='Indices PF'!$D$9),
    IF(('Funções Transações'!N200&lt;'Indices PF'!$E$10), N200*'Indices PF'!$J$9,
    IF(('Funções Transações'!N200&lt;'Indices PF'!$F$10), N200*'Indices PF'!$K$9, N200*'Indices PF'!$L$9))))),
 IF(M200="EQ", IF((O200&lt;='Indices PF'!$D$15),
  IF(('Funções Transações'!N200&lt;'Indices PF'!$E$18), N200*'Indices PF'!$J$15,
  IF(('Funções Transações'!N200&lt;'Indices PF'!$F$18), N200*'Indices PF'!$K$15, N200*'Indices PF'!$L$15)),
   IF((O200&lt;='Indices PF'!$D$16),
   IF(('Funções Transações'!N200&lt;'Indices PF'!$E$18), N200*'Indices PF'!$J$16,
   IF(('Funções Transações'!N200&lt;'Indices PF'!$F$18), N200*'Indices PF'!$K$16, N200*'Indices PF'!$L$16)),
    IF((O200&gt;='Indices PF'!$D$17),
    IF(('Funções Transações'!N200&lt;'Indices PF'!$E$18), N200*'Indices PF'!$J$17,
    IF(('Funções Transações'!N200&lt;'Indices PF'!$F$18), N200*'Indices PF'!$K$17, N200*'Indices PF'!$L$17))))),
 IF(M200="EO", IF((O200&lt;='Indices PF'!$D$23),
  IF(('Funções Transações'!N200&lt;'Indices PF'!$E$26), N200*'Indices PF'!$J$23,
  IF(('Funções Transações'!N200&lt;'Indices PF'!$F$26), N200*'Indices PF'!$K$23, N200*'Indices PF'!$L$23)),
   IF((O200&lt;='Indices PF'!$D$24),
   IF(('Funções Transações'!N200&lt;'Indices PF'!$E$26), N200*'Indices PF'!$J$24,
   IF(('Funções Transações'!N200&lt;'Indices PF'!$F$26), N200*'Indices PF'!$K$24, N200*'Indices PF'!$L$24)),
    IF((O200&gt;='Indices PF'!$D$25),
    IF(('Funções Transações'!N200&lt;'Indices PF'!$E$26), N200*'Indices PF'!$J$25,
    IF(('Funções Transações'!N200&lt;'Indices PF'!$F$26), N200*'Indices PF'!$K$25, N200*'Indices PF'!$L$25)))))))))</f>
        <v/>
      </c>
      <c r="U200" s="216" t="str">
        <f>IF(OR(ISBLANK(P200),ISBLANK(Q200)),"",
 IF((Q200&lt;='Indices PF'!$D$47),
  IF(('Funções Transações'!P200&lt;'Indices PF'!$E$50), P200*'Indices PF'!$J$47,
  IF(('Funções Transações'!P200&lt;'Indices PF'!$F$50), P200*'Indices PF'!$K$47, P200*'Indices PF'!$L$47)),
   IF((Q200&lt;='Indices PF'!$D$48),
   IF(('Funções Transações'!P200&lt;'Indices PF'!$E$50), P200*'Indices PF'!$J$48,
   IF(('Funções Transações'!P200&lt;'Indices PF'!$F$50), P200*'Indices PF'!$K$48, P200*'Indices PF'!$L$48)),
    IF((Q200&gt;='Indices PF'!$D$49),
    IF(('Funções Transações'!P200&lt;'Indices PF'!$E$50), P200*'Indices PF'!$J$49,
    IF(('Funções Transações'!P200&lt;'Indices PF'!$F$50), P200*'Indices PF'!$K$49, P200*'Indices PF'!$L$49))))))</f>
        <v/>
      </c>
      <c r="V200" s="122"/>
      <c r="W200" s="122"/>
      <c r="X200" s="122"/>
      <c r="Y200" s="117"/>
      <c r="Z200" s="117"/>
      <c r="AA200" s="118"/>
      <c r="AB200" s="241" t="str">
        <f t="shared" si="2"/>
        <v/>
      </c>
      <c r="AC200" s="123"/>
      <c r="AD200" s="148"/>
      <c r="AE200" s="123"/>
      <c r="AF200" s="123"/>
      <c r="AG200" s="123"/>
    </row>
    <row r="201" spans="1:33" ht="12.75" customHeight="1">
      <c r="A201" s="84"/>
      <c r="B201" s="107"/>
      <c r="C201" s="173"/>
      <c r="D201" s="122"/>
      <c r="E201" s="118"/>
      <c r="F201" s="238"/>
      <c r="G201" s="122"/>
      <c r="H201" s="118"/>
      <c r="I201" s="144" t="str">
        <f>IF(AND(ISTEXT(K201),ISTEXT(L201)),"",SUM(K201:L201)*'Indices PF'!$E$54)</f>
        <v/>
      </c>
      <c r="J201" s="214" t="str">
        <f>IF(OR(ISBLANK(E201),ISBLANK(F201)),"",
 IF(D201="EI", IF((F201&lt;='Indices PF'!$D$7),
  IF(('Funções Transações'!E201&lt;'Indices PF'!$E$10), 'Indices PF'!$E$7,
  IF(('Funções Transações'!E201&lt;'Indices PF'!$F$10), 'Indices PF'!$F$7, 'Indices PF'!$G$7)),
   IF((F201&lt;='Indices PF'!$D$8),
   IF(('Funções Transações'!E201&lt;'Indices PF'!$E$10), 'Indices PF'!$E$8,
   IF(('Funções Transações'!E201&lt;'Indices PF'!$F$10), 'Indices PF'!$F$8, 'Indices PF'!$G$8)),
    IF((F201&gt;='Indices PF'!$D$9),
    IF(('Funções Transações'!E201&lt;'Indices PF'!$E$10), 'Indices PF'!$E$9,
    IF(('Funções Transações'!E201&lt;'Indices PF'!$F$10), 'Indices PF'!$F$9, 'Indices PF'!$G$9))))),
 IF(D201="EQ", IF((F201&lt;='Indices PF'!$D$15),
  IF(('Funções Transações'!E201&lt;'Indices PF'!$E$18), 'Indices PF'!$E$15,
  IF(('Funções Transações'!E201&lt;'Indices PF'!$F$18), 'Indices PF'!$F$15, 'Indices PF'!$G$15)),
   IF((F201&lt;='Indices PF'!$D$16),
   IF(('Funções Transações'!E201&lt;'Indices PF'!$E$18), 'Indices PF'!$E$16,
   IF(('Funções Transações'!E201&lt;'Indices PF'!$F$18), 'Indices PF'!$F$16, 'Indices PF'!$G$16)),
    IF((F201&gt;='Indices PF'!$D$17),
    IF(('Funções Transações'!E201&lt;'Indices PF'!$E$18), 'Indices PF'!$E$16,
    IF(('Funções Transações'!E201&lt;'Indices PF'!$F$18), 'Indices PF'!$F$16, 'Indices PF'!$G$16))))),
 IF(D201="EO", IF((F201&lt;='Indices PF'!$D$23),
  IF(('Funções Transações'!E201&lt;'Indices PF'!$E$26), 'Indices PF'!$E$23,
  IF(('Funções Transações'!E201&lt;'Indices PF'!$F$26), 'Indices PF'!$F$23, 'Indices PF'!$G$23)),
   IF((F201&lt;='Indices PF'!$D$24),
   IF(('Funções Transações'!E201&lt;'Indices PF'!$E$26), 'Indices PF'!$E$24,
   IF(('Funções Transações'!E201&lt;'Indices PF'!$F$26), 'Indices PF'!$F$24, 'Indices PF'!$G$24)),
    IF((F201&gt;='Indices PF'!$D$25),
    IF(('Funções Transações'!E201&lt;'Indices PF'!$E$26), 'Indices PF'!$E$25,
    IF(('Funções Transações'!E201&lt;'Indices PF'!$F$26), 'Indices PF'!$F$25, 'Indices PF'!$G$25)))))))))</f>
        <v/>
      </c>
      <c r="K201" s="116" t="str">
        <f>IF(OR(ISBLANK(E201),ISBLANK(F201)),"",
 IF(D201="EI", IF((F201&lt;='Indices PF'!$D$7),
  IF(('Funções Transações'!E201&lt;'Indices PF'!$E$10), E201*'Indices PF'!$J$7,
  IF(('Funções Transações'!E201&lt;'Indices PF'!$F$10), E201*'Indices PF'!$K$7, E201*'Indices PF'!$L$7)),
   IF((F201&lt;='Indices PF'!$D$8),
   IF(('Funções Transações'!E201&lt;'Indices PF'!$E$10), E201*'Indices PF'!$J$8,
   IF(('Funções Transações'!E201&lt;'Indices PF'!$F$10), E201*'Indices PF'!$K$8, E201*'Indices PF'!$L$8)),
    IF((F201&gt;='Indices PF'!$D$9),
    IF(('Funções Transações'!E201&lt;'Indices PF'!$E$10), E201*'Indices PF'!$J$9,
    IF(('Funções Transações'!E201&lt;'Indices PF'!$F$10), E201*'Indices PF'!$K$9, E201*'Indices PF'!$L$9))))),
 IF(D201="EQ", IF((F201&lt;='Indices PF'!$D$15),
  IF(('Funções Transações'!E201&lt;'Indices PF'!$E$18), E201*'Indices PF'!$J$15,
  IF(('Funções Transações'!E201&lt;'Indices PF'!$F$18), E201*'Indices PF'!$K$15, E201*'Indices PF'!$L$15)),
   IF((F201&lt;='Indices PF'!$D$16),
   IF(('Funções Transações'!E201&lt;'Indices PF'!$E$18), E201*'Indices PF'!$J$16,
   IF(('Funções Transações'!E201&lt;'Indices PF'!$F$18), E201*'Indices PF'!$K$16, E201*'Indices PF'!$L$16)),
    IF((F201&gt;='Indices PF'!$D$17),
    IF(('Funções Transações'!E201&lt;'Indices PF'!$E$18), E201*'Indices PF'!$J$16,
    IF(('Funções Transações'!E201&lt;'Indices PF'!$F$18), E201*'Indices PF'!$K$16, E201*'Indices PF'!$L$16))))),
 IF(D201="EO", IF((F201&lt;='Indices PF'!$D$23),
  IF(('Funções Transações'!E201&lt;'Indices PF'!$E$26), E201*'Indices PF'!$J$23,
  IF(('Funções Transações'!E201&lt;'Indices PF'!$F$26), E201*'Indices PF'!$K$23, E201*'Indices PF'!$L$23)),
   IF((F201&lt;='Indices PF'!$D$24),
   IF(('Funções Transações'!E201&lt;'Indices PF'!$E$26), E201*'Indices PF'!$J$24,
   IF(('Funções Transações'!E201&lt;'Indices PF'!$F$26), E201*'Indices PF'!$K$24, E201*'Indices PF'!$L$24)),
    IF((F201&gt;='Indices PF'!$D$25),
    IF(('Funções Transações'!E201&lt;'Indices PF'!$E$26), E201*'Indices PF'!$J$25,
    IF(('Funções Transações'!E201&lt;'Indices PF'!$F$26), E201*'Indices PF'!$K$25, E201*'Indices PF'!$L$25)))))))))</f>
        <v/>
      </c>
      <c r="L201" s="239" t="str">
        <f>IF(OR(ISBLANK(G201),ISBLANK(H201)),"",
 IF((H201&lt;='Indices PF'!$D$47),
  IF(('Funções Transações'!G201&lt;'Indices PF'!$E$50), G201*'Indices PF'!$J$47,
  IF(('Funções Transações'!G201&lt;'Indices PF'!$F$50), G201*'Indices PF'!$K$47, G201*'Indices PF'!$L$47)),
   IF((H201&lt;='Indices PF'!$D$48),
   IF(('Funções Transações'!G201&lt;'Indices PF'!$E$50), G201*'Indices PF'!$J$48,
   IF(('Funções Transações'!G201&lt;'Indices PF'!$F$50), G201*'Indices PF'!$K$48, G201*'Indices PF'!$L$48)),
    IF((H201&gt;='Indices PF'!$D$49),
    IF(('Funções Transações'!G201&lt;'Indices PF'!$E$50), G201*'Indices PF'!$J$49,
    IF(('Funções Transações'!G201&lt;'Indices PF'!$F$50), G201*'Indices PF'!$K$49, G201*'Indices PF'!$L$49))))))</f>
        <v/>
      </c>
      <c r="M201" s="122"/>
      <c r="N201" s="118"/>
      <c r="O201" s="122"/>
      <c r="P201" s="117"/>
      <c r="Q201" s="118"/>
      <c r="R201" s="144" t="str">
        <f>IF(AND(ISTEXT(T201),ISTEXT(U201)),"",SUM(T201:U201)*'Indices PF'!$E$54)</f>
        <v/>
      </c>
      <c r="S201" s="214" t="str">
        <f>IF(OR(ISBLANK(N201),ISBLANK(O201)),"",
 IF(M201="EI", IF((O201&lt;='Indices PF'!$D$7),
  IF(('Funções Transações'!N201&lt;'Indices PF'!$E$10), 'Indices PF'!$E$7,
  IF(('Funções Transações'!N201&lt;'Indices PF'!$F$10), 'Indices PF'!$F$7, 'Indices PF'!$G$7)),
   IF((O201&lt;='Indices PF'!$D$8),
   IF(('Funções Transações'!N201&lt;'Indices PF'!$E$10), 'Indices PF'!$E$8,
   IF(('Funções Transações'!N201&lt;'Indices PF'!$F$10), 'Indices PF'!$F$8, 'Indices PF'!$G$8)),
    IF((O201&gt;='Indices PF'!$D$9),
    IF(('Funções Transações'!N201&lt;'Indices PF'!$E$10), 'Indices PF'!$E$9,
    IF(('Funções Transações'!N201&lt;'Indices PF'!$F$10), 'Indices PF'!$F$9, 'Indices PF'!$G$9))))),
 IF(M201="EQ", IF((O201&lt;='Indices PF'!$D$15),
  IF(('Funções Transações'!N201&lt;'Indices PF'!$E$18), 'Indices PF'!$E$15,
  IF(('Funções Transações'!N201&lt;'Indices PF'!$F$18), 'Indices PF'!$F$15, 'Indices PF'!$G$15)),
   IF((O201&lt;='Indices PF'!$D$16),
   IF(('Funções Transações'!N201&lt;'Indices PF'!$E$18), 'Indices PF'!$E$16,
   IF(('Funções Transações'!N201&lt;'Indices PF'!$F$18), 'Indices PF'!$F$16, 'Indices PF'!$G$16)),
    IF((O201&gt;='Indices PF'!$D$17),
    IF(('Funções Transações'!N201&lt;'Indices PF'!$E$18), 'Indices PF'!$E$17,
    IF(('Funções Transações'!N201&lt;'Indices PF'!$F$18), 'Indices PF'!$F$17, 'Indices PF'!$G$17))))),
 IF(M201="EO", IF((O201&lt;='Indices PF'!$D$23),
  IF(('Funções Transações'!N201&lt;'Indices PF'!$E$26), 'Indices PF'!$E$23,
  IF(('Funções Transações'!N201&lt;'Indices PF'!$F$26), 'Indices PF'!$F$23, 'Indices PF'!$G$23)),
   IF((O201&lt;='Indices PF'!$D$24),
   IF(('Funções Transações'!N201&lt;'Indices PF'!$E$26), 'Indices PF'!$E$24,
   IF(('Funções Transações'!N201&lt;'Indices PF'!$F$26), 'Indices PF'!$F$24, 'Indices PF'!$G$24)),
    IF((O201&gt;='Indices PF'!$D$25),
    IF(('Funções Transações'!N201&lt;'Indices PF'!$E$26), 'Indices PF'!$E$25,
    IF(('Funções Transações'!N201&lt;'Indices PF'!$F$26), 'Indices PF'!$F$25, 'Indices PF'!$G$25)))))))))</f>
        <v/>
      </c>
      <c r="T201" s="215" t="str">
        <f>IF(OR(ISBLANK(N201),ISBLANK(O201)),"",
 IF(M201="EI", IF((O201&lt;='Indices PF'!$D$7),
  IF(('Funções Transações'!N201&lt;'Indices PF'!$E$10), N201*'Indices PF'!$J$7,
  IF(('Funções Transações'!N201&lt;'Indices PF'!$F$10), N201*'Indices PF'!$K$7, N201*'Indices PF'!$L$7)),
   IF((O201&lt;='Indices PF'!$D$8),
   IF(('Funções Transações'!N201&lt;'Indices PF'!$E$10), N201*'Indices PF'!$J$8,
   IF(('Funções Transações'!N201&lt;'Indices PF'!$F$10), N201*'Indices PF'!$K$8, N201*'Indices PF'!$L$8)),
    IF((O201&gt;='Indices PF'!$D$9),
    IF(('Funções Transações'!N201&lt;'Indices PF'!$E$10), N201*'Indices PF'!$J$9,
    IF(('Funções Transações'!N201&lt;'Indices PF'!$F$10), N201*'Indices PF'!$K$9, N201*'Indices PF'!$L$9))))),
 IF(M201="EQ", IF((O201&lt;='Indices PF'!$D$15),
  IF(('Funções Transações'!N201&lt;'Indices PF'!$E$18), N201*'Indices PF'!$J$15,
  IF(('Funções Transações'!N201&lt;'Indices PF'!$F$18), N201*'Indices PF'!$K$15, N201*'Indices PF'!$L$15)),
   IF((O201&lt;='Indices PF'!$D$16),
   IF(('Funções Transações'!N201&lt;'Indices PF'!$E$18), N201*'Indices PF'!$J$16,
   IF(('Funções Transações'!N201&lt;'Indices PF'!$F$18), N201*'Indices PF'!$K$16, N201*'Indices PF'!$L$16)),
    IF((O201&gt;='Indices PF'!$D$17),
    IF(('Funções Transações'!N201&lt;'Indices PF'!$E$18), N201*'Indices PF'!$J$17,
    IF(('Funções Transações'!N201&lt;'Indices PF'!$F$18), N201*'Indices PF'!$K$17, N201*'Indices PF'!$L$17))))),
 IF(M201="EO", IF((O201&lt;='Indices PF'!$D$23),
  IF(('Funções Transações'!N201&lt;'Indices PF'!$E$26), N201*'Indices PF'!$J$23,
  IF(('Funções Transações'!N201&lt;'Indices PF'!$F$26), N201*'Indices PF'!$K$23, N201*'Indices PF'!$L$23)),
   IF((O201&lt;='Indices PF'!$D$24),
   IF(('Funções Transações'!N201&lt;'Indices PF'!$E$26), N201*'Indices PF'!$J$24,
   IF(('Funções Transações'!N201&lt;'Indices PF'!$F$26), N201*'Indices PF'!$K$24, N201*'Indices PF'!$L$24)),
    IF((O201&gt;='Indices PF'!$D$25),
    IF(('Funções Transações'!N201&lt;'Indices PF'!$E$26), N201*'Indices PF'!$J$25,
    IF(('Funções Transações'!N201&lt;'Indices PF'!$F$26), N201*'Indices PF'!$K$25, N201*'Indices PF'!$L$25)))))))))</f>
        <v/>
      </c>
      <c r="U201" s="216" t="str">
        <f>IF(OR(ISBLANK(P201),ISBLANK(Q201)),"",
 IF((Q201&lt;='Indices PF'!$D$47),
  IF(('Funções Transações'!P201&lt;'Indices PF'!$E$50), P201*'Indices PF'!$J$47,
  IF(('Funções Transações'!P201&lt;'Indices PF'!$F$50), P201*'Indices PF'!$K$47, P201*'Indices PF'!$L$47)),
   IF((Q201&lt;='Indices PF'!$D$48),
   IF(('Funções Transações'!P201&lt;'Indices PF'!$E$50), P201*'Indices PF'!$J$48,
   IF(('Funções Transações'!P201&lt;'Indices PF'!$F$50), P201*'Indices PF'!$K$48, P201*'Indices PF'!$L$48)),
    IF((Q201&gt;='Indices PF'!$D$49),
    IF(('Funções Transações'!P201&lt;'Indices PF'!$E$50), P201*'Indices PF'!$J$49,
    IF(('Funções Transações'!P201&lt;'Indices PF'!$F$50), P201*'Indices PF'!$K$49, P201*'Indices PF'!$L$49))))))</f>
        <v/>
      </c>
      <c r="V201" s="122"/>
      <c r="W201" s="122"/>
      <c r="X201" s="122"/>
      <c r="Y201" s="117"/>
      <c r="Z201" s="117"/>
      <c r="AA201" s="118"/>
      <c r="AB201" s="241" t="str">
        <f t="shared" si="2"/>
        <v/>
      </c>
      <c r="AC201" s="123"/>
      <c r="AD201" s="148"/>
      <c r="AE201" s="123"/>
      <c r="AF201" s="123"/>
      <c r="AG201" s="123"/>
    </row>
    <row r="202" spans="1:33" ht="12.75" customHeight="1">
      <c r="A202" s="84"/>
      <c r="B202" s="107"/>
      <c r="C202" s="173"/>
      <c r="D202" s="122"/>
      <c r="E202" s="118"/>
      <c r="F202" s="238"/>
      <c r="G202" s="122"/>
      <c r="H202" s="118"/>
      <c r="I202" s="144" t="str">
        <f>IF(AND(ISTEXT(K202),ISTEXT(L202)),"",SUM(K202:L202)*'Indices PF'!$E$54)</f>
        <v/>
      </c>
      <c r="J202" s="214" t="str">
        <f>IF(OR(ISBLANK(E202),ISBLANK(F202)),"",
 IF(D202="EI", IF((F202&lt;='Indices PF'!$D$7),
  IF(('Funções Transações'!E202&lt;'Indices PF'!$E$10), 'Indices PF'!$E$7,
  IF(('Funções Transações'!E202&lt;'Indices PF'!$F$10), 'Indices PF'!$F$7, 'Indices PF'!$G$7)),
   IF((F202&lt;='Indices PF'!$D$8),
   IF(('Funções Transações'!E202&lt;'Indices PF'!$E$10), 'Indices PF'!$E$8,
   IF(('Funções Transações'!E202&lt;'Indices PF'!$F$10), 'Indices PF'!$F$8, 'Indices PF'!$G$8)),
    IF((F202&gt;='Indices PF'!$D$9),
    IF(('Funções Transações'!E202&lt;'Indices PF'!$E$10), 'Indices PF'!$E$9,
    IF(('Funções Transações'!E202&lt;'Indices PF'!$F$10), 'Indices PF'!$F$9, 'Indices PF'!$G$9))))),
 IF(D202="EQ", IF((F202&lt;='Indices PF'!$D$15),
  IF(('Funções Transações'!E202&lt;'Indices PF'!$E$18), 'Indices PF'!$E$15,
  IF(('Funções Transações'!E202&lt;'Indices PF'!$F$18), 'Indices PF'!$F$15, 'Indices PF'!$G$15)),
   IF((F202&lt;='Indices PF'!$D$16),
   IF(('Funções Transações'!E202&lt;'Indices PF'!$E$18), 'Indices PF'!$E$16,
   IF(('Funções Transações'!E202&lt;'Indices PF'!$F$18), 'Indices PF'!$F$16, 'Indices PF'!$G$16)),
    IF((F202&gt;='Indices PF'!$D$17),
    IF(('Funções Transações'!E202&lt;'Indices PF'!$E$18), 'Indices PF'!$E$16,
    IF(('Funções Transações'!E202&lt;'Indices PF'!$F$18), 'Indices PF'!$F$16, 'Indices PF'!$G$16))))),
 IF(D202="EO", IF((F202&lt;='Indices PF'!$D$23),
  IF(('Funções Transações'!E202&lt;'Indices PF'!$E$26), 'Indices PF'!$E$23,
  IF(('Funções Transações'!E202&lt;'Indices PF'!$F$26), 'Indices PF'!$F$23, 'Indices PF'!$G$23)),
   IF((F202&lt;='Indices PF'!$D$24),
   IF(('Funções Transações'!E202&lt;'Indices PF'!$E$26), 'Indices PF'!$E$24,
   IF(('Funções Transações'!E202&lt;'Indices PF'!$F$26), 'Indices PF'!$F$24, 'Indices PF'!$G$24)),
    IF((F202&gt;='Indices PF'!$D$25),
    IF(('Funções Transações'!E202&lt;'Indices PF'!$E$26), 'Indices PF'!$E$25,
    IF(('Funções Transações'!E202&lt;'Indices PF'!$F$26), 'Indices PF'!$F$25, 'Indices PF'!$G$25)))))))))</f>
        <v/>
      </c>
      <c r="K202" s="116" t="str">
        <f>IF(OR(ISBLANK(E202),ISBLANK(F202)),"",
 IF(D202="EI", IF((F202&lt;='Indices PF'!$D$7),
  IF(('Funções Transações'!E202&lt;'Indices PF'!$E$10), E202*'Indices PF'!$J$7,
  IF(('Funções Transações'!E202&lt;'Indices PF'!$F$10), E202*'Indices PF'!$K$7, E202*'Indices PF'!$L$7)),
   IF((F202&lt;='Indices PF'!$D$8),
   IF(('Funções Transações'!E202&lt;'Indices PF'!$E$10), E202*'Indices PF'!$J$8,
   IF(('Funções Transações'!E202&lt;'Indices PF'!$F$10), E202*'Indices PF'!$K$8, E202*'Indices PF'!$L$8)),
    IF((F202&gt;='Indices PF'!$D$9),
    IF(('Funções Transações'!E202&lt;'Indices PF'!$E$10), E202*'Indices PF'!$J$9,
    IF(('Funções Transações'!E202&lt;'Indices PF'!$F$10), E202*'Indices PF'!$K$9, E202*'Indices PF'!$L$9))))),
 IF(D202="EQ", IF((F202&lt;='Indices PF'!$D$15),
  IF(('Funções Transações'!E202&lt;'Indices PF'!$E$18), E202*'Indices PF'!$J$15,
  IF(('Funções Transações'!E202&lt;'Indices PF'!$F$18), E202*'Indices PF'!$K$15, E202*'Indices PF'!$L$15)),
   IF((F202&lt;='Indices PF'!$D$16),
   IF(('Funções Transações'!E202&lt;'Indices PF'!$E$18), E202*'Indices PF'!$J$16,
   IF(('Funções Transações'!E202&lt;'Indices PF'!$F$18), E202*'Indices PF'!$K$16, E202*'Indices PF'!$L$16)),
    IF((F202&gt;='Indices PF'!$D$17),
    IF(('Funções Transações'!E202&lt;'Indices PF'!$E$18), E202*'Indices PF'!$J$16,
    IF(('Funções Transações'!E202&lt;'Indices PF'!$F$18), E202*'Indices PF'!$K$16, E202*'Indices PF'!$L$16))))),
 IF(D202="EO", IF((F202&lt;='Indices PF'!$D$23),
  IF(('Funções Transações'!E202&lt;'Indices PF'!$E$26), E202*'Indices PF'!$J$23,
  IF(('Funções Transações'!E202&lt;'Indices PF'!$F$26), E202*'Indices PF'!$K$23, E202*'Indices PF'!$L$23)),
   IF((F202&lt;='Indices PF'!$D$24),
   IF(('Funções Transações'!E202&lt;'Indices PF'!$E$26), E202*'Indices PF'!$J$24,
   IF(('Funções Transações'!E202&lt;'Indices PF'!$F$26), E202*'Indices PF'!$K$24, E202*'Indices PF'!$L$24)),
    IF((F202&gt;='Indices PF'!$D$25),
    IF(('Funções Transações'!E202&lt;'Indices PF'!$E$26), E202*'Indices PF'!$J$25,
    IF(('Funções Transações'!E202&lt;'Indices PF'!$F$26), E202*'Indices PF'!$K$25, E202*'Indices PF'!$L$25)))))))))</f>
        <v/>
      </c>
      <c r="L202" s="239" t="str">
        <f>IF(OR(ISBLANK(G202),ISBLANK(H202)),"",
 IF((H202&lt;='Indices PF'!$D$47),
  IF(('Funções Transações'!G202&lt;'Indices PF'!$E$50), G202*'Indices PF'!$J$47,
  IF(('Funções Transações'!G202&lt;'Indices PF'!$F$50), G202*'Indices PF'!$K$47, G202*'Indices PF'!$L$47)),
   IF((H202&lt;='Indices PF'!$D$48),
   IF(('Funções Transações'!G202&lt;'Indices PF'!$E$50), G202*'Indices PF'!$J$48,
   IF(('Funções Transações'!G202&lt;'Indices PF'!$F$50), G202*'Indices PF'!$K$48, G202*'Indices PF'!$L$48)),
    IF((H202&gt;='Indices PF'!$D$49),
    IF(('Funções Transações'!G202&lt;'Indices PF'!$E$50), G202*'Indices PF'!$J$49,
    IF(('Funções Transações'!G202&lt;'Indices PF'!$F$50), G202*'Indices PF'!$K$49, G202*'Indices PF'!$L$49))))))</f>
        <v/>
      </c>
      <c r="M202" s="122"/>
      <c r="N202" s="118"/>
      <c r="O202" s="122"/>
      <c r="P202" s="117"/>
      <c r="Q202" s="118"/>
      <c r="R202" s="144" t="str">
        <f>IF(AND(ISTEXT(T202),ISTEXT(U202)),"",SUM(T202:U202)*'Indices PF'!$E$54)</f>
        <v/>
      </c>
      <c r="S202" s="214" t="str">
        <f>IF(OR(ISBLANK(N202),ISBLANK(O202)),"",
 IF(M202="EI", IF((O202&lt;='Indices PF'!$D$7),
  IF(('Funções Transações'!N202&lt;'Indices PF'!$E$10), 'Indices PF'!$E$7,
  IF(('Funções Transações'!N202&lt;'Indices PF'!$F$10), 'Indices PF'!$F$7, 'Indices PF'!$G$7)),
   IF((O202&lt;='Indices PF'!$D$8),
   IF(('Funções Transações'!N202&lt;'Indices PF'!$E$10), 'Indices PF'!$E$8,
   IF(('Funções Transações'!N202&lt;'Indices PF'!$F$10), 'Indices PF'!$F$8, 'Indices PF'!$G$8)),
    IF((O202&gt;='Indices PF'!$D$9),
    IF(('Funções Transações'!N202&lt;'Indices PF'!$E$10), 'Indices PF'!$E$9,
    IF(('Funções Transações'!N202&lt;'Indices PF'!$F$10), 'Indices PF'!$F$9, 'Indices PF'!$G$9))))),
 IF(M202="EQ", IF((O202&lt;='Indices PF'!$D$15),
  IF(('Funções Transações'!N202&lt;'Indices PF'!$E$18), 'Indices PF'!$E$15,
  IF(('Funções Transações'!N202&lt;'Indices PF'!$F$18), 'Indices PF'!$F$15, 'Indices PF'!$G$15)),
   IF((O202&lt;='Indices PF'!$D$16),
   IF(('Funções Transações'!N202&lt;'Indices PF'!$E$18), 'Indices PF'!$E$16,
   IF(('Funções Transações'!N202&lt;'Indices PF'!$F$18), 'Indices PF'!$F$16, 'Indices PF'!$G$16)),
    IF((O202&gt;='Indices PF'!$D$17),
    IF(('Funções Transações'!N202&lt;'Indices PF'!$E$18), 'Indices PF'!$E$17,
    IF(('Funções Transações'!N202&lt;'Indices PF'!$F$18), 'Indices PF'!$F$17, 'Indices PF'!$G$17))))),
 IF(M202="EO", IF((O202&lt;='Indices PF'!$D$23),
  IF(('Funções Transações'!N202&lt;'Indices PF'!$E$26), 'Indices PF'!$E$23,
  IF(('Funções Transações'!N202&lt;'Indices PF'!$F$26), 'Indices PF'!$F$23, 'Indices PF'!$G$23)),
   IF((O202&lt;='Indices PF'!$D$24),
   IF(('Funções Transações'!N202&lt;'Indices PF'!$E$26), 'Indices PF'!$E$24,
   IF(('Funções Transações'!N202&lt;'Indices PF'!$F$26), 'Indices PF'!$F$24, 'Indices PF'!$G$24)),
    IF((O202&gt;='Indices PF'!$D$25),
    IF(('Funções Transações'!N202&lt;'Indices PF'!$E$26), 'Indices PF'!$E$25,
    IF(('Funções Transações'!N202&lt;'Indices PF'!$F$26), 'Indices PF'!$F$25, 'Indices PF'!$G$25)))))))))</f>
        <v/>
      </c>
      <c r="T202" s="215" t="str">
        <f>IF(OR(ISBLANK(N202),ISBLANK(O202)),"",
 IF(M202="EI", IF((O202&lt;='Indices PF'!$D$7),
  IF(('Funções Transações'!N202&lt;'Indices PF'!$E$10), N202*'Indices PF'!$J$7,
  IF(('Funções Transações'!N202&lt;'Indices PF'!$F$10), N202*'Indices PF'!$K$7, N202*'Indices PF'!$L$7)),
   IF((O202&lt;='Indices PF'!$D$8),
   IF(('Funções Transações'!N202&lt;'Indices PF'!$E$10), N202*'Indices PF'!$J$8,
   IF(('Funções Transações'!N202&lt;'Indices PF'!$F$10), N202*'Indices PF'!$K$8, N202*'Indices PF'!$L$8)),
    IF((O202&gt;='Indices PF'!$D$9),
    IF(('Funções Transações'!N202&lt;'Indices PF'!$E$10), N202*'Indices PF'!$J$9,
    IF(('Funções Transações'!N202&lt;'Indices PF'!$F$10), N202*'Indices PF'!$K$9, N202*'Indices PF'!$L$9))))),
 IF(M202="EQ", IF((O202&lt;='Indices PF'!$D$15),
  IF(('Funções Transações'!N202&lt;'Indices PF'!$E$18), N202*'Indices PF'!$J$15,
  IF(('Funções Transações'!N202&lt;'Indices PF'!$F$18), N202*'Indices PF'!$K$15, N202*'Indices PF'!$L$15)),
   IF((O202&lt;='Indices PF'!$D$16),
   IF(('Funções Transações'!N202&lt;'Indices PF'!$E$18), N202*'Indices PF'!$J$16,
   IF(('Funções Transações'!N202&lt;'Indices PF'!$F$18), N202*'Indices PF'!$K$16, N202*'Indices PF'!$L$16)),
    IF((O202&gt;='Indices PF'!$D$17),
    IF(('Funções Transações'!N202&lt;'Indices PF'!$E$18), N202*'Indices PF'!$J$17,
    IF(('Funções Transações'!N202&lt;'Indices PF'!$F$18), N202*'Indices PF'!$K$17, N202*'Indices PF'!$L$17))))),
 IF(M202="EO", IF((O202&lt;='Indices PF'!$D$23),
  IF(('Funções Transações'!N202&lt;'Indices PF'!$E$26), N202*'Indices PF'!$J$23,
  IF(('Funções Transações'!N202&lt;'Indices PF'!$F$26), N202*'Indices PF'!$K$23, N202*'Indices PF'!$L$23)),
   IF((O202&lt;='Indices PF'!$D$24),
   IF(('Funções Transações'!N202&lt;'Indices PF'!$E$26), N202*'Indices PF'!$J$24,
   IF(('Funções Transações'!N202&lt;'Indices PF'!$F$26), N202*'Indices PF'!$K$24, N202*'Indices PF'!$L$24)),
    IF((O202&gt;='Indices PF'!$D$25),
    IF(('Funções Transações'!N202&lt;'Indices PF'!$E$26), N202*'Indices PF'!$J$25,
    IF(('Funções Transações'!N202&lt;'Indices PF'!$F$26), N202*'Indices PF'!$K$25, N202*'Indices PF'!$L$25)))))))))</f>
        <v/>
      </c>
      <c r="U202" s="216" t="str">
        <f>IF(OR(ISBLANK(P202),ISBLANK(Q202)),"",
 IF((Q202&lt;='Indices PF'!$D$47),
  IF(('Funções Transações'!P202&lt;'Indices PF'!$E$50), P202*'Indices PF'!$J$47,
  IF(('Funções Transações'!P202&lt;'Indices PF'!$F$50), P202*'Indices PF'!$K$47, P202*'Indices PF'!$L$47)),
   IF((Q202&lt;='Indices PF'!$D$48),
   IF(('Funções Transações'!P202&lt;'Indices PF'!$E$50), P202*'Indices PF'!$J$48,
   IF(('Funções Transações'!P202&lt;'Indices PF'!$F$50), P202*'Indices PF'!$K$48, P202*'Indices PF'!$L$48)),
    IF((Q202&gt;='Indices PF'!$D$49),
    IF(('Funções Transações'!P202&lt;'Indices PF'!$E$50), P202*'Indices PF'!$J$49,
    IF(('Funções Transações'!P202&lt;'Indices PF'!$F$50), P202*'Indices PF'!$K$49, P202*'Indices PF'!$L$49))))))</f>
        <v/>
      </c>
      <c r="V202" s="122"/>
      <c r="W202" s="122"/>
      <c r="X202" s="122"/>
      <c r="Y202" s="117"/>
      <c r="Z202" s="117"/>
      <c r="AA202" s="118"/>
      <c r="AB202" s="241" t="str">
        <f t="shared" si="2"/>
        <v/>
      </c>
      <c r="AC202" s="123"/>
      <c r="AD202" s="148"/>
      <c r="AE202" s="123"/>
      <c r="AF202" s="123"/>
      <c r="AG202" s="123"/>
    </row>
    <row r="203" spans="1:33" ht="12.75" customHeight="1">
      <c r="A203" s="84"/>
      <c r="B203" s="107"/>
      <c r="C203" s="173"/>
      <c r="D203" s="122"/>
      <c r="E203" s="118"/>
      <c r="F203" s="238"/>
      <c r="G203" s="122"/>
      <c r="H203" s="118"/>
      <c r="I203" s="144" t="str">
        <f>IF(AND(ISTEXT(K203),ISTEXT(L203)),"",SUM(K203:L203)*'Indices PF'!$E$54)</f>
        <v/>
      </c>
      <c r="J203" s="214" t="str">
        <f>IF(OR(ISBLANK(E203),ISBLANK(F203)),"",
 IF(D203="EI", IF((F203&lt;='Indices PF'!$D$7),
  IF(('Funções Transações'!E203&lt;'Indices PF'!$E$10), 'Indices PF'!$E$7,
  IF(('Funções Transações'!E203&lt;'Indices PF'!$F$10), 'Indices PF'!$F$7, 'Indices PF'!$G$7)),
   IF((F203&lt;='Indices PF'!$D$8),
   IF(('Funções Transações'!E203&lt;'Indices PF'!$E$10), 'Indices PF'!$E$8,
   IF(('Funções Transações'!E203&lt;'Indices PF'!$F$10), 'Indices PF'!$F$8, 'Indices PF'!$G$8)),
    IF((F203&gt;='Indices PF'!$D$9),
    IF(('Funções Transações'!E203&lt;'Indices PF'!$E$10), 'Indices PF'!$E$9,
    IF(('Funções Transações'!E203&lt;'Indices PF'!$F$10), 'Indices PF'!$F$9, 'Indices PF'!$G$9))))),
 IF(D203="EQ", IF((F203&lt;='Indices PF'!$D$15),
  IF(('Funções Transações'!E203&lt;'Indices PF'!$E$18), 'Indices PF'!$E$15,
  IF(('Funções Transações'!E203&lt;'Indices PF'!$F$18), 'Indices PF'!$F$15, 'Indices PF'!$G$15)),
   IF((F203&lt;='Indices PF'!$D$16),
   IF(('Funções Transações'!E203&lt;'Indices PF'!$E$18), 'Indices PF'!$E$16,
   IF(('Funções Transações'!E203&lt;'Indices PF'!$F$18), 'Indices PF'!$F$16, 'Indices PF'!$G$16)),
    IF((F203&gt;='Indices PF'!$D$17),
    IF(('Funções Transações'!E203&lt;'Indices PF'!$E$18), 'Indices PF'!$E$16,
    IF(('Funções Transações'!E203&lt;'Indices PF'!$F$18), 'Indices PF'!$F$16, 'Indices PF'!$G$16))))),
 IF(D203="EO", IF((F203&lt;='Indices PF'!$D$23),
  IF(('Funções Transações'!E203&lt;'Indices PF'!$E$26), 'Indices PF'!$E$23,
  IF(('Funções Transações'!E203&lt;'Indices PF'!$F$26), 'Indices PF'!$F$23, 'Indices PF'!$G$23)),
   IF((F203&lt;='Indices PF'!$D$24),
   IF(('Funções Transações'!E203&lt;'Indices PF'!$E$26), 'Indices PF'!$E$24,
   IF(('Funções Transações'!E203&lt;'Indices PF'!$F$26), 'Indices PF'!$F$24, 'Indices PF'!$G$24)),
    IF((F203&gt;='Indices PF'!$D$25),
    IF(('Funções Transações'!E203&lt;'Indices PF'!$E$26), 'Indices PF'!$E$25,
    IF(('Funções Transações'!E203&lt;'Indices PF'!$F$26), 'Indices PF'!$F$25, 'Indices PF'!$G$25)))))))))</f>
        <v/>
      </c>
      <c r="K203" s="116" t="str">
        <f>IF(OR(ISBLANK(E203),ISBLANK(F203)),"",
 IF(D203="EI", IF((F203&lt;='Indices PF'!$D$7),
  IF(('Funções Transações'!E203&lt;'Indices PF'!$E$10), E203*'Indices PF'!$J$7,
  IF(('Funções Transações'!E203&lt;'Indices PF'!$F$10), E203*'Indices PF'!$K$7, E203*'Indices PF'!$L$7)),
   IF((F203&lt;='Indices PF'!$D$8),
   IF(('Funções Transações'!E203&lt;'Indices PF'!$E$10), E203*'Indices PF'!$J$8,
   IF(('Funções Transações'!E203&lt;'Indices PF'!$F$10), E203*'Indices PF'!$K$8, E203*'Indices PF'!$L$8)),
    IF((F203&gt;='Indices PF'!$D$9),
    IF(('Funções Transações'!E203&lt;'Indices PF'!$E$10), E203*'Indices PF'!$J$9,
    IF(('Funções Transações'!E203&lt;'Indices PF'!$F$10), E203*'Indices PF'!$K$9, E203*'Indices PF'!$L$9))))),
 IF(D203="EQ", IF((F203&lt;='Indices PF'!$D$15),
  IF(('Funções Transações'!E203&lt;'Indices PF'!$E$18), E203*'Indices PF'!$J$15,
  IF(('Funções Transações'!E203&lt;'Indices PF'!$F$18), E203*'Indices PF'!$K$15, E203*'Indices PF'!$L$15)),
   IF((F203&lt;='Indices PF'!$D$16),
   IF(('Funções Transações'!E203&lt;'Indices PF'!$E$18), E203*'Indices PF'!$J$16,
   IF(('Funções Transações'!E203&lt;'Indices PF'!$F$18), E203*'Indices PF'!$K$16, E203*'Indices PF'!$L$16)),
    IF((F203&gt;='Indices PF'!$D$17),
    IF(('Funções Transações'!E203&lt;'Indices PF'!$E$18), E203*'Indices PF'!$J$16,
    IF(('Funções Transações'!E203&lt;'Indices PF'!$F$18), E203*'Indices PF'!$K$16, E203*'Indices PF'!$L$16))))),
 IF(D203="EO", IF((F203&lt;='Indices PF'!$D$23),
  IF(('Funções Transações'!E203&lt;'Indices PF'!$E$26), E203*'Indices PF'!$J$23,
  IF(('Funções Transações'!E203&lt;'Indices PF'!$F$26), E203*'Indices PF'!$K$23, E203*'Indices PF'!$L$23)),
   IF((F203&lt;='Indices PF'!$D$24),
   IF(('Funções Transações'!E203&lt;'Indices PF'!$E$26), E203*'Indices PF'!$J$24,
   IF(('Funções Transações'!E203&lt;'Indices PF'!$F$26), E203*'Indices PF'!$K$24, E203*'Indices PF'!$L$24)),
    IF((F203&gt;='Indices PF'!$D$25),
    IF(('Funções Transações'!E203&lt;'Indices PF'!$E$26), E203*'Indices PF'!$J$25,
    IF(('Funções Transações'!E203&lt;'Indices PF'!$F$26), E203*'Indices PF'!$K$25, E203*'Indices PF'!$L$25)))))))))</f>
        <v/>
      </c>
      <c r="L203" s="239" t="str">
        <f>IF(OR(ISBLANK(G203),ISBLANK(H203)),"",
 IF((H203&lt;='Indices PF'!$D$47),
  IF(('Funções Transações'!G203&lt;'Indices PF'!$E$50), G203*'Indices PF'!$J$47,
  IF(('Funções Transações'!G203&lt;'Indices PF'!$F$50), G203*'Indices PF'!$K$47, G203*'Indices PF'!$L$47)),
   IF((H203&lt;='Indices PF'!$D$48),
   IF(('Funções Transações'!G203&lt;'Indices PF'!$E$50), G203*'Indices PF'!$J$48,
   IF(('Funções Transações'!G203&lt;'Indices PF'!$F$50), G203*'Indices PF'!$K$48, G203*'Indices PF'!$L$48)),
    IF((H203&gt;='Indices PF'!$D$49),
    IF(('Funções Transações'!G203&lt;'Indices PF'!$E$50), G203*'Indices PF'!$J$49,
    IF(('Funções Transações'!G203&lt;'Indices PF'!$F$50), G203*'Indices PF'!$K$49, G203*'Indices PF'!$L$49))))))</f>
        <v/>
      </c>
      <c r="M203" s="122"/>
      <c r="N203" s="118"/>
      <c r="O203" s="122"/>
      <c r="P203" s="117"/>
      <c r="Q203" s="118"/>
      <c r="R203" s="144" t="str">
        <f>IF(AND(ISTEXT(T203),ISTEXT(U203)),"",SUM(T203:U203)*'Indices PF'!$E$54)</f>
        <v/>
      </c>
      <c r="S203" s="214" t="str">
        <f>IF(OR(ISBLANK(N203),ISBLANK(O203)),"",
 IF(M203="EI", IF((O203&lt;='Indices PF'!$D$7),
  IF(('Funções Transações'!N203&lt;'Indices PF'!$E$10), 'Indices PF'!$E$7,
  IF(('Funções Transações'!N203&lt;'Indices PF'!$F$10), 'Indices PF'!$F$7, 'Indices PF'!$G$7)),
   IF((O203&lt;='Indices PF'!$D$8),
   IF(('Funções Transações'!N203&lt;'Indices PF'!$E$10), 'Indices PF'!$E$8,
   IF(('Funções Transações'!N203&lt;'Indices PF'!$F$10), 'Indices PF'!$F$8, 'Indices PF'!$G$8)),
    IF((O203&gt;='Indices PF'!$D$9),
    IF(('Funções Transações'!N203&lt;'Indices PF'!$E$10), 'Indices PF'!$E$9,
    IF(('Funções Transações'!N203&lt;'Indices PF'!$F$10), 'Indices PF'!$F$9, 'Indices PF'!$G$9))))),
 IF(M203="EQ", IF((O203&lt;='Indices PF'!$D$15),
  IF(('Funções Transações'!N203&lt;'Indices PF'!$E$18), 'Indices PF'!$E$15,
  IF(('Funções Transações'!N203&lt;'Indices PF'!$F$18), 'Indices PF'!$F$15, 'Indices PF'!$G$15)),
   IF((O203&lt;='Indices PF'!$D$16),
   IF(('Funções Transações'!N203&lt;'Indices PF'!$E$18), 'Indices PF'!$E$16,
   IF(('Funções Transações'!N203&lt;'Indices PF'!$F$18), 'Indices PF'!$F$16, 'Indices PF'!$G$16)),
    IF((O203&gt;='Indices PF'!$D$17),
    IF(('Funções Transações'!N203&lt;'Indices PF'!$E$18), 'Indices PF'!$E$17,
    IF(('Funções Transações'!N203&lt;'Indices PF'!$F$18), 'Indices PF'!$F$17, 'Indices PF'!$G$17))))),
 IF(M203="EO", IF((O203&lt;='Indices PF'!$D$23),
  IF(('Funções Transações'!N203&lt;'Indices PF'!$E$26), 'Indices PF'!$E$23,
  IF(('Funções Transações'!N203&lt;'Indices PF'!$F$26), 'Indices PF'!$F$23, 'Indices PF'!$G$23)),
   IF((O203&lt;='Indices PF'!$D$24),
   IF(('Funções Transações'!N203&lt;'Indices PF'!$E$26), 'Indices PF'!$E$24,
   IF(('Funções Transações'!N203&lt;'Indices PF'!$F$26), 'Indices PF'!$F$24, 'Indices PF'!$G$24)),
    IF((O203&gt;='Indices PF'!$D$25),
    IF(('Funções Transações'!N203&lt;'Indices PF'!$E$26), 'Indices PF'!$E$25,
    IF(('Funções Transações'!N203&lt;'Indices PF'!$F$26), 'Indices PF'!$F$25, 'Indices PF'!$G$25)))))))))</f>
        <v/>
      </c>
      <c r="T203" s="215" t="str">
        <f>IF(OR(ISBLANK(N203),ISBLANK(O203)),"",
 IF(M203="EI", IF((O203&lt;='Indices PF'!$D$7),
  IF(('Funções Transações'!N203&lt;'Indices PF'!$E$10), N203*'Indices PF'!$J$7,
  IF(('Funções Transações'!N203&lt;'Indices PF'!$F$10), N203*'Indices PF'!$K$7, N203*'Indices PF'!$L$7)),
   IF((O203&lt;='Indices PF'!$D$8),
   IF(('Funções Transações'!N203&lt;'Indices PF'!$E$10), N203*'Indices PF'!$J$8,
   IF(('Funções Transações'!N203&lt;'Indices PF'!$F$10), N203*'Indices PF'!$K$8, N203*'Indices PF'!$L$8)),
    IF((O203&gt;='Indices PF'!$D$9),
    IF(('Funções Transações'!N203&lt;'Indices PF'!$E$10), N203*'Indices PF'!$J$9,
    IF(('Funções Transações'!N203&lt;'Indices PF'!$F$10), N203*'Indices PF'!$K$9, N203*'Indices PF'!$L$9))))),
 IF(M203="EQ", IF((O203&lt;='Indices PF'!$D$15),
  IF(('Funções Transações'!N203&lt;'Indices PF'!$E$18), N203*'Indices PF'!$J$15,
  IF(('Funções Transações'!N203&lt;'Indices PF'!$F$18), N203*'Indices PF'!$K$15, N203*'Indices PF'!$L$15)),
   IF((O203&lt;='Indices PF'!$D$16),
   IF(('Funções Transações'!N203&lt;'Indices PF'!$E$18), N203*'Indices PF'!$J$16,
   IF(('Funções Transações'!N203&lt;'Indices PF'!$F$18), N203*'Indices PF'!$K$16, N203*'Indices PF'!$L$16)),
    IF((O203&gt;='Indices PF'!$D$17),
    IF(('Funções Transações'!N203&lt;'Indices PF'!$E$18), N203*'Indices PF'!$J$17,
    IF(('Funções Transações'!N203&lt;'Indices PF'!$F$18), N203*'Indices PF'!$K$17, N203*'Indices PF'!$L$17))))),
 IF(M203="EO", IF((O203&lt;='Indices PF'!$D$23),
  IF(('Funções Transações'!N203&lt;'Indices PF'!$E$26), N203*'Indices PF'!$J$23,
  IF(('Funções Transações'!N203&lt;'Indices PF'!$F$26), N203*'Indices PF'!$K$23, N203*'Indices PF'!$L$23)),
   IF((O203&lt;='Indices PF'!$D$24),
   IF(('Funções Transações'!N203&lt;'Indices PF'!$E$26), N203*'Indices PF'!$J$24,
   IF(('Funções Transações'!N203&lt;'Indices PF'!$F$26), N203*'Indices PF'!$K$24, N203*'Indices PF'!$L$24)),
    IF((O203&gt;='Indices PF'!$D$25),
    IF(('Funções Transações'!N203&lt;'Indices PF'!$E$26), N203*'Indices PF'!$J$25,
    IF(('Funções Transações'!N203&lt;'Indices PF'!$F$26), N203*'Indices PF'!$K$25, N203*'Indices PF'!$L$25)))))))))</f>
        <v/>
      </c>
      <c r="U203" s="216" t="str">
        <f>IF(OR(ISBLANK(P203),ISBLANK(Q203)),"",
 IF((Q203&lt;='Indices PF'!$D$47),
  IF(('Funções Transações'!P203&lt;'Indices PF'!$E$50), P203*'Indices PF'!$J$47,
  IF(('Funções Transações'!P203&lt;'Indices PF'!$F$50), P203*'Indices PF'!$K$47, P203*'Indices PF'!$L$47)),
   IF((Q203&lt;='Indices PF'!$D$48),
   IF(('Funções Transações'!P203&lt;'Indices PF'!$E$50), P203*'Indices PF'!$J$48,
   IF(('Funções Transações'!P203&lt;'Indices PF'!$F$50), P203*'Indices PF'!$K$48, P203*'Indices PF'!$L$48)),
    IF((Q203&gt;='Indices PF'!$D$49),
    IF(('Funções Transações'!P203&lt;'Indices PF'!$E$50), P203*'Indices PF'!$J$49,
    IF(('Funções Transações'!P203&lt;'Indices PF'!$F$50), P203*'Indices PF'!$K$49, P203*'Indices PF'!$L$49))))))</f>
        <v/>
      </c>
      <c r="V203" s="122"/>
      <c r="W203" s="122"/>
      <c r="X203" s="122"/>
      <c r="Y203" s="117"/>
      <c r="Z203" s="117"/>
      <c r="AA203" s="118"/>
      <c r="AB203" s="241" t="str">
        <f t="shared" si="2"/>
        <v/>
      </c>
      <c r="AC203" s="123"/>
      <c r="AD203" s="148"/>
      <c r="AE203" s="123"/>
      <c r="AF203" s="123"/>
      <c r="AG203" s="123"/>
    </row>
    <row r="204" spans="1:33" ht="12.75" customHeight="1">
      <c r="A204" s="84"/>
      <c r="B204" s="107"/>
      <c r="C204" s="173"/>
      <c r="D204" s="122"/>
      <c r="E204" s="118"/>
      <c r="F204" s="238"/>
      <c r="G204" s="122"/>
      <c r="H204" s="118"/>
      <c r="I204" s="144" t="str">
        <f>IF(AND(ISTEXT(K204),ISTEXT(L204)),"",SUM(K204:L204)*'Indices PF'!$E$54)</f>
        <v/>
      </c>
      <c r="J204" s="214" t="str">
        <f>IF(OR(ISBLANK(E204),ISBLANK(F204)),"",
 IF(D204="EI", IF((F204&lt;='Indices PF'!$D$7),
  IF(('Funções Transações'!E204&lt;'Indices PF'!$E$10), 'Indices PF'!$E$7,
  IF(('Funções Transações'!E204&lt;'Indices PF'!$F$10), 'Indices PF'!$F$7, 'Indices PF'!$G$7)),
   IF((F204&lt;='Indices PF'!$D$8),
   IF(('Funções Transações'!E204&lt;'Indices PF'!$E$10), 'Indices PF'!$E$8,
   IF(('Funções Transações'!E204&lt;'Indices PF'!$F$10), 'Indices PF'!$F$8, 'Indices PF'!$G$8)),
    IF((F204&gt;='Indices PF'!$D$9),
    IF(('Funções Transações'!E204&lt;'Indices PF'!$E$10), 'Indices PF'!$E$9,
    IF(('Funções Transações'!E204&lt;'Indices PF'!$F$10), 'Indices PF'!$F$9, 'Indices PF'!$G$9))))),
 IF(D204="EQ", IF((F204&lt;='Indices PF'!$D$15),
  IF(('Funções Transações'!E204&lt;'Indices PF'!$E$18), 'Indices PF'!$E$15,
  IF(('Funções Transações'!E204&lt;'Indices PF'!$F$18), 'Indices PF'!$F$15, 'Indices PF'!$G$15)),
   IF((F204&lt;='Indices PF'!$D$16),
   IF(('Funções Transações'!E204&lt;'Indices PF'!$E$18), 'Indices PF'!$E$16,
   IF(('Funções Transações'!E204&lt;'Indices PF'!$F$18), 'Indices PF'!$F$16, 'Indices PF'!$G$16)),
    IF((F204&gt;='Indices PF'!$D$17),
    IF(('Funções Transações'!E204&lt;'Indices PF'!$E$18), 'Indices PF'!$E$16,
    IF(('Funções Transações'!E204&lt;'Indices PF'!$F$18), 'Indices PF'!$F$16, 'Indices PF'!$G$16))))),
 IF(D204="EO", IF((F204&lt;='Indices PF'!$D$23),
  IF(('Funções Transações'!E204&lt;'Indices PF'!$E$26), 'Indices PF'!$E$23,
  IF(('Funções Transações'!E204&lt;'Indices PF'!$F$26), 'Indices PF'!$F$23, 'Indices PF'!$G$23)),
   IF((F204&lt;='Indices PF'!$D$24),
   IF(('Funções Transações'!E204&lt;'Indices PF'!$E$26), 'Indices PF'!$E$24,
   IF(('Funções Transações'!E204&lt;'Indices PF'!$F$26), 'Indices PF'!$F$24, 'Indices PF'!$G$24)),
    IF((F204&gt;='Indices PF'!$D$25),
    IF(('Funções Transações'!E204&lt;'Indices PF'!$E$26), 'Indices PF'!$E$25,
    IF(('Funções Transações'!E204&lt;'Indices PF'!$F$26), 'Indices PF'!$F$25, 'Indices PF'!$G$25)))))))))</f>
        <v/>
      </c>
      <c r="K204" s="116" t="str">
        <f>IF(OR(ISBLANK(E204),ISBLANK(F204)),"",
 IF(D204="EI", IF((F204&lt;='Indices PF'!$D$7),
  IF(('Funções Transações'!E204&lt;'Indices PF'!$E$10), E204*'Indices PF'!$J$7,
  IF(('Funções Transações'!E204&lt;'Indices PF'!$F$10), E204*'Indices PF'!$K$7, E204*'Indices PF'!$L$7)),
   IF((F204&lt;='Indices PF'!$D$8),
   IF(('Funções Transações'!E204&lt;'Indices PF'!$E$10), E204*'Indices PF'!$J$8,
   IF(('Funções Transações'!E204&lt;'Indices PF'!$F$10), E204*'Indices PF'!$K$8, E204*'Indices PF'!$L$8)),
    IF((F204&gt;='Indices PF'!$D$9),
    IF(('Funções Transações'!E204&lt;'Indices PF'!$E$10), E204*'Indices PF'!$J$9,
    IF(('Funções Transações'!E204&lt;'Indices PF'!$F$10), E204*'Indices PF'!$K$9, E204*'Indices PF'!$L$9))))),
 IF(D204="EQ", IF((F204&lt;='Indices PF'!$D$15),
  IF(('Funções Transações'!E204&lt;'Indices PF'!$E$18), E204*'Indices PF'!$J$15,
  IF(('Funções Transações'!E204&lt;'Indices PF'!$F$18), E204*'Indices PF'!$K$15, E204*'Indices PF'!$L$15)),
   IF((F204&lt;='Indices PF'!$D$16),
   IF(('Funções Transações'!E204&lt;'Indices PF'!$E$18), E204*'Indices PF'!$J$16,
   IF(('Funções Transações'!E204&lt;'Indices PF'!$F$18), E204*'Indices PF'!$K$16, E204*'Indices PF'!$L$16)),
    IF((F204&gt;='Indices PF'!$D$17),
    IF(('Funções Transações'!E204&lt;'Indices PF'!$E$18), E204*'Indices PF'!$J$16,
    IF(('Funções Transações'!E204&lt;'Indices PF'!$F$18), E204*'Indices PF'!$K$16, E204*'Indices PF'!$L$16))))),
 IF(D204="EO", IF((F204&lt;='Indices PF'!$D$23),
  IF(('Funções Transações'!E204&lt;'Indices PF'!$E$26), E204*'Indices PF'!$J$23,
  IF(('Funções Transações'!E204&lt;'Indices PF'!$F$26), E204*'Indices PF'!$K$23, E204*'Indices PF'!$L$23)),
   IF((F204&lt;='Indices PF'!$D$24),
   IF(('Funções Transações'!E204&lt;'Indices PF'!$E$26), E204*'Indices PF'!$J$24,
   IF(('Funções Transações'!E204&lt;'Indices PF'!$F$26), E204*'Indices PF'!$K$24, E204*'Indices PF'!$L$24)),
    IF((F204&gt;='Indices PF'!$D$25),
    IF(('Funções Transações'!E204&lt;'Indices PF'!$E$26), E204*'Indices PF'!$J$25,
    IF(('Funções Transações'!E204&lt;'Indices PF'!$F$26), E204*'Indices PF'!$K$25, E204*'Indices PF'!$L$25)))))))))</f>
        <v/>
      </c>
      <c r="L204" s="239" t="str">
        <f>IF(OR(ISBLANK(G204),ISBLANK(H204)),"",
 IF((H204&lt;='Indices PF'!$D$47),
  IF(('Funções Transações'!G204&lt;'Indices PF'!$E$50), G204*'Indices PF'!$J$47,
  IF(('Funções Transações'!G204&lt;'Indices PF'!$F$50), G204*'Indices PF'!$K$47, G204*'Indices PF'!$L$47)),
   IF((H204&lt;='Indices PF'!$D$48),
   IF(('Funções Transações'!G204&lt;'Indices PF'!$E$50), G204*'Indices PF'!$J$48,
   IF(('Funções Transações'!G204&lt;'Indices PF'!$F$50), G204*'Indices PF'!$K$48, G204*'Indices PF'!$L$48)),
    IF((H204&gt;='Indices PF'!$D$49),
    IF(('Funções Transações'!G204&lt;'Indices PF'!$E$50), G204*'Indices PF'!$J$49,
    IF(('Funções Transações'!G204&lt;'Indices PF'!$F$50), G204*'Indices PF'!$K$49, G204*'Indices PF'!$L$49))))))</f>
        <v/>
      </c>
      <c r="M204" s="122"/>
      <c r="N204" s="118"/>
      <c r="O204" s="122"/>
      <c r="P204" s="117"/>
      <c r="Q204" s="118"/>
      <c r="R204" s="144" t="str">
        <f>IF(AND(ISTEXT(T204),ISTEXT(U204)),"",SUM(T204:U204)*'Indices PF'!$E$54)</f>
        <v/>
      </c>
      <c r="S204" s="214" t="str">
        <f>IF(OR(ISBLANK(N204),ISBLANK(O204)),"",
 IF(M204="EI", IF((O204&lt;='Indices PF'!$D$7),
  IF(('Funções Transações'!N204&lt;'Indices PF'!$E$10), 'Indices PF'!$E$7,
  IF(('Funções Transações'!N204&lt;'Indices PF'!$F$10), 'Indices PF'!$F$7, 'Indices PF'!$G$7)),
   IF((O204&lt;='Indices PF'!$D$8),
   IF(('Funções Transações'!N204&lt;'Indices PF'!$E$10), 'Indices PF'!$E$8,
   IF(('Funções Transações'!N204&lt;'Indices PF'!$F$10), 'Indices PF'!$F$8, 'Indices PF'!$G$8)),
    IF((O204&gt;='Indices PF'!$D$9),
    IF(('Funções Transações'!N204&lt;'Indices PF'!$E$10), 'Indices PF'!$E$9,
    IF(('Funções Transações'!N204&lt;'Indices PF'!$F$10), 'Indices PF'!$F$9, 'Indices PF'!$G$9))))),
 IF(M204="EQ", IF((O204&lt;='Indices PF'!$D$15),
  IF(('Funções Transações'!N204&lt;'Indices PF'!$E$18), 'Indices PF'!$E$15,
  IF(('Funções Transações'!N204&lt;'Indices PF'!$F$18), 'Indices PF'!$F$15, 'Indices PF'!$G$15)),
   IF((O204&lt;='Indices PF'!$D$16),
   IF(('Funções Transações'!N204&lt;'Indices PF'!$E$18), 'Indices PF'!$E$16,
   IF(('Funções Transações'!N204&lt;'Indices PF'!$F$18), 'Indices PF'!$F$16, 'Indices PF'!$G$16)),
    IF((O204&gt;='Indices PF'!$D$17),
    IF(('Funções Transações'!N204&lt;'Indices PF'!$E$18), 'Indices PF'!$E$17,
    IF(('Funções Transações'!N204&lt;'Indices PF'!$F$18), 'Indices PF'!$F$17, 'Indices PF'!$G$17))))),
 IF(M204="EO", IF((O204&lt;='Indices PF'!$D$23),
  IF(('Funções Transações'!N204&lt;'Indices PF'!$E$26), 'Indices PF'!$E$23,
  IF(('Funções Transações'!N204&lt;'Indices PF'!$F$26), 'Indices PF'!$F$23, 'Indices PF'!$G$23)),
   IF((O204&lt;='Indices PF'!$D$24),
   IF(('Funções Transações'!N204&lt;'Indices PF'!$E$26), 'Indices PF'!$E$24,
   IF(('Funções Transações'!N204&lt;'Indices PF'!$F$26), 'Indices PF'!$F$24, 'Indices PF'!$G$24)),
    IF((O204&gt;='Indices PF'!$D$25),
    IF(('Funções Transações'!N204&lt;'Indices PF'!$E$26), 'Indices PF'!$E$25,
    IF(('Funções Transações'!N204&lt;'Indices PF'!$F$26), 'Indices PF'!$F$25, 'Indices PF'!$G$25)))))))))</f>
        <v/>
      </c>
      <c r="T204" s="215" t="str">
        <f>IF(OR(ISBLANK(N204),ISBLANK(O204)),"",
 IF(M204="EI", IF((O204&lt;='Indices PF'!$D$7),
  IF(('Funções Transações'!N204&lt;'Indices PF'!$E$10), N204*'Indices PF'!$J$7,
  IF(('Funções Transações'!N204&lt;'Indices PF'!$F$10), N204*'Indices PF'!$K$7, N204*'Indices PF'!$L$7)),
   IF((O204&lt;='Indices PF'!$D$8),
   IF(('Funções Transações'!N204&lt;'Indices PF'!$E$10), N204*'Indices PF'!$J$8,
   IF(('Funções Transações'!N204&lt;'Indices PF'!$F$10), N204*'Indices PF'!$K$8, N204*'Indices PF'!$L$8)),
    IF((O204&gt;='Indices PF'!$D$9),
    IF(('Funções Transações'!N204&lt;'Indices PF'!$E$10), N204*'Indices PF'!$J$9,
    IF(('Funções Transações'!N204&lt;'Indices PF'!$F$10), N204*'Indices PF'!$K$9, N204*'Indices PF'!$L$9))))),
 IF(M204="EQ", IF((O204&lt;='Indices PF'!$D$15),
  IF(('Funções Transações'!N204&lt;'Indices PF'!$E$18), N204*'Indices PF'!$J$15,
  IF(('Funções Transações'!N204&lt;'Indices PF'!$F$18), N204*'Indices PF'!$K$15, N204*'Indices PF'!$L$15)),
   IF((O204&lt;='Indices PF'!$D$16),
   IF(('Funções Transações'!N204&lt;'Indices PF'!$E$18), N204*'Indices PF'!$J$16,
   IF(('Funções Transações'!N204&lt;'Indices PF'!$F$18), N204*'Indices PF'!$K$16, N204*'Indices PF'!$L$16)),
    IF((O204&gt;='Indices PF'!$D$17),
    IF(('Funções Transações'!N204&lt;'Indices PF'!$E$18), N204*'Indices PF'!$J$17,
    IF(('Funções Transações'!N204&lt;'Indices PF'!$F$18), N204*'Indices PF'!$K$17, N204*'Indices PF'!$L$17))))),
 IF(M204="EO", IF((O204&lt;='Indices PF'!$D$23),
  IF(('Funções Transações'!N204&lt;'Indices PF'!$E$26), N204*'Indices PF'!$J$23,
  IF(('Funções Transações'!N204&lt;'Indices PF'!$F$26), N204*'Indices PF'!$K$23, N204*'Indices PF'!$L$23)),
   IF((O204&lt;='Indices PF'!$D$24),
   IF(('Funções Transações'!N204&lt;'Indices PF'!$E$26), N204*'Indices PF'!$J$24,
   IF(('Funções Transações'!N204&lt;'Indices PF'!$F$26), N204*'Indices PF'!$K$24, N204*'Indices PF'!$L$24)),
    IF((O204&gt;='Indices PF'!$D$25),
    IF(('Funções Transações'!N204&lt;'Indices PF'!$E$26), N204*'Indices PF'!$J$25,
    IF(('Funções Transações'!N204&lt;'Indices PF'!$F$26), N204*'Indices PF'!$K$25, N204*'Indices PF'!$L$25)))))))))</f>
        <v/>
      </c>
      <c r="U204" s="216" t="str">
        <f>IF(OR(ISBLANK(P204),ISBLANK(Q204)),"",
 IF((Q204&lt;='Indices PF'!$D$47),
  IF(('Funções Transações'!P204&lt;'Indices PF'!$E$50), P204*'Indices PF'!$J$47,
  IF(('Funções Transações'!P204&lt;'Indices PF'!$F$50), P204*'Indices PF'!$K$47, P204*'Indices PF'!$L$47)),
   IF((Q204&lt;='Indices PF'!$D$48),
   IF(('Funções Transações'!P204&lt;'Indices PF'!$E$50), P204*'Indices PF'!$J$48,
   IF(('Funções Transações'!P204&lt;'Indices PF'!$F$50), P204*'Indices PF'!$K$48, P204*'Indices PF'!$L$48)),
    IF((Q204&gt;='Indices PF'!$D$49),
    IF(('Funções Transações'!P204&lt;'Indices PF'!$E$50), P204*'Indices PF'!$J$49,
    IF(('Funções Transações'!P204&lt;'Indices PF'!$F$50), P204*'Indices PF'!$K$49, P204*'Indices PF'!$L$49))))))</f>
        <v/>
      </c>
      <c r="V204" s="122"/>
      <c r="W204" s="122"/>
      <c r="X204" s="122"/>
      <c r="Y204" s="117"/>
      <c r="Z204" s="117"/>
      <c r="AA204" s="118"/>
      <c r="AB204" s="241" t="str">
        <f t="shared" si="2"/>
        <v/>
      </c>
      <c r="AC204" s="123"/>
      <c r="AD204" s="148"/>
      <c r="AE204" s="123"/>
      <c r="AF204" s="123"/>
      <c r="AG204" s="123"/>
    </row>
    <row r="205" spans="1:33" ht="12.75" customHeight="1">
      <c r="A205" s="84"/>
      <c r="B205" s="107"/>
      <c r="C205" s="173"/>
      <c r="D205" s="122"/>
      <c r="E205" s="118"/>
      <c r="F205" s="238"/>
      <c r="G205" s="122"/>
      <c r="H205" s="118"/>
      <c r="I205" s="144" t="str">
        <f>IF(AND(ISTEXT(K205),ISTEXT(L205)),"",SUM(K205:L205)*'Indices PF'!$E$54)</f>
        <v/>
      </c>
      <c r="J205" s="214" t="str">
        <f>IF(OR(ISBLANK(E205),ISBLANK(F205)),"",
 IF(D205="EI", IF((F205&lt;='Indices PF'!$D$7),
  IF(('Funções Transações'!E205&lt;'Indices PF'!$E$10), 'Indices PF'!$E$7,
  IF(('Funções Transações'!E205&lt;'Indices PF'!$F$10), 'Indices PF'!$F$7, 'Indices PF'!$G$7)),
   IF((F205&lt;='Indices PF'!$D$8),
   IF(('Funções Transações'!E205&lt;'Indices PF'!$E$10), 'Indices PF'!$E$8,
   IF(('Funções Transações'!E205&lt;'Indices PF'!$F$10), 'Indices PF'!$F$8, 'Indices PF'!$G$8)),
    IF((F205&gt;='Indices PF'!$D$9),
    IF(('Funções Transações'!E205&lt;'Indices PF'!$E$10), 'Indices PF'!$E$9,
    IF(('Funções Transações'!E205&lt;'Indices PF'!$F$10), 'Indices PF'!$F$9, 'Indices PF'!$G$9))))),
 IF(D205="EQ", IF((F205&lt;='Indices PF'!$D$15),
  IF(('Funções Transações'!E205&lt;'Indices PF'!$E$18), 'Indices PF'!$E$15,
  IF(('Funções Transações'!E205&lt;'Indices PF'!$F$18), 'Indices PF'!$F$15, 'Indices PF'!$G$15)),
   IF((F205&lt;='Indices PF'!$D$16),
   IF(('Funções Transações'!E205&lt;'Indices PF'!$E$18), 'Indices PF'!$E$16,
   IF(('Funções Transações'!E205&lt;'Indices PF'!$F$18), 'Indices PF'!$F$16, 'Indices PF'!$G$16)),
    IF((F205&gt;='Indices PF'!$D$17),
    IF(('Funções Transações'!E205&lt;'Indices PF'!$E$18), 'Indices PF'!$E$16,
    IF(('Funções Transações'!E205&lt;'Indices PF'!$F$18), 'Indices PF'!$F$16, 'Indices PF'!$G$16))))),
 IF(D205="EO", IF((F205&lt;='Indices PF'!$D$23),
  IF(('Funções Transações'!E205&lt;'Indices PF'!$E$26), 'Indices PF'!$E$23,
  IF(('Funções Transações'!E205&lt;'Indices PF'!$F$26), 'Indices PF'!$F$23, 'Indices PF'!$G$23)),
   IF((F205&lt;='Indices PF'!$D$24),
   IF(('Funções Transações'!E205&lt;'Indices PF'!$E$26), 'Indices PF'!$E$24,
   IF(('Funções Transações'!E205&lt;'Indices PF'!$F$26), 'Indices PF'!$F$24, 'Indices PF'!$G$24)),
    IF((F205&gt;='Indices PF'!$D$25),
    IF(('Funções Transações'!E205&lt;'Indices PF'!$E$26), 'Indices PF'!$E$25,
    IF(('Funções Transações'!E205&lt;'Indices PF'!$F$26), 'Indices PF'!$F$25, 'Indices PF'!$G$25)))))))))</f>
        <v/>
      </c>
      <c r="K205" s="116" t="str">
        <f>IF(OR(ISBLANK(E205),ISBLANK(F205)),"",
 IF(D205="EI", IF((F205&lt;='Indices PF'!$D$7),
  IF(('Funções Transações'!E205&lt;'Indices PF'!$E$10), E205*'Indices PF'!$J$7,
  IF(('Funções Transações'!E205&lt;'Indices PF'!$F$10), E205*'Indices PF'!$K$7, E205*'Indices PF'!$L$7)),
   IF((F205&lt;='Indices PF'!$D$8),
   IF(('Funções Transações'!E205&lt;'Indices PF'!$E$10), E205*'Indices PF'!$J$8,
   IF(('Funções Transações'!E205&lt;'Indices PF'!$F$10), E205*'Indices PF'!$K$8, E205*'Indices PF'!$L$8)),
    IF((F205&gt;='Indices PF'!$D$9),
    IF(('Funções Transações'!E205&lt;'Indices PF'!$E$10), E205*'Indices PF'!$J$9,
    IF(('Funções Transações'!E205&lt;'Indices PF'!$F$10), E205*'Indices PF'!$K$9, E205*'Indices PF'!$L$9))))),
 IF(D205="EQ", IF((F205&lt;='Indices PF'!$D$15),
  IF(('Funções Transações'!E205&lt;'Indices PF'!$E$18), E205*'Indices PF'!$J$15,
  IF(('Funções Transações'!E205&lt;'Indices PF'!$F$18), E205*'Indices PF'!$K$15, E205*'Indices PF'!$L$15)),
   IF((F205&lt;='Indices PF'!$D$16),
   IF(('Funções Transações'!E205&lt;'Indices PF'!$E$18), E205*'Indices PF'!$J$16,
   IF(('Funções Transações'!E205&lt;'Indices PF'!$F$18), E205*'Indices PF'!$K$16, E205*'Indices PF'!$L$16)),
    IF((F205&gt;='Indices PF'!$D$17),
    IF(('Funções Transações'!E205&lt;'Indices PF'!$E$18), E205*'Indices PF'!$J$16,
    IF(('Funções Transações'!E205&lt;'Indices PF'!$F$18), E205*'Indices PF'!$K$16, E205*'Indices PF'!$L$16))))),
 IF(D205="EO", IF((F205&lt;='Indices PF'!$D$23),
  IF(('Funções Transações'!E205&lt;'Indices PF'!$E$26), E205*'Indices PF'!$J$23,
  IF(('Funções Transações'!E205&lt;'Indices PF'!$F$26), E205*'Indices PF'!$K$23, E205*'Indices PF'!$L$23)),
   IF((F205&lt;='Indices PF'!$D$24),
   IF(('Funções Transações'!E205&lt;'Indices PF'!$E$26), E205*'Indices PF'!$J$24,
   IF(('Funções Transações'!E205&lt;'Indices PF'!$F$26), E205*'Indices PF'!$K$24, E205*'Indices PF'!$L$24)),
    IF((F205&gt;='Indices PF'!$D$25),
    IF(('Funções Transações'!E205&lt;'Indices PF'!$E$26), E205*'Indices PF'!$J$25,
    IF(('Funções Transações'!E205&lt;'Indices PF'!$F$26), E205*'Indices PF'!$K$25, E205*'Indices PF'!$L$25)))))))))</f>
        <v/>
      </c>
      <c r="L205" s="239" t="str">
        <f>IF(OR(ISBLANK(G205),ISBLANK(H205)),"",
 IF((H205&lt;='Indices PF'!$D$47),
  IF(('Funções Transações'!G205&lt;'Indices PF'!$E$50), G205*'Indices PF'!$J$47,
  IF(('Funções Transações'!G205&lt;'Indices PF'!$F$50), G205*'Indices PF'!$K$47, G205*'Indices PF'!$L$47)),
   IF((H205&lt;='Indices PF'!$D$48),
   IF(('Funções Transações'!G205&lt;'Indices PF'!$E$50), G205*'Indices PF'!$J$48,
   IF(('Funções Transações'!G205&lt;'Indices PF'!$F$50), G205*'Indices PF'!$K$48, G205*'Indices PF'!$L$48)),
    IF((H205&gt;='Indices PF'!$D$49),
    IF(('Funções Transações'!G205&lt;'Indices PF'!$E$50), G205*'Indices PF'!$J$49,
    IF(('Funções Transações'!G205&lt;'Indices PF'!$F$50), G205*'Indices PF'!$K$49, G205*'Indices PF'!$L$49))))))</f>
        <v/>
      </c>
      <c r="M205" s="122"/>
      <c r="N205" s="118"/>
      <c r="O205" s="122"/>
      <c r="P205" s="117"/>
      <c r="Q205" s="118"/>
      <c r="R205" s="144" t="str">
        <f>IF(AND(ISTEXT(T205),ISTEXT(U205)),"",SUM(T205:U205)*'Indices PF'!$E$54)</f>
        <v/>
      </c>
      <c r="S205" s="214" t="str">
        <f>IF(OR(ISBLANK(N205),ISBLANK(O205)),"",
 IF(M205="EI", IF((O205&lt;='Indices PF'!$D$7),
  IF(('Funções Transações'!N205&lt;'Indices PF'!$E$10), 'Indices PF'!$E$7,
  IF(('Funções Transações'!N205&lt;'Indices PF'!$F$10), 'Indices PF'!$F$7, 'Indices PF'!$G$7)),
   IF((O205&lt;='Indices PF'!$D$8),
   IF(('Funções Transações'!N205&lt;'Indices PF'!$E$10), 'Indices PF'!$E$8,
   IF(('Funções Transações'!N205&lt;'Indices PF'!$F$10), 'Indices PF'!$F$8, 'Indices PF'!$G$8)),
    IF((O205&gt;='Indices PF'!$D$9),
    IF(('Funções Transações'!N205&lt;'Indices PF'!$E$10), 'Indices PF'!$E$9,
    IF(('Funções Transações'!N205&lt;'Indices PF'!$F$10), 'Indices PF'!$F$9, 'Indices PF'!$G$9))))),
 IF(M205="EQ", IF((O205&lt;='Indices PF'!$D$15),
  IF(('Funções Transações'!N205&lt;'Indices PF'!$E$18), 'Indices PF'!$E$15,
  IF(('Funções Transações'!N205&lt;'Indices PF'!$F$18), 'Indices PF'!$F$15, 'Indices PF'!$G$15)),
   IF((O205&lt;='Indices PF'!$D$16),
   IF(('Funções Transações'!N205&lt;'Indices PF'!$E$18), 'Indices PF'!$E$16,
   IF(('Funções Transações'!N205&lt;'Indices PF'!$F$18), 'Indices PF'!$F$16, 'Indices PF'!$G$16)),
    IF((O205&gt;='Indices PF'!$D$17),
    IF(('Funções Transações'!N205&lt;'Indices PF'!$E$18), 'Indices PF'!$E$17,
    IF(('Funções Transações'!N205&lt;'Indices PF'!$F$18), 'Indices PF'!$F$17, 'Indices PF'!$G$17))))),
 IF(M205="EO", IF((O205&lt;='Indices PF'!$D$23),
  IF(('Funções Transações'!N205&lt;'Indices PF'!$E$26), 'Indices PF'!$E$23,
  IF(('Funções Transações'!N205&lt;'Indices PF'!$F$26), 'Indices PF'!$F$23, 'Indices PF'!$G$23)),
   IF((O205&lt;='Indices PF'!$D$24),
   IF(('Funções Transações'!N205&lt;'Indices PF'!$E$26), 'Indices PF'!$E$24,
   IF(('Funções Transações'!N205&lt;'Indices PF'!$F$26), 'Indices PF'!$F$24, 'Indices PF'!$G$24)),
    IF((O205&gt;='Indices PF'!$D$25),
    IF(('Funções Transações'!N205&lt;'Indices PF'!$E$26), 'Indices PF'!$E$25,
    IF(('Funções Transações'!N205&lt;'Indices PF'!$F$26), 'Indices PF'!$F$25, 'Indices PF'!$G$25)))))))))</f>
        <v/>
      </c>
      <c r="T205" s="215" t="str">
        <f>IF(OR(ISBLANK(N205),ISBLANK(O205)),"",
 IF(M205="EI", IF((O205&lt;='Indices PF'!$D$7),
  IF(('Funções Transações'!N205&lt;'Indices PF'!$E$10), N205*'Indices PF'!$J$7,
  IF(('Funções Transações'!N205&lt;'Indices PF'!$F$10), N205*'Indices PF'!$K$7, N205*'Indices PF'!$L$7)),
   IF((O205&lt;='Indices PF'!$D$8),
   IF(('Funções Transações'!N205&lt;'Indices PF'!$E$10), N205*'Indices PF'!$J$8,
   IF(('Funções Transações'!N205&lt;'Indices PF'!$F$10), N205*'Indices PF'!$K$8, N205*'Indices PF'!$L$8)),
    IF((O205&gt;='Indices PF'!$D$9),
    IF(('Funções Transações'!N205&lt;'Indices PF'!$E$10), N205*'Indices PF'!$J$9,
    IF(('Funções Transações'!N205&lt;'Indices PF'!$F$10), N205*'Indices PF'!$K$9, N205*'Indices PF'!$L$9))))),
 IF(M205="EQ", IF((O205&lt;='Indices PF'!$D$15),
  IF(('Funções Transações'!N205&lt;'Indices PF'!$E$18), N205*'Indices PF'!$J$15,
  IF(('Funções Transações'!N205&lt;'Indices PF'!$F$18), N205*'Indices PF'!$K$15, N205*'Indices PF'!$L$15)),
   IF((O205&lt;='Indices PF'!$D$16),
   IF(('Funções Transações'!N205&lt;'Indices PF'!$E$18), N205*'Indices PF'!$J$16,
   IF(('Funções Transações'!N205&lt;'Indices PF'!$F$18), N205*'Indices PF'!$K$16, N205*'Indices PF'!$L$16)),
    IF((O205&gt;='Indices PF'!$D$17),
    IF(('Funções Transações'!N205&lt;'Indices PF'!$E$18), N205*'Indices PF'!$J$17,
    IF(('Funções Transações'!N205&lt;'Indices PF'!$F$18), N205*'Indices PF'!$K$17, N205*'Indices PF'!$L$17))))),
 IF(M205="EO", IF((O205&lt;='Indices PF'!$D$23),
  IF(('Funções Transações'!N205&lt;'Indices PF'!$E$26), N205*'Indices PF'!$J$23,
  IF(('Funções Transações'!N205&lt;'Indices PF'!$F$26), N205*'Indices PF'!$K$23, N205*'Indices PF'!$L$23)),
   IF((O205&lt;='Indices PF'!$D$24),
   IF(('Funções Transações'!N205&lt;'Indices PF'!$E$26), N205*'Indices PF'!$J$24,
   IF(('Funções Transações'!N205&lt;'Indices PF'!$F$26), N205*'Indices PF'!$K$24, N205*'Indices PF'!$L$24)),
    IF((O205&gt;='Indices PF'!$D$25),
    IF(('Funções Transações'!N205&lt;'Indices PF'!$E$26), N205*'Indices PF'!$J$25,
    IF(('Funções Transações'!N205&lt;'Indices PF'!$F$26), N205*'Indices PF'!$K$25, N205*'Indices PF'!$L$25)))))))))</f>
        <v/>
      </c>
      <c r="U205" s="216" t="str">
        <f>IF(OR(ISBLANK(P205),ISBLANK(Q205)),"",
 IF((Q205&lt;='Indices PF'!$D$47),
  IF(('Funções Transações'!P205&lt;'Indices PF'!$E$50), P205*'Indices PF'!$J$47,
  IF(('Funções Transações'!P205&lt;'Indices PF'!$F$50), P205*'Indices PF'!$K$47, P205*'Indices PF'!$L$47)),
   IF((Q205&lt;='Indices PF'!$D$48),
   IF(('Funções Transações'!P205&lt;'Indices PF'!$E$50), P205*'Indices PF'!$J$48,
   IF(('Funções Transações'!P205&lt;'Indices PF'!$F$50), P205*'Indices PF'!$K$48, P205*'Indices PF'!$L$48)),
    IF((Q205&gt;='Indices PF'!$D$49),
    IF(('Funções Transações'!P205&lt;'Indices PF'!$E$50), P205*'Indices PF'!$J$49,
    IF(('Funções Transações'!P205&lt;'Indices PF'!$F$50), P205*'Indices PF'!$K$49, P205*'Indices PF'!$L$49))))))</f>
        <v/>
      </c>
      <c r="V205" s="122"/>
      <c r="W205" s="122"/>
      <c r="X205" s="122"/>
      <c r="Y205" s="117"/>
      <c r="Z205" s="117"/>
      <c r="AA205" s="118"/>
      <c r="AB205" s="241" t="str">
        <f t="shared" si="2"/>
        <v/>
      </c>
      <c r="AC205" s="123"/>
      <c r="AD205" s="148"/>
      <c r="AE205" s="123"/>
      <c r="AF205" s="123"/>
      <c r="AG205" s="123"/>
    </row>
    <row r="206" spans="1:33" ht="12.75" customHeight="1">
      <c r="A206" s="84"/>
      <c r="B206" s="107"/>
      <c r="C206" s="173"/>
      <c r="D206" s="122"/>
      <c r="E206" s="118"/>
      <c r="F206" s="238"/>
      <c r="G206" s="122"/>
      <c r="H206" s="118"/>
      <c r="I206" s="144" t="str">
        <f>IF(AND(ISTEXT(K206),ISTEXT(L206)),"",SUM(K206:L206)*'Indices PF'!$E$54)</f>
        <v/>
      </c>
      <c r="J206" s="214" t="str">
        <f>IF(OR(ISBLANK(E206),ISBLANK(F206)),"",
 IF(D206="EI", IF((F206&lt;='Indices PF'!$D$7),
  IF(('Funções Transações'!E206&lt;'Indices PF'!$E$10), 'Indices PF'!$E$7,
  IF(('Funções Transações'!E206&lt;'Indices PF'!$F$10), 'Indices PF'!$F$7, 'Indices PF'!$G$7)),
   IF((F206&lt;='Indices PF'!$D$8),
   IF(('Funções Transações'!E206&lt;'Indices PF'!$E$10), 'Indices PF'!$E$8,
   IF(('Funções Transações'!E206&lt;'Indices PF'!$F$10), 'Indices PF'!$F$8, 'Indices PF'!$G$8)),
    IF((F206&gt;='Indices PF'!$D$9),
    IF(('Funções Transações'!E206&lt;'Indices PF'!$E$10), 'Indices PF'!$E$9,
    IF(('Funções Transações'!E206&lt;'Indices PF'!$F$10), 'Indices PF'!$F$9, 'Indices PF'!$G$9))))),
 IF(D206="EQ", IF((F206&lt;='Indices PF'!$D$15),
  IF(('Funções Transações'!E206&lt;'Indices PF'!$E$18), 'Indices PF'!$E$15,
  IF(('Funções Transações'!E206&lt;'Indices PF'!$F$18), 'Indices PF'!$F$15, 'Indices PF'!$G$15)),
   IF((F206&lt;='Indices PF'!$D$16),
   IF(('Funções Transações'!E206&lt;'Indices PF'!$E$18), 'Indices PF'!$E$16,
   IF(('Funções Transações'!E206&lt;'Indices PF'!$F$18), 'Indices PF'!$F$16, 'Indices PF'!$G$16)),
    IF((F206&gt;='Indices PF'!$D$17),
    IF(('Funções Transações'!E206&lt;'Indices PF'!$E$18), 'Indices PF'!$E$16,
    IF(('Funções Transações'!E206&lt;'Indices PF'!$F$18), 'Indices PF'!$F$16, 'Indices PF'!$G$16))))),
 IF(D206="EO", IF((F206&lt;='Indices PF'!$D$23),
  IF(('Funções Transações'!E206&lt;'Indices PF'!$E$26), 'Indices PF'!$E$23,
  IF(('Funções Transações'!E206&lt;'Indices PF'!$F$26), 'Indices PF'!$F$23, 'Indices PF'!$G$23)),
   IF((F206&lt;='Indices PF'!$D$24),
   IF(('Funções Transações'!E206&lt;'Indices PF'!$E$26), 'Indices PF'!$E$24,
   IF(('Funções Transações'!E206&lt;'Indices PF'!$F$26), 'Indices PF'!$F$24, 'Indices PF'!$G$24)),
    IF((F206&gt;='Indices PF'!$D$25),
    IF(('Funções Transações'!E206&lt;'Indices PF'!$E$26), 'Indices PF'!$E$25,
    IF(('Funções Transações'!E206&lt;'Indices PF'!$F$26), 'Indices PF'!$F$25, 'Indices PF'!$G$25)))))))))</f>
        <v/>
      </c>
      <c r="K206" s="116" t="str">
        <f>IF(OR(ISBLANK(E206),ISBLANK(F206)),"",
 IF(D206="EI", IF((F206&lt;='Indices PF'!$D$7),
  IF(('Funções Transações'!E206&lt;'Indices PF'!$E$10), E206*'Indices PF'!$J$7,
  IF(('Funções Transações'!E206&lt;'Indices PF'!$F$10), E206*'Indices PF'!$K$7, E206*'Indices PF'!$L$7)),
   IF((F206&lt;='Indices PF'!$D$8),
   IF(('Funções Transações'!E206&lt;'Indices PF'!$E$10), E206*'Indices PF'!$J$8,
   IF(('Funções Transações'!E206&lt;'Indices PF'!$F$10), E206*'Indices PF'!$K$8, E206*'Indices PF'!$L$8)),
    IF((F206&gt;='Indices PF'!$D$9),
    IF(('Funções Transações'!E206&lt;'Indices PF'!$E$10), E206*'Indices PF'!$J$9,
    IF(('Funções Transações'!E206&lt;'Indices PF'!$F$10), E206*'Indices PF'!$K$9, E206*'Indices PF'!$L$9))))),
 IF(D206="EQ", IF((F206&lt;='Indices PF'!$D$15),
  IF(('Funções Transações'!E206&lt;'Indices PF'!$E$18), E206*'Indices PF'!$J$15,
  IF(('Funções Transações'!E206&lt;'Indices PF'!$F$18), E206*'Indices PF'!$K$15, E206*'Indices PF'!$L$15)),
   IF((F206&lt;='Indices PF'!$D$16),
   IF(('Funções Transações'!E206&lt;'Indices PF'!$E$18), E206*'Indices PF'!$J$16,
   IF(('Funções Transações'!E206&lt;'Indices PF'!$F$18), E206*'Indices PF'!$K$16, E206*'Indices PF'!$L$16)),
    IF((F206&gt;='Indices PF'!$D$17),
    IF(('Funções Transações'!E206&lt;'Indices PF'!$E$18), E206*'Indices PF'!$J$16,
    IF(('Funções Transações'!E206&lt;'Indices PF'!$F$18), E206*'Indices PF'!$K$16, E206*'Indices PF'!$L$16))))),
 IF(D206="EO", IF((F206&lt;='Indices PF'!$D$23),
  IF(('Funções Transações'!E206&lt;'Indices PF'!$E$26), E206*'Indices PF'!$J$23,
  IF(('Funções Transações'!E206&lt;'Indices PF'!$F$26), E206*'Indices PF'!$K$23, E206*'Indices PF'!$L$23)),
   IF((F206&lt;='Indices PF'!$D$24),
   IF(('Funções Transações'!E206&lt;'Indices PF'!$E$26), E206*'Indices PF'!$J$24,
   IF(('Funções Transações'!E206&lt;'Indices PF'!$F$26), E206*'Indices PF'!$K$24, E206*'Indices PF'!$L$24)),
    IF((F206&gt;='Indices PF'!$D$25),
    IF(('Funções Transações'!E206&lt;'Indices PF'!$E$26), E206*'Indices PF'!$J$25,
    IF(('Funções Transações'!E206&lt;'Indices PF'!$F$26), E206*'Indices PF'!$K$25, E206*'Indices PF'!$L$25)))))))))</f>
        <v/>
      </c>
      <c r="L206" s="239" t="str">
        <f>IF(OR(ISBLANK(G206),ISBLANK(H206)),"",
 IF((H206&lt;='Indices PF'!$D$47),
  IF(('Funções Transações'!G206&lt;'Indices PF'!$E$50), G206*'Indices PF'!$J$47,
  IF(('Funções Transações'!G206&lt;'Indices PF'!$F$50), G206*'Indices PF'!$K$47, G206*'Indices PF'!$L$47)),
   IF((H206&lt;='Indices PF'!$D$48),
   IF(('Funções Transações'!G206&lt;'Indices PF'!$E$50), G206*'Indices PF'!$J$48,
   IF(('Funções Transações'!G206&lt;'Indices PF'!$F$50), G206*'Indices PF'!$K$48, G206*'Indices PF'!$L$48)),
    IF((H206&gt;='Indices PF'!$D$49),
    IF(('Funções Transações'!G206&lt;'Indices PF'!$E$50), G206*'Indices PF'!$J$49,
    IF(('Funções Transações'!G206&lt;'Indices PF'!$F$50), G206*'Indices PF'!$K$49, G206*'Indices PF'!$L$49))))))</f>
        <v/>
      </c>
      <c r="M206" s="122"/>
      <c r="N206" s="118"/>
      <c r="O206" s="122"/>
      <c r="P206" s="117"/>
      <c r="Q206" s="118"/>
      <c r="R206" s="144" t="str">
        <f>IF(AND(ISTEXT(T206),ISTEXT(U206)),"",SUM(T206:U206)*'Indices PF'!$E$54)</f>
        <v/>
      </c>
      <c r="S206" s="214" t="str">
        <f>IF(OR(ISBLANK(N206),ISBLANK(O206)),"",
 IF(M206="EI", IF((O206&lt;='Indices PF'!$D$7),
  IF(('Funções Transações'!N206&lt;'Indices PF'!$E$10), 'Indices PF'!$E$7,
  IF(('Funções Transações'!N206&lt;'Indices PF'!$F$10), 'Indices PF'!$F$7, 'Indices PF'!$G$7)),
   IF((O206&lt;='Indices PF'!$D$8),
   IF(('Funções Transações'!N206&lt;'Indices PF'!$E$10), 'Indices PF'!$E$8,
   IF(('Funções Transações'!N206&lt;'Indices PF'!$F$10), 'Indices PF'!$F$8, 'Indices PF'!$G$8)),
    IF((O206&gt;='Indices PF'!$D$9),
    IF(('Funções Transações'!N206&lt;'Indices PF'!$E$10), 'Indices PF'!$E$9,
    IF(('Funções Transações'!N206&lt;'Indices PF'!$F$10), 'Indices PF'!$F$9, 'Indices PF'!$G$9))))),
 IF(M206="EQ", IF((O206&lt;='Indices PF'!$D$15),
  IF(('Funções Transações'!N206&lt;'Indices PF'!$E$18), 'Indices PF'!$E$15,
  IF(('Funções Transações'!N206&lt;'Indices PF'!$F$18), 'Indices PF'!$F$15, 'Indices PF'!$G$15)),
   IF((O206&lt;='Indices PF'!$D$16),
   IF(('Funções Transações'!N206&lt;'Indices PF'!$E$18), 'Indices PF'!$E$16,
   IF(('Funções Transações'!N206&lt;'Indices PF'!$F$18), 'Indices PF'!$F$16, 'Indices PF'!$G$16)),
    IF((O206&gt;='Indices PF'!$D$17),
    IF(('Funções Transações'!N206&lt;'Indices PF'!$E$18), 'Indices PF'!$E$17,
    IF(('Funções Transações'!N206&lt;'Indices PF'!$F$18), 'Indices PF'!$F$17, 'Indices PF'!$G$17))))),
 IF(M206="EO", IF((O206&lt;='Indices PF'!$D$23),
  IF(('Funções Transações'!N206&lt;'Indices PF'!$E$26), 'Indices PF'!$E$23,
  IF(('Funções Transações'!N206&lt;'Indices PF'!$F$26), 'Indices PF'!$F$23, 'Indices PF'!$G$23)),
   IF((O206&lt;='Indices PF'!$D$24),
   IF(('Funções Transações'!N206&lt;'Indices PF'!$E$26), 'Indices PF'!$E$24,
   IF(('Funções Transações'!N206&lt;'Indices PF'!$F$26), 'Indices PF'!$F$24, 'Indices PF'!$G$24)),
    IF((O206&gt;='Indices PF'!$D$25),
    IF(('Funções Transações'!N206&lt;'Indices PF'!$E$26), 'Indices PF'!$E$25,
    IF(('Funções Transações'!N206&lt;'Indices PF'!$F$26), 'Indices PF'!$F$25, 'Indices PF'!$G$25)))))))))</f>
        <v/>
      </c>
      <c r="T206" s="215" t="str">
        <f>IF(OR(ISBLANK(N206),ISBLANK(O206)),"",
 IF(M206="EI", IF((O206&lt;='Indices PF'!$D$7),
  IF(('Funções Transações'!N206&lt;'Indices PF'!$E$10), N206*'Indices PF'!$J$7,
  IF(('Funções Transações'!N206&lt;'Indices PF'!$F$10), N206*'Indices PF'!$K$7, N206*'Indices PF'!$L$7)),
   IF((O206&lt;='Indices PF'!$D$8),
   IF(('Funções Transações'!N206&lt;'Indices PF'!$E$10), N206*'Indices PF'!$J$8,
   IF(('Funções Transações'!N206&lt;'Indices PF'!$F$10), N206*'Indices PF'!$K$8, N206*'Indices PF'!$L$8)),
    IF((O206&gt;='Indices PF'!$D$9),
    IF(('Funções Transações'!N206&lt;'Indices PF'!$E$10), N206*'Indices PF'!$J$9,
    IF(('Funções Transações'!N206&lt;'Indices PF'!$F$10), N206*'Indices PF'!$K$9, N206*'Indices PF'!$L$9))))),
 IF(M206="EQ", IF((O206&lt;='Indices PF'!$D$15),
  IF(('Funções Transações'!N206&lt;'Indices PF'!$E$18), N206*'Indices PF'!$J$15,
  IF(('Funções Transações'!N206&lt;'Indices PF'!$F$18), N206*'Indices PF'!$K$15, N206*'Indices PF'!$L$15)),
   IF((O206&lt;='Indices PF'!$D$16),
   IF(('Funções Transações'!N206&lt;'Indices PF'!$E$18), N206*'Indices PF'!$J$16,
   IF(('Funções Transações'!N206&lt;'Indices PF'!$F$18), N206*'Indices PF'!$K$16, N206*'Indices PF'!$L$16)),
    IF((O206&gt;='Indices PF'!$D$17),
    IF(('Funções Transações'!N206&lt;'Indices PF'!$E$18), N206*'Indices PF'!$J$17,
    IF(('Funções Transações'!N206&lt;'Indices PF'!$F$18), N206*'Indices PF'!$K$17, N206*'Indices PF'!$L$17))))),
 IF(M206="EO", IF((O206&lt;='Indices PF'!$D$23),
  IF(('Funções Transações'!N206&lt;'Indices PF'!$E$26), N206*'Indices PF'!$J$23,
  IF(('Funções Transações'!N206&lt;'Indices PF'!$F$26), N206*'Indices PF'!$K$23, N206*'Indices PF'!$L$23)),
   IF((O206&lt;='Indices PF'!$D$24),
   IF(('Funções Transações'!N206&lt;'Indices PF'!$E$26), N206*'Indices PF'!$J$24,
   IF(('Funções Transações'!N206&lt;'Indices PF'!$F$26), N206*'Indices PF'!$K$24, N206*'Indices PF'!$L$24)),
    IF((O206&gt;='Indices PF'!$D$25),
    IF(('Funções Transações'!N206&lt;'Indices PF'!$E$26), N206*'Indices PF'!$J$25,
    IF(('Funções Transações'!N206&lt;'Indices PF'!$F$26), N206*'Indices PF'!$K$25, N206*'Indices PF'!$L$25)))))))))</f>
        <v/>
      </c>
      <c r="U206" s="216" t="str">
        <f>IF(OR(ISBLANK(P206),ISBLANK(Q206)),"",
 IF((Q206&lt;='Indices PF'!$D$47),
  IF(('Funções Transações'!P206&lt;'Indices PF'!$E$50), P206*'Indices PF'!$J$47,
  IF(('Funções Transações'!P206&lt;'Indices PF'!$F$50), P206*'Indices PF'!$K$47, P206*'Indices PF'!$L$47)),
   IF((Q206&lt;='Indices PF'!$D$48),
   IF(('Funções Transações'!P206&lt;'Indices PF'!$E$50), P206*'Indices PF'!$J$48,
   IF(('Funções Transações'!P206&lt;'Indices PF'!$F$50), P206*'Indices PF'!$K$48, P206*'Indices PF'!$L$48)),
    IF((Q206&gt;='Indices PF'!$D$49),
    IF(('Funções Transações'!P206&lt;'Indices PF'!$E$50), P206*'Indices PF'!$J$49,
    IF(('Funções Transações'!P206&lt;'Indices PF'!$F$50), P206*'Indices PF'!$K$49, P206*'Indices PF'!$L$49))))))</f>
        <v/>
      </c>
      <c r="V206" s="122"/>
      <c r="W206" s="122"/>
      <c r="X206" s="122"/>
      <c r="Y206" s="117"/>
      <c r="Z206" s="117"/>
      <c r="AA206" s="118"/>
      <c r="AB206" s="241" t="str">
        <f t="shared" si="2"/>
        <v/>
      </c>
      <c r="AC206" s="123"/>
      <c r="AD206" s="148"/>
      <c r="AE206" s="123"/>
      <c r="AF206" s="123"/>
      <c r="AG206" s="123"/>
    </row>
    <row r="207" spans="1:33" ht="12.75" customHeight="1">
      <c r="A207" s="84"/>
      <c r="B207" s="107"/>
      <c r="C207" s="173"/>
      <c r="D207" s="122"/>
      <c r="E207" s="118"/>
      <c r="F207" s="238"/>
      <c r="G207" s="122"/>
      <c r="H207" s="118"/>
      <c r="I207" s="144" t="str">
        <f>IF(AND(ISTEXT(K207),ISTEXT(L207)),"",SUM(K207:L207)*'Indices PF'!$E$54)</f>
        <v/>
      </c>
      <c r="J207" s="214" t="str">
        <f>IF(OR(ISBLANK(E207),ISBLANK(F207)),"",
 IF(D207="EI", IF((F207&lt;='Indices PF'!$D$7),
  IF(('Funções Transações'!E207&lt;'Indices PF'!$E$10), 'Indices PF'!$E$7,
  IF(('Funções Transações'!E207&lt;'Indices PF'!$F$10), 'Indices PF'!$F$7, 'Indices PF'!$G$7)),
   IF((F207&lt;='Indices PF'!$D$8),
   IF(('Funções Transações'!E207&lt;'Indices PF'!$E$10), 'Indices PF'!$E$8,
   IF(('Funções Transações'!E207&lt;'Indices PF'!$F$10), 'Indices PF'!$F$8, 'Indices PF'!$G$8)),
    IF((F207&gt;='Indices PF'!$D$9),
    IF(('Funções Transações'!E207&lt;'Indices PF'!$E$10), 'Indices PF'!$E$9,
    IF(('Funções Transações'!E207&lt;'Indices PF'!$F$10), 'Indices PF'!$F$9, 'Indices PF'!$G$9))))),
 IF(D207="EQ", IF((F207&lt;='Indices PF'!$D$15),
  IF(('Funções Transações'!E207&lt;'Indices PF'!$E$18), 'Indices PF'!$E$15,
  IF(('Funções Transações'!E207&lt;'Indices PF'!$F$18), 'Indices PF'!$F$15, 'Indices PF'!$G$15)),
   IF((F207&lt;='Indices PF'!$D$16),
   IF(('Funções Transações'!E207&lt;'Indices PF'!$E$18), 'Indices PF'!$E$16,
   IF(('Funções Transações'!E207&lt;'Indices PF'!$F$18), 'Indices PF'!$F$16, 'Indices PF'!$G$16)),
    IF((F207&gt;='Indices PF'!$D$17),
    IF(('Funções Transações'!E207&lt;'Indices PF'!$E$18), 'Indices PF'!$E$16,
    IF(('Funções Transações'!E207&lt;'Indices PF'!$F$18), 'Indices PF'!$F$16, 'Indices PF'!$G$16))))),
 IF(D207="EO", IF((F207&lt;='Indices PF'!$D$23),
  IF(('Funções Transações'!E207&lt;'Indices PF'!$E$26), 'Indices PF'!$E$23,
  IF(('Funções Transações'!E207&lt;'Indices PF'!$F$26), 'Indices PF'!$F$23, 'Indices PF'!$G$23)),
   IF((F207&lt;='Indices PF'!$D$24),
   IF(('Funções Transações'!E207&lt;'Indices PF'!$E$26), 'Indices PF'!$E$24,
   IF(('Funções Transações'!E207&lt;'Indices PF'!$F$26), 'Indices PF'!$F$24, 'Indices PF'!$G$24)),
    IF((F207&gt;='Indices PF'!$D$25),
    IF(('Funções Transações'!E207&lt;'Indices PF'!$E$26), 'Indices PF'!$E$25,
    IF(('Funções Transações'!E207&lt;'Indices PF'!$F$26), 'Indices PF'!$F$25, 'Indices PF'!$G$25)))))))))</f>
        <v/>
      </c>
      <c r="K207" s="116" t="str">
        <f>IF(OR(ISBLANK(E207),ISBLANK(F207)),"",
 IF(D207="EI", IF((F207&lt;='Indices PF'!$D$7),
  IF(('Funções Transações'!E207&lt;'Indices PF'!$E$10), E207*'Indices PF'!$J$7,
  IF(('Funções Transações'!E207&lt;'Indices PF'!$F$10), E207*'Indices PF'!$K$7, E207*'Indices PF'!$L$7)),
   IF((F207&lt;='Indices PF'!$D$8),
   IF(('Funções Transações'!E207&lt;'Indices PF'!$E$10), E207*'Indices PF'!$J$8,
   IF(('Funções Transações'!E207&lt;'Indices PF'!$F$10), E207*'Indices PF'!$K$8, E207*'Indices PF'!$L$8)),
    IF((F207&gt;='Indices PF'!$D$9),
    IF(('Funções Transações'!E207&lt;'Indices PF'!$E$10), E207*'Indices PF'!$J$9,
    IF(('Funções Transações'!E207&lt;'Indices PF'!$F$10), E207*'Indices PF'!$K$9, E207*'Indices PF'!$L$9))))),
 IF(D207="EQ", IF((F207&lt;='Indices PF'!$D$15),
  IF(('Funções Transações'!E207&lt;'Indices PF'!$E$18), E207*'Indices PF'!$J$15,
  IF(('Funções Transações'!E207&lt;'Indices PF'!$F$18), E207*'Indices PF'!$K$15, E207*'Indices PF'!$L$15)),
   IF((F207&lt;='Indices PF'!$D$16),
   IF(('Funções Transações'!E207&lt;'Indices PF'!$E$18), E207*'Indices PF'!$J$16,
   IF(('Funções Transações'!E207&lt;'Indices PF'!$F$18), E207*'Indices PF'!$K$16, E207*'Indices PF'!$L$16)),
    IF((F207&gt;='Indices PF'!$D$17),
    IF(('Funções Transações'!E207&lt;'Indices PF'!$E$18), E207*'Indices PF'!$J$16,
    IF(('Funções Transações'!E207&lt;'Indices PF'!$F$18), E207*'Indices PF'!$K$16, E207*'Indices PF'!$L$16))))),
 IF(D207="EO", IF((F207&lt;='Indices PF'!$D$23),
  IF(('Funções Transações'!E207&lt;'Indices PF'!$E$26), E207*'Indices PF'!$J$23,
  IF(('Funções Transações'!E207&lt;'Indices PF'!$F$26), E207*'Indices PF'!$K$23, E207*'Indices PF'!$L$23)),
   IF((F207&lt;='Indices PF'!$D$24),
   IF(('Funções Transações'!E207&lt;'Indices PF'!$E$26), E207*'Indices PF'!$J$24,
   IF(('Funções Transações'!E207&lt;'Indices PF'!$F$26), E207*'Indices PF'!$K$24, E207*'Indices PF'!$L$24)),
    IF((F207&gt;='Indices PF'!$D$25),
    IF(('Funções Transações'!E207&lt;'Indices PF'!$E$26), E207*'Indices PF'!$J$25,
    IF(('Funções Transações'!E207&lt;'Indices PF'!$F$26), E207*'Indices PF'!$K$25, E207*'Indices PF'!$L$25)))))))))</f>
        <v/>
      </c>
      <c r="L207" s="239" t="str">
        <f>IF(OR(ISBLANK(G207),ISBLANK(H207)),"",
 IF((H207&lt;='Indices PF'!$D$47),
  IF(('Funções Transações'!G207&lt;'Indices PF'!$E$50), G207*'Indices PF'!$J$47,
  IF(('Funções Transações'!G207&lt;'Indices PF'!$F$50), G207*'Indices PF'!$K$47, G207*'Indices PF'!$L$47)),
   IF((H207&lt;='Indices PF'!$D$48),
   IF(('Funções Transações'!G207&lt;'Indices PF'!$E$50), G207*'Indices PF'!$J$48,
   IF(('Funções Transações'!G207&lt;'Indices PF'!$F$50), G207*'Indices PF'!$K$48, G207*'Indices PF'!$L$48)),
    IF((H207&gt;='Indices PF'!$D$49),
    IF(('Funções Transações'!G207&lt;'Indices PF'!$E$50), G207*'Indices PF'!$J$49,
    IF(('Funções Transações'!G207&lt;'Indices PF'!$F$50), G207*'Indices PF'!$K$49, G207*'Indices PF'!$L$49))))))</f>
        <v/>
      </c>
      <c r="M207" s="122"/>
      <c r="N207" s="118"/>
      <c r="O207" s="122"/>
      <c r="P207" s="117"/>
      <c r="Q207" s="118"/>
      <c r="R207" s="144" t="str">
        <f>IF(AND(ISTEXT(T207),ISTEXT(U207)),"",SUM(T207:U207)*'Indices PF'!$E$54)</f>
        <v/>
      </c>
      <c r="S207" s="214" t="str">
        <f>IF(OR(ISBLANK(N207),ISBLANK(O207)),"",
 IF(M207="EI", IF((O207&lt;='Indices PF'!$D$7),
  IF(('Funções Transações'!N207&lt;'Indices PF'!$E$10), 'Indices PF'!$E$7,
  IF(('Funções Transações'!N207&lt;'Indices PF'!$F$10), 'Indices PF'!$F$7, 'Indices PF'!$G$7)),
   IF((O207&lt;='Indices PF'!$D$8),
   IF(('Funções Transações'!N207&lt;'Indices PF'!$E$10), 'Indices PF'!$E$8,
   IF(('Funções Transações'!N207&lt;'Indices PF'!$F$10), 'Indices PF'!$F$8, 'Indices PF'!$G$8)),
    IF((O207&gt;='Indices PF'!$D$9),
    IF(('Funções Transações'!N207&lt;'Indices PF'!$E$10), 'Indices PF'!$E$9,
    IF(('Funções Transações'!N207&lt;'Indices PF'!$F$10), 'Indices PF'!$F$9, 'Indices PF'!$G$9))))),
 IF(M207="EQ", IF((O207&lt;='Indices PF'!$D$15),
  IF(('Funções Transações'!N207&lt;'Indices PF'!$E$18), 'Indices PF'!$E$15,
  IF(('Funções Transações'!N207&lt;'Indices PF'!$F$18), 'Indices PF'!$F$15, 'Indices PF'!$G$15)),
   IF((O207&lt;='Indices PF'!$D$16),
   IF(('Funções Transações'!N207&lt;'Indices PF'!$E$18), 'Indices PF'!$E$16,
   IF(('Funções Transações'!N207&lt;'Indices PF'!$F$18), 'Indices PF'!$F$16, 'Indices PF'!$G$16)),
    IF((O207&gt;='Indices PF'!$D$17),
    IF(('Funções Transações'!N207&lt;'Indices PF'!$E$18), 'Indices PF'!$E$17,
    IF(('Funções Transações'!N207&lt;'Indices PF'!$F$18), 'Indices PF'!$F$17, 'Indices PF'!$G$17))))),
 IF(M207="EO", IF((O207&lt;='Indices PF'!$D$23),
  IF(('Funções Transações'!N207&lt;'Indices PF'!$E$26), 'Indices PF'!$E$23,
  IF(('Funções Transações'!N207&lt;'Indices PF'!$F$26), 'Indices PF'!$F$23, 'Indices PF'!$G$23)),
   IF((O207&lt;='Indices PF'!$D$24),
   IF(('Funções Transações'!N207&lt;'Indices PF'!$E$26), 'Indices PF'!$E$24,
   IF(('Funções Transações'!N207&lt;'Indices PF'!$F$26), 'Indices PF'!$F$24, 'Indices PF'!$G$24)),
    IF((O207&gt;='Indices PF'!$D$25),
    IF(('Funções Transações'!N207&lt;'Indices PF'!$E$26), 'Indices PF'!$E$25,
    IF(('Funções Transações'!N207&lt;'Indices PF'!$F$26), 'Indices PF'!$F$25, 'Indices PF'!$G$25)))))))))</f>
        <v/>
      </c>
      <c r="T207" s="215" t="str">
        <f>IF(OR(ISBLANK(N207),ISBLANK(O207)),"",
 IF(M207="EI", IF((O207&lt;='Indices PF'!$D$7),
  IF(('Funções Transações'!N207&lt;'Indices PF'!$E$10), N207*'Indices PF'!$J$7,
  IF(('Funções Transações'!N207&lt;'Indices PF'!$F$10), N207*'Indices PF'!$K$7, N207*'Indices PF'!$L$7)),
   IF((O207&lt;='Indices PF'!$D$8),
   IF(('Funções Transações'!N207&lt;'Indices PF'!$E$10), N207*'Indices PF'!$J$8,
   IF(('Funções Transações'!N207&lt;'Indices PF'!$F$10), N207*'Indices PF'!$K$8, N207*'Indices PF'!$L$8)),
    IF((O207&gt;='Indices PF'!$D$9),
    IF(('Funções Transações'!N207&lt;'Indices PF'!$E$10), N207*'Indices PF'!$J$9,
    IF(('Funções Transações'!N207&lt;'Indices PF'!$F$10), N207*'Indices PF'!$K$9, N207*'Indices PF'!$L$9))))),
 IF(M207="EQ", IF((O207&lt;='Indices PF'!$D$15),
  IF(('Funções Transações'!N207&lt;'Indices PF'!$E$18), N207*'Indices PF'!$J$15,
  IF(('Funções Transações'!N207&lt;'Indices PF'!$F$18), N207*'Indices PF'!$K$15, N207*'Indices PF'!$L$15)),
   IF((O207&lt;='Indices PF'!$D$16),
   IF(('Funções Transações'!N207&lt;'Indices PF'!$E$18), N207*'Indices PF'!$J$16,
   IF(('Funções Transações'!N207&lt;'Indices PF'!$F$18), N207*'Indices PF'!$K$16, N207*'Indices PF'!$L$16)),
    IF((O207&gt;='Indices PF'!$D$17),
    IF(('Funções Transações'!N207&lt;'Indices PF'!$E$18), N207*'Indices PF'!$J$17,
    IF(('Funções Transações'!N207&lt;'Indices PF'!$F$18), N207*'Indices PF'!$K$17, N207*'Indices PF'!$L$17))))),
 IF(M207="EO", IF((O207&lt;='Indices PF'!$D$23),
  IF(('Funções Transações'!N207&lt;'Indices PF'!$E$26), N207*'Indices PF'!$J$23,
  IF(('Funções Transações'!N207&lt;'Indices PF'!$F$26), N207*'Indices PF'!$K$23, N207*'Indices PF'!$L$23)),
   IF((O207&lt;='Indices PF'!$D$24),
   IF(('Funções Transações'!N207&lt;'Indices PF'!$E$26), N207*'Indices PF'!$J$24,
   IF(('Funções Transações'!N207&lt;'Indices PF'!$F$26), N207*'Indices PF'!$K$24, N207*'Indices PF'!$L$24)),
    IF((O207&gt;='Indices PF'!$D$25),
    IF(('Funções Transações'!N207&lt;'Indices PF'!$E$26), N207*'Indices PF'!$J$25,
    IF(('Funções Transações'!N207&lt;'Indices PF'!$F$26), N207*'Indices PF'!$K$25, N207*'Indices PF'!$L$25)))))))))</f>
        <v/>
      </c>
      <c r="U207" s="216" t="str">
        <f>IF(OR(ISBLANK(P207),ISBLANK(Q207)),"",
 IF((Q207&lt;='Indices PF'!$D$47),
  IF(('Funções Transações'!P207&lt;'Indices PF'!$E$50), P207*'Indices PF'!$J$47,
  IF(('Funções Transações'!P207&lt;'Indices PF'!$F$50), P207*'Indices PF'!$K$47, P207*'Indices PF'!$L$47)),
   IF((Q207&lt;='Indices PF'!$D$48),
   IF(('Funções Transações'!P207&lt;'Indices PF'!$E$50), P207*'Indices PF'!$J$48,
   IF(('Funções Transações'!P207&lt;'Indices PF'!$F$50), P207*'Indices PF'!$K$48, P207*'Indices PF'!$L$48)),
    IF((Q207&gt;='Indices PF'!$D$49),
    IF(('Funções Transações'!P207&lt;'Indices PF'!$E$50), P207*'Indices PF'!$J$49,
    IF(('Funções Transações'!P207&lt;'Indices PF'!$F$50), P207*'Indices PF'!$K$49, P207*'Indices PF'!$L$49))))))</f>
        <v/>
      </c>
      <c r="V207" s="122"/>
      <c r="W207" s="122"/>
      <c r="X207" s="122"/>
      <c r="Y207" s="117"/>
      <c r="Z207" s="117"/>
      <c r="AA207" s="118"/>
      <c r="AB207" s="241" t="str">
        <f t="shared" si="2"/>
        <v/>
      </c>
      <c r="AC207" s="123"/>
      <c r="AD207" s="148"/>
      <c r="AE207" s="123"/>
      <c r="AF207" s="123"/>
      <c r="AG207" s="123"/>
    </row>
    <row r="208" spans="1:33" ht="12.75" customHeight="1">
      <c r="A208" s="84"/>
      <c r="B208" s="107"/>
      <c r="C208" s="173"/>
      <c r="D208" s="122"/>
      <c r="E208" s="118"/>
      <c r="F208" s="238"/>
      <c r="G208" s="122"/>
      <c r="H208" s="118"/>
      <c r="I208" s="144" t="str">
        <f>IF(AND(ISTEXT(K208),ISTEXT(L208)),"",SUM(K208:L208)*'Indices PF'!$E$54)</f>
        <v/>
      </c>
      <c r="J208" s="214" t="str">
        <f>IF(OR(ISBLANK(E208),ISBLANK(F208)),"",
 IF(D208="EI", IF((F208&lt;='Indices PF'!$D$7),
  IF(('Funções Transações'!E208&lt;'Indices PF'!$E$10), 'Indices PF'!$E$7,
  IF(('Funções Transações'!E208&lt;'Indices PF'!$F$10), 'Indices PF'!$F$7, 'Indices PF'!$G$7)),
   IF((F208&lt;='Indices PF'!$D$8),
   IF(('Funções Transações'!E208&lt;'Indices PF'!$E$10), 'Indices PF'!$E$8,
   IF(('Funções Transações'!E208&lt;'Indices PF'!$F$10), 'Indices PF'!$F$8, 'Indices PF'!$G$8)),
    IF((F208&gt;='Indices PF'!$D$9),
    IF(('Funções Transações'!E208&lt;'Indices PF'!$E$10), 'Indices PF'!$E$9,
    IF(('Funções Transações'!E208&lt;'Indices PF'!$F$10), 'Indices PF'!$F$9, 'Indices PF'!$G$9))))),
 IF(D208="EQ", IF((F208&lt;='Indices PF'!$D$15),
  IF(('Funções Transações'!E208&lt;'Indices PF'!$E$18), 'Indices PF'!$E$15,
  IF(('Funções Transações'!E208&lt;'Indices PF'!$F$18), 'Indices PF'!$F$15, 'Indices PF'!$G$15)),
   IF((F208&lt;='Indices PF'!$D$16),
   IF(('Funções Transações'!E208&lt;'Indices PF'!$E$18), 'Indices PF'!$E$16,
   IF(('Funções Transações'!E208&lt;'Indices PF'!$F$18), 'Indices PF'!$F$16, 'Indices PF'!$G$16)),
    IF((F208&gt;='Indices PF'!$D$17),
    IF(('Funções Transações'!E208&lt;'Indices PF'!$E$18), 'Indices PF'!$E$16,
    IF(('Funções Transações'!E208&lt;'Indices PF'!$F$18), 'Indices PF'!$F$16, 'Indices PF'!$G$16))))),
 IF(D208="EO", IF((F208&lt;='Indices PF'!$D$23),
  IF(('Funções Transações'!E208&lt;'Indices PF'!$E$26), 'Indices PF'!$E$23,
  IF(('Funções Transações'!E208&lt;'Indices PF'!$F$26), 'Indices PF'!$F$23, 'Indices PF'!$G$23)),
   IF((F208&lt;='Indices PF'!$D$24),
   IF(('Funções Transações'!E208&lt;'Indices PF'!$E$26), 'Indices PF'!$E$24,
   IF(('Funções Transações'!E208&lt;'Indices PF'!$F$26), 'Indices PF'!$F$24, 'Indices PF'!$G$24)),
    IF((F208&gt;='Indices PF'!$D$25),
    IF(('Funções Transações'!E208&lt;'Indices PF'!$E$26), 'Indices PF'!$E$25,
    IF(('Funções Transações'!E208&lt;'Indices PF'!$F$26), 'Indices PF'!$F$25, 'Indices PF'!$G$25)))))))))</f>
        <v/>
      </c>
      <c r="K208" s="116" t="str">
        <f>IF(OR(ISBLANK(E208),ISBLANK(F208)),"",
 IF(D208="EI", IF((F208&lt;='Indices PF'!$D$7),
  IF(('Funções Transações'!E208&lt;'Indices PF'!$E$10), E208*'Indices PF'!$J$7,
  IF(('Funções Transações'!E208&lt;'Indices PF'!$F$10), E208*'Indices PF'!$K$7, E208*'Indices PF'!$L$7)),
   IF((F208&lt;='Indices PF'!$D$8),
   IF(('Funções Transações'!E208&lt;'Indices PF'!$E$10), E208*'Indices PF'!$J$8,
   IF(('Funções Transações'!E208&lt;'Indices PF'!$F$10), E208*'Indices PF'!$K$8, E208*'Indices PF'!$L$8)),
    IF((F208&gt;='Indices PF'!$D$9),
    IF(('Funções Transações'!E208&lt;'Indices PF'!$E$10), E208*'Indices PF'!$J$9,
    IF(('Funções Transações'!E208&lt;'Indices PF'!$F$10), E208*'Indices PF'!$K$9, E208*'Indices PF'!$L$9))))),
 IF(D208="EQ", IF((F208&lt;='Indices PF'!$D$15),
  IF(('Funções Transações'!E208&lt;'Indices PF'!$E$18), E208*'Indices PF'!$J$15,
  IF(('Funções Transações'!E208&lt;'Indices PF'!$F$18), E208*'Indices PF'!$K$15, E208*'Indices PF'!$L$15)),
   IF((F208&lt;='Indices PF'!$D$16),
   IF(('Funções Transações'!E208&lt;'Indices PF'!$E$18), E208*'Indices PF'!$J$16,
   IF(('Funções Transações'!E208&lt;'Indices PF'!$F$18), E208*'Indices PF'!$K$16, E208*'Indices PF'!$L$16)),
    IF((F208&gt;='Indices PF'!$D$17),
    IF(('Funções Transações'!E208&lt;'Indices PF'!$E$18), E208*'Indices PF'!$J$16,
    IF(('Funções Transações'!E208&lt;'Indices PF'!$F$18), E208*'Indices PF'!$K$16, E208*'Indices PF'!$L$16))))),
 IF(D208="EO", IF((F208&lt;='Indices PF'!$D$23),
  IF(('Funções Transações'!E208&lt;'Indices PF'!$E$26), E208*'Indices PF'!$J$23,
  IF(('Funções Transações'!E208&lt;'Indices PF'!$F$26), E208*'Indices PF'!$K$23, E208*'Indices PF'!$L$23)),
   IF((F208&lt;='Indices PF'!$D$24),
   IF(('Funções Transações'!E208&lt;'Indices PF'!$E$26), E208*'Indices PF'!$J$24,
   IF(('Funções Transações'!E208&lt;'Indices PF'!$F$26), E208*'Indices PF'!$K$24, E208*'Indices PF'!$L$24)),
    IF((F208&gt;='Indices PF'!$D$25),
    IF(('Funções Transações'!E208&lt;'Indices PF'!$E$26), E208*'Indices PF'!$J$25,
    IF(('Funções Transações'!E208&lt;'Indices PF'!$F$26), E208*'Indices PF'!$K$25, E208*'Indices PF'!$L$25)))))))))</f>
        <v/>
      </c>
      <c r="L208" s="239" t="str">
        <f>IF(OR(ISBLANK(G208),ISBLANK(H208)),"",
 IF((H208&lt;='Indices PF'!$D$47),
  IF(('Funções Transações'!G208&lt;'Indices PF'!$E$50), G208*'Indices PF'!$J$47,
  IF(('Funções Transações'!G208&lt;'Indices PF'!$F$50), G208*'Indices PF'!$K$47, G208*'Indices PF'!$L$47)),
   IF((H208&lt;='Indices PF'!$D$48),
   IF(('Funções Transações'!G208&lt;'Indices PF'!$E$50), G208*'Indices PF'!$J$48,
   IF(('Funções Transações'!G208&lt;'Indices PF'!$F$50), G208*'Indices PF'!$K$48, G208*'Indices PF'!$L$48)),
    IF((H208&gt;='Indices PF'!$D$49),
    IF(('Funções Transações'!G208&lt;'Indices PF'!$E$50), G208*'Indices PF'!$J$49,
    IF(('Funções Transações'!G208&lt;'Indices PF'!$F$50), G208*'Indices PF'!$K$49, G208*'Indices PF'!$L$49))))))</f>
        <v/>
      </c>
      <c r="M208" s="122"/>
      <c r="N208" s="118"/>
      <c r="O208" s="122"/>
      <c r="P208" s="117"/>
      <c r="Q208" s="118"/>
      <c r="R208" s="144" t="str">
        <f>IF(AND(ISTEXT(T208),ISTEXT(U208)),"",SUM(T208:U208)*'Indices PF'!$E$54)</f>
        <v/>
      </c>
      <c r="S208" s="214" t="str">
        <f>IF(OR(ISBLANK(N208),ISBLANK(O208)),"",
 IF(M208="EI", IF((O208&lt;='Indices PF'!$D$7),
  IF(('Funções Transações'!N208&lt;'Indices PF'!$E$10), 'Indices PF'!$E$7,
  IF(('Funções Transações'!N208&lt;'Indices PF'!$F$10), 'Indices PF'!$F$7, 'Indices PF'!$G$7)),
   IF((O208&lt;='Indices PF'!$D$8),
   IF(('Funções Transações'!N208&lt;'Indices PF'!$E$10), 'Indices PF'!$E$8,
   IF(('Funções Transações'!N208&lt;'Indices PF'!$F$10), 'Indices PF'!$F$8, 'Indices PF'!$G$8)),
    IF((O208&gt;='Indices PF'!$D$9),
    IF(('Funções Transações'!N208&lt;'Indices PF'!$E$10), 'Indices PF'!$E$9,
    IF(('Funções Transações'!N208&lt;'Indices PF'!$F$10), 'Indices PF'!$F$9, 'Indices PF'!$G$9))))),
 IF(M208="EQ", IF((O208&lt;='Indices PF'!$D$15),
  IF(('Funções Transações'!N208&lt;'Indices PF'!$E$18), 'Indices PF'!$E$15,
  IF(('Funções Transações'!N208&lt;'Indices PF'!$F$18), 'Indices PF'!$F$15, 'Indices PF'!$G$15)),
   IF((O208&lt;='Indices PF'!$D$16),
   IF(('Funções Transações'!N208&lt;'Indices PF'!$E$18), 'Indices PF'!$E$16,
   IF(('Funções Transações'!N208&lt;'Indices PF'!$F$18), 'Indices PF'!$F$16, 'Indices PF'!$G$16)),
    IF((O208&gt;='Indices PF'!$D$17),
    IF(('Funções Transações'!N208&lt;'Indices PF'!$E$18), 'Indices PF'!$E$17,
    IF(('Funções Transações'!N208&lt;'Indices PF'!$F$18), 'Indices PF'!$F$17, 'Indices PF'!$G$17))))),
 IF(M208="EO", IF((O208&lt;='Indices PF'!$D$23),
  IF(('Funções Transações'!N208&lt;'Indices PF'!$E$26), 'Indices PF'!$E$23,
  IF(('Funções Transações'!N208&lt;'Indices PF'!$F$26), 'Indices PF'!$F$23, 'Indices PF'!$G$23)),
   IF((O208&lt;='Indices PF'!$D$24),
   IF(('Funções Transações'!N208&lt;'Indices PF'!$E$26), 'Indices PF'!$E$24,
   IF(('Funções Transações'!N208&lt;'Indices PF'!$F$26), 'Indices PF'!$F$24, 'Indices PF'!$G$24)),
    IF((O208&gt;='Indices PF'!$D$25),
    IF(('Funções Transações'!N208&lt;'Indices PF'!$E$26), 'Indices PF'!$E$25,
    IF(('Funções Transações'!N208&lt;'Indices PF'!$F$26), 'Indices PF'!$F$25, 'Indices PF'!$G$25)))))))))</f>
        <v/>
      </c>
      <c r="T208" s="215" t="str">
        <f>IF(OR(ISBLANK(N208),ISBLANK(O208)),"",
 IF(M208="EI", IF((O208&lt;='Indices PF'!$D$7),
  IF(('Funções Transações'!N208&lt;'Indices PF'!$E$10), N208*'Indices PF'!$J$7,
  IF(('Funções Transações'!N208&lt;'Indices PF'!$F$10), N208*'Indices PF'!$K$7, N208*'Indices PF'!$L$7)),
   IF((O208&lt;='Indices PF'!$D$8),
   IF(('Funções Transações'!N208&lt;'Indices PF'!$E$10), N208*'Indices PF'!$J$8,
   IF(('Funções Transações'!N208&lt;'Indices PF'!$F$10), N208*'Indices PF'!$K$8, N208*'Indices PF'!$L$8)),
    IF((O208&gt;='Indices PF'!$D$9),
    IF(('Funções Transações'!N208&lt;'Indices PF'!$E$10), N208*'Indices PF'!$J$9,
    IF(('Funções Transações'!N208&lt;'Indices PF'!$F$10), N208*'Indices PF'!$K$9, N208*'Indices PF'!$L$9))))),
 IF(M208="EQ", IF((O208&lt;='Indices PF'!$D$15),
  IF(('Funções Transações'!N208&lt;'Indices PF'!$E$18), N208*'Indices PF'!$J$15,
  IF(('Funções Transações'!N208&lt;'Indices PF'!$F$18), N208*'Indices PF'!$K$15, N208*'Indices PF'!$L$15)),
   IF((O208&lt;='Indices PF'!$D$16),
   IF(('Funções Transações'!N208&lt;'Indices PF'!$E$18), N208*'Indices PF'!$J$16,
   IF(('Funções Transações'!N208&lt;'Indices PF'!$F$18), N208*'Indices PF'!$K$16, N208*'Indices PF'!$L$16)),
    IF((O208&gt;='Indices PF'!$D$17),
    IF(('Funções Transações'!N208&lt;'Indices PF'!$E$18), N208*'Indices PF'!$J$17,
    IF(('Funções Transações'!N208&lt;'Indices PF'!$F$18), N208*'Indices PF'!$K$17, N208*'Indices PF'!$L$17))))),
 IF(M208="EO", IF((O208&lt;='Indices PF'!$D$23),
  IF(('Funções Transações'!N208&lt;'Indices PF'!$E$26), N208*'Indices PF'!$J$23,
  IF(('Funções Transações'!N208&lt;'Indices PF'!$F$26), N208*'Indices PF'!$K$23, N208*'Indices PF'!$L$23)),
   IF((O208&lt;='Indices PF'!$D$24),
   IF(('Funções Transações'!N208&lt;'Indices PF'!$E$26), N208*'Indices PF'!$J$24,
   IF(('Funções Transações'!N208&lt;'Indices PF'!$F$26), N208*'Indices PF'!$K$24, N208*'Indices PF'!$L$24)),
    IF((O208&gt;='Indices PF'!$D$25),
    IF(('Funções Transações'!N208&lt;'Indices PF'!$E$26), N208*'Indices PF'!$J$25,
    IF(('Funções Transações'!N208&lt;'Indices PF'!$F$26), N208*'Indices PF'!$K$25, N208*'Indices PF'!$L$25)))))))))</f>
        <v/>
      </c>
      <c r="U208" s="216" t="str">
        <f>IF(OR(ISBLANK(P208),ISBLANK(Q208)),"",
 IF((Q208&lt;='Indices PF'!$D$47),
  IF(('Funções Transações'!P208&lt;'Indices PF'!$E$50), P208*'Indices PF'!$J$47,
  IF(('Funções Transações'!P208&lt;'Indices PF'!$F$50), P208*'Indices PF'!$K$47, P208*'Indices PF'!$L$47)),
   IF((Q208&lt;='Indices PF'!$D$48),
   IF(('Funções Transações'!P208&lt;'Indices PF'!$E$50), P208*'Indices PF'!$J$48,
   IF(('Funções Transações'!P208&lt;'Indices PF'!$F$50), P208*'Indices PF'!$K$48, P208*'Indices PF'!$L$48)),
    IF((Q208&gt;='Indices PF'!$D$49),
    IF(('Funções Transações'!P208&lt;'Indices PF'!$E$50), P208*'Indices PF'!$J$49,
    IF(('Funções Transações'!P208&lt;'Indices PF'!$F$50), P208*'Indices PF'!$K$49, P208*'Indices PF'!$L$49))))))</f>
        <v/>
      </c>
      <c r="V208" s="122"/>
      <c r="W208" s="122"/>
      <c r="X208" s="122"/>
      <c r="Y208" s="117"/>
      <c r="Z208" s="117"/>
      <c r="AA208" s="118"/>
      <c r="AB208" s="241" t="str">
        <f t="shared" si="2"/>
        <v/>
      </c>
      <c r="AC208" s="123"/>
      <c r="AD208" s="148"/>
      <c r="AE208" s="123"/>
      <c r="AF208" s="123"/>
      <c r="AG208" s="123"/>
    </row>
    <row r="209" spans="1:33" ht="12.75" customHeight="1">
      <c r="A209" s="84"/>
      <c r="B209" s="107"/>
      <c r="C209" s="173"/>
      <c r="D209" s="126"/>
      <c r="E209" s="126"/>
      <c r="F209" s="126"/>
      <c r="G209" s="126"/>
      <c r="H209" s="85"/>
      <c r="I209" s="144" t="str">
        <f>IF(AND(ISTEXT(K209),ISTEXT(L209)),"",SUM(K209:L209)*'Indices PF'!$E$54)</f>
        <v/>
      </c>
      <c r="J209" s="214" t="str">
        <f>IF(OR(ISBLANK(E209),ISBLANK(F209)),"",
 IF(D209="EI", IF((F209&lt;='Indices PF'!$D$7),
  IF(('Funções Transações'!E209&lt;'Indices PF'!$E$10), 'Indices PF'!$E$7,
  IF(('Funções Transações'!E209&lt;'Indices PF'!$F$10), 'Indices PF'!$F$7, 'Indices PF'!$G$7)),
   IF((F209&lt;='Indices PF'!$D$8),
   IF(('Funções Transações'!E209&lt;'Indices PF'!$E$10), 'Indices PF'!$E$8,
   IF(('Funções Transações'!E209&lt;'Indices PF'!$F$10), 'Indices PF'!$F$8, 'Indices PF'!$G$8)),
    IF((F209&gt;='Indices PF'!$D$9),
    IF(('Funções Transações'!E209&lt;'Indices PF'!$E$10), 'Indices PF'!$E$9,
    IF(('Funções Transações'!E209&lt;'Indices PF'!$F$10), 'Indices PF'!$F$9, 'Indices PF'!$G$9))))),
 IF(D209="EQ", IF((F209&lt;='Indices PF'!$D$15),
  IF(('Funções Transações'!E209&lt;'Indices PF'!$E$18), 'Indices PF'!$E$15,
  IF(('Funções Transações'!E209&lt;'Indices PF'!$F$18), 'Indices PF'!$F$15, 'Indices PF'!$G$15)),
   IF((F209&lt;='Indices PF'!$D$16),
   IF(('Funções Transações'!E209&lt;'Indices PF'!$E$18), 'Indices PF'!$E$16,
   IF(('Funções Transações'!E209&lt;'Indices PF'!$F$18), 'Indices PF'!$F$16, 'Indices PF'!$G$16)),
    IF((F209&gt;='Indices PF'!$D$17),
    IF(('Funções Transações'!E209&lt;'Indices PF'!$E$18), 'Indices PF'!$E$16,
    IF(('Funções Transações'!E209&lt;'Indices PF'!$F$18), 'Indices PF'!$F$16, 'Indices PF'!$G$16))))),
 IF(D209="EO", IF((F209&lt;='Indices PF'!$D$23),
  IF(('Funções Transações'!E209&lt;'Indices PF'!$E$26), 'Indices PF'!$E$23,
  IF(('Funções Transações'!E209&lt;'Indices PF'!$F$26), 'Indices PF'!$F$23, 'Indices PF'!$G$23)),
   IF((F209&lt;='Indices PF'!$D$24),
   IF(('Funções Transações'!E209&lt;'Indices PF'!$E$26), 'Indices PF'!$E$24,
   IF(('Funções Transações'!E209&lt;'Indices PF'!$F$26), 'Indices PF'!$F$24, 'Indices PF'!$G$24)),
    IF((F209&gt;='Indices PF'!$D$25),
    IF(('Funções Transações'!E209&lt;'Indices PF'!$E$26), 'Indices PF'!$E$25,
    IF(('Funções Transações'!E209&lt;'Indices PF'!$F$26), 'Indices PF'!$F$25, 'Indices PF'!$G$25)))))))))</f>
        <v/>
      </c>
      <c r="K209" s="116" t="str">
        <f>IF(OR(ISBLANK(E209),ISBLANK(F209)),"",
 IF(D209="EI", IF((F209&lt;='Indices PF'!$D$7),
  IF(('Funções Transações'!E209&lt;'Indices PF'!$E$10), E209*'Indices PF'!$J$7,
  IF(('Funções Transações'!E209&lt;'Indices PF'!$F$10), E209*'Indices PF'!$K$7, E209*'Indices PF'!$L$7)),
   IF((F209&lt;='Indices PF'!$D$8),
   IF(('Funções Transações'!E209&lt;'Indices PF'!$E$10), E209*'Indices PF'!$J$8,
   IF(('Funções Transações'!E209&lt;'Indices PF'!$F$10), E209*'Indices PF'!$K$8, E209*'Indices PF'!$L$8)),
    IF((F209&gt;='Indices PF'!$D$9),
    IF(('Funções Transações'!E209&lt;'Indices PF'!$E$10), E209*'Indices PF'!$J$9,
    IF(('Funções Transações'!E209&lt;'Indices PF'!$F$10), E209*'Indices PF'!$K$9, E209*'Indices PF'!$L$9))))),
 IF(D209="EQ", IF((F209&lt;='Indices PF'!$D$15),
  IF(('Funções Transações'!E209&lt;'Indices PF'!$E$18), E209*'Indices PF'!$J$15,
  IF(('Funções Transações'!E209&lt;'Indices PF'!$F$18), E209*'Indices PF'!$K$15, E209*'Indices PF'!$L$15)),
   IF((F209&lt;='Indices PF'!$D$16),
   IF(('Funções Transações'!E209&lt;'Indices PF'!$E$18), E209*'Indices PF'!$J$16,
   IF(('Funções Transações'!E209&lt;'Indices PF'!$F$18), E209*'Indices PF'!$K$16, E209*'Indices PF'!$L$16)),
    IF((F209&gt;='Indices PF'!$D$17),
    IF(('Funções Transações'!E209&lt;'Indices PF'!$E$18), E209*'Indices PF'!$J$16,
    IF(('Funções Transações'!E209&lt;'Indices PF'!$F$18), E209*'Indices PF'!$K$16, E209*'Indices PF'!$L$16))))),
 IF(D209="EO", IF((F209&lt;='Indices PF'!$D$23),
  IF(('Funções Transações'!E209&lt;'Indices PF'!$E$26), E209*'Indices PF'!$J$23,
  IF(('Funções Transações'!E209&lt;'Indices PF'!$F$26), E209*'Indices PF'!$K$23, E209*'Indices PF'!$L$23)),
   IF((F209&lt;='Indices PF'!$D$24),
   IF(('Funções Transações'!E209&lt;'Indices PF'!$E$26), E209*'Indices PF'!$J$24,
   IF(('Funções Transações'!E209&lt;'Indices PF'!$F$26), E209*'Indices PF'!$K$24, E209*'Indices PF'!$L$24)),
    IF((F209&gt;='Indices PF'!$D$25),
    IF(('Funções Transações'!E209&lt;'Indices PF'!$E$26), E209*'Indices PF'!$J$25,
    IF(('Funções Transações'!E209&lt;'Indices PF'!$F$26), E209*'Indices PF'!$K$25, E209*'Indices PF'!$L$25)))))))))</f>
        <v/>
      </c>
      <c r="L209" s="239" t="str">
        <f>IF(OR(ISBLANK(G209),ISBLANK(H209)),"",
 IF((H209&lt;='Indices PF'!$D$47),
  IF(('Funções Transações'!G209&lt;'Indices PF'!$E$50), G209*'Indices PF'!$J$47,
  IF(('Funções Transações'!G209&lt;'Indices PF'!$F$50), G209*'Indices PF'!$K$47, G209*'Indices PF'!$L$47)),
   IF((H209&lt;='Indices PF'!$D$48),
   IF(('Funções Transações'!G209&lt;'Indices PF'!$E$50), G209*'Indices PF'!$J$48,
   IF(('Funções Transações'!G209&lt;'Indices PF'!$F$50), G209*'Indices PF'!$K$48, G209*'Indices PF'!$L$48)),
    IF((H209&gt;='Indices PF'!$D$49),
    IF(('Funções Transações'!G209&lt;'Indices PF'!$E$50), G209*'Indices PF'!$J$49,
    IF(('Funções Transações'!G209&lt;'Indices PF'!$F$50), G209*'Indices PF'!$K$49, G209*'Indices PF'!$L$49))))))</f>
        <v/>
      </c>
      <c r="M209" s="85"/>
      <c r="N209" s="126"/>
      <c r="O209" s="126"/>
      <c r="P209" s="126"/>
      <c r="Q209" s="85"/>
      <c r="R209" s="144" t="str">
        <f>IF(AND(ISTEXT(T209),ISTEXT(U209)),"",SUM(T209:U209)*'Indices PF'!$E$54)</f>
        <v/>
      </c>
      <c r="S209" s="214" t="str">
        <f>IF(OR(ISBLANK(N209),ISBLANK(O209)),"",
 IF(M209="EI", IF((O209&lt;='Indices PF'!$D$7),
  IF(('Funções Transações'!N209&lt;'Indices PF'!$E$10), 'Indices PF'!$E$7,
  IF(('Funções Transações'!N209&lt;'Indices PF'!$F$10), 'Indices PF'!$F$7, 'Indices PF'!$G$7)),
   IF((O209&lt;='Indices PF'!$D$8),
   IF(('Funções Transações'!N209&lt;'Indices PF'!$E$10), 'Indices PF'!$E$8,
   IF(('Funções Transações'!N209&lt;'Indices PF'!$F$10), 'Indices PF'!$F$8, 'Indices PF'!$G$8)),
    IF((O209&gt;='Indices PF'!$D$9),
    IF(('Funções Transações'!N209&lt;'Indices PF'!$E$10), 'Indices PF'!$E$9,
    IF(('Funções Transações'!N209&lt;'Indices PF'!$F$10), 'Indices PF'!$F$9, 'Indices PF'!$G$9))))),
 IF(M209="EQ", IF((O209&lt;='Indices PF'!$D$15),
  IF(('Funções Transações'!N209&lt;'Indices PF'!$E$18), 'Indices PF'!$E$15,
  IF(('Funções Transações'!N209&lt;'Indices PF'!$F$18), 'Indices PF'!$F$15, 'Indices PF'!$G$15)),
   IF((O209&lt;='Indices PF'!$D$16),
   IF(('Funções Transações'!N209&lt;'Indices PF'!$E$18), 'Indices PF'!$E$16,
   IF(('Funções Transações'!N209&lt;'Indices PF'!$F$18), 'Indices PF'!$F$16, 'Indices PF'!$G$16)),
    IF((O209&gt;='Indices PF'!$D$17),
    IF(('Funções Transações'!N209&lt;'Indices PF'!$E$18), 'Indices PF'!$E$17,
    IF(('Funções Transações'!N209&lt;'Indices PF'!$F$18), 'Indices PF'!$F$17, 'Indices PF'!$G$17))))),
 IF(M209="EO", IF((O209&lt;='Indices PF'!$D$23),
  IF(('Funções Transações'!N209&lt;'Indices PF'!$E$26), 'Indices PF'!$E$23,
  IF(('Funções Transações'!N209&lt;'Indices PF'!$F$26), 'Indices PF'!$F$23, 'Indices PF'!$G$23)),
   IF((O209&lt;='Indices PF'!$D$24),
   IF(('Funções Transações'!N209&lt;'Indices PF'!$E$26), 'Indices PF'!$E$24,
   IF(('Funções Transações'!N209&lt;'Indices PF'!$F$26), 'Indices PF'!$F$24, 'Indices PF'!$G$24)),
    IF((O209&gt;='Indices PF'!$D$25),
    IF(('Funções Transações'!N209&lt;'Indices PF'!$E$26), 'Indices PF'!$E$25,
    IF(('Funções Transações'!N209&lt;'Indices PF'!$F$26), 'Indices PF'!$F$25, 'Indices PF'!$G$25)))))))))</f>
        <v/>
      </c>
      <c r="T209" s="215" t="str">
        <f>IF(OR(ISBLANK(N209),ISBLANK(O209)),"",
 IF(M209="EI", IF((O209&lt;='Indices PF'!$D$7),
  IF(('Funções Transações'!N209&lt;'Indices PF'!$E$10), N209*'Indices PF'!$J$7,
  IF(('Funções Transações'!N209&lt;'Indices PF'!$F$10), N209*'Indices PF'!$K$7, N209*'Indices PF'!$L$7)),
   IF((O209&lt;='Indices PF'!$D$8),
   IF(('Funções Transações'!N209&lt;'Indices PF'!$E$10), N209*'Indices PF'!$J$8,
   IF(('Funções Transações'!N209&lt;'Indices PF'!$F$10), N209*'Indices PF'!$K$8, N209*'Indices PF'!$L$8)),
    IF((O209&gt;='Indices PF'!$D$9),
    IF(('Funções Transações'!N209&lt;'Indices PF'!$E$10), N209*'Indices PF'!$J$9,
    IF(('Funções Transações'!N209&lt;'Indices PF'!$F$10), N209*'Indices PF'!$K$9, N209*'Indices PF'!$L$9))))),
 IF(M209="EQ", IF((O209&lt;='Indices PF'!$D$15),
  IF(('Funções Transações'!N209&lt;'Indices PF'!$E$18), N209*'Indices PF'!$J$15,
  IF(('Funções Transações'!N209&lt;'Indices PF'!$F$18), N209*'Indices PF'!$K$15, N209*'Indices PF'!$L$15)),
   IF((O209&lt;='Indices PF'!$D$16),
   IF(('Funções Transações'!N209&lt;'Indices PF'!$E$18), N209*'Indices PF'!$J$16,
   IF(('Funções Transações'!N209&lt;'Indices PF'!$F$18), N209*'Indices PF'!$K$16, N209*'Indices PF'!$L$16)),
    IF((O209&gt;='Indices PF'!$D$17),
    IF(('Funções Transações'!N209&lt;'Indices PF'!$E$18), N209*'Indices PF'!$J$17,
    IF(('Funções Transações'!N209&lt;'Indices PF'!$F$18), N209*'Indices PF'!$K$17, N209*'Indices PF'!$L$17))))),
 IF(M209="EO", IF((O209&lt;='Indices PF'!$D$23),
  IF(('Funções Transações'!N209&lt;'Indices PF'!$E$26), N209*'Indices PF'!$J$23,
  IF(('Funções Transações'!N209&lt;'Indices PF'!$F$26), N209*'Indices PF'!$K$23, N209*'Indices PF'!$L$23)),
   IF((O209&lt;='Indices PF'!$D$24),
   IF(('Funções Transações'!N209&lt;'Indices PF'!$E$26), N209*'Indices PF'!$J$24,
   IF(('Funções Transações'!N209&lt;'Indices PF'!$F$26), N209*'Indices PF'!$K$24, N209*'Indices PF'!$L$24)),
    IF((O209&gt;='Indices PF'!$D$25),
    IF(('Funções Transações'!N209&lt;'Indices PF'!$E$26), N209*'Indices PF'!$J$25,
    IF(('Funções Transações'!N209&lt;'Indices PF'!$F$26), N209*'Indices PF'!$K$25, N209*'Indices PF'!$L$25)))))))))</f>
        <v/>
      </c>
      <c r="U209" s="216" t="str">
        <f>IF(OR(ISBLANK(P209),ISBLANK(Q209)),"",
 IF((Q209&lt;='Indices PF'!$D$47),
  IF(('Funções Transações'!P209&lt;'Indices PF'!$E$50), P209*'Indices PF'!$J$47,
  IF(('Funções Transações'!P209&lt;'Indices PF'!$F$50), P209*'Indices PF'!$K$47, P209*'Indices PF'!$L$47)),
   IF((Q209&lt;='Indices PF'!$D$48),
   IF(('Funções Transações'!P209&lt;'Indices PF'!$E$50), P209*'Indices PF'!$J$48,
   IF(('Funções Transações'!P209&lt;'Indices PF'!$F$50), P209*'Indices PF'!$K$48, P209*'Indices PF'!$L$48)),
    IF((Q209&gt;='Indices PF'!$D$49),
    IF(('Funções Transações'!P209&lt;'Indices PF'!$E$50), P209*'Indices PF'!$J$49,
    IF(('Funções Transações'!P209&lt;'Indices PF'!$F$50), P209*'Indices PF'!$K$49, P209*'Indices PF'!$L$49))))))</f>
        <v/>
      </c>
      <c r="V209" s="122"/>
      <c r="W209" s="122"/>
      <c r="X209" s="122"/>
      <c r="Y209" s="117"/>
      <c r="Z209" s="117"/>
      <c r="AA209" s="118"/>
      <c r="AB209" s="241" t="str">
        <f t="shared" si="2"/>
        <v/>
      </c>
      <c r="AC209" s="123"/>
      <c r="AD209" s="123"/>
      <c r="AE209" s="123"/>
      <c r="AF209" s="123"/>
      <c r="AG209" s="123"/>
    </row>
    <row r="210" spans="1:33" ht="12.75" customHeight="1">
      <c r="A210" s="84"/>
      <c r="B210" s="107"/>
      <c r="C210" s="173"/>
      <c r="D210" s="126"/>
      <c r="E210" s="126"/>
      <c r="F210" s="126"/>
      <c r="G210" s="126"/>
      <c r="H210" s="85"/>
      <c r="I210" s="144" t="str">
        <f>IF(AND(ISTEXT(K210),ISTEXT(L210)),"",SUM(K210:L210)*'Indices PF'!$E$54)</f>
        <v/>
      </c>
      <c r="J210" s="214" t="str">
        <f>IF(OR(ISBLANK(E210),ISBLANK(F210)),"",
 IF(D210="EI", IF((F210&lt;='Indices PF'!$D$7),
  IF(('Funções Transações'!E210&lt;'Indices PF'!$E$10), 'Indices PF'!$E$7,
  IF(('Funções Transações'!E210&lt;'Indices PF'!$F$10), 'Indices PF'!$F$7, 'Indices PF'!$G$7)),
   IF((F210&lt;='Indices PF'!$D$8),
   IF(('Funções Transações'!E210&lt;'Indices PF'!$E$10), 'Indices PF'!$E$8,
   IF(('Funções Transações'!E210&lt;'Indices PF'!$F$10), 'Indices PF'!$F$8, 'Indices PF'!$G$8)),
    IF((F210&gt;='Indices PF'!$D$9),
    IF(('Funções Transações'!E210&lt;'Indices PF'!$E$10), 'Indices PF'!$E$9,
    IF(('Funções Transações'!E210&lt;'Indices PF'!$F$10), 'Indices PF'!$F$9, 'Indices PF'!$G$9))))),
 IF(D210="EQ", IF((F210&lt;='Indices PF'!$D$15),
  IF(('Funções Transações'!E210&lt;'Indices PF'!$E$18), 'Indices PF'!$E$15,
  IF(('Funções Transações'!E210&lt;'Indices PF'!$F$18), 'Indices PF'!$F$15, 'Indices PF'!$G$15)),
   IF((F210&lt;='Indices PF'!$D$16),
   IF(('Funções Transações'!E210&lt;'Indices PF'!$E$18), 'Indices PF'!$E$16,
   IF(('Funções Transações'!E210&lt;'Indices PF'!$F$18), 'Indices PF'!$F$16, 'Indices PF'!$G$16)),
    IF((F210&gt;='Indices PF'!$D$17),
    IF(('Funções Transações'!E210&lt;'Indices PF'!$E$18), 'Indices PF'!$E$16,
    IF(('Funções Transações'!E210&lt;'Indices PF'!$F$18), 'Indices PF'!$F$16, 'Indices PF'!$G$16))))),
 IF(D210="EO", IF((F210&lt;='Indices PF'!$D$23),
  IF(('Funções Transações'!E210&lt;'Indices PF'!$E$26), 'Indices PF'!$E$23,
  IF(('Funções Transações'!E210&lt;'Indices PF'!$F$26), 'Indices PF'!$F$23, 'Indices PF'!$G$23)),
   IF((F210&lt;='Indices PF'!$D$24),
   IF(('Funções Transações'!E210&lt;'Indices PF'!$E$26), 'Indices PF'!$E$24,
   IF(('Funções Transações'!E210&lt;'Indices PF'!$F$26), 'Indices PF'!$F$24, 'Indices PF'!$G$24)),
    IF((F210&gt;='Indices PF'!$D$25),
    IF(('Funções Transações'!E210&lt;'Indices PF'!$E$26), 'Indices PF'!$E$25,
    IF(('Funções Transações'!E210&lt;'Indices PF'!$F$26), 'Indices PF'!$F$25, 'Indices PF'!$G$25)))))))))</f>
        <v/>
      </c>
      <c r="K210" s="116" t="str">
        <f>IF(OR(ISBLANK(E210),ISBLANK(F210)),"",
 IF(D210="EI", IF((F210&lt;='Indices PF'!$D$7),
  IF(('Funções Transações'!E210&lt;'Indices PF'!$E$10), E210*'Indices PF'!$J$7,
  IF(('Funções Transações'!E210&lt;'Indices PF'!$F$10), E210*'Indices PF'!$K$7, E210*'Indices PF'!$L$7)),
   IF((F210&lt;='Indices PF'!$D$8),
   IF(('Funções Transações'!E210&lt;'Indices PF'!$E$10), E210*'Indices PF'!$J$8,
   IF(('Funções Transações'!E210&lt;'Indices PF'!$F$10), E210*'Indices PF'!$K$8, E210*'Indices PF'!$L$8)),
    IF((F210&gt;='Indices PF'!$D$9),
    IF(('Funções Transações'!E210&lt;'Indices PF'!$E$10), E210*'Indices PF'!$J$9,
    IF(('Funções Transações'!E210&lt;'Indices PF'!$F$10), E210*'Indices PF'!$K$9, E210*'Indices PF'!$L$9))))),
 IF(D210="EQ", IF((F210&lt;='Indices PF'!$D$15),
  IF(('Funções Transações'!E210&lt;'Indices PF'!$E$18), E210*'Indices PF'!$J$15,
  IF(('Funções Transações'!E210&lt;'Indices PF'!$F$18), E210*'Indices PF'!$K$15, E210*'Indices PF'!$L$15)),
   IF((F210&lt;='Indices PF'!$D$16),
   IF(('Funções Transações'!E210&lt;'Indices PF'!$E$18), E210*'Indices PF'!$J$16,
   IF(('Funções Transações'!E210&lt;'Indices PF'!$F$18), E210*'Indices PF'!$K$16, E210*'Indices PF'!$L$16)),
    IF((F210&gt;='Indices PF'!$D$17),
    IF(('Funções Transações'!E210&lt;'Indices PF'!$E$18), E210*'Indices PF'!$J$16,
    IF(('Funções Transações'!E210&lt;'Indices PF'!$F$18), E210*'Indices PF'!$K$16, E210*'Indices PF'!$L$16))))),
 IF(D210="EO", IF((F210&lt;='Indices PF'!$D$23),
  IF(('Funções Transações'!E210&lt;'Indices PF'!$E$26), E210*'Indices PF'!$J$23,
  IF(('Funções Transações'!E210&lt;'Indices PF'!$F$26), E210*'Indices PF'!$K$23, E210*'Indices PF'!$L$23)),
   IF((F210&lt;='Indices PF'!$D$24),
   IF(('Funções Transações'!E210&lt;'Indices PF'!$E$26), E210*'Indices PF'!$J$24,
   IF(('Funções Transações'!E210&lt;'Indices PF'!$F$26), E210*'Indices PF'!$K$24, E210*'Indices PF'!$L$24)),
    IF((F210&gt;='Indices PF'!$D$25),
    IF(('Funções Transações'!E210&lt;'Indices PF'!$E$26), E210*'Indices PF'!$J$25,
    IF(('Funções Transações'!E210&lt;'Indices PF'!$F$26), E210*'Indices PF'!$K$25, E210*'Indices PF'!$L$25)))))))))</f>
        <v/>
      </c>
      <c r="L210" s="239" t="str">
        <f>IF(OR(ISBLANK(G210),ISBLANK(H210)),"",
 IF((H210&lt;='Indices PF'!$D$47),
  IF(('Funções Transações'!G210&lt;'Indices PF'!$E$50), G210*'Indices PF'!$J$47,
  IF(('Funções Transações'!G210&lt;'Indices PF'!$F$50), G210*'Indices PF'!$K$47, G210*'Indices PF'!$L$47)),
   IF((H210&lt;='Indices PF'!$D$48),
   IF(('Funções Transações'!G210&lt;'Indices PF'!$E$50), G210*'Indices PF'!$J$48,
   IF(('Funções Transações'!G210&lt;'Indices PF'!$F$50), G210*'Indices PF'!$K$48, G210*'Indices PF'!$L$48)),
    IF((H210&gt;='Indices PF'!$D$49),
    IF(('Funções Transações'!G210&lt;'Indices PF'!$E$50), G210*'Indices PF'!$J$49,
    IF(('Funções Transações'!G210&lt;'Indices PF'!$F$50), G210*'Indices PF'!$K$49, G210*'Indices PF'!$L$49))))))</f>
        <v/>
      </c>
      <c r="M210" s="85"/>
      <c r="N210" s="126"/>
      <c r="O210" s="126"/>
      <c r="P210" s="126"/>
      <c r="Q210" s="85"/>
      <c r="R210" s="144" t="str">
        <f>IF(AND(ISTEXT(T210),ISTEXT(U210)),"",SUM(T210:U210)*'Indices PF'!$E$54)</f>
        <v/>
      </c>
      <c r="S210" s="214" t="str">
        <f>IF(OR(ISBLANK(N210),ISBLANK(O210)),"",
 IF(M210="EI", IF((O210&lt;='Indices PF'!$D$7),
  IF(('Funções Transações'!N210&lt;'Indices PF'!$E$10), 'Indices PF'!$E$7,
  IF(('Funções Transações'!N210&lt;'Indices PF'!$F$10), 'Indices PF'!$F$7, 'Indices PF'!$G$7)),
   IF((O210&lt;='Indices PF'!$D$8),
   IF(('Funções Transações'!N210&lt;'Indices PF'!$E$10), 'Indices PF'!$E$8,
   IF(('Funções Transações'!N210&lt;'Indices PF'!$F$10), 'Indices PF'!$F$8, 'Indices PF'!$G$8)),
    IF((O210&gt;='Indices PF'!$D$9),
    IF(('Funções Transações'!N210&lt;'Indices PF'!$E$10), 'Indices PF'!$E$9,
    IF(('Funções Transações'!N210&lt;'Indices PF'!$F$10), 'Indices PF'!$F$9, 'Indices PF'!$G$9))))),
 IF(M210="EQ", IF((O210&lt;='Indices PF'!$D$15),
  IF(('Funções Transações'!N210&lt;'Indices PF'!$E$18), 'Indices PF'!$E$15,
  IF(('Funções Transações'!N210&lt;'Indices PF'!$F$18), 'Indices PF'!$F$15, 'Indices PF'!$G$15)),
   IF((O210&lt;='Indices PF'!$D$16),
   IF(('Funções Transações'!N210&lt;'Indices PF'!$E$18), 'Indices PF'!$E$16,
   IF(('Funções Transações'!N210&lt;'Indices PF'!$F$18), 'Indices PF'!$F$16, 'Indices PF'!$G$16)),
    IF((O210&gt;='Indices PF'!$D$17),
    IF(('Funções Transações'!N210&lt;'Indices PF'!$E$18), 'Indices PF'!$E$17,
    IF(('Funções Transações'!N210&lt;'Indices PF'!$F$18), 'Indices PF'!$F$17, 'Indices PF'!$G$17))))),
 IF(M210="EO", IF((O210&lt;='Indices PF'!$D$23),
  IF(('Funções Transações'!N210&lt;'Indices PF'!$E$26), 'Indices PF'!$E$23,
  IF(('Funções Transações'!N210&lt;'Indices PF'!$F$26), 'Indices PF'!$F$23, 'Indices PF'!$G$23)),
   IF((O210&lt;='Indices PF'!$D$24),
   IF(('Funções Transações'!N210&lt;'Indices PF'!$E$26), 'Indices PF'!$E$24,
   IF(('Funções Transações'!N210&lt;'Indices PF'!$F$26), 'Indices PF'!$F$24, 'Indices PF'!$G$24)),
    IF((O210&gt;='Indices PF'!$D$25),
    IF(('Funções Transações'!N210&lt;'Indices PF'!$E$26), 'Indices PF'!$E$25,
    IF(('Funções Transações'!N210&lt;'Indices PF'!$F$26), 'Indices PF'!$F$25, 'Indices PF'!$G$25)))))))))</f>
        <v/>
      </c>
      <c r="T210" s="215" t="str">
        <f>IF(OR(ISBLANK(N210),ISBLANK(O210)),"",
 IF(M210="EI", IF((O210&lt;='Indices PF'!$D$7),
  IF(('Funções Transações'!N210&lt;'Indices PF'!$E$10), N210*'Indices PF'!$J$7,
  IF(('Funções Transações'!N210&lt;'Indices PF'!$F$10), N210*'Indices PF'!$K$7, N210*'Indices PF'!$L$7)),
   IF((O210&lt;='Indices PF'!$D$8),
   IF(('Funções Transações'!N210&lt;'Indices PF'!$E$10), N210*'Indices PF'!$J$8,
   IF(('Funções Transações'!N210&lt;'Indices PF'!$F$10), N210*'Indices PF'!$K$8, N210*'Indices PF'!$L$8)),
    IF((O210&gt;='Indices PF'!$D$9),
    IF(('Funções Transações'!N210&lt;'Indices PF'!$E$10), N210*'Indices PF'!$J$9,
    IF(('Funções Transações'!N210&lt;'Indices PF'!$F$10), N210*'Indices PF'!$K$9, N210*'Indices PF'!$L$9))))),
 IF(M210="EQ", IF((O210&lt;='Indices PF'!$D$15),
  IF(('Funções Transações'!N210&lt;'Indices PF'!$E$18), N210*'Indices PF'!$J$15,
  IF(('Funções Transações'!N210&lt;'Indices PF'!$F$18), N210*'Indices PF'!$K$15, N210*'Indices PF'!$L$15)),
   IF((O210&lt;='Indices PF'!$D$16),
   IF(('Funções Transações'!N210&lt;'Indices PF'!$E$18), N210*'Indices PF'!$J$16,
   IF(('Funções Transações'!N210&lt;'Indices PF'!$F$18), N210*'Indices PF'!$K$16, N210*'Indices PF'!$L$16)),
    IF((O210&gt;='Indices PF'!$D$17),
    IF(('Funções Transações'!N210&lt;'Indices PF'!$E$18), N210*'Indices PF'!$J$17,
    IF(('Funções Transações'!N210&lt;'Indices PF'!$F$18), N210*'Indices PF'!$K$17, N210*'Indices PF'!$L$17))))),
 IF(M210="EO", IF((O210&lt;='Indices PF'!$D$23),
  IF(('Funções Transações'!N210&lt;'Indices PF'!$E$26), N210*'Indices PF'!$J$23,
  IF(('Funções Transações'!N210&lt;'Indices PF'!$F$26), N210*'Indices PF'!$K$23, N210*'Indices PF'!$L$23)),
   IF((O210&lt;='Indices PF'!$D$24),
   IF(('Funções Transações'!N210&lt;'Indices PF'!$E$26), N210*'Indices PF'!$J$24,
   IF(('Funções Transações'!N210&lt;'Indices PF'!$F$26), N210*'Indices PF'!$K$24, N210*'Indices PF'!$L$24)),
    IF((O210&gt;='Indices PF'!$D$25),
    IF(('Funções Transações'!N210&lt;'Indices PF'!$E$26), N210*'Indices PF'!$J$25,
    IF(('Funções Transações'!N210&lt;'Indices PF'!$F$26), N210*'Indices PF'!$K$25, N210*'Indices PF'!$L$25)))))))))</f>
        <v/>
      </c>
      <c r="U210" s="216" t="str">
        <f>IF(OR(ISBLANK(P210),ISBLANK(Q210)),"",
 IF((Q210&lt;='Indices PF'!$D$47),
  IF(('Funções Transações'!P210&lt;'Indices PF'!$E$50), P210*'Indices PF'!$J$47,
  IF(('Funções Transações'!P210&lt;'Indices PF'!$F$50), P210*'Indices PF'!$K$47, P210*'Indices PF'!$L$47)),
   IF((Q210&lt;='Indices PF'!$D$48),
   IF(('Funções Transações'!P210&lt;'Indices PF'!$E$50), P210*'Indices PF'!$J$48,
   IF(('Funções Transações'!P210&lt;'Indices PF'!$F$50), P210*'Indices PF'!$K$48, P210*'Indices PF'!$L$48)),
    IF((Q210&gt;='Indices PF'!$D$49),
    IF(('Funções Transações'!P210&lt;'Indices PF'!$E$50), P210*'Indices PF'!$J$49,
    IF(('Funções Transações'!P210&lt;'Indices PF'!$F$50), P210*'Indices PF'!$K$49, P210*'Indices PF'!$L$49))))))</f>
        <v/>
      </c>
      <c r="V210" s="122"/>
      <c r="W210" s="122"/>
      <c r="X210" s="122"/>
      <c r="Y210" s="117"/>
      <c r="Z210" s="117"/>
      <c r="AA210" s="118"/>
      <c r="AB210" s="241" t="str">
        <f t="shared" si="2"/>
        <v/>
      </c>
      <c r="AC210" s="123"/>
      <c r="AD210" s="123"/>
      <c r="AE210" s="123"/>
      <c r="AF210" s="123"/>
      <c r="AG210" s="123"/>
    </row>
    <row r="211" spans="1:33" ht="12.75" customHeight="1">
      <c r="A211" s="84"/>
      <c r="B211" s="224"/>
      <c r="C211" s="173"/>
      <c r="D211" s="122"/>
      <c r="E211" s="118"/>
      <c r="F211" s="238"/>
      <c r="G211" s="122"/>
      <c r="H211" s="118"/>
      <c r="I211" s="144" t="str">
        <f>IF(AND(ISTEXT(K211),ISTEXT(L211)),"",SUM(K211:L211)*'Indices PF'!$E$54)</f>
        <v/>
      </c>
      <c r="J211" s="214" t="str">
        <f>IF(OR(ISBLANK(E211),ISBLANK(F211)),"",
 IF(D211="EI", IF((F211&lt;='Indices PF'!$D$7),
  IF(('Funções Transações'!E211&lt;'Indices PF'!$E$10), 'Indices PF'!$E$7,
  IF(('Funções Transações'!E211&lt;'Indices PF'!$F$10), 'Indices PF'!$F$7, 'Indices PF'!$G$7)),
   IF((F211&lt;='Indices PF'!$D$8),
   IF(('Funções Transações'!E211&lt;'Indices PF'!$E$10), 'Indices PF'!$E$8,
   IF(('Funções Transações'!E211&lt;'Indices PF'!$F$10), 'Indices PF'!$F$8, 'Indices PF'!$G$8)),
    IF((F211&gt;='Indices PF'!$D$9),
    IF(('Funções Transações'!E211&lt;'Indices PF'!$E$10), 'Indices PF'!$E$9,
    IF(('Funções Transações'!E211&lt;'Indices PF'!$F$10), 'Indices PF'!$F$9, 'Indices PF'!$G$9))))),
 IF(D211="EQ", IF((F211&lt;='Indices PF'!$D$15),
  IF(('Funções Transações'!E211&lt;'Indices PF'!$E$18), 'Indices PF'!$E$15,
  IF(('Funções Transações'!E211&lt;'Indices PF'!$F$18), 'Indices PF'!$F$15, 'Indices PF'!$G$15)),
   IF((F211&lt;='Indices PF'!$D$16),
   IF(('Funções Transações'!E211&lt;'Indices PF'!$E$18), 'Indices PF'!$E$16,
   IF(('Funções Transações'!E211&lt;'Indices PF'!$F$18), 'Indices PF'!$F$16, 'Indices PF'!$G$16)),
    IF((F211&gt;='Indices PF'!$D$17),
    IF(('Funções Transações'!E211&lt;'Indices PF'!$E$18), 'Indices PF'!$E$16,
    IF(('Funções Transações'!E211&lt;'Indices PF'!$F$18), 'Indices PF'!$F$16, 'Indices PF'!$G$16))))),
 IF(D211="EO", IF((F211&lt;='Indices PF'!$D$23),
  IF(('Funções Transações'!E211&lt;'Indices PF'!$E$26), 'Indices PF'!$E$23,
  IF(('Funções Transações'!E211&lt;'Indices PF'!$F$26), 'Indices PF'!$F$23, 'Indices PF'!$G$23)),
   IF((F211&lt;='Indices PF'!$D$24),
   IF(('Funções Transações'!E211&lt;'Indices PF'!$E$26), 'Indices PF'!$E$24,
   IF(('Funções Transações'!E211&lt;'Indices PF'!$F$26), 'Indices PF'!$F$24, 'Indices PF'!$G$24)),
    IF((F211&gt;='Indices PF'!$D$25),
    IF(('Funções Transações'!E211&lt;'Indices PF'!$E$26), 'Indices PF'!$E$25,
    IF(('Funções Transações'!E211&lt;'Indices PF'!$F$26), 'Indices PF'!$F$25, 'Indices PF'!$G$25)))))))))</f>
        <v/>
      </c>
      <c r="K211" s="116" t="str">
        <f>IF(OR(ISBLANK(E211),ISBLANK(F211)),"",
 IF(D211="EI", IF((F211&lt;='Indices PF'!$D$7),
  IF(('Funções Transações'!E211&lt;'Indices PF'!$E$10), E211*'Indices PF'!$J$7,
  IF(('Funções Transações'!E211&lt;'Indices PF'!$F$10), E211*'Indices PF'!$K$7, E211*'Indices PF'!$L$7)),
   IF((F211&lt;='Indices PF'!$D$8),
   IF(('Funções Transações'!E211&lt;'Indices PF'!$E$10), E211*'Indices PF'!$J$8,
   IF(('Funções Transações'!E211&lt;'Indices PF'!$F$10), E211*'Indices PF'!$K$8, E211*'Indices PF'!$L$8)),
    IF((F211&gt;='Indices PF'!$D$9),
    IF(('Funções Transações'!E211&lt;'Indices PF'!$E$10), E211*'Indices PF'!$J$9,
    IF(('Funções Transações'!E211&lt;'Indices PF'!$F$10), E211*'Indices PF'!$K$9, E211*'Indices PF'!$L$9))))),
 IF(D211="EQ", IF((F211&lt;='Indices PF'!$D$15),
  IF(('Funções Transações'!E211&lt;'Indices PF'!$E$18), E211*'Indices PF'!$J$15,
  IF(('Funções Transações'!E211&lt;'Indices PF'!$F$18), E211*'Indices PF'!$K$15, E211*'Indices PF'!$L$15)),
   IF((F211&lt;='Indices PF'!$D$16),
   IF(('Funções Transações'!E211&lt;'Indices PF'!$E$18), E211*'Indices PF'!$J$16,
   IF(('Funções Transações'!E211&lt;'Indices PF'!$F$18), E211*'Indices PF'!$K$16, E211*'Indices PF'!$L$16)),
    IF((F211&gt;='Indices PF'!$D$17),
    IF(('Funções Transações'!E211&lt;'Indices PF'!$E$18), E211*'Indices PF'!$J$16,
    IF(('Funções Transações'!E211&lt;'Indices PF'!$F$18), E211*'Indices PF'!$K$16, E211*'Indices PF'!$L$16))))),
 IF(D211="EO", IF((F211&lt;='Indices PF'!$D$23),
  IF(('Funções Transações'!E211&lt;'Indices PF'!$E$26), E211*'Indices PF'!$J$23,
  IF(('Funções Transações'!E211&lt;'Indices PF'!$F$26), E211*'Indices PF'!$K$23, E211*'Indices PF'!$L$23)),
   IF((F211&lt;='Indices PF'!$D$24),
   IF(('Funções Transações'!E211&lt;'Indices PF'!$E$26), E211*'Indices PF'!$J$24,
   IF(('Funções Transações'!E211&lt;'Indices PF'!$F$26), E211*'Indices PF'!$K$24, E211*'Indices PF'!$L$24)),
    IF((F211&gt;='Indices PF'!$D$25),
    IF(('Funções Transações'!E211&lt;'Indices PF'!$E$26), E211*'Indices PF'!$J$25,
    IF(('Funções Transações'!E211&lt;'Indices PF'!$F$26), E211*'Indices PF'!$K$25, E211*'Indices PF'!$L$25)))))))))</f>
        <v/>
      </c>
      <c r="L211" s="239" t="str">
        <f>IF(OR(ISBLANK(G211),ISBLANK(H211)),"",
 IF((H211&lt;='Indices PF'!$D$47),
  IF(('Funções Transações'!G211&lt;'Indices PF'!$E$50), G211*'Indices PF'!$J$47,
  IF(('Funções Transações'!G211&lt;'Indices PF'!$F$50), G211*'Indices PF'!$K$47, G211*'Indices PF'!$L$47)),
   IF((H211&lt;='Indices PF'!$D$48),
   IF(('Funções Transações'!G211&lt;'Indices PF'!$E$50), G211*'Indices PF'!$J$48,
   IF(('Funções Transações'!G211&lt;'Indices PF'!$F$50), G211*'Indices PF'!$K$48, G211*'Indices PF'!$L$48)),
    IF((H211&gt;='Indices PF'!$D$49),
    IF(('Funções Transações'!G211&lt;'Indices PF'!$E$50), G211*'Indices PF'!$J$49,
    IF(('Funções Transações'!G211&lt;'Indices PF'!$F$50), G211*'Indices PF'!$K$49, G211*'Indices PF'!$L$49))))))</f>
        <v/>
      </c>
      <c r="M211" s="125"/>
      <c r="N211" s="126"/>
      <c r="O211" s="212"/>
      <c r="P211" s="126"/>
      <c r="Q211" s="148"/>
      <c r="R211" s="144" t="str">
        <f>IF(AND(ISTEXT(T211),ISTEXT(U211)),"",SUM(T211:U211)*'Indices PF'!$E$54)</f>
        <v/>
      </c>
      <c r="S211" s="214" t="str">
        <f>IF(OR(ISBLANK(N211),ISBLANK(O211)),"",
 IF(M211="EI", IF((O211&lt;='Indices PF'!$D$7),
  IF(('Funções Transações'!N211&lt;'Indices PF'!$E$10), 'Indices PF'!$E$7,
  IF(('Funções Transações'!N211&lt;'Indices PF'!$F$10), 'Indices PF'!$F$7, 'Indices PF'!$G$7)),
   IF((O211&lt;='Indices PF'!$D$8),
   IF(('Funções Transações'!N211&lt;'Indices PF'!$E$10), 'Indices PF'!$E$8,
   IF(('Funções Transações'!N211&lt;'Indices PF'!$F$10), 'Indices PF'!$F$8, 'Indices PF'!$G$8)),
    IF((O211&gt;='Indices PF'!$D$9),
    IF(('Funções Transações'!N211&lt;'Indices PF'!$E$10), 'Indices PF'!$E$9,
    IF(('Funções Transações'!N211&lt;'Indices PF'!$F$10), 'Indices PF'!$F$9, 'Indices PF'!$G$9))))),
 IF(M211="EQ", IF((O211&lt;='Indices PF'!$D$15),
  IF(('Funções Transações'!N211&lt;'Indices PF'!$E$18), 'Indices PF'!$E$15,
  IF(('Funções Transações'!N211&lt;'Indices PF'!$F$18), 'Indices PF'!$F$15, 'Indices PF'!$G$15)),
   IF((O211&lt;='Indices PF'!$D$16),
   IF(('Funções Transações'!N211&lt;'Indices PF'!$E$18), 'Indices PF'!$E$16,
   IF(('Funções Transações'!N211&lt;'Indices PF'!$F$18), 'Indices PF'!$F$16, 'Indices PF'!$G$16)),
    IF((O211&gt;='Indices PF'!$D$17),
    IF(('Funções Transações'!N211&lt;'Indices PF'!$E$18), 'Indices PF'!$E$17,
    IF(('Funções Transações'!N211&lt;'Indices PF'!$F$18), 'Indices PF'!$F$17, 'Indices PF'!$G$17))))),
 IF(M211="EO", IF((O211&lt;='Indices PF'!$D$23),
  IF(('Funções Transações'!N211&lt;'Indices PF'!$E$26), 'Indices PF'!$E$23,
  IF(('Funções Transações'!N211&lt;'Indices PF'!$F$26), 'Indices PF'!$F$23, 'Indices PF'!$G$23)),
   IF((O211&lt;='Indices PF'!$D$24),
   IF(('Funções Transações'!N211&lt;'Indices PF'!$E$26), 'Indices PF'!$E$24,
   IF(('Funções Transações'!N211&lt;'Indices PF'!$F$26), 'Indices PF'!$F$24, 'Indices PF'!$G$24)),
    IF((O211&gt;='Indices PF'!$D$25),
    IF(('Funções Transações'!N211&lt;'Indices PF'!$E$26), 'Indices PF'!$E$25,
    IF(('Funções Transações'!N211&lt;'Indices PF'!$F$26), 'Indices PF'!$F$25, 'Indices PF'!$G$25)))))))))</f>
        <v/>
      </c>
      <c r="T211" s="215" t="str">
        <f>IF(OR(ISBLANK(N211),ISBLANK(O211)),"",
 IF(M211="EI", IF((O211&lt;='Indices PF'!$D$7),
  IF(('Funções Transações'!N211&lt;'Indices PF'!$E$10), N211*'Indices PF'!$J$7,
  IF(('Funções Transações'!N211&lt;'Indices PF'!$F$10), N211*'Indices PF'!$K$7, N211*'Indices PF'!$L$7)),
   IF((O211&lt;='Indices PF'!$D$8),
   IF(('Funções Transações'!N211&lt;'Indices PF'!$E$10), N211*'Indices PF'!$J$8,
   IF(('Funções Transações'!N211&lt;'Indices PF'!$F$10), N211*'Indices PF'!$K$8, N211*'Indices PF'!$L$8)),
    IF((O211&gt;='Indices PF'!$D$9),
    IF(('Funções Transações'!N211&lt;'Indices PF'!$E$10), N211*'Indices PF'!$J$9,
    IF(('Funções Transações'!N211&lt;'Indices PF'!$F$10), N211*'Indices PF'!$K$9, N211*'Indices PF'!$L$9))))),
 IF(M211="EQ", IF((O211&lt;='Indices PF'!$D$15),
  IF(('Funções Transações'!N211&lt;'Indices PF'!$E$18), N211*'Indices PF'!$J$15,
  IF(('Funções Transações'!N211&lt;'Indices PF'!$F$18), N211*'Indices PF'!$K$15, N211*'Indices PF'!$L$15)),
   IF((O211&lt;='Indices PF'!$D$16),
   IF(('Funções Transações'!N211&lt;'Indices PF'!$E$18), N211*'Indices PF'!$J$16,
   IF(('Funções Transações'!N211&lt;'Indices PF'!$F$18), N211*'Indices PF'!$K$16, N211*'Indices PF'!$L$16)),
    IF((O211&gt;='Indices PF'!$D$17),
    IF(('Funções Transações'!N211&lt;'Indices PF'!$E$18), N211*'Indices PF'!$J$17,
    IF(('Funções Transações'!N211&lt;'Indices PF'!$F$18), N211*'Indices PF'!$K$17, N211*'Indices PF'!$L$17))))),
 IF(M211="EO", IF((O211&lt;='Indices PF'!$D$23),
  IF(('Funções Transações'!N211&lt;'Indices PF'!$E$26), N211*'Indices PF'!$J$23,
  IF(('Funções Transações'!N211&lt;'Indices PF'!$F$26), N211*'Indices PF'!$K$23, N211*'Indices PF'!$L$23)),
   IF((O211&lt;='Indices PF'!$D$24),
   IF(('Funções Transações'!N211&lt;'Indices PF'!$E$26), N211*'Indices PF'!$J$24,
   IF(('Funções Transações'!N211&lt;'Indices PF'!$F$26), N211*'Indices PF'!$K$24, N211*'Indices PF'!$L$24)),
    IF((O211&gt;='Indices PF'!$D$25),
    IF(('Funções Transações'!N211&lt;'Indices PF'!$E$26), N211*'Indices PF'!$J$25,
    IF(('Funções Transações'!N211&lt;'Indices PF'!$F$26), N211*'Indices PF'!$K$25, N211*'Indices PF'!$L$25)))))))))</f>
        <v/>
      </c>
      <c r="U211" s="216" t="str">
        <f>IF(OR(ISBLANK(P211),ISBLANK(Q211)),"",
 IF((Q211&lt;='Indices PF'!$D$47),
  IF(('Funções Transações'!P211&lt;'Indices PF'!$E$50), P211*'Indices PF'!$J$47,
  IF(('Funções Transações'!P211&lt;'Indices PF'!$F$50), P211*'Indices PF'!$K$47, P211*'Indices PF'!$L$47)),
   IF((Q211&lt;='Indices PF'!$D$48),
   IF(('Funções Transações'!P211&lt;'Indices PF'!$E$50), P211*'Indices PF'!$J$48,
   IF(('Funções Transações'!P211&lt;'Indices PF'!$F$50), P211*'Indices PF'!$K$48, P211*'Indices PF'!$L$48)),
    IF((Q211&gt;='Indices PF'!$D$49),
    IF(('Funções Transações'!P211&lt;'Indices PF'!$E$50), P211*'Indices PF'!$J$49,
    IF(('Funções Transações'!P211&lt;'Indices PF'!$F$50), P211*'Indices PF'!$K$49, P211*'Indices PF'!$L$49))))))</f>
        <v/>
      </c>
      <c r="V211" s="149"/>
      <c r="W211" s="149"/>
      <c r="X211" s="149"/>
      <c r="Y211" s="242"/>
      <c r="Z211" s="117"/>
      <c r="AA211" s="118"/>
      <c r="AB211" s="241" t="str">
        <f t="shared" si="2"/>
        <v/>
      </c>
      <c r="AC211" s="123"/>
      <c r="AD211" s="148"/>
      <c r="AE211" s="123"/>
      <c r="AF211" s="123"/>
      <c r="AG211" s="123"/>
    </row>
    <row r="212" spans="1:33" ht="12.75" customHeight="1">
      <c r="A212" s="84"/>
      <c r="B212" s="226" t="s">
        <v>94</v>
      </c>
      <c r="C212" s="21"/>
      <c r="D212" s="97"/>
      <c r="E212" s="97"/>
      <c r="F212" s="97"/>
      <c r="G212" s="97"/>
      <c r="H212" s="97"/>
      <c r="I212" s="134">
        <f t="shared" ref="I212:L212" si="3">SUM(I112:I211)</f>
        <v>0</v>
      </c>
      <c r="J212" s="134">
        <f t="shared" si="3"/>
        <v>0</v>
      </c>
      <c r="K212" s="135">
        <f t="shared" si="3"/>
        <v>0</v>
      </c>
      <c r="L212" s="243">
        <f t="shared" si="3"/>
        <v>0</v>
      </c>
      <c r="M212" s="97"/>
      <c r="N212" s="97"/>
      <c r="O212" s="127"/>
      <c r="P212" s="97"/>
      <c r="Q212" s="97"/>
      <c r="R212" s="135">
        <f t="shared" ref="R212:Y212" si="4">SUM(R112:R211)</f>
        <v>0</v>
      </c>
      <c r="S212" s="135">
        <f t="shared" si="4"/>
        <v>0</v>
      </c>
      <c r="T212" s="135">
        <f t="shared" si="4"/>
        <v>0</v>
      </c>
      <c r="U212" s="135">
        <f t="shared" si="4"/>
        <v>0</v>
      </c>
      <c r="V212" s="152">
        <f t="shared" si="4"/>
        <v>0</v>
      </c>
      <c r="W212" s="152">
        <f t="shared" si="4"/>
        <v>0</v>
      </c>
      <c r="X212" s="152">
        <f t="shared" si="4"/>
        <v>0</v>
      </c>
      <c r="Y212" s="152">
        <f t="shared" si="4"/>
        <v>0</v>
      </c>
      <c r="Z212" s="206"/>
      <c r="AA212" s="244"/>
      <c r="AB212" s="245">
        <f>SUM(AB112:AB211)</f>
        <v>0</v>
      </c>
      <c r="AC212" s="21"/>
      <c r="AD212" s="24"/>
      <c r="AE212" s="235"/>
      <c r="AF212" s="24"/>
      <c r="AG212" s="24"/>
    </row>
    <row r="213" spans="1:33" ht="12.75" customHeight="1">
      <c r="A213" s="84"/>
      <c r="B213" s="88"/>
      <c r="C213" s="89"/>
      <c r="D213" s="88"/>
      <c r="E213" s="88"/>
      <c r="F213" s="88"/>
      <c r="G213" s="88"/>
      <c r="H213" s="88"/>
      <c r="I213" s="84"/>
      <c r="J213" s="84"/>
      <c r="K213" s="88"/>
      <c r="L213" s="84"/>
      <c r="M213" s="84"/>
      <c r="N213" s="84"/>
      <c r="O213" s="84"/>
      <c r="P213" s="84"/>
      <c r="Q213" s="84"/>
      <c r="R213" s="84"/>
      <c r="S213" s="84"/>
      <c r="T213" s="84"/>
      <c r="U213" s="84"/>
      <c r="V213" s="84"/>
      <c r="W213" s="84"/>
      <c r="X213" s="84"/>
      <c r="Y213" s="84"/>
      <c r="Z213" s="84"/>
      <c r="AA213" s="84"/>
      <c r="AB213" s="84"/>
      <c r="AC213" s="89"/>
      <c r="AD213" s="89"/>
      <c r="AE213" s="89"/>
      <c r="AF213" s="89"/>
      <c r="AG213" s="89"/>
    </row>
    <row r="214" spans="1:33" ht="12.75" customHeight="1">
      <c r="A214" s="84"/>
      <c r="B214" s="88"/>
      <c r="C214" s="89"/>
      <c r="D214" s="88"/>
      <c r="E214" s="118"/>
      <c r="F214" s="118"/>
      <c r="G214" s="236"/>
      <c r="H214" s="118"/>
      <c r="I214" s="88"/>
      <c r="J214" s="88"/>
      <c r="K214" s="118"/>
      <c r="L214" s="118"/>
      <c r="M214" s="118"/>
      <c r="N214" s="118"/>
      <c r="O214" s="236"/>
      <c r="P214" s="118"/>
      <c r="Q214" s="118"/>
      <c r="R214" s="118"/>
      <c r="S214" s="118"/>
      <c r="T214" s="118"/>
      <c r="U214" s="118"/>
      <c r="V214" s="84"/>
      <c r="W214" s="84"/>
      <c r="X214" s="118"/>
      <c r="Y214" s="118"/>
      <c r="Z214" s="118"/>
      <c r="AA214" s="118"/>
      <c r="AB214" s="84"/>
      <c r="AC214" s="89"/>
      <c r="AD214" s="89"/>
      <c r="AE214" s="89"/>
      <c r="AF214" s="89"/>
      <c r="AG214" s="89"/>
    </row>
    <row r="215" spans="1:33" ht="12.75" customHeight="1">
      <c r="A215" s="84"/>
      <c r="B215" s="88"/>
      <c r="C215" s="89"/>
      <c r="D215" s="88"/>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9"/>
      <c r="AD215" s="89"/>
      <c r="AE215" s="89"/>
      <c r="AF215" s="89"/>
      <c r="AG215" s="89"/>
    </row>
    <row r="216" spans="1:33" ht="12.75" customHeight="1">
      <c r="A216" s="84"/>
      <c r="B216" s="88"/>
      <c r="C216" s="89"/>
      <c r="D216" s="246"/>
      <c r="E216" s="247"/>
      <c r="F216" s="247"/>
      <c r="G216" s="247"/>
      <c r="H216" s="247"/>
      <c r="I216" s="247"/>
      <c r="J216" s="247"/>
      <c r="K216" s="247"/>
      <c r="L216" s="248"/>
      <c r="M216" s="566" t="s">
        <v>104</v>
      </c>
      <c r="N216" s="552"/>
      <c r="O216" s="552"/>
      <c r="P216" s="552"/>
      <c r="Q216" s="552"/>
      <c r="R216" s="552"/>
      <c r="S216" s="552"/>
      <c r="T216" s="552"/>
      <c r="U216" s="553"/>
      <c r="V216" s="84"/>
      <c r="W216" s="84"/>
      <c r="X216" s="84"/>
      <c r="Y216" s="84"/>
      <c r="Z216" s="84"/>
      <c r="AA216" s="84"/>
      <c r="AB216" s="84"/>
      <c r="AC216" s="89"/>
      <c r="AD216" s="89"/>
      <c r="AE216" s="89"/>
      <c r="AF216" s="89"/>
      <c r="AG216" s="89"/>
    </row>
    <row r="217" spans="1:33" ht="12.75" customHeight="1">
      <c r="A217" s="84"/>
      <c r="B217" s="97" t="s">
        <v>97</v>
      </c>
      <c r="C217" s="175" t="s">
        <v>81</v>
      </c>
      <c r="D217" s="203"/>
      <c r="E217" s="204"/>
      <c r="F217" s="204"/>
      <c r="G217" s="204"/>
      <c r="H217" s="204"/>
      <c r="I217" s="204"/>
      <c r="J217" s="204"/>
      <c r="K217" s="204"/>
      <c r="L217" s="249"/>
      <c r="M217" s="250" t="s">
        <v>82</v>
      </c>
      <c r="N217" s="127" t="s">
        <v>39</v>
      </c>
      <c r="O217" s="127" t="s">
        <v>83</v>
      </c>
      <c r="P217" s="127" t="s">
        <v>41</v>
      </c>
      <c r="Q217" s="127" t="s">
        <v>42</v>
      </c>
      <c r="R217" s="251" t="s">
        <v>84</v>
      </c>
      <c r="S217" s="206" t="s">
        <v>22</v>
      </c>
      <c r="T217" s="206" t="s">
        <v>44</v>
      </c>
      <c r="U217" s="252" t="s">
        <v>45</v>
      </c>
      <c r="V217" s="201"/>
      <c r="W217" s="160"/>
      <c r="X217" s="160"/>
      <c r="Y217" s="160"/>
      <c r="Z217" s="160"/>
      <c r="AA217" s="161"/>
      <c r="AB217" s="162"/>
      <c r="AC217" s="24" t="s">
        <v>88</v>
      </c>
      <c r="AD217" s="182" t="s">
        <v>89</v>
      </c>
      <c r="AE217" s="253" t="s">
        <v>90</v>
      </c>
      <c r="AF217" s="21" t="s">
        <v>91</v>
      </c>
      <c r="AG217" s="254"/>
    </row>
    <row r="218" spans="1:33" ht="12.75" customHeight="1">
      <c r="A218" s="84"/>
      <c r="B218" s="255"/>
      <c r="C218" s="173"/>
      <c r="D218" s="168"/>
      <c r="E218" s="169"/>
      <c r="F218" s="169"/>
      <c r="G218" s="169"/>
      <c r="H218" s="169"/>
      <c r="I218" s="169"/>
      <c r="J218" s="169"/>
      <c r="K218" s="211"/>
      <c r="L218" s="205"/>
      <c r="M218" s="125"/>
      <c r="N218" s="126"/>
      <c r="O218" s="212"/>
      <c r="P218" s="126"/>
      <c r="Q218" s="148"/>
      <c r="R218" s="115" t="str">
        <f>IF(AND(ISTEXT(T218),ISTEXT(U218)),"",SUM(T218:U218)*'Indices PF'!$E$54)</f>
        <v/>
      </c>
      <c r="S218" s="214" t="str">
        <f>IF(OR(ISBLANK(N218),ISBLANK(O218)),"",
 IF(M218="EI", IF((O218&lt;='Indices PF'!$D$7),
  IF(('Funções Transações'!N218&lt;'Indices PF'!$E$10), 'Indices PF'!$E$7,
  IF(('Funções Transações'!N218&lt;'Indices PF'!$F$10), 'Indices PF'!$F$7, 'Indices PF'!$G$7)),
   IF((O218&lt;='Indices PF'!$D$8),
   IF(('Funções Transações'!N218&lt;'Indices PF'!$E$10), 'Indices PF'!$E$8,
   IF(('Funções Transações'!N218&lt;'Indices PF'!$F$10), 'Indices PF'!$F$8, 'Indices PF'!$G$8)),
    IF((O218&gt;='Indices PF'!$D$9),
    IF(('Funções Transações'!N218&lt;'Indices PF'!$E$10), 'Indices PF'!$E$9,
    IF(('Funções Transações'!N218&lt;'Indices PF'!$F$10), 'Indices PF'!$F$9, 'Indices PF'!$G$9))))),
 IF(M218="EQ", IF((O218&lt;='Indices PF'!$D$15),
  IF(('Funções Transações'!N218&lt;'Indices PF'!$E$18), 'Indices PF'!$E$15,
  IF(('Funções Transações'!N218&lt;'Indices PF'!$F$18), 'Indices PF'!$F$15, 'Indices PF'!$G$15)),
   IF((O218&lt;='Indices PF'!$D$16),
   IF(('Funções Transações'!N218&lt;'Indices PF'!$E$18), 'Indices PF'!$E$16,
   IF(('Funções Transações'!N218&lt;'Indices PF'!$F$18), 'Indices PF'!$F$16, 'Indices PF'!$G$16)),
    IF((O218&gt;='Indices PF'!$D$17),
    IF(('Funções Transações'!N218&lt;'Indices PF'!$E$18), 'Indices PF'!$E$17,
    IF(('Funções Transações'!N218&lt;'Indices PF'!$F$18), 'Indices PF'!$F$17, 'Indices PF'!$G$17))))),
 IF(M218="EO", IF((O218&lt;='Indices PF'!$D$23),
  IF(('Funções Transações'!N218&lt;'Indices PF'!$E$26), 'Indices PF'!$E$23,
  IF(('Funções Transações'!N218&lt;'Indices PF'!$F$26), 'Indices PF'!$F$23, 'Indices PF'!$G$23)),
   IF((O218&lt;='Indices PF'!$D$24),
   IF(('Funções Transações'!N218&lt;'Indices PF'!$E$26), 'Indices PF'!$E$24,
   IF(('Funções Transações'!N218&lt;'Indices PF'!$F$26), 'Indices PF'!$F$24, 'Indices PF'!$G$24)),
    IF((O218&gt;='Indices PF'!$D$25),
    IF(('Funções Transações'!N218&lt;'Indices PF'!$E$26), 'Indices PF'!$E$25,
    IF(('Funções Transações'!N218&lt;'Indices PF'!$F$26), 'Indices PF'!$F$25, 'Indices PF'!$G$25)))))))))</f>
        <v/>
      </c>
      <c r="T218" s="215" t="str">
        <f>IF(OR(ISBLANK(N218),ISBLANK(O218)),"",
 IF(M218="EI", IF((O218&lt;='Indices PF'!$D$7),
  IF(('Funções Transações'!N218&lt;'Indices PF'!$E$10), N218*'Indices PF'!$J$7,
  IF(('Funções Transações'!N218&lt;'Indices PF'!$F$10), N218*'Indices PF'!$K$7, N218*'Indices PF'!$L$7)),
   IF((O218&lt;='Indices PF'!$D$8),
   IF(('Funções Transações'!N218&lt;'Indices PF'!$E$10), N218*'Indices PF'!$J$8,
   IF(('Funções Transações'!N218&lt;'Indices PF'!$F$10), N218*'Indices PF'!$K$8, N218*'Indices PF'!$L$8)),
    IF((O218&gt;='Indices PF'!$D$9),
    IF(('Funções Transações'!N218&lt;'Indices PF'!$E$10), N218*'Indices PF'!$J$9,
    IF(('Funções Transações'!N218&lt;'Indices PF'!$F$10), N218*'Indices PF'!$K$9, N218*'Indices PF'!$L$9))))),
 IF(M218="EQ", IF((O218&lt;='Indices PF'!$D$15),
  IF(('Funções Transações'!N218&lt;'Indices PF'!$E$18), N218*'Indices PF'!$J$15,
  IF(('Funções Transações'!N218&lt;'Indices PF'!$F$18), N218*'Indices PF'!$K$15, N218*'Indices PF'!$L$15)),
   IF((O218&lt;='Indices PF'!$D$16),
   IF(('Funções Transações'!N218&lt;'Indices PF'!$E$18), N218*'Indices PF'!$J$16,
   IF(('Funções Transações'!N218&lt;'Indices PF'!$F$18), N218*'Indices PF'!$K$16, N218*'Indices PF'!$L$16)),
    IF((O218&gt;='Indices PF'!$D$17),
    IF(('Funções Transações'!N218&lt;'Indices PF'!$E$18), N218*'Indices PF'!$J$17,
    IF(('Funções Transações'!N218&lt;'Indices PF'!$F$18), N218*'Indices PF'!$K$17, N218*'Indices PF'!$L$17))))),
 IF(M218="EO", IF((O218&lt;='Indices PF'!$D$23),
  IF(('Funções Transações'!N218&lt;'Indices PF'!$E$26), N218*'Indices PF'!$J$23,
  IF(('Funções Transações'!N218&lt;'Indices PF'!$F$26), N218*'Indices PF'!$K$23, N218*'Indices PF'!$L$23)),
   IF((O218&lt;='Indices PF'!$D$24),
   IF(('Funções Transações'!N218&lt;'Indices PF'!$E$26), N218*'Indices PF'!$J$24,
   IF(('Funções Transações'!N218&lt;'Indices PF'!$F$26), N218*'Indices PF'!$K$24, N218*'Indices PF'!$L$24)),
    IF((O218&gt;='Indices PF'!$D$25),
    IF(('Funções Transações'!N218&lt;'Indices PF'!$E$26), N218*'Indices PF'!$J$25,
    IF(('Funções Transações'!N218&lt;'Indices PF'!$F$26), N218*'Indices PF'!$K$25, N218*'Indices PF'!$L$25)))))))))</f>
        <v/>
      </c>
      <c r="U218" s="216" t="str">
        <f>IF(OR(ISBLANK(P218),ISBLANK(Q218)),"",
 IF((Q218&lt;='Indices PF'!$D$47),
  IF(('Funções Transações'!P218&lt;'Indices PF'!$E$50), P218*'Indices PF'!$J$47,
  IF(('Funções Transações'!P218&lt;'Indices PF'!$F$50), P218*'Indices PF'!$K$47, P218*'Indices PF'!$L$47)),
   IF((Q218&lt;='Indices PF'!$D$48),
   IF(('Funções Transações'!P218&lt;'Indices PF'!$E$50), P218*'Indices PF'!$J$48,
   IF(('Funções Transações'!P218&lt;'Indices PF'!$F$50), P218*'Indices PF'!$K$48, P218*'Indices PF'!$L$48)),
    IF((Q218&gt;='Indices PF'!$D$49),
    IF(('Funções Transações'!P218&lt;'Indices PF'!$E$50), P218*'Indices PF'!$J$49,
    IF(('Funções Transações'!P218&lt;'Indices PF'!$F$50), P218*'Indices PF'!$K$49, P218*'Indices PF'!$L$49))))))</f>
        <v/>
      </c>
      <c r="V218" s="256"/>
      <c r="W218" s="211"/>
      <c r="X218" s="211"/>
      <c r="Y218" s="169"/>
      <c r="Z218" s="169"/>
      <c r="AA218" s="169"/>
      <c r="AB218" s="170"/>
      <c r="AC218" s="123"/>
      <c r="AD218" s="85"/>
      <c r="AE218" s="172"/>
      <c r="AF218" s="123"/>
      <c r="AG218" s="89"/>
    </row>
    <row r="219" spans="1:33" ht="12.75" customHeight="1">
      <c r="A219" s="84"/>
      <c r="B219" s="107"/>
      <c r="C219" s="173"/>
      <c r="D219" s="168"/>
      <c r="E219" s="169"/>
      <c r="F219" s="169"/>
      <c r="G219" s="169"/>
      <c r="H219" s="169"/>
      <c r="I219" s="169"/>
      <c r="J219" s="169"/>
      <c r="K219" s="211"/>
      <c r="L219" s="205"/>
      <c r="M219" s="125"/>
      <c r="N219" s="126"/>
      <c r="O219" s="126"/>
      <c r="P219" s="126"/>
      <c r="Q219" s="126"/>
      <c r="R219" s="115" t="str">
        <f>IF(AND(ISTEXT(T219),ISTEXT(U219)),"",SUM(T219:U219)*'Indices PF'!$E$54)</f>
        <v/>
      </c>
      <c r="S219" s="214" t="str">
        <f>IF(OR(ISBLANK(N219),ISBLANK(O219)),"",
 IF(M219="EI", IF((O219&lt;='Indices PF'!$D$7),
  IF(('Funções Transações'!N219&lt;'Indices PF'!$E$10), 'Indices PF'!$E$7,
  IF(('Funções Transações'!N219&lt;'Indices PF'!$F$10), 'Indices PF'!$F$7, 'Indices PF'!$G$7)),
   IF((O219&lt;='Indices PF'!$D$8),
   IF(('Funções Transações'!N219&lt;'Indices PF'!$E$10), 'Indices PF'!$E$8,
   IF(('Funções Transações'!N219&lt;'Indices PF'!$F$10), 'Indices PF'!$F$8, 'Indices PF'!$G$8)),
    IF((O219&gt;='Indices PF'!$D$9),
    IF(('Funções Transações'!N219&lt;'Indices PF'!$E$10), 'Indices PF'!$E$9,
    IF(('Funções Transações'!N219&lt;'Indices PF'!$F$10), 'Indices PF'!$F$9, 'Indices PF'!$G$9))))),
 IF(M219="EQ", IF((O219&lt;='Indices PF'!$D$15),
  IF(('Funções Transações'!N219&lt;'Indices PF'!$E$18), 'Indices PF'!$E$15,
  IF(('Funções Transações'!N219&lt;'Indices PF'!$F$18), 'Indices PF'!$F$15, 'Indices PF'!$G$15)),
   IF((O219&lt;='Indices PF'!$D$16),
   IF(('Funções Transações'!N219&lt;'Indices PF'!$E$18), 'Indices PF'!$E$16,
   IF(('Funções Transações'!N219&lt;'Indices PF'!$F$18), 'Indices PF'!$F$16, 'Indices PF'!$G$16)),
    IF((O219&gt;='Indices PF'!$D$17),
    IF(('Funções Transações'!N219&lt;'Indices PF'!$E$18), 'Indices PF'!$E$17,
    IF(('Funções Transações'!N219&lt;'Indices PF'!$F$18), 'Indices PF'!$F$17, 'Indices PF'!$G$17))))),
 IF(M219="EO", IF((O219&lt;='Indices PF'!$D$23),
  IF(('Funções Transações'!N219&lt;'Indices PF'!$E$26), 'Indices PF'!$E$23,
  IF(('Funções Transações'!N219&lt;'Indices PF'!$F$26), 'Indices PF'!$F$23, 'Indices PF'!$G$23)),
   IF((O219&lt;='Indices PF'!$D$24),
   IF(('Funções Transações'!N219&lt;'Indices PF'!$E$26), 'Indices PF'!$E$24,
   IF(('Funções Transações'!N219&lt;'Indices PF'!$F$26), 'Indices PF'!$F$24, 'Indices PF'!$G$24)),
    IF((O219&gt;='Indices PF'!$D$25),
    IF(('Funções Transações'!N219&lt;'Indices PF'!$E$26), 'Indices PF'!$E$25,
    IF(('Funções Transações'!N219&lt;'Indices PF'!$F$26), 'Indices PF'!$F$25, 'Indices PF'!$G$25)))))))))</f>
        <v/>
      </c>
      <c r="T219" s="215" t="str">
        <f>IF(OR(ISBLANK(N219),ISBLANK(O219)),"",
 IF(M219="EI", IF((O219&lt;='Indices PF'!$D$7),
  IF(('Funções Transações'!N219&lt;'Indices PF'!$E$10), N219*'Indices PF'!$J$7,
  IF(('Funções Transações'!N219&lt;'Indices PF'!$F$10), N219*'Indices PF'!$K$7, N219*'Indices PF'!$L$7)),
   IF((O219&lt;='Indices PF'!$D$8),
   IF(('Funções Transações'!N219&lt;'Indices PF'!$E$10), N219*'Indices PF'!$J$8,
   IF(('Funções Transações'!N219&lt;'Indices PF'!$F$10), N219*'Indices PF'!$K$8, N219*'Indices PF'!$L$8)),
    IF((O219&gt;='Indices PF'!$D$9),
    IF(('Funções Transações'!N219&lt;'Indices PF'!$E$10), N219*'Indices PF'!$J$9,
    IF(('Funções Transações'!N219&lt;'Indices PF'!$F$10), N219*'Indices PF'!$K$9, N219*'Indices PF'!$L$9))))),
 IF(M219="EQ", IF((O219&lt;='Indices PF'!$D$15),
  IF(('Funções Transações'!N219&lt;'Indices PF'!$E$18), N219*'Indices PF'!$J$15,
  IF(('Funções Transações'!N219&lt;'Indices PF'!$F$18), N219*'Indices PF'!$K$15, N219*'Indices PF'!$L$15)),
   IF((O219&lt;='Indices PF'!$D$16),
   IF(('Funções Transações'!N219&lt;'Indices PF'!$E$18), N219*'Indices PF'!$J$16,
   IF(('Funções Transações'!N219&lt;'Indices PF'!$F$18), N219*'Indices PF'!$K$16, N219*'Indices PF'!$L$16)),
    IF((O219&gt;='Indices PF'!$D$17),
    IF(('Funções Transações'!N219&lt;'Indices PF'!$E$18), N219*'Indices PF'!$J$17,
    IF(('Funções Transações'!N219&lt;'Indices PF'!$F$18), N219*'Indices PF'!$K$17, N219*'Indices PF'!$L$17))))),
 IF(M219="EO", IF((O219&lt;='Indices PF'!$D$23),
  IF(('Funções Transações'!N219&lt;'Indices PF'!$E$26), N219*'Indices PF'!$J$23,
  IF(('Funções Transações'!N219&lt;'Indices PF'!$F$26), N219*'Indices PF'!$K$23, N219*'Indices PF'!$L$23)),
   IF((O219&lt;='Indices PF'!$D$24),
   IF(('Funções Transações'!N219&lt;'Indices PF'!$E$26), N219*'Indices PF'!$J$24,
   IF(('Funções Transações'!N219&lt;'Indices PF'!$F$26), N219*'Indices PF'!$K$24, N219*'Indices PF'!$L$24)),
    IF((O219&gt;='Indices PF'!$D$25),
    IF(('Funções Transações'!N219&lt;'Indices PF'!$E$26), N219*'Indices PF'!$J$25,
    IF(('Funções Transações'!N219&lt;'Indices PF'!$F$26), N219*'Indices PF'!$K$25, N219*'Indices PF'!$L$25)))))))))</f>
        <v/>
      </c>
      <c r="U219" s="216" t="str">
        <f>IF(OR(ISBLANK(P219),ISBLANK(Q219)),"",
 IF((Q219&lt;='Indices PF'!$D$47),
  IF(('Funções Transações'!P219&lt;'Indices PF'!$E$50), P219*'Indices PF'!$J$47,
  IF(('Funções Transações'!P219&lt;'Indices PF'!$F$50), P219*'Indices PF'!$K$47, P219*'Indices PF'!$L$47)),
   IF((Q219&lt;='Indices PF'!$D$48),
   IF(('Funções Transações'!P219&lt;'Indices PF'!$E$50), P219*'Indices PF'!$J$48,
   IF(('Funções Transações'!P219&lt;'Indices PF'!$F$50), P219*'Indices PF'!$K$48, P219*'Indices PF'!$L$48)),
    IF((Q219&gt;='Indices PF'!$D$49),
    IF(('Funções Transações'!P219&lt;'Indices PF'!$E$50), P219*'Indices PF'!$J$49,
    IF(('Funções Transações'!P219&lt;'Indices PF'!$F$50), P219*'Indices PF'!$K$49, P219*'Indices PF'!$L$49))))))</f>
        <v/>
      </c>
      <c r="V219" s="256"/>
      <c r="W219" s="211"/>
      <c r="X219" s="211"/>
      <c r="Y219" s="169"/>
      <c r="Z219" s="169"/>
      <c r="AA219" s="169"/>
      <c r="AB219" s="170"/>
      <c r="AC219" s="123"/>
      <c r="AD219" s="123"/>
      <c r="AE219" s="173"/>
      <c r="AF219" s="123"/>
      <c r="AG219" s="89"/>
    </row>
    <row r="220" spans="1:33" ht="12.75" customHeight="1">
      <c r="A220" s="84"/>
      <c r="B220" s="107"/>
      <c r="C220" s="173"/>
      <c r="D220" s="168"/>
      <c r="E220" s="169"/>
      <c r="F220" s="169"/>
      <c r="G220" s="169"/>
      <c r="H220" s="169"/>
      <c r="I220" s="169"/>
      <c r="J220" s="169"/>
      <c r="K220" s="211"/>
      <c r="L220" s="205"/>
      <c r="M220" s="125"/>
      <c r="N220" s="126"/>
      <c r="O220" s="126"/>
      <c r="P220" s="126"/>
      <c r="Q220" s="126"/>
      <c r="R220" s="115" t="str">
        <f>IF(AND(ISTEXT(T220),ISTEXT(U220)),"",SUM(T220:U220)*'Indices PF'!$E$54)</f>
        <v/>
      </c>
      <c r="S220" s="214" t="str">
        <f>IF(OR(ISBLANK(N220),ISBLANK(O220)),"",
 IF(M220="EI", IF((O220&lt;='Indices PF'!$D$7),
  IF(('Funções Transações'!N220&lt;'Indices PF'!$E$10), 'Indices PF'!$E$7,
  IF(('Funções Transações'!N220&lt;'Indices PF'!$F$10), 'Indices PF'!$F$7, 'Indices PF'!$G$7)),
   IF((O220&lt;='Indices PF'!$D$8),
   IF(('Funções Transações'!N220&lt;'Indices PF'!$E$10), 'Indices PF'!$E$8,
   IF(('Funções Transações'!N220&lt;'Indices PF'!$F$10), 'Indices PF'!$F$8, 'Indices PF'!$G$8)),
    IF((O220&gt;='Indices PF'!$D$9),
    IF(('Funções Transações'!N220&lt;'Indices PF'!$E$10), 'Indices PF'!$E$9,
    IF(('Funções Transações'!N220&lt;'Indices PF'!$F$10), 'Indices PF'!$F$9, 'Indices PF'!$G$9))))),
 IF(M220="EQ", IF((O220&lt;='Indices PF'!$D$15),
  IF(('Funções Transações'!N220&lt;'Indices PF'!$E$18), 'Indices PF'!$E$15,
  IF(('Funções Transações'!N220&lt;'Indices PF'!$F$18), 'Indices PF'!$F$15, 'Indices PF'!$G$15)),
   IF((O220&lt;='Indices PF'!$D$16),
   IF(('Funções Transações'!N220&lt;'Indices PF'!$E$18), 'Indices PF'!$E$16,
   IF(('Funções Transações'!N220&lt;'Indices PF'!$F$18), 'Indices PF'!$F$16, 'Indices PF'!$G$16)),
    IF((O220&gt;='Indices PF'!$D$17),
    IF(('Funções Transações'!N220&lt;'Indices PF'!$E$18), 'Indices PF'!$E$17,
    IF(('Funções Transações'!N220&lt;'Indices PF'!$F$18), 'Indices PF'!$F$17, 'Indices PF'!$G$17))))),
 IF(M220="EO", IF((O220&lt;='Indices PF'!$D$23),
  IF(('Funções Transações'!N220&lt;'Indices PF'!$E$26), 'Indices PF'!$E$23,
  IF(('Funções Transações'!N220&lt;'Indices PF'!$F$26), 'Indices PF'!$F$23, 'Indices PF'!$G$23)),
   IF((O220&lt;='Indices PF'!$D$24),
   IF(('Funções Transações'!N220&lt;'Indices PF'!$E$26), 'Indices PF'!$E$24,
   IF(('Funções Transações'!N220&lt;'Indices PF'!$F$26), 'Indices PF'!$F$24, 'Indices PF'!$G$24)),
    IF((O220&gt;='Indices PF'!$D$25),
    IF(('Funções Transações'!N220&lt;'Indices PF'!$E$26), 'Indices PF'!$E$25,
    IF(('Funções Transações'!N220&lt;'Indices PF'!$F$26), 'Indices PF'!$F$25, 'Indices PF'!$G$25)))))))))</f>
        <v/>
      </c>
      <c r="T220" s="215" t="str">
        <f>IF(OR(ISBLANK(N220),ISBLANK(O220)),"",
 IF(M220="EI", IF((O220&lt;='Indices PF'!$D$7),
  IF(('Funções Transações'!N220&lt;'Indices PF'!$E$10), N220*'Indices PF'!$J$7,
  IF(('Funções Transações'!N220&lt;'Indices PF'!$F$10), N220*'Indices PF'!$K$7, N220*'Indices PF'!$L$7)),
   IF((O220&lt;='Indices PF'!$D$8),
   IF(('Funções Transações'!N220&lt;'Indices PF'!$E$10), N220*'Indices PF'!$J$8,
   IF(('Funções Transações'!N220&lt;'Indices PF'!$F$10), N220*'Indices PF'!$K$8, N220*'Indices PF'!$L$8)),
    IF((O220&gt;='Indices PF'!$D$9),
    IF(('Funções Transações'!N220&lt;'Indices PF'!$E$10), N220*'Indices PF'!$J$9,
    IF(('Funções Transações'!N220&lt;'Indices PF'!$F$10), N220*'Indices PF'!$K$9, N220*'Indices PF'!$L$9))))),
 IF(M220="EQ", IF((O220&lt;='Indices PF'!$D$15),
  IF(('Funções Transações'!N220&lt;'Indices PF'!$E$18), N220*'Indices PF'!$J$15,
  IF(('Funções Transações'!N220&lt;'Indices PF'!$F$18), N220*'Indices PF'!$K$15, N220*'Indices PF'!$L$15)),
   IF((O220&lt;='Indices PF'!$D$16),
   IF(('Funções Transações'!N220&lt;'Indices PF'!$E$18), N220*'Indices PF'!$J$16,
   IF(('Funções Transações'!N220&lt;'Indices PF'!$F$18), N220*'Indices PF'!$K$16, N220*'Indices PF'!$L$16)),
    IF((O220&gt;='Indices PF'!$D$17),
    IF(('Funções Transações'!N220&lt;'Indices PF'!$E$18), N220*'Indices PF'!$J$17,
    IF(('Funções Transações'!N220&lt;'Indices PF'!$F$18), N220*'Indices PF'!$K$17, N220*'Indices PF'!$L$17))))),
 IF(M220="EO", IF((O220&lt;='Indices PF'!$D$23),
  IF(('Funções Transações'!N220&lt;'Indices PF'!$E$26), N220*'Indices PF'!$J$23,
  IF(('Funções Transações'!N220&lt;'Indices PF'!$F$26), N220*'Indices PF'!$K$23, N220*'Indices PF'!$L$23)),
   IF((O220&lt;='Indices PF'!$D$24),
   IF(('Funções Transações'!N220&lt;'Indices PF'!$E$26), N220*'Indices PF'!$J$24,
   IF(('Funções Transações'!N220&lt;'Indices PF'!$F$26), N220*'Indices PF'!$K$24, N220*'Indices PF'!$L$24)),
    IF((O220&gt;='Indices PF'!$D$25),
    IF(('Funções Transações'!N220&lt;'Indices PF'!$E$26), N220*'Indices PF'!$J$25,
    IF(('Funções Transações'!N220&lt;'Indices PF'!$F$26), N220*'Indices PF'!$K$25, N220*'Indices PF'!$L$25)))))))))</f>
        <v/>
      </c>
      <c r="U220" s="216" t="str">
        <f>IF(OR(ISBLANK(P220),ISBLANK(Q220)),"",
 IF((Q220&lt;='Indices PF'!$D$47),
  IF(('Funções Transações'!P220&lt;'Indices PF'!$E$50), P220*'Indices PF'!$J$47,
  IF(('Funções Transações'!P220&lt;'Indices PF'!$F$50), P220*'Indices PF'!$K$47, P220*'Indices PF'!$L$47)),
   IF((Q220&lt;='Indices PF'!$D$48),
   IF(('Funções Transações'!P220&lt;'Indices PF'!$E$50), P220*'Indices PF'!$J$48,
   IF(('Funções Transações'!P220&lt;'Indices PF'!$F$50), P220*'Indices PF'!$K$48, P220*'Indices PF'!$L$48)),
    IF((Q220&gt;='Indices PF'!$D$49),
    IF(('Funções Transações'!P220&lt;'Indices PF'!$E$50), P220*'Indices PF'!$J$49,
    IF(('Funções Transações'!P220&lt;'Indices PF'!$F$50), P220*'Indices PF'!$K$49, P220*'Indices PF'!$L$49))))))</f>
        <v/>
      </c>
      <c r="V220" s="256"/>
      <c r="W220" s="211"/>
      <c r="X220" s="211"/>
      <c r="Y220" s="169"/>
      <c r="Z220" s="169"/>
      <c r="AA220" s="169"/>
      <c r="AB220" s="170"/>
      <c r="AC220" s="123"/>
      <c r="AD220" s="123"/>
      <c r="AE220" s="173"/>
      <c r="AF220" s="123"/>
      <c r="AG220" s="89"/>
    </row>
    <row r="221" spans="1:33" ht="12.75" customHeight="1">
      <c r="A221" s="84"/>
      <c r="B221" s="107"/>
      <c r="C221" s="173"/>
      <c r="D221" s="168"/>
      <c r="E221" s="169"/>
      <c r="F221" s="169"/>
      <c r="G221" s="169"/>
      <c r="H221" s="169"/>
      <c r="I221" s="169"/>
      <c r="J221" s="169"/>
      <c r="K221" s="211"/>
      <c r="L221" s="205"/>
      <c r="M221" s="125"/>
      <c r="N221" s="126"/>
      <c r="O221" s="126"/>
      <c r="P221" s="126"/>
      <c r="Q221" s="126"/>
      <c r="R221" s="115" t="str">
        <f>IF(AND(ISTEXT(T221),ISTEXT(U221)),"",SUM(T221:U221)*'Indices PF'!$E$54)</f>
        <v/>
      </c>
      <c r="S221" s="214" t="str">
        <f>IF(OR(ISBLANK(N221),ISBLANK(O221)),"",
 IF(M221="EI", IF((O221&lt;='Indices PF'!$D$7),
  IF(('Funções Transações'!N221&lt;'Indices PF'!$E$10), 'Indices PF'!$E$7,
  IF(('Funções Transações'!N221&lt;'Indices PF'!$F$10), 'Indices PF'!$F$7, 'Indices PF'!$G$7)),
   IF((O221&lt;='Indices PF'!$D$8),
   IF(('Funções Transações'!N221&lt;'Indices PF'!$E$10), 'Indices PF'!$E$8,
   IF(('Funções Transações'!N221&lt;'Indices PF'!$F$10), 'Indices PF'!$F$8, 'Indices PF'!$G$8)),
    IF((O221&gt;='Indices PF'!$D$9),
    IF(('Funções Transações'!N221&lt;'Indices PF'!$E$10), 'Indices PF'!$E$9,
    IF(('Funções Transações'!N221&lt;'Indices PF'!$F$10), 'Indices PF'!$F$9, 'Indices PF'!$G$9))))),
 IF(M221="EQ", IF((O221&lt;='Indices PF'!$D$15),
  IF(('Funções Transações'!N221&lt;'Indices PF'!$E$18), 'Indices PF'!$E$15,
  IF(('Funções Transações'!N221&lt;'Indices PF'!$F$18), 'Indices PF'!$F$15, 'Indices PF'!$G$15)),
   IF((O221&lt;='Indices PF'!$D$16),
   IF(('Funções Transações'!N221&lt;'Indices PF'!$E$18), 'Indices PF'!$E$16,
   IF(('Funções Transações'!N221&lt;'Indices PF'!$F$18), 'Indices PF'!$F$16, 'Indices PF'!$G$16)),
    IF((O221&gt;='Indices PF'!$D$17),
    IF(('Funções Transações'!N221&lt;'Indices PF'!$E$18), 'Indices PF'!$E$17,
    IF(('Funções Transações'!N221&lt;'Indices PF'!$F$18), 'Indices PF'!$F$17, 'Indices PF'!$G$17))))),
 IF(M221="EO", IF((O221&lt;='Indices PF'!$D$23),
  IF(('Funções Transações'!N221&lt;'Indices PF'!$E$26), 'Indices PF'!$E$23,
  IF(('Funções Transações'!N221&lt;'Indices PF'!$F$26), 'Indices PF'!$F$23, 'Indices PF'!$G$23)),
   IF((O221&lt;='Indices PF'!$D$24),
   IF(('Funções Transações'!N221&lt;'Indices PF'!$E$26), 'Indices PF'!$E$24,
   IF(('Funções Transações'!N221&lt;'Indices PF'!$F$26), 'Indices PF'!$F$24, 'Indices PF'!$G$24)),
    IF((O221&gt;='Indices PF'!$D$25),
    IF(('Funções Transações'!N221&lt;'Indices PF'!$E$26), 'Indices PF'!$E$25,
    IF(('Funções Transações'!N221&lt;'Indices PF'!$F$26), 'Indices PF'!$F$25, 'Indices PF'!$G$25)))))))))</f>
        <v/>
      </c>
      <c r="T221" s="215" t="str">
        <f>IF(OR(ISBLANK(N221),ISBLANK(O221)),"",
 IF(M221="EI", IF((O221&lt;='Indices PF'!$D$7),
  IF(('Funções Transações'!N221&lt;'Indices PF'!$E$10), N221*'Indices PF'!$J$7,
  IF(('Funções Transações'!N221&lt;'Indices PF'!$F$10), N221*'Indices PF'!$K$7, N221*'Indices PF'!$L$7)),
   IF((O221&lt;='Indices PF'!$D$8),
   IF(('Funções Transações'!N221&lt;'Indices PF'!$E$10), N221*'Indices PF'!$J$8,
   IF(('Funções Transações'!N221&lt;'Indices PF'!$F$10), N221*'Indices PF'!$K$8, N221*'Indices PF'!$L$8)),
    IF((O221&gt;='Indices PF'!$D$9),
    IF(('Funções Transações'!N221&lt;'Indices PF'!$E$10), N221*'Indices PF'!$J$9,
    IF(('Funções Transações'!N221&lt;'Indices PF'!$F$10), N221*'Indices PF'!$K$9, N221*'Indices PF'!$L$9))))),
 IF(M221="EQ", IF((O221&lt;='Indices PF'!$D$15),
  IF(('Funções Transações'!N221&lt;'Indices PF'!$E$18), N221*'Indices PF'!$J$15,
  IF(('Funções Transações'!N221&lt;'Indices PF'!$F$18), N221*'Indices PF'!$K$15, N221*'Indices PF'!$L$15)),
   IF((O221&lt;='Indices PF'!$D$16),
   IF(('Funções Transações'!N221&lt;'Indices PF'!$E$18), N221*'Indices PF'!$J$16,
   IF(('Funções Transações'!N221&lt;'Indices PF'!$F$18), N221*'Indices PF'!$K$16, N221*'Indices PF'!$L$16)),
    IF((O221&gt;='Indices PF'!$D$17),
    IF(('Funções Transações'!N221&lt;'Indices PF'!$E$18), N221*'Indices PF'!$J$17,
    IF(('Funções Transações'!N221&lt;'Indices PF'!$F$18), N221*'Indices PF'!$K$17, N221*'Indices PF'!$L$17))))),
 IF(M221="EO", IF((O221&lt;='Indices PF'!$D$23),
  IF(('Funções Transações'!N221&lt;'Indices PF'!$E$26), N221*'Indices PF'!$J$23,
  IF(('Funções Transações'!N221&lt;'Indices PF'!$F$26), N221*'Indices PF'!$K$23, N221*'Indices PF'!$L$23)),
   IF((O221&lt;='Indices PF'!$D$24),
   IF(('Funções Transações'!N221&lt;'Indices PF'!$E$26), N221*'Indices PF'!$J$24,
   IF(('Funções Transações'!N221&lt;'Indices PF'!$F$26), N221*'Indices PF'!$K$24, N221*'Indices PF'!$L$24)),
    IF((O221&gt;='Indices PF'!$D$25),
    IF(('Funções Transações'!N221&lt;'Indices PF'!$E$26), N221*'Indices PF'!$J$25,
    IF(('Funções Transações'!N221&lt;'Indices PF'!$F$26), N221*'Indices PF'!$K$25, N221*'Indices PF'!$L$25)))))))))</f>
        <v/>
      </c>
      <c r="U221" s="216" t="str">
        <f>IF(OR(ISBLANK(P221),ISBLANK(Q221)),"",
 IF((Q221&lt;='Indices PF'!$D$47),
  IF(('Funções Transações'!P221&lt;'Indices PF'!$E$50), P221*'Indices PF'!$J$47,
  IF(('Funções Transações'!P221&lt;'Indices PF'!$F$50), P221*'Indices PF'!$K$47, P221*'Indices PF'!$L$47)),
   IF((Q221&lt;='Indices PF'!$D$48),
   IF(('Funções Transações'!P221&lt;'Indices PF'!$E$50), P221*'Indices PF'!$J$48,
   IF(('Funções Transações'!P221&lt;'Indices PF'!$F$50), P221*'Indices PF'!$K$48, P221*'Indices PF'!$L$48)),
    IF((Q221&gt;='Indices PF'!$D$49),
    IF(('Funções Transações'!P221&lt;'Indices PF'!$E$50), P221*'Indices PF'!$J$49,
    IF(('Funções Transações'!P221&lt;'Indices PF'!$F$50), P221*'Indices PF'!$K$49, P221*'Indices PF'!$L$49))))))</f>
        <v/>
      </c>
      <c r="V221" s="256"/>
      <c r="W221" s="211"/>
      <c r="X221" s="211"/>
      <c r="Y221" s="169"/>
      <c r="Z221" s="169"/>
      <c r="AA221" s="169"/>
      <c r="AB221" s="170"/>
      <c r="AC221" s="123"/>
      <c r="AD221" s="123"/>
      <c r="AE221" s="173"/>
      <c r="AF221" s="123"/>
      <c r="AG221" s="89"/>
    </row>
    <row r="222" spans="1:33" ht="12.75" customHeight="1">
      <c r="A222" s="84"/>
      <c r="B222" s="107"/>
      <c r="C222" s="173"/>
      <c r="D222" s="168"/>
      <c r="E222" s="169"/>
      <c r="F222" s="169"/>
      <c r="G222" s="169"/>
      <c r="H222" s="169"/>
      <c r="I222" s="169"/>
      <c r="J222" s="169"/>
      <c r="K222" s="211"/>
      <c r="L222" s="205"/>
      <c r="M222" s="125"/>
      <c r="N222" s="126"/>
      <c r="O222" s="126"/>
      <c r="P222" s="126"/>
      <c r="Q222" s="126"/>
      <c r="R222" s="115" t="str">
        <f>IF(AND(ISTEXT(T222),ISTEXT(U222)),"",SUM(T222:U222)*'Indices PF'!$E$54)</f>
        <v/>
      </c>
      <c r="S222" s="214" t="str">
        <f>IF(OR(ISBLANK(N222),ISBLANK(O222)),"",
 IF(M222="EI", IF((O222&lt;='Indices PF'!$D$7),
  IF(('Funções Transações'!N222&lt;'Indices PF'!$E$10), 'Indices PF'!$E$7,
  IF(('Funções Transações'!N222&lt;'Indices PF'!$F$10), 'Indices PF'!$F$7, 'Indices PF'!$G$7)),
   IF((O222&lt;='Indices PF'!$D$8),
   IF(('Funções Transações'!N222&lt;'Indices PF'!$E$10), 'Indices PF'!$E$8,
   IF(('Funções Transações'!N222&lt;'Indices PF'!$F$10), 'Indices PF'!$F$8, 'Indices PF'!$G$8)),
    IF((O222&gt;='Indices PF'!$D$9),
    IF(('Funções Transações'!N222&lt;'Indices PF'!$E$10), 'Indices PF'!$E$9,
    IF(('Funções Transações'!N222&lt;'Indices PF'!$F$10), 'Indices PF'!$F$9, 'Indices PF'!$G$9))))),
 IF(M222="EQ", IF((O222&lt;='Indices PF'!$D$15),
  IF(('Funções Transações'!N222&lt;'Indices PF'!$E$18), 'Indices PF'!$E$15,
  IF(('Funções Transações'!N222&lt;'Indices PF'!$F$18), 'Indices PF'!$F$15, 'Indices PF'!$G$15)),
   IF((O222&lt;='Indices PF'!$D$16),
   IF(('Funções Transações'!N222&lt;'Indices PF'!$E$18), 'Indices PF'!$E$16,
   IF(('Funções Transações'!N222&lt;'Indices PF'!$F$18), 'Indices PF'!$F$16, 'Indices PF'!$G$16)),
    IF((O222&gt;='Indices PF'!$D$17),
    IF(('Funções Transações'!N222&lt;'Indices PF'!$E$18), 'Indices PF'!$E$17,
    IF(('Funções Transações'!N222&lt;'Indices PF'!$F$18), 'Indices PF'!$F$17, 'Indices PF'!$G$17))))),
 IF(M222="EO", IF((O222&lt;='Indices PF'!$D$23),
  IF(('Funções Transações'!N222&lt;'Indices PF'!$E$26), 'Indices PF'!$E$23,
  IF(('Funções Transações'!N222&lt;'Indices PF'!$F$26), 'Indices PF'!$F$23, 'Indices PF'!$G$23)),
   IF((O222&lt;='Indices PF'!$D$24),
   IF(('Funções Transações'!N222&lt;'Indices PF'!$E$26), 'Indices PF'!$E$24,
   IF(('Funções Transações'!N222&lt;'Indices PF'!$F$26), 'Indices PF'!$F$24, 'Indices PF'!$G$24)),
    IF((O222&gt;='Indices PF'!$D$25),
    IF(('Funções Transações'!N222&lt;'Indices PF'!$E$26), 'Indices PF'!$E$25,
    IF(('Funções Transações'!N222&lt;'Indices PF'!$F$26), 'Indices PF'!$F$25, 'Indices PF'!$G$25)))))))))</f>
        <v/>
      </c>
      <c r="T222" s="215" t="str">
        <f>IF(OR(ISBLANK(N222),ISBLANK(O222)),"",
 IF(M222="EI", IF((O222&lt;='Indices PF'!$D$7),
  IF(('Funções Transações'!N222&lt;'Indices PF'!$E$10), N222*'Indices PF'!$J$7,
  IF(('Funções Transações'!N222&lt;'Indices PF'!$F$10), N222*'Indices PF'!$K$7, N222*'Indices PF'!$L$7)),
   IF((O222&lt;='Indices PF'!$D$8),
   IF(('Funções Transações'!N222&lt;'Indices PF'!$E$10), N222*'Indices PF'!$J$8,
   IF(('Funções Transações'!N222&lt;'Indices PF'!$F$10), N222*'Indices PF'!$K$8, N222*'Indices PF'!$L$8)),
    IF((O222&gt;='Indices PF'!$D$9),
    IF(('Funções Transações'!N222&lt;'Indices PF'!$E$10), N222*'Indices PF'!$J$9,
    IF(('Funções Transações'!N222&lt;'Indices PF'!$F$10), N222*'Indices PF'!$K$9, N222*'Indices PF'!$L$9))))),
 IF(M222="EQ", IF((O222&lt;='Indices PF'!$D$15),
  IF(('Funções Transações'!N222&lt;'Indices PF'!$E$18), N222*'Indices PF'!$J$15,
  IF(('Funções Transações'!N222&lt;'Indices PF'!$F$18), N222*'Indices PF'!$K$15, N222*'Indices PF'!$L$15)),
   IF((O222&lt;='Indices PF'!$D$16),
   IF(('Funções Transações'!N222&lt;'Indices PF'!$E$18), N222*'Indices PF'!$J$16,
   IF(('Funções Transações'!N222&lt;'Indices PF'!$F$18), N222*'Indices PF'!$K$16, N222*'Indices PF'!$L$16)),
    IF((O222&gt;='Indices PF'!$D$17),
    IF(('Funções Transações'!N222&lt;'Indices PF'!$E$18), N222*'Indices PF'!$J$17,
    IF(('Funções Transações'!N222&lt;'Indices PF'!$F$18), N222*'Indices PF'!$K$17, N222*'Indices PF'!$L$17))))),
 IF(M222="EO", IF((O222&lt;='Indices PF'!$D$23),
  IF(('Funções Transações'!N222&lt;'Indices PF'!$E$26), N222*'Indices PF'!$J$23,
  IF(('Funções Transações'!N222&lt;'Indices PF'!$F$26), N222*'Indices PF'!$K$23, N222*'Indices PF'!$L$23)),
   IF((O222&lt;='Indices PF'!$D$24),
   IF(('Funções Transações'!N222&lt;'Indices PF'!$E$26), N222*'Indices PF'!$J$24,
   IF(('Funções Transações'!N222&lt;'Indices PF'!$F$26), N222*'Indices PF'!$K$24, N222*'Indices PF'!$L$24)),
    IF((O222&gt;='Indices PF'!$D$25),
    IF(('Funções Transações'!N222&lt;'Indices PF'!$E$26), N222*'Indices PF'!$J$25,
    IF(('Funções Transações'!N222&lt;'Indices PF'!$F$26), N222*'Indices PF'!$K$25, N222*'Indices PF'!$L$25)))))))))</f>
        <v/>
      </c>
      <c r="U222" s="216" t="str">
        <f>IF(OR(ISBLANK(P222),ISBLANK(Q222)),"",
 IF((Q222&lt;='Indices PF'!$D$47),
  IF(('Funções Transações'!P222&lt;'Indices PF'!$E$50), P222*'Indices PF'!$J$47,
  IF(('Funções Transações'!P222&lt;'Indices PF'!$F$50), P222*'Indices PF'!$K$47, P222*'Indices PF'!$L$47)),
   IF((Q222&lt;='Indices PF'!$D$48),
   IF(('Funções Transações'!P222&lt;'Indices PF'!$E$50), P222*'Indices PF'!$J$48,
   IF(('Funções Transações'!P222&lt;'Indices PF'!$F$50), P222*'Indices PF'!$K$48, P222*'Indices PF'!$L$48)),
    IF((Q222&gt;='Indices PF'!$D$49),
    IF(('Funções Transações'!P222&lt;'Indices PF'!$E$50), P222*'Indices PF'!$J$49,
    IF(('Funções Transações'!P222&lt;'Indices PF'!$F$50), P222*'Indices PF'!$K$49, P222*'Indices PF'!$L$49))))))</f>
        <v/>
      </c>
      <c r="V222" s="256"/>
      <c r="W222" s="211"/>
      <c r="X222" s="211"/>
      <c r="Y222" s="169"/>
      <c r="Z222" s="169"/>
      <c r="AA222" s="169"/>
      <c r="AB222" s="170"/>
      <c r="AC222" s="123"/>
      <c r="AD222" s="123"/>
      <c r="AE222" s="173"/>
      <c r="AF222" s="123"/>
      <c r="AG222" s="89"/>
    </row>
    <row r="223" spans="1:33" ht="12.75" customHeight="1">
      <c r="A223" s="84"/>
      <c r="B223" s="107"/>
      <c r="C223" s="173"/>
      <c r="D223" s="168"/>
      <c r="E223" s="169"/>
      <c r="F223" s="169"/>
      <c r="G223" s="169"/>
      <c r="H223" s="169"/>
      <c r="I223" s="169"/>
      <c r="J223" s="169"/>
      <c r="K223" s="211"/>
      <c r="L223" s="205"/>
      <c r="M223" s="125"/>
      <c r="N223" s="126"/>
      <c r="O223" s="126"/>
      <c r="P223" s="126"/>
      <c r="Q223" s="126"/>
      <c r="R223" s="115" t="str">
        <f>IF(AND(ISTEXT(T223),ISTEXT(U223)),"",SUM(T223:U223)*'Indices PF'!$E$54)</f>
        <v/>
      </c>
      <c r="S223" s="214" t="str">
        <f>IF(OR(ISBLANK(N223),ISBLANK(O223)),"",
 IF(M223="EI", IF((O223&lt;='Indices PF'!$D$7),
  IF(('Funções Transações'!N223&lt;'Indices PF'!$E$10), 'Indices PF'!$E$7,
  IF(('Funções Transações'!N223&lt;'Indices PF'!$F$10), 'Indices PF'!$F$7, 'Indices PF'!$G$7)),
   IF((O223&lt;='Indices PF'!$D$8),
   IF(('Funções Transações'!N223&lt;'Indices PF'!$E$10), 'Indices PF'!$E$8,
   IF(('Funções Transações'!N223&lt;'Indices PF'!$F$10), 'Indices PF'!$F$8, 'Indices PF'!$G$8)),
    IF((O223&gt;='Indices PF'!$D$9),
    IF(('Funções Transações'!N223&lt;'Indices PF'!$E$10), 'Indices PF'!$E$9,
    IF(('Funções Transações'!N223&lt;'Indices PF'!$F$10), 'Indices PF'!$F$9, 'Indices PF'!$G$9))))),
 IF(M223="EQ", IF((O223&lt;='Indices PF'!$D$15),
  IF(('Funções Transações'!N223&lt;'Indices PF'!$E$18), 'Indices PF'!$E$15,
  IF(('Funções Transações'!N223&lt;'Indices PF'!$F$18), 'Indices PF'!$F$15, 'Indices PF'!$G$15)),
   IF((O223&lt;='Indices PF'!$D$16),
   IF(('Funções Transações'!N223&lt;'Indices PF'!$E$18), 'Indices PF'!$E$16,
   IF(('Funções Transações'!N223&lt;'Indices PF'!$F$18), 'Indices PF'!$F$16, 'Indices PF'!$G$16)),
    IF((O223&gt;='Indices PF'!$D$17),
    IF(('Funções Transações'!N223&lt;'Indices PF'!$E$18), 'Indices PF'!$E$17,
    IF(('Funções Transações'!N223&lt;'Indices PF'!$F$18), 'Indices PF'!$F$17, 'Indices PF'!$G$17))))),
 IF(M223="EO", IF((O223&lt;='Indices PF'!$D$23),
  IF(('Funções Transações'!N223&lt;'Indices PF'!$E$26), 'Indices PF'!$E$23,
  IF(('Funções Transações'!N223&lt;'Indices PF'!$F$26), 'Indices PF'!$F$23, 'Indices PF'!$G$23)),
   IF((O223&lt;='Indices PF'!$D$24),
   IF(('Funções Transações'!N223&lt;'Indices PF'!$E$26), 'Indices PF'!$E$24,
   IF(('Funções Transações'!N223&lt;'Indices PF'!$F$26), 'Indices PF'!$F$24, 'Indices PF'!$G$24)),
    IF((O223&gt;='Indices PF'!$D$25),
    IF(('Funções Transações'!N223&lt;'Indices PF'!$E$26), 'Indices PF'!$E$25,
    IF(('Funções Transações'!N223&lt;'Indices PF'!$F$26), 'Indices PF'!$F$25, 'Indices PF'!$G$25)))))))))</f>
        <v/>
      </c>
      <c r="T223" s="215" t="str">
        <f>IF(OR(ISBLANK(N223),ISBLANK(O223)),"",
 IF(M223="EI", IF((O223&lt;='Indices PF'!$D$7),
  IF(('Funções Transações'!N223&lt;'Indices PF'!$E$10), N223*'Indices PF'!$J$7,
  IF(('Funções Transações'!N223&lt;'Indices PF'!$F$10), N223*'Indices PF'!$K$7, N223*'Indices PF'!$L$7)),
   IF((O223&lt;='Indices PF'!$D$8),
   IF(('Funções Transações'!N223&lt;'Indices PF'!$E$10), N223*'Indices PF'!$J$8,
   IF(('Funções Transações'!N223&lt;'Indices PF'!$F$10), N223*'Indices PF'!$K$8, N223*'Indices PF'!$L$8)),
    IF((O223&gt;='Indices PF'!$D$9),
    IF(('Funções Transações'!N223&lt;'Indices PF'!$E$10), N223*'Indices PF'!$J$9,
    IF(('Funções Transações'!N223&lt;'Indices PF'!$F$10), N223*'Indices PF'!$K$9, N223*'Indices PF'!$L$9))))),
 IF(M223="EQ", IF((O223&lt;='Indices PF'!$D$15),
  IF(('Funções Transações'!N223&lt;'Indices PF'!$E$18), N223*'Indices PF'!$J$15,
  IF(('Funções Transações'!N223&lt;'Indices PF'!$F$18), N223*'Indices PF'!$K$15, N223*'Indices PF'!$L$15)),
   IF((O223&lt;='Indices PF'!$D$16),
   IF(('Funções Transações'!N223&lt;'Indices PF'!$E$18), N223*'Indices PF'!$J$16,
   IF(('Funções Transações'!N223&lt;'Indices PF'!$F$18), N223*'Indices PF'!$K$16, N223*'Indices PF'!$L$16)),
    IF((O223&gt;='Indices PF'!$D$17),
    IF(('Funções Transações'!N223&lt;'Indices PF'!$E$18), N223*'Indices PF'!$J$17,
    IF(('Funções Transações'!N223&lt;'Indices PF'!$F$18), N223*'Indices PF'!$K$17, N223*'Indices PF'!$L$17))))),
 IF(M223="EO", IF((O223&lt;='Indices PF'!$D$23),
  IF(('Funções Transações'!N223&lt;'Indices PF'!$E$26), N223*'Indices PF'!$J$23,
  IF(('Funções Transações'!N223&lt;'Indices PF'!$F$26), N223*'Indices PF'!$K$23, N223*'Indices PF'!$L$23)),
   IF((O223&lt;='Indices PF'!$D$24),
   IF(('Funções Transações'!N223&lt;'Indices PF'!$E$26), N223*'Indices PF'!$J$24,
   IF(('Funções Transações'!N223&lt;'Indices PF'!$F$26), N223*'Indices PF'!$K$24, N223*'Indices PF'!$L$24)),
    IF((O223&gt;='Indices PF'!$D$25),
    IF(('Funções Transações'!N223&lt;'Indices PF'!$E$26), N223*'Indices PF'!$J$25,
    IF(('Funções Transações'!N223&lt;'Indices PF'!$F$26), N223*'Indices PF'!$K$25, N223*'Indices PF'!$L$25)))))))))</f>
        <v/>
      </c>
      <c r="U223" s="216" t="str">
        <f>IF(OR(ISBLANK(P223),ISBLANK(Q223)),"",
 IF((Q223&lt;='Indices PF'!$D$47),
  IF(('Funções Transações'!P223&lt;'Indices PF'!$E$50), P223*'Indices PF'!$J$47,
  IF(('Funções Transações'!P223&lt;'Indices PF'!$F$50), P223*'Indices PF'!$K$47, P223*'Indices PF'!$L$47)),
   IF((Q223&lt;='Indices PF'!$D$48),
   IF(('Funções Transações'!P223&lt;'Indices PF'!$E$50), P223*'Indices PF'!$J$48,
   IF(('Funções Transações'!P223&lt;'Indices PF'!$F$50), P223*'Indices PF'!$K$48, P223*'Indices PF'!$L$48)),
    IF((Q223&gt;='Indices PF'!$D$49),
    IF(('Funções Transações'!P223&lt;'Indices PF'!$E$50), P223*'Indices PF'!$J$49,
    IF(('Funções Transações'!P223&lt;'Indices PF'!$F$50), P223*'Indices PF'!$K$49, P223*'Indices PF'!$L$49))))))</f>
        <v/>
      </c>
      <c r="V223" s="256"/>
      <c r="W223" s="211"/>
      <c r="X223" s="211"/>
      <c r="Y223" s="169"/>
      <c r="Z223" s="169"/>
      <c r="AA223" s="169"/>
      <c r="AB223" s="170"/>
      <c r="AC223" s="123"/>
      <c r="AD223" s="123"/>
      <c r="AE223" s="173"/>
      <c r="AF223" s="123"/>
      <c r="AG223" s="89"/>
    </row>
    <row r="224" spans="1:33" ht="12.75" customHeight="1">
      <c r="A224" s="84"/>
      <c r="B224" s="107"/>
      <c r="C224" s="173"/>
      <c r="D224" s="168"/>
      <c r="E224" s="169"/>
      <c r="F224" s="169"/>
      <c r="G224" s="169"/>
      <c r="H224" s="169"/>
      <c r="I224" s="169"/>
      <c r="J224" s="169"/>
      <c r="K224" s="211"/>
      <c r="L224" s="205"/>
      <c r="M224" s="125"/>
      <c r="N224" s="126"/>
      <c r="O224" s="126"/>
      <c r="P224" s="126"/>
      <c r="Q224" s="126"/>
      <c r="R224" s="115" t="str">
        <f>IF(AND(ISTEXT(T224),ISTEXT(U224)),"",SUM(T224:U224)*'Indices PF'!$E$54)</f>
        <v/>
      </c>
      <c r="S224" s="214" t="str">
        <f>IF(OR(ISBLANK(N224),ISBLANK(O224)),"",
 IF(M224="EI", IF((O224&lt;='Indices PF'!$D$7),
  IF(('Funções Transações'!N224&lt;'Indices PF'!$E$10), 'Indices PF'!$E$7,
  IF(('Funções Transações'!N224&lt;'Indices PF'!$F$10), 'Indices PF'!$F$7, 'Indices PF'!$G$7)),
   IF((O224&lt;='Indices PF'!$D$8),
   IF(('Funções Transações'!N224&lt;'Indices PF'!$E$10), 'Indices PF'!$E$8,
   IF(('Funções Transações'!N224&lt;'Indices PF'!$F$10), 'Indices PF'!$F$8, 'Indices PF'!$G$8)),
    IF((O224&gt;='Indices PF'!$D$9),
    IF(('Funções Transações'!N224&lt;'Indices PF'!$E$10), 'Indices PF'!$E$9,
    IF(('Funções Transações'!N224&lt;'Indices PF'!$F$10), 'Indices PF'!$F$9, 'Indices PF'!$G$9))))),
 IF(M224="EQ", IF((O224&lt;='Indices PF'!$D$15),
  IF(('Funções Transações'!N224&lt;'Indices PF'!$E$18), 'Indices PF'!$E$15,
  IF(('Funções Transações'!N224&lt;'Indices PF'!$F$18), 'Indices PF'!$F$15, 'Indices PF'!$G$15)),
   IF((O224&lt;='Indices PF'!$D$16),
   IF(('Funções Transações'!N224&lt;'Indices PF'!$E$18), 'Indices PF'!$E$16,
   IF(('Funções Transações'!N224&lt;'Indices PF'!$F$18), 'Indices PF'!$F$16, 'Indices PF'!$G$16)),
    IF((O224&gt;='Indices PF'!$D$17),
    IF(('Funções Transações'!N224&lt;'Indices PF'!$E$18), 'Indices PF'!$E$17,
    IF(('Funções Transações'!N224&lt;'Indices PF'!$F$18), 'Indices PF'!$F$17, 'Indices PF'!$G$17))))),
 IF(M224="EO", IF((O224&lt;='Indices PF'!$D$23),
  IF(('Funções Transações'!N224&lt;'Indices PF'!$E$26), 'Indices PF'!$E$23,
  IF(('Funções Transações'!N224&lt;'Indices PF'!$F$26), 'Indices PF'!$F$23, 'Indices PF'!$G$23)),
   IF((O224&lt;='Indices PF'!$D$24),
   IF(('Funções Transações'!N224&lt;'Indices PF'!$E$26), 'Indices PF'!$E$24,
   IF(('Funções Transações'!N224&lt;'Indices PF'!$F$26), 'Indices PF'!$F$24, 'Indices PF'!$G$24)),
    IF((O224&gt;='Indices PF'!$D$25),
    IF(('Funções Transações'!N224&lt;'Indices PF'!$E$26), 'Indices PF'!$E$25,
    IF(('Funções Transações'!N224&lt;'Indices PF'!$F$26), 'Indices PF'!$F$25, 'Indices PF'!$G$25)))))))))</f>
        <v/>
      </c>
      <c r="T224" s="215" t="str">
        <f>IF(OR(ISBLANK(N224),ISBLANK(O224)),"",
 IF(M224="EI", IF((O224&lt;='Indices PF'!$D$7),
  IF(('Funções Transações'!N224&lt;'Indices PF'!$E$10), N224*'Indices PF'!$J$7,
  IF(('Funções Transações'!N224&lt;'Indices PF'!$F$10), N224*'Indices PF'!$K$7, N224*'Indices PF'!$L$7)),
   IF((O224&lt;='Indices PF'!$D$8),
   IF(('Funções Transações'!N224&lt;'Indices PF'!$E$10), N224*'Indices PF'!$J$8,
   IF(('Funções Transações'!N224&lt;'Indices PF'!$F$10), N224*'Indices PF'!$K$8, N224*'Indices PF'!$L$8)),
    IF((O224&gt;='Indices PF'!$D$9),
    IF(('Funções Transações'!N224&lt;'Indices PF'!$E$10), N224*'Indices PF'!$J$9,
    IF(('Funções Transações'!N224&lt;'Indices PF'!$F$10), N224*'Indices PF'!$K$9, N224*'Indices PF'!$L$9))))),
 IF(M224="EQ", IF((O224&lt;='Indices PF'!$D$15),
  IF(('Funções Transações'!N224&lt;'Indices PF'!$E$18), N224*'Indices PF'!$J$15,
  IF(('Funções Transações'!N224&lt;'Indices PF'!$F$18), N224*'Indices PF'!$K$15, N224*'Indices PF'!$L$15)),
   IF((O224&lt;='Indices PF'!$D$16),
   IF(('Funções Transações'!N224&lt;'Indices PF'!$E$18), N224*'Indices PF'!$J$16,
   IF(('Funções Transações'!N224&lt;'Indices PF'!$F$18), N224*'Indices PF'!$K$16, N224*'Indices PF'!$L$16)),
    IF((O224&gt;='Indices PF'!$D$17),
    IF(('Funções Transações'!N224&lt;'Indices PF'!$E$18), N224*'Indices PF'!$J$17,
    IF(('Funções Transações'!N224&lt;'Indices PF'!$F$18), N224*'Indices PF'!$K$17, N224*'Indices PF'!$L$17))))),
 IF(M224="EO", IF((O224&lt;='Indices PF'!$D$23),
  IF(('Funções Transações'!N224&lt;'Indices PF'!$E$26), N224*'Indices PF'!$J$23,
  IF(('Funções Transações'!N224&lt;'Indices PF'!$F$26), N224*'Indices PF'!$K$23, N224*'Indices PF'!$L$23)),
   IF((O224&lt;='Indices PF'!$D$24),
   IF(('Funções Transações'!N224&lt;'Indices PF'!$E$26), N224*'Indices PF'!$J$24,
   IF(('Funções Transações'!N224&lt;'Indices PF'!$F$26), N224*'Indices PF'!$K$24, N224*'Indices PF'!$L$24)),
    IF((O224&gt;='Indices PF'!$D$25),
    IF(('Funções Transações'!N224&lt;'Indices PF'!$E$26), N224*'Indices PF'!$J$25,
    IF(('Funções Transações'!N224&lt;'Indices PF'!$F$26), N224*'Indices PF'!$K$25, N224*'Indices PF'!$L$25)))))))))</f>
        <v/>
      </c>
      <c r="U224" s="216" t="str">
        <f>IF(OR(ISBLANK(P224),ISBLANK(Q224)),"",
 IF((Q224&lt;='Indices PF'!$D$47),
  IF(('Funções Transações'!P224&lt;'Indices PF'!$E$50), P224*'Indices PF'!$J$47,
  IF(('Funções Transações'!P224&lt;'Indices PF'!$F$50), P224*'Indices PF'!$K$47, P224*'Indices PF'!$L$47)),
   IF((Q224&lt;='Indices PF'!$D$48),
   IF(('Funções Transações'!P224&lt;'Indices PF'!$E$50), P224*'Indices PF'!$J$48,
   IF(('Funções Transações'!P224&lt;'Indices PF'!$F$50), P224*'Indices PF'!$K$48, P224*'Indices PF'!$L$48)),
    IF((Q224&gt;='Indices PF'!$D$49),
    IF(('Funções Transações'!P224&lt;'Indices PF'!$E$50), P224*'Indices PF'!$J$49,
    IF(('Funções Transações'!P224&lt;'Indices PF'!$F$50), P224*'Indices PF'!$K$49, P224*'Indices PF'!$L$49))))))</f>
        <v/>
      </c>
      <c r="V224" s="256"/>
      <c r="W224" s="211"/>
      <c r="X224" s="211"/>
      <c r="Y224" s="169"/>
      <c r="Z224" s="169"/>
      <c r="AA224" s="169"/>
      <c r="AB224" s="170"/>
      <c r="AC224" s="123"/>
      <c r="AD224" s="123"/>
      <c r="AE224" s="173"/>
      <c r="AF224" s="123"/>
      <c r="AG224" s="89"/>
    </row>
    <row r="225" spans="1:33" ht="12.75" customHeight="1">
      <c r="A225" s="84"/>
      <c r="B225" s="107"/>
      <c r="C225" s="173"/>
      <c r="D225" s="168"/>
      <c r="E225" s="169"/>
      <c r="F225" s="169"/>
      <c r="G225" s="169"/>
      <c r="H225" s="169"/>
      <c r="I225" s="169"/>
      <c r="J225" s="169"/>
      <c r="K225" s="211"/>
      <c r="L225" s="205"/>
      <c r="M225" s="125"/>
      <c r="N225" s="126"/>
      <c r="O225" s="126"/>
      <c r="P225" s="126"/>
      <c r="Q225" s="126"/>
      <c r="R225" s="115" t="str">
        <f>IF(AND(ISTEXT(T225),ISTEXT(U225)),"",SUM(T225:U225)*'Indices PF'!$E$54)</f>
        <v/>
      </c>
      <c r="S225" s="214" t="str">
        <f>IF(OR(ISBLANK(N225),ISBLANK(O225)),"",
 IF(M225="EI", IF((O225&lt;='Indices PF'!$D$7),
  IF(('Funções Transações'!N225&lt;'Indices PF'!$E$10), 'Indices PF'!$E$7,
  IF(('Funções Transações'!N225&lt;'Indices PF'!$F$10), 'Indices PF'!$F$7, 'Indices PF'!$G$7)),
   IF((O225&lt;='Indices PF'!$D$8),
   IF(('Funções Transações'!N225&lt;'Indices PF'!$E$10), 'Indices PF'!$E$8,
   IF(('Funções Transações'!N225&lt;'Indices PF'!$F$10), 'Indices PF'!$F$8, 'Indices PF'!$G$8)),
    IF((O225&gt;='Indices PF'!$D$9),
    IF(('Funções Transações'!N225&lt;'Indices PF'!$E$10), 'Indices PF'!$E$9,
    IF(('Funções Transações'!N225&lt;'Indices PF'!$F$10), 'Indices PF'!$F$9, 'Indices PF'!$G$9))))),
 IF(M225="EQ", IF((O225&lt;='Indices PF'!$D$15),
  IF(('Funções Transações'!N225&lt;'Indices PF'!$E$18), 'Indices PF'!$E$15,
  IF(('Funções Transações'!N225&lt;'Indices PF'!$F$18), 'Indices PF'!$F$15, 'Indices PF'!$G$15)),
   IF((O225&lt;='Indices PF'!$D$16),
   IF(('Funções Transações'!N225&lt;'Indices PF'!$E$18), 'Indices PF'!$E$16,
   IF(('Funções Transações'!N225&lt;'Indices PF'!$F$18), 'Indices PF'!$F$16, 'Indices PF'!$G$16)),
    IF((O225&gt;='Indices PF'!$D$17),
    IF(('Funções Transações'!N225&lt;'Indices PF'!$E$18), 'Indices PF'!$E$17,
    IF(('Funções Transações'!N225&lt;'Indices PF'!$F$18), 'Indices PF'!$F$17, 'Indices PF'!$G$17))))),
 IF(M225="EO", IF((O225&lt;='Indices PF'!$D$23),
  IF(('Funções Transações'!N225&lt;'Indices PF'!$E$26), 'Indices PF'!$E$23,
  IF(('Funções Transações'!N225&lt;'Indices PF'!$F$26), 'Indices PF'!$F$23, 'Indices PF'!$G$23)),
   IF((O225&lt;='Indices PF'!$D$24),
   IF(('Funções Transações'!N225&lt;'Indices PF'!$E$26), 'Indices PF'!$E$24,
   IF(('Funções Transações'!N225&lt;'Indices PF'!$F$26), 'Indices PF'!$F$24, 'Indices PF'!$G$24)),
    IF((O225&gt;='Indices PF'!$D$25),
    IF(('Funções Transações'!N225&lt;'Indices PF'!$E$26), 'Indices PF'!$E$25,
    IF(('Funções Transações'!N225&lt;'Indices PF'!$F$26), 'Indices PF'!$F$25, 'Indices PF'!$G$25)))))))))</f>
        <v/>
      </c>
      <c r="T225" s="215" t="str">
        <f>IF(OR(ISBLANK(N225),ISBLANK(O225)),"",
 IF(M225="EI", IF((O225&lt;='Indices PF'!$D$7),
  IF(('Funções Transações'!N225&lt;'Indices PF'!$E$10), N225*'Indices PF'!$J$7,
  IF(('Funções Transações'!N225&lt;'Indices PF'!$F$10), N225*'Indices PF'!$K$7, N225*'Indices PF'!$L$7)),
   IF((O225&lt;='Indices PF'!$D$8),
   IF(('Funções Transações'!N225&lt;'Indices PF'!$E$10), N225*'Indices PF'!$J$8,
   IF(('Funções Transações'!N225&lt;'Indices PF'!$F$10), N225*'Indices PF'!$K$8, N225*'Indices PF'!$L$8)),
    IF((O225&gt;='Indices PF'!$D$9),
    IF(('Funções Transações'!N225&lt;'Indices PF'!$E$10), N225*'Indices PF'!$J$9,
    IF(('Funções Transações'!N225&lt;'Indices PF'!$F$10), N225*'Indices PF'!$K$9, N225*'Indices PF'!$L$9))))),
 IF(M225="EQ", IF((O225&lt;='Indices PF'!$D$15),
  IF(('Funções Transações'!N225&lt;'Indices PF'!$E$18), N225*'Indices PF'!$J$15,
  IF(('Funções Transações'!N225&lt;'Indices PF'!$F$18), N225*'Indices PF'!$K$15, N225*'Indices PF'!$L$15)),
   IF((O225&lt;='Indices PF'!$D$16),
   IF(('Funções Transações'!N225&lt;'Indices PF'!$E$18), N225*'Indices PF'!$J$16,
   IF(('Funções Transações'!N225&lt;'Indices PF'!$F$18), N225*'Indices PF'!$K$16, N225*'Indices PF'!$L$16)),
    IF((O225&gt;='Indices PF'!$D$17),
    IF(('Funções Transações'!N225&lt;'Indices PF'!$E$18), N225*'Indices PF'!$J$17,
    IF(('Funções Transações'!N225&lt;'Indices PF'!$F$18), N225*'Indices PF'!$K$17, N225*'Indices PF'!$L$17))))),
 IF(M225="EO", IF((O225&lt;='Indices PF'!$D$23),
  IF(('Funções Transações'!N225&lt;'Indices PF'!$E$26), N225*'Indices PF'!$J$23,
  IF(('Funções Transações'!N225&lt;'Indices PF'!$F$26), N225*'Indices PF'!$K$23, N225*'Indices PF'!$L$23)),
   IF((O225&lt;='Indices PF'!$D$24),
   IF(('Funções Transações'!N225&lt;'Indices PF'!$E$26), N225*'Indices PF'!$J$24,
   IF(('Funções Transações'!N225&lt;'Indices PF'!$F$26), N225*'Indices PF'!$K$24, N225*'Indices PF'!$L$24)),
    IF((O225&gt;='Indices PF'!$D$25),
    IF(('Funções Transações'!N225&lt;'Indices PF'!$E$26), N225*'Indices PF'!$J$25,
    IF(('Funções Transações'!N225&lt;'Indices PF'!$F$26), N225*'Indices PF'!$K$25, N225*'Indices PF'!$L$25)))))))))</f>
        <v/>
      </c>
      <c r="U225" s="216" t="str">
        <f>IF(OR(ISBLANK(P225),ISBLANK(Q225)),"",
 IF((Q225&lt;='Indices PF'!$D$47),
  IF(('Funções Transações'!P225&lt;'Indices PF'!$E$50), P225*'Indices PF'!$J$47,
  IF(('Funções Transações'!P225&lt;'Indices PF'!$F$50), P225*'Indices PF'!$K$47, P225*'Indices PF'!$L$47)),
   IF((Q225&lt;='Indices PF'!$D$48),
   IF(('Funções Transações'!P225&lt;'Indices PF'!$E$50), P225*'Indices PF'!$J$48,
   IF(('Funções Transações'!P225&lt;'Indices PF'!$F$50), P225*'Indices PF'!$K$48, P225*'Indices PF'!$L$48)),
    IF((Q225&gt;='Indices PF'!$D$49),
    IF(('Funções Transações'!P225&lt;'Indices PF'!$E$50), P225*'Indices PF'!$J$49,
    IF(('Funções Transações'!P225&lt;'Indices PF'!$F$50), P225*'Indices PF'!$K$49, P225*'Indices PF'!$L$49))))))</f>
        <v/>
      </c>
      <c r="V225" s="256"/>
      <c r="W225" s="211"/>
      <c r="X225" s="211"/>
      <c r="Y225" s="169"/>
      <c r="Z225" s="169"/>
      <c r="AA225" s="169"/>
      <c r="AB225" s="170"/>
      <c r="AC225" s="123"/>
      <c r="AD225" s="123"/>
      <c r="AE225" s="173"/>
      <c r="AF225" s="123"/>
      <c r="AG225" s="89"/>
    </row>
    <row r="226" spans="1:33" ht="12.75" customHeight="1">
      <c r="A226" s="84"/>
      <c r="B226" s="107"/>
      <c r="C226" s="173"/>
      <c r="D226" s="168"/>
      <c r="E226" s="169"/>
      <c r="F226" s="169"/>
      <c r="G226" s="169"/>
      <c r="H226" s="169"/>
      <c r="I226" s="169"/>
      <c r="J226" s="169"/>
      <c r="K226" s="211"/>
      <c r="L226" s="205"/>
      <c r="M226" s="125"/>
      <c r="N226" s="126"/>
      <c r="O226" s="126"/>
      <c r="P226" s="126"/>
      <c r="Q226" s="126"/>
      <c r="R226" s="115" t="str">
        <f>IF(AND(ISTEXT(T226),ISTEXT(U226)),"",SUM(T226:U226)*'Indices PF'!$E$54)</f>
        <v/>
      </c>
      <c r="S226" s="214" t="str">
        <f>IF(OR(ISBLANK(N226),ISBLANK(O226)),"",
 IF(M226="EI", IF((O226&lt;='Indices PF'!$D$7),
  IF(('Funções Transações'!N226&lt;'Indices PF'!$E$10), 'Indices PF'!$E$7,
  IF(('Funções Transações'!N226&lt;'Indices PF'!$F$10), 'Indices PF'!$F$7, 'Indices PF'!$G$7)),
   IF((O226&lt;='Indices PF'!$D$8),
   IF(('Funções Transações'!N226&lt;'Indices PF'!$E$10), 'Indices PF'!$E$8,
   IF(('Funções Transações'!N226&lt;'Indices PF'!$F$10), 'Indices PF'!$F$8, 'Indices PF'!$G$8)),
    IF((O226&gt;='Indices PF'!$D$9),
    IF(('Funções Transações'!N226&lt;'Indices PF'!$E$10), 'Indices PF'!$E$9,
    IF(('Funções Transações'!N226&lt;'Indices PF'!$F$10), 'Indices PF'!$F$9, 'Indices PF'!$G$9))))),
 IF(M226="EQ", IF((O226&lt;='Indices PF'!$D$15),
  IF(('Funções Transações'!N226&lt;'Indices PF'!$E$18), 'Indices PF'!$E$15,
  IF(('Funções Transações'!N226&lt;'Indices PF'!$F$18), 'Indices PF'!$F$15, 'Indices PF'!$G$15)),
   IF((O226&lt;='Indices PF'!$D$16),
   IF(('Funções Transações'!N226&lt;'Indices PF'!$E$18), 'Indices PF'!$E$16,
   IF(('Funções Transações'!N226&lt;'Indices PF'!$F$18), 'Indices PF'!$F$16, 'Indices PF'!$G$16)),
    IF((O226&gt;='Indices PF'!$D$17),
    IF(('Funções Transações'!N226&lt;'Indices PF'!$E$18), 'Indices PF'!$E$17,
    IF(('Funções Transações'!N226&lt;'Indices PF'!$F$18), 'Indices PF'!$F$17, 'Indices PF'!$G$17))))),
 IF(M226="EO", IF((O226&lt;='Indices PF'!$D$23),
  IF(('Funções Transações'!N226&lt;'Indices PF'!$E$26), 'Indices PF'!$E$23,
  IF(('Funções Transações'!N226&lt;'Indices PF'!$F$26), 'Indices PF'!$F$23, 'Indices PF'!$G$23)),
   IF((O226&lt;='Indices PF'!$D$24),
   IF(('Funções Transações'!N226&lt;'Indices PF'!$E$26), 'Indices PF'!$E$24,
   IF(('Funções Transações'!N226&lt;'Indices PF'!$F$26), 'Indices PF'!$F$24, 'Indices PF'!$G$24)),
    IF((O226&gt;='Indices PF'!$D$25),
    IF(('Funções Transações'!N226&lt;'Indices PF'!$E$26), 'Indices PF'!$E$25,
    IF(('Funções Transações'!N226&lt;'Indices PF'!$F$26), 'Indices PF'!$F$25, 'Indices PF'!$G$25)))))))))</f>
        <v/>
      </c>
      <c r="T226" s="215" t="str">
        <f>IF(OR(ISBLANK(N226),ISBLANK(O226)),"",
 IF(M226="EI", IF((O226&lt;='Indices PF'!$D$7),
  IF(('Funções Transações'!N226&lt;'Indices PF'!$E$10), N226*'Indices PF'!$J$7,
  IF(('Funções Transações'!N226&lt;'Indices PF'!$F$10), N226*'Indices PF'!$K$7, N226*'Indices PF'!$L$7)),
   IF((O226&lt;='Indices PF'!$D$8),
   IF(('Funções Transações'!N226&lt;'Indices PF'!$E$10), N226*'Indices PF'!$J$8,
   IF(('Funções Transações'!N226&lt;'Indices PF'!$F$10), N226*'Indices PF'!$K$8, N226*'Indices PF'!$L$8)),
    IF((O226&gt;='Indices PF'!$D$9),
    IF(('Funções Transações'!N226&lt;'Indices PF'!$E$10), N226*'Indices PF'!$J$9,
    IF(('Funções Transações'!N226&lt;'Indices PF'!$F$10), N226*'Indices PF'!$K$9, N226*'Indices PF'!$L$9))))),
 IF(M226="EQ", IF((O226&lt;='Indices PF'!$D$15),
  IF(('Funções Transações'!N226&lt;'Indices PF'!$E$18), N226*'Indices PF'!$J$15,
  IF(('Funções Transações'!N226&lt;'Indices PF'!$F$18), N226*'Indices PF'!$K$15, N226*'Indices PF'!$L$15)),
   IF((O226&lt;='Indices PF'!$D$16),
   IF(('Funções Transações'!N226&lt;'Indices PF'!$E$18), N226*'Indices PF'!$J$16,
   IF(('Funções Transações'!N226&lt;'Indices PF'!$F$18), N226*'Indices PF'!$K$16, N226*'Indices PF'!$L$16)),
    IF((O226&gt;='Indices PF'!$D$17),
    IF(('Funções Transações'!N226&lt;'Indices PF'!$E$18), N226*'Indices PF'!$J$17,
    IF(('Funções Transações'!N226&lt;'Indices PF'!$F$18), N226*'Indices PF'!$K$17, N226*'Indices PF'!$L$17))))),
 IF(M226="EO", IF((O226&lt;='Indices PF'!$D$23),
  IF(('Funções Transações'!N226&lt;'Indices PF'!$E$26), N226*'Indices PF'!$J$23,
  IF(('Funções Transações'!N226&lt;'Indices PF'!$F$26), N226*'Indices PF'!$K$23, N226*'Indices PF'!$L$23)),
   IF((O226&lt;='Indices PF'!$D$24),
   IF(('Funções Transações'!N226&lt;'Indices PF'!$E$26), N226*'Indices PF'!$J$24,
   IF(('Funções Transações'!N226&lt;'Indices PF'!$F$26), N226*'Indices PF'!$K$24, N226*'Indices PF'!$L$24)),
    IF((O226&gt;='Indices PF'!$D$25),
    IF(('Funções Transações'!N226&lt;'Indices PF'!$E$26), N226*'Indices PF'!$J$25,
    IF(('Funções Transações'!N226&lt;'Indices PF'!$F$26), N226*'Indices PF'!$K$25, N226*'Indices PF'!$L$25)))))))))</f>
        <v/>
      </c>
      <c r="U226" s="216" t="str">
        <f>IF(OR(ISBLANK(P226),ISBLANK(Q226)),"",
 IF((Q226&lt;='Indices PF'!$D$47),
  IF(('Funções Transações'!P226&lt;'Indices PF'!$E$50), P226*'Indices PF'!$J$47,
  IF(('Funções Transações'!P226&lt;'Indices PF'!$F$50), P226*'Indices PF'!$K$47, P226*'Indices PF'!$L$47)),
   IF((Q226&lt;='Indices PF'!$D$48),
   IF(('Funções Transações'!P226&lt;'Indices PF'!$E$50), P226*'Indices PF'!$J$48,
   IF(('Funções Transações'!P226&lt;'Indices PF'!$F$50), P226*'Indices PF'!$K$48, P226*'Indices PF'!$L$48)),
    IF((Q226&gt;='Indices PF'!$D$49),
    IF(('Funções Transações'!P226&lt;'Indices PF'!$E$50), P226*'Indices PF'!$J$49,
    IF(('Funções Transações'!P226&lt;'Indices PF'!$F$50), P226*'Indices PF'!$K$49, P226*'Indices PF'!$L$49))))))</f>
        <v/>
      </c>
      <c r="V226" s="256"/>
      <c r="W226" s="211"/>
      <c r="X226" s="211"/>
      <c r="Y226" s="169"/>
      <c r="Z226" s="169"/>
      <c r="AA226" s="169"/>
      <c r="AB226" s="170"/>
      <c r="AC226" s="123"/>
      <c r="AD226" s="123"/>
      <c r="AE226" s="173"/>
      <c r="AF226" s="123"/>
      <c r="AG226" s="89"/>
    </row>
    <row r="227" spans="1:33" ht="12.75" customHeight="1">
      <c r="A227" s="84"/>
      <c r="B227" s="107"/>
      <c r="C227" s="173"/>
      <c r="D227" s="168"/>
      <c r="E227" s="169"/>
      <c r="F227" s="169"/>
      <c r="G227" s="169"/>
      <c r="H227" s="169"/>
      <c r="I227" s="169"/>
      <c r="J227" s="169"/>
      <c r="K227" s="211"/>
      <c r="L227" s="205"/>
      <c r="M227" s="85"/>
      <c r="N227" s="126"/>
      <c r="O227" s="126"/>
      <c r="P227" s="126"/>
      <c r="Q227" s="126"/>
      <c r="R227" s="115" t="str">
        <f>IF(AND(ISTEXT(T227),ISTEXT(U227)),"",SUM(T227:U227)*'Indices PF'!$E$54)</f>
        <v/>
      </c>
      <c r="S227" s="214" t="str">
        <f>IF(OR(ISBLANK(N227),ISBLANK(O227)),"",
 IF(M227="EI", IF((O227&lt;='Indices PF'!$D$7),
  IF(('Funções Transações'!N227&lt;'Indices PF'!$E$10), 'Indices PF'!$E$7,
  IF(('Funções Transações'!N227&lt;'Indices PF'!$F$10), 'Indices PF'!$F$7, 'Indices PF'!$G$7)),
   IF((O227&lt;='Indices PF'!$D$8),
   IF(('Funções Transações'!N227&lt;'Indices PF'!$E$10), 'Indices PF'!$E$8,
   IF(('Funções Transações'!N227&lt;'Indices PF'!$F$10), 'Indices PF'!$F$8, 'Indices PF'!$G$8)),
    IF((O227&gt;='Indices PF'!$D$9),
    IF(('Funções Transações'!N227&lt;'Indices PF'!$E$10), 'Indices PF'!$E$9,
    IF(('Funções Transações'!N227&lt;'Indices PF'!$F$10), 'Indices PF'!$F$9, 'Indices PF'!$G$9))))),
 IF(M227="EQ", IF((O227&lt;='Indices PF'!$D$15),
  IF(('Funções Transações'!N227&lt;'Indices PF'!$E$18), 'Indices PF'!$E$15,
  IF(('Funções Transações'!N227&lt;'Indices PF'!$F$18), 'Indices PF'!$F$15, 'Indices PF'!$G$15)),
   IF((O227&lt;='Indices PF'!$D$16),
   IF(('Funções Transações'!N227&lt;'Indices PF'!$E$18), 'Indices PF'!$E$16,
   IF(('Funções Transações'!N227&lt;'Indices PF'!$F$18), 'Indices PF'!$F$16, 'Indices PF'!$G$16)),
    IF((O227&gt;='Indices PF'!$D$17),
    IF(('Funções Transações'!N227&lt;'Indices PF'!$E$18), 'Indices PF'!$E$17,
    IF(('Funções Transações'!N227&lt;'Indices PF'!$F$18), 'Indices PF'!$F$17, 'Indices PF'!$G$17))))),
 IF(M227="EO", IF((O227&lt;='Indices PF'!$D$23),
  IF(('Funções Transações'!N227&lt;'Indices PF'!$E$26), 'Indices PF'!$E$23,
  IF(('Funções Transações'!N227&lt;'Indices PF'!$F$26), 'Indices PF'!$F$23, 'Indices PF'!$G$23)),
   IF((O227&lt;='Indices PF'!$D$24),
   IF(('Funções Transações'!N227&lt;'Indices PF'!$E$26), 'Indices PF'!$E$24,
   IF(('Funções Transações'!N227&lt;'Indices PF'!$F$26), 'Indices PF'!$F$24, 'Indices PF'!$G$24)),
    IF((O227&gt;='Indices PF'!$D$25),
    IF(('Funções Transações'!N227&lt;'Indices PF'!$E$26), 'Indices PF'!$E$25,
    IF(('Funções Transações'!N227&lt;'Indices PF'!$F$26), 'Indices PF'!$F$25, 'Indices PF'!$G$25)))))))))</f>
        <v/>
      </c>
      <c r="T227" s="215" t="str">
        <f>IF(OR(ISBLANK(N227),ISBLANK(O227)),"",
 IF(M227="EI", IF((O227&lt;='Indices PF'!$D$7),
  IF(('Funções Transações'!N227&lt;'Indices PF'!$E$10), N227*'Indices PF'!$J$7,
  IF(('Funções Transações'!N227&lt;'Indices PF'!$F$10), N227*'Indices PF'!$K$7, N227*'Indices PF'!$L$7)),
   IF((O227&lt;='Indices PF'!$D$8),
   IF(('Funções Transações'!N227&lt;'Indices PF'!$E$10), N227*'Indices PF'!$J$8,
   IF(('Funções Transações'!N227&lt;'Indices PF'!$F$10), N227*'Indices PF'!$K$8, N227*'Indices PF'!$L$8)),
    IF((O227&gt;='Indices PF'!$D$9),
    IF(('Funções Transações'!N227&lt;'Indices PF'!$E$10), N227*'Indices PF'!$J$9,
    IF(('Funções Transações'!N227&lt;'Indices PF'!$F$10), N227*'Indices PF'!$K$9, N227*'Indices PF'!$L$9))))),
 IF(M227="EQ", IF((O227&lt;='Indices PF'!$D$15),
  IF(('Funções Transações'!N227&lt;'Indices PF'!$E$18), N227*'Indices PF'!$J$15,
  IF(('Funções Transações'!N227&lt;'Indices PF'!$F$18), N227*'Indices PF'!$K$15, N227*'Indices PF'!$L$15)),
   IF((O227&lt;='Indices PF'!$D$16),
   IF(('Funções Transações'!N227&lt;'Indices PF'!$E$18), N227*'Indices PF'!$J$16,
   IF(('Funções Transações'!N227&lt;'Indices PF'!$F$18), N227*'Indices PF'!$K$16, N227*'Indices PF'!$L$16)),
    IF((O227&gt;='Indices PF'!$D$17),
    IF(('Funções Transações'!N227&lt;'Indices PF'!$E$18), N227*'Indices PF'!$J$17,
    IF(('Funções Transações'!N227&lt;'Indices PF'!$F$18), N227*'Indices PF'!$K$17, N227*'Indices PF'!$L$17))))),
 IF(M227="EO", IF((O227&lt;='Indices PF'!$D$23),
  IF(('Funções Transações'!N227&lt;'Indices PF'!$E$26), N227*'Indices PF'!$J$23,
  IF(('Funções Transações'!N227&lt;'Indices PF'!$F$26), N227*'Indices PF'!$K$23, N227*'Indices PF'!$L$23)),
   IF((O227&lt;='Indices PF'!$D$24),
   IF(('Funções Transações'!N227&lt;'Indices PF'!$E$26), N227*'Indices PF'!$J$24,
   IF(('Funções Transações'!N227&lt;'Indices PF'!$F$26), N227*'Indices PF'!$K$24, N227*'Indices PF'!$L$24)),
    IF((O227&gt;='Indices PF'!$D$25),
    IF(('Funções Transações'!N227&lt;'Indices PF'!$E$26), N227*'Indices PF'!$J$25,
    IF(('Funções Transações'!N227&lt;'Indices PF'!$F$26), N227*'Indices PF'!$K$25, N227*'Indices PF'!$L$25)))))))))</f>
        <v/>
      </c>
      <c r="U227" s="216" t="str">
        <f>IF(OR(ISBLANK(P227),ISBLANK(Q227)),"",
 IF((Q227&lt;='Indices PF'!$D$47),
  IF(('Funções Transações'!P227&lt;'Indices PF'!$E$50), P227*'Indices PF'!$J$47,
  IF(('Funções Transações'!P227&lt;'Indices PF'!$F$50), P227*'Indices PF'!$K$47, P227*'Indices PF'!$L$47)),
   IF((Q227&lt;='Indices PF'!$D$48),
   IF(('Funções Transações'!P227&lt;'Indices PF'!$E$50), P227*'Indices PF'!$J$48,
   IF(('Funções Transações'!P227&lt;'Indices PF'!$F$50), P227*'Indices PF'!$K$48, P227*'Indices PF'!$L$48)),
    IF((Q227&gt;='Indices PF'!$D$49),
    IF(('Funções Transações'!P227&lt;'Indices PF'!$E$50), P227*'Indices PF'!$J$49,
    IF(('Funções Transações'!P227&lt;'Indices PF'!$F$50), P227*'Indices PF'!$K$49, P227*'Indices PF'!$L$49))))))</f>
        <v/>
      </c>
      <c r="V227" s="256"/>
      <c r="W227" s="211"/>
      <c r="X227" s="211"/>
      <c r="Y227" s="169"/>
      <c r="Z227" s="169"/>
      <c r="AA227" s="169"/>
      <c r="AB227" s="170"/>
      <c r="AC227" s="123"/>
      <c r="AD227" s="123"/>
      <c r="AE227" s="173"/>
      <c r="AF227" s="123"/>
      <c r="AG227" s="89"/>
    </row>
    <row r="228" spans="1:33" ht="12.75" customHeight="1">
      <c r="A228" s="84"/>
      <c r="B228" s="107"/>
      <c r="C228" s="173"/>
      <c r="D228" s="168"/>
      <c r="E228" s="169"/>
      <c r="F228" s="169"/>
      <c r="G228" s="169"/>
      <c r="H228" s="169"/>
      <c r="I228" s="169"/>
      <c r="J228" s="169"/>
      <c r="K228" s="211"/>
      <c r="L228" s="205"/>
      <c r="M228" s="85"/>
      <c r="N228" s="126"/>
      <c r="O228" s="126"/>
      <c r="P228" s="126"/>
      <c r="Q228" s="126"/>
      <c r="R228" s="115" t="str">
        <f>IF(AND(ISTEXT(T228),ISTEXT(U228)),"",SUM(T228:U228)*'Indices PF'!$E$54)</f>
        <v/>
      </c>
      <c r="S228" s="214" t="str">
        <f>IF(OR(ISBLANK(N228),ISBLANK(O228)),"",
 IF(M228="EI", IF((O228&lt;='Indices PF'!$D$7),
  IF(('Funções Transações'!N228&lt;'Indices PF'!$E$10), 'Indices PF'!$E$7,
  IF(('Funções Transações'!N228&lt;'Indices PF'!$F$10), 'Indices PF'!$F$7, 'Indices PF'!$G$7)),
   IF((O228&lt;='Indices PF'!$D$8),
   IF(('Funções Transações'!N228&lt;'Indices PF'!$E$10), 'Indices PF'!$E$8,
   IF(('Funções Transações'!N228&lt;'Indices PF'!$F$10), 'Indices PF'!$F$8, 'Indices PF'!$G$8)),
    IF((O228&gt;='Indices PF'!$D$9),
    IF(('Funções Transações'!N228&lt;'Indices PF'!$E$10), 'Indices PF'!$E$9,
    IF(('Funções Transações'!N228&lt;'Indices PF'!$F$10), 'Indices PF'!$F$9, 'Indices PF'!$G$9))))),
 IF(M228="EQ", IF((O228&lt;='Indices PF'!$D$15),
  IF(('Funções Transações'!N228&lt;'Indices PF'!$E$18), 'Indices PF'!$E$15,
  IF(('Funções Transações'!N228&lt;'Indices PF'!$F$18), 'Indices PF'!$F$15, 'Indices PF'!$G$15)),
   IF((O228&lt;='Indices PF'!$D$16),
   IF(('Funções Transações'!N228&lt;'Indices PF'!$E$18), 'Indices PF'!$E$16,
   IF(('Funções Transações'!N228&lt;'Indices PF'!$F$18), 'Indices PF'!$F$16, 'Indices PF'!$G$16)),
    IF((O228&gt;='Indices PF'!$D$17),
    IF(('Funções Transações'!N228&lt;'Indices PF'!$E$18), 'Indices PF'!$E$17,
    IF(('Funções Transações'!N228&lt;'Indices PF'!$F$18), 'Indices PF'!$F$17, 'Indices PF'!$G$17))))),
 IF(M228="EO", IF((O228&lt;='Indices PF'!$D$23),
  IF(('Funções Transações'!N228&lt;'Indices PF'!$E$26), 'Indices PF'!$E$23,
  IF(('Funções Transações'!N228&lt;'Indices PF'!$F$26), 'Indices PF'!$F$23, 'Indices PF'!$G$23)),
   IF((O228&lt;='Indices PF'!$D$24),
   IF(('Funções Transações'!N228&lt;'Indices PF'!$E$26), 'Indices PF'!$E$24,
   IF(('Funções Transações'!N228&lt;'Indices PF'!$F$26), 'Indices PF'!$F$24, 'Indices PF'!$G$24)),
    IF((O228&gt;='Indices PF'!$D$25),
    IF(('Funções Transações'!N228&lt;'Indices PF'!$E$26), 'Indices PF'!$E$25,
    IF(('Funções Transações'!N228&lt;'Indices PF'!$F$26), 'Indices PF'!$F$25, 'Indices PF'!$G$25)))))))))</f>
        <v/>
      </c>
      <c r="T228" s="215" t="str">
        <f>IF(OR(ISBLANK(N228),ISBLANK(O228)),"",
 IF(M228="EI", IF((O228&lt;='Indices PF'!$D$7),
  IF(('Funções Transações'!N228&lt;'Indices PF'!$E$10), N228*'Indices PF'!$J$7,
  IF(('Funções Transações'!N228&lt;'Indices PF'!$F$10), N228*'Indices PF'!$K$7, N228*'Indices PF'!$L$7)),
   IF((O228&lt;='Indices PF'!$D$8),
   IF(('Funções Transações'!N228&lt;'Indices PF'!$E$10), N228*'Indices PF'!$J$8,
   IF(('Funções Transações'!N228&lt;'Indices PF'!$F$10), N228*'Indices PF'!$K$8, N228*'Indices PF'!$L$8)),
    IF((O228&gt;='Indices PF'!$D$9),
    IF(('Funções Transações'!N228&lt;'Indices PF'!$E$10), N228*'Indices PF'!$J$9,
    IF(('Funções Transações'!N228&lt;'Indices PF'!$F$10), N228*'Indices PF'!$K$9, N228*'Indices PF'!$L$9))))),
 IF(M228="EQ", IF((O228&lt;='Indices PF'!$D$15),
  IF(('Funções Transações'!N228&lt;'Indices PF'!$E$18), N228*'Indices PF'!$J$15,
  IF(('Funções Transações'!N228&lt;'Indices PF'!$F$18), N228*'Indices PF'!$K$15, N228*'Indices PF'!$L$15)),
   IF((O228&lt;='Indices PF'!$D$16),
   IF(('Funções Transações'!N228&lt;'Indices PF'!$E$18), N228*'Indices PF'!$J$16,
   IF(('Funções Transações'!N228&lt;'Indices PF'!$F$18), N228*'Indices PF'!$K$16, N228*'Indices PF'!$L$16)),
    IF((O228&gt;='Indices PF'!$D$17),
    IF(('Funções Transações'!N228&lt;'Indices PF'!$E$18), N228*'Indices PF'!$J$17,
    IF(('Funções Transações'!N228&lt;'Indices PF'!$F$18), N228*'Indices PF'!$K$17, N228*'Indices PF'!$L$17))))),
 IF(M228="EO", IF((O228&lt;='Indices PF'!$D$23),
  IF(('Funções Transações'!N228&lt;'Indices PF'!$E$26), N228*'Indices PF'!$J$23,
  IF(('Funções Transações'!N228&lt;'Indices PF'!$F$26), N228*'Indices PF'!$K$23, N228*'Indices PF'!$L$23)),
   IF((O228&lt;='Indices PF'!$D$24),
   IF(('Funções Transações'!N228&lt;'Indices PF'!$E$26), N228*'Indices PF'!$J$24,
   IF(('Funções Transações'!N228&lt;'Indices PF'!$F$26), N228*'Indices PF'!$K$24, N228*'Indices PF'!$L$24)),
    IF((O228&gt;='Indices PF'!$D$25),
    IF(('Funções Transações'!N228&lt;'Indices PF'!$E$26), N228*'Indices PF'!$J$25,
    IF(('Funções Transações'!N228&lt;'Indices PF'!$F$26), N228*'Indices PF'!$K$25, N228*'Indices PF'!$L$25)))))))))</f>
        <v/>
      </c>
      <c r="U228" s="216" t="str">
        <f>IF(OR(ISBLANK(P228),ISBLANK(Q228)),"",
 IF((Q228&lt;='Indices PF'!$D$47),
  IF(('Funções Transações'!P228&lt;'Indices PF'!$E$50), P228*'Indices PF'!$J$47,
  IF(('Funções Transações'!P228&lt;'Indices PF'!$F$50), P228*'Indices PF'!$K$47, P228*'Indices PF'!$L$47)),
   IF((Q228&lt;='Indices PF'!$D$48),
   IF(('Funções Transações'!P228&lt;'Indices PF'!$E$50), P228*'Indices PF'!$J$48,
   IF(('Funções Transações'!P228&lt;'Indices PF'!$F$50), P228*'Indices PF'!$K$48, P228*'Indices PF'!$L$48)),
    IF((Q228&gt;='Indices PF'!$D$49),
    IF(('Funções Transações'!P228&lt;'Indices PF'!$E$50), P228*'Indices PF'!$J$49,
    IF(('Funções Transações'!P228&lt;'Indices PF'!$F$50), P228*'Indices PF'!$K$49, P228*'Indices PF'!$L$49))))))</f>
        <v/>
      </c>
      <c r="V228" s="256"/>
      <c r="W228" s="211"/>
      <c r="X228" s="211"/>
      <c r="Y228" s="169"/>
      <c r="Z228" s="169"/>
      <c r="AA228" s="169"/>
      <c r="AB228" s="170"/>
      <c r="AC228" s="123"/>
      <c r="AD228" s="123"/>
      <c r="AE228" s="173"/>
      <c r="AF228" s="123"/>
      <c r="AG228" s="89"/>
    </row>
    <row r="229" spans="1:33" ht="12.75" customHeight="1">
      <c r="A229" s="84"/>
      <c r="B229" s="107"/>
      <c r="C229" s="173"/>
      <c r="D229" s="168"/>
      <c r="E229" s="169"/>
      <c r="F229" s="169"/>
      <c r="G229" s="169"/>
      <c r="H229" s="169"/>
      <c r="I229" s="169"/>
      <c r="J229" s="169"/>
      <c r="K229" s="211"/>
      <c r="L229" s="205"/>
      <c r="M229" s="85"/>
      <c r="N229" s="126"/>
      <c r="O229" s="126"/>
      <c r="P229" s="126"/>
      <c r="Q229" s="126"/>
      <c r="R229" s="115" t="str">
        <f>IF(AND(ISTEXT(T229),ISTEXT(U229)),"",SUM(T229:U229)*'Indices PF'!$E$54)</f>
        <v/>
      </c>
      <c r="S229" s="214" t="str">
        <f>IF(OR(ISBLANK(N229),ISBLANK(O229)),"",
 IF(M229="EI", IF((O229&lt;='Indices PF'!$D$7),
  IF(('Funções Transações'!N229&lt;'Indices PF'!$E$10), 'Indices PF'!$E$7,
  IF(('Funções Transações'!N229&lt;'Indices PF'!$F$10), 'Indices PF'!$F$7, 'Indices PF'!$G$7)),
   IF((O229&lt;='Indices PF'!$D$8),
   IF(('Funções Transações'!N229&lt;'Indices PF'!$E$10), 'Indices PF'!$E$8,
   IF(('Funções Transações'!N229&lt;'Indices PF'!$F$10), 'Indices PF'!$F$8, 'Indices PF'!$G$8)),
    IF((O229&gt;='Indices PF'!$D$9),
    IF(('Funções Transações'!N229&lt;'Indices PF'!$E$10), 'Indices PF'!$E$9,
    IF(('Funções Transações'!N229&lt;'Indices PF'!$F$10), 'Indices PF'!$F$9, 'Indices PF'!$G$9))))),
 IF(M229="EQ", IF((O229&lt;='Indices PF'!$D$15),
  IF(('Funções Transações'!N229&lt;'Indices PF'!$E$18), 'Indices PF'!$E$15,
  IF(('Funções Transações'!N229&lt;'Indices PF'!$F$18), 'Indices PF'!$F$15, 'Indices PF'!$G$15)),
   IF((O229&lt;='Indices PF'!$D$16),
   IF(('Funções Transações'!N229&lt;'Indices PF'!$E$18), 'Indices PF'!$E$16,
   IF(('Funções Transações'!N229&lt;'Indices PF'!$F$18), 'Indices PF'!$F$16, 'Indices PF'!$G$16)),
    IF((O229&gt;='Indices PF'!$D$17),
    IF(('Funções Transações'!N229&lt;'Indices PF'!$E$18), 'Indices PF'!$E$17,
    IF(('Funções Transações'!N229&lt;'Indices PF'!$F$18), 'Indices PF'!$F$17, 'Indices PF'!$G$17))))),
 IF(M229="EO", IF((O229&lt;='Indices PF'!$D$23),
  IF(('Funções Transações'!N229&lt;'Indices PF'!$E$26), 'Indices PF'!$E$23,
  IF(('Funções Transações'!N229&lt;'Indices PF'!$F$26), 'Indices PF'!$F$23, 'Indices PF'!$G$23)),
   IF((O229&lt;='Indices PF'!$D$24),
   IF(('Funções Transações'!N229&lt;'Indices PF'!$E$26), 'Indices PF'!$E$24,
   IF(('Funções Transações'!N229&lt;'Indices PF'!$F$26), 'Indices PF'!$F$24, 'Indices PF'!$G$24)),
    IF((O229&gt;='Indices PF'!$D$25),
    IF(('Funções Transações'!N229&lt;'Indices PF'!$E$26), 'Indices PF'!$E$25,
    IF(('Funções Transações'!N229&lt;'Indices PF'!$F$26), 'Indices PF'!$F$25, 'Indices PF'!$G$25)))))))))</f>
        <v/>
      </c>
      <c r="T229" s="215" t="str">
        <f>IF(OR(ISBLANK(N229),ISBLANK(O229)),"",
 IF(M229="EI", IF((O229&lt;='Indices PF'!$D$7),
  IF(('Funções Transações'!N229&lt;'Indices PF'!$E$10), N229*'Indices PF'!$J$7,
  IF(('Funções Transações'!N229&lt;'Indices PF'!$F$10), N229*'Indices PF'!$K$7, N229*'Indices PF'!$L$7)),
   IF((O229&lt;='Indices PF'!$D$8),
   IF(('Funções Transações'!N229&lt;'Indices PF'!$E$10), N229*'Indices PF'!$J$8,
   IF(('Funções Transações'!N229&lt;'Indices PF'!$F$10), N229*'Indices PF'!$K$8, N229*'Indices PF'!$L$8)),
    IF((O229&gt;='Indices PF'!$D$9),
    IF(('Funções Transações'!N229&lt;'Indices PF'!$E$10), N229*'Indices PF'!$J$9,
    IF(('Funções Transações'!N229&lt;'Indices PF'!$F$10), N229*'Indices PF'!$K$9, N229*'Indices PF'!$L$9))))),
 IF(M229="EQ", IF((O229&lt;='Indices PF'!$D$15),
  IF(('Funções Transações'!N229&lt;'Indices PF'!$E$18), N229*'Indices PF'!$J$15,
  IF(('Funções Transações'!N229&lt;'Indices PF'!$F$18), N229*'Indices PF'!$K$15, N229*'Indices PF'!$L$15)),
   IF((O229&lt;='Indices PF'!$D$16),
   IF(('Funções Transações'!N229&lt;'Indices PF'!$E$18), N229*'Indices PF'!$J$16,
   IF(('Funções Transações'!N229&lt;'Indices PF'!$F$18), N229*'Indices PF'!$K$16, N229*'Indices PF'!$L$16)),
    IF((O229&gt;='Indices PF'!$D$17),
    IF(('Funções Transações'!N229&lt;'Indices PF'!$E$18), N229*'Indices PF'!$J$17,
    IF(('Funções Transações'!N229&lt;'Indices PF'!$F$18), N229*'Indices PF'!$K$17, N229*'Indices PF'!$L$17))))),
 IF(M229="EO", IF((O229&lt;='Indices PF'!$D$23),
  IF(('Funções Transações'!N229&lt;'Indices PF'!$E$26), N229*'Indices PF'!$J$23,
  IF(('Funções Transações'!N229&lt;'Indices PF'!$F$26), N229*'Indices PF'!$K$23, N229*'Indices PF'!$L$23)),
   IF((O229&lt;='Indices PF'!$D$24),
   IF(('Funções Transações'!N229&lt;'Indices PF'!$E$26), N229*'Indices PF'!$J$24,
   IF(('Funções Transações'!N229&lt;'Indices PF'!$F$26), N229*'Indices PF'!$K$24, N229*'Indices PF'!$L$24)),
    IF((O229&gt;='Indices PF'!$D$25),
    IF(('Funções Transações'!N229&lt;'Indices PF'!$E$26), N229*'Indices PF'!$J$25,
    IF(('Funções Transações'!N229&lt;'Indices PF'!$F$26), N229*'Indices PF'!$K$25, N229*'Indices PF'!$L$25)))))))))</f>
        <v/>
      </c>
      <c r="U229" s="216" t="str">
        <f>IF(OR(ISBLANK(P229),ISBLANK(Q229)),"",
 IF((Q229&lt;='Indices PF'!$D$47),
  IF(('Funções Transações'!P229&lt;'Indices PF'!$E$50), P229*'Indices PF'!$J$47,
  IF(('Funções Transações'!P229&lt;'Indices PF'!$F$50), P229*'Indices PF'!$K$47, P229*'Indices PF'!$L$47)),
   IF((Q229&lt;='Indices PF'!$D$48),
   IF(('Funções Transações'!P229&lt;'Indices PF'!$E$50), P229*'Indices PF'!$J$48,
   IF(('Funções Transações'!P229&lt;'Indices PF'!$F$50), P229*'Indices PF'!$K$48, P229*'Indices PF'!$L$48)),
    IF((Q229&gt;='Indices PF'!$D$49),
    IF(('Funções Transações'!P229&lt;'Indices PF'!$E$50), P229*'Indices PF'!$J$49,
    IF(('Funções Transações'!P229&lt;'Indices PF'!$F$50), P229*'Indices PF'!$K$49, P229*'Indices PF'!$L$49))))))</f>
        <v/>
      </c>
      <c r="V229" s="256"/>
      <c r="W229" s="211"/>
      <c r="X229" s="211"/>
      <c r="Y229" s="169"/>
      <c r="Z229" s="169"/>
      <c r="AA229" s="169"/>
      <c r="AB229" s="170"/>
      <c r="AC229" s="123"/>
      <c r="AD229" s="123"/>
      <c r="AE229" s="173"/>
      <c r="AF229" s="123"/>
      <c r="AG229" s="89"/>
    </row>
    <row r="230" spans="1:33" ht="12.75" customHeight="1">
      <c r="A230" s="84"/>
      <c r="B230" s="107"/>
      <c r="C230" s="173"/>
      <c r="D230" s="168"/>
      <c r="E230" s="169"/>
      <c r="F230" s="169"/>
      <c r="G230" s="169"/>
      <c r="H230" s="169"/>
      <c r="I230" s="169"/>
      <c r="J230" s="169"/>
      <c r="K230" s="211"/>
      <c r="L230" s="205"/>
      <c r="M230" s="85"/>
      <c r="N230" s="126"/>
      <c r="O230" s="126"/>
      <c r="P230" s="126"/>
      <c r="Q230" s="126"/>
      <c r="R230" s="115" t="str">
        <f>IF(AND(ISTEXT(T230),ISTEXT(U230)),"",SUM(T230:U230)*'Indices PF'!$E$54)</f>
        <v/>
      </c>
      <c r="S230" s="214" t="str">
        <f>IF(OR(ISBLANK(N230),ISBLANK(O230)),"",
 IF(M230="EI", IF((O230&lt;='Indices PF'!$D$7),
  IF(('Funções Transações'!N230&lt;'Indices PF'!$E$10), 'Indices PF'!$E$7,
  IF(('Funções Transações'!N230&lt;'Indices PF'!$F$10), 'Indices PF'!$F$7, 'Indices PF'!$G$7)),
   IF((O230&lt;='Indices PF'!$D$8),
   IF(('Funções Transações'!N230&lt;'Indices PF'!$E$10), 'Indices PF'!$E$8,
   IF(('Funções Transações'!N230&lt;'Indices PF'!$F$10), 'Indices PF'!$F$8, 'Indices PF'!$G$8)),
    IF((O230&gt;='Indices PF'!$D$9),
    IF(('Funções Transações'!N230&lt;'Indices PF'!$E$10), 'Indices PF'!$E$9,
    IF(('Funções Transações'!N230&lt;'Indices PF'!$F$10), 'Indices PF'!$F$9, 'Indices PF'!$G$9))))),
 IF(M230="EQ", IF((O230&lt;='Indices PF'!$D$15),
  IF(('Funções Transações'!N230&lt;'Indices PF'!$E$18), 'Indices PF'!$E$15,
  IF(('Funções Transações'!N230&lt;'Indices PF'!$F$18), 'Indices PF'!$F$15, 'Indices PF'!$G$15)),
   IF((O230&lt;='Indices PF'!$D$16),
   IF(('Funções Transações'!N230&lt;'Indices PF'!$E$18), 'Indices PF'!$E$16,
   IF(('Funções Transações'!N230&lt;'Indices PF'!$F$18), 'Indices PF'!$F$16, 'Indices PF'!$G$16)),
    IF((O230&gt;='Indices PF'!$D$17),
    IF(('Funções Transações'!N230&lt;'Indices PF'!$E$18), 'Indices PF'!$E$17,
    IF(('Funções Transações'!N230&lt;'Indices PF'!$F$18), 'Indices PF'!$F$17, 'Indices PF'!$G$17))))),
 IF(M230="EO", IF((O230&lt;='Indices PF'!$D$23),
  IF(('Funções Transações'!N230&lt;'Indices PF'!$E$26), 'Indices PF'!$E$23,
  IF(('Funções Transações'!N230&lt;'Indices PF'!$F$26), 'Indices PF'!$F$23, 'Indices PF'!$G$23)),
   IF((O230&lt;='Indices PF'!$D$24),
   IF(('Funções Transações'!N230&lt;'Indices PF'!$E$26), 'Indices PF'!$E$24,
   IF(('Funções Transações'!N230&lt;'Indices PF'!$F$26), 'Indices PF'!$F$24, 'Indices PF'!$G$24)),
    IF((O230&gt;='Indices PF'!$D$25),
    IF(('Funções Transações'!N230&lt;'Indices PF'!$E$26), 'Indices PF'!$E$25,
    IF(('Funções Transações'!N230&lt;'Indices PF'!$F$26), 'Indices PF'!$F$25, 'Indices PF'!$G$25)))))))))</f>
        <v/>
      </c>
      <c r="T230" s="215" t="str">
        <f>IF(OR(ISBLANK(N230),ISBLANK(O230)),"",
 IF(M230="EI", IF((O230&lt;='Indices PF'!$D$7),
  IF(('Funções Transações'!N230&lt;'Indices PF'!$E$10), N230*'Indices PF'!$J$7,
  IF(('Funções Transações'!N230&lt;'Indices PF'!$F$10), N230*'Indices PF'!$K$7, N230*'Indices PF'!$L$7)),
   IF((O230&lt;='Indices PF'!$D$8),
   IF(('Funções Transações'!N230&lt;'Indices PF'!$E$10), N230*'Indices PF'!$J$8,
   IF(('Funções Transações'!N230&lt;'Indices PF'!$F$10), N230*'Indices PF'!$K$8, N230*'Indices PF'!$L$8)),
    IF((O230&gt;='Indices PF'!$D$9),
    IF(('Funções Transações'!N230&lt;'Indices PF'!$E$10), N230*'Indices PF'!$J$9,
    IF(('Funções Transações'!N230&lt;'Indices PF'!$F$10), N230*'Indices PF'!$K$9, N230*'Indices PF'!$L$9))))),
 IF(M230="EQ", IF((O230&lt;='Indices PF'!$D$15),
  IF(('Funções Transações'!N230&lt;'Indices PF'!$E$18), N230*'Indices PF'!$J$15,
  IF(('Funções Transações'!N230&lt;'Indices PF'!$F$18), N230*'Indices PF'!$K$15, N230*'Indices PF'!$L$15)),
   IF((O230&lt;='Indices PF'!$D$16),
   IF(('Funções Transações'!N230&lt;'Indices PF'!$E$18), N230*'Indices PF'!$J$16,
   IF(('Funções Transações'!N230&lt;'Indices PF'!$F$18), N230*'Indices PF'!$K$16, N230*'Indices PF'!$L$16)),
    IF((O230&gt;='Indices PF'!$D$17),
    IF(('Funções Transações'!N230&lt;'Indices PF'!$E$18), N230*'Indices PF'!$J$17,
    IF(('Funções Transações'!N230&lt;'Indices PF'!$F$18), N230*'Indices PF'!$K$17, N230*'Indices PF'!$L$17))))),
 IF(M230="EO", IF((O230&lt;='Indices PF'!$D$23),
  IF(('Funções Transações'!N230&lt;'Indices PF'!$E$26), N230*'Indices PF'!$J$23,
  IF(('Funções Transações'!N230&lt;'Indices PF'!$F$26), N230*'Indices PF'!$K$23, N230*'Indices PF'!$L$23)),
   IF((O230&lt;='Indices PF'!$D$24),
   IF(('Funções Transações'!N230&lt;'Indices PF'!$E$26), N230*'Indices PF'!$J$24,
   IF(('Funções Transações'!N230&lt;'Indices PF'!$F$26), N230*'Indices PF'!$K$24, N230*'Indices PF'!$L$24)),
    IF((O230&gt;='Indices PF'!$D$25),
    IF(('Funções Transações'!N230&lt;'Indices PF'!$E$26), N230*'Indices PF'!$J$25,
    IF(('Funções Transações'!N230&lt;'Indices PF'!$F$26), N230*'Indices PF'!$K$25, N230*'Indices PF'!$L$25)))))))))</f>
        <v/>
      </c>
      <c r="U230" s="216" t="str">
        <f>IF(OR(ISBLANK(P230),ISBLANK(Q230)),"",
 IF((Q230&lt;='Indices PF'!$D$47),
  IF(('Funções Transações'!P230&lt;'Indices PF'!$E$50), P230*'Indices PF'!$J$47,
  IF(('Funções Transações'!P230&lt;'Indices PF'!$F$50), P230*'Indices PF'!$K$47, P230*'Indices PF'!$L$47)),
   IF((Q230&lt;='Indices PF'!$D$48),
   IF(('Funções Transações'!P230&lt;'Indices PF'!$E$50), P230*'Indices PF'!$J$48,
   IF(('Funções Transações'!P230&lt;'Indices PF'!$F$50), P230*'Indices PF'!$K$48, P230*'Indices PF'!$L$48)),
    IF((Q230&gt;='Indices PF'!$D$49),
    IF(('Funções Transações'!P230&lt;'Indices PF'!$E$50), P230*'Indices PF'!$J$49,
    IF(('Funções Transações'!P230&lt;'Indices PF'!$F$50), P230*'Indices PF'!$K$49, P230*'Indices PF'!$L$49))))))</f>
        <v/>
      </c>
      <c r="V230" s="256"/>
      <c r="W230" s="211"/>
      <c r="X230" s="211"/>
      <c r="Y230" s="169"/>
      <c r="Z230" s="169"/>
      <c r="AA230" s="169"/>
      <c r="AB230" s="170"/>
      <c r="AC230" s="123"/>
      <c r="AD230" s="123"/>
      <c r="AE230" s="173"/>
      <c r="AF230" s="123"/>
      <c r="AG230" s="89"/>
    </row>
    <row r="231" spans="1:33" ht="12.75" customHeight="1">
      <c r="A231" s="84"/>
      <c r="B231" s="107"/>
      <c r="C231" s="173"/>
      <c r="D231" s="168"/>
      <c r="E231" s="169"/>
      <c r="F231" s="169"/>
      <c r="G231" s="169"/>
      <c r="H231" s="169"/>
      <c r="I231" s="169"/>
      <c r="J231" s="169"/>
      <c r="K231" s="211"/>
      <c r="L231" s="205"/>
      <c r="M231" s="85"/>
      <c r="N231" s="126"/>
      <c r="O231" s="126"/>
      <c r="P231" s="126"/>
      <c r="Q231" s="126"/>
      <c r="R231" s="115" t="str">
        <f>IF(AND(ISTEXT(T231),ISTEXT(U231)),"",SUM(T231:U231)*'Indices PF'!$E$54)</f>
        <v/>
      </c>
      <c r="S231" s="214" t="str">
        <f>IF(OR(ISBLANK(N231),ISBLANK(O231)),"",
 IF(M231="EI", IF((O231&lt;='Indices PF'!$D$7),
  IF(('Funções Transações'!N231&lt;'Indices PF'!$E$10), 'Indices PF'!$E$7,
  IF(('Funções Transações'!N231&lt;'Indices PF'!$F$10), 'Indices PF'!$F$7, 'Indices PF'!$G$7)),
   IF((O231&lt;='Indices PF'!$D$8),
   IF(('Funções Transações'!N231&lt;'Indices PF'!$E$10), 'Indices PF'!$E$8,
   IF(('Funções Transações'!N231&lt;'Indices PF'!$F$10), 'Indices PF'!$F$8, 'Indices PF'!$G$8)),
    IF((O231&gt;='Indices PF'!$D$9),
    IF(('Funções Transações'!N231&lt;'Indices PF'!$E$10), 'Indices PF'!$E$9,
    IF(('Funções Transações'!N231&lt;'Indices PF'!$F$10), 'Indices PF'!$F$9, 'Indices PF'!$G$9))))),
 IF(M231="EQ", IF((O231&lt;='Indices PF'!$D$15),
  IF(('Funções Transações'!N231&lt;'Indices PF'!$E$18), 'Indices PF'!$E$15,
  IF(('Funções Transações'!N231&lt;'Indices PF'!$F$18), 'Indices PF'!$F$15, 'Indices PF'!$G$15)),
   IF((O231&lt;='Indices PF'!$D$16),
   IF(('Funções Transações'!N231&lt;'Indices PF'!$E$18), 'Indices PF'!$E$16,
   IF(('Funções Transações'!N231&lt;'Indices PF'!$F$18), 'Indices PF'!$F$16, 'Indices PF'!$G$16)),
    IF((O231&gt;='Indices PF'!$D$17),
    IF(('Funções Transações'!N231&lt;'Indices PF'!$E$18), 'Indices PF'!$E$17,
    IF(('Funções Transações'!N231&lt;'Indices PF'!$F$18), 'Indices PF'!$F$17, 'Indices PF'!$G$17))))),
 IF(M231="EO", IF((O231&lt;='Indices PF'!$D$23),
  IF(('Funções Transações'!N231&lt;'Indices PF'!$E$26), 'Indices PF'!$E$23,
  IF(('Funções Transações'!N231&lt;'Indices PF'!$F$26), 'Indices PF'!$F$23, 'Indices PF'!$G$23)),
   IF((O231&lt;='Indices PF'!$D$24),
   IF(('Funções Transações'!N231&lt;'Indices PF'!$E$26), 'Indices PF'!$E$24,
   IF(('Funções Transações'!N231&lt;'Indices PF'!$F$26), 'Indices PF'!$F$24, 'Indices PF'!$G$24)),
    IF((O231&gt;='Indices PF'!$D$25),
    IF(('Funções Transações'!N231&lt;'Indices PF'!$E$26), 'Indices PF'!$E$25,
    IF(('Funções Transações'!N231&lt;'Indices PF'!$F$26), 'Indices PF'!$F$25, 'Indices PF'!$G$25)))))))))</f>
        <v/>
      </c>
      <c r="T231" s="215" t="str">
        <f>IF(OR(ISBLANK(N231),ISBLANK(O231)),"",
 IF(M231="EI", IF((O231&lt;='Indices PF'!$D$7),
  IF(('Funções Transações'!N231&lt;'Indices PF'!$E$10), N231*'Indices PF'!$J$7,
  IF(('Funções Transações'!N231&lt;'Indices PF'!$F$10), N231*'Indices PF'!$K$7, N231*'Indices PF'!$L$7)),
   IF((O231&lt;='Indices PF'!$D$8),
   IF(('Funções Transações'!N231&lt;'Indices PF'!$E$10), N231*'Indices PF'!$J$8,
   IF(('Funções Transações'!N231&lt;'Indices PF'!$F$10), N231*'Indices PF'!$K$8, N231*'Indices PF'!$L$8)),
    IF((O231&gt;='Indices PF'!$D$9),
    IF(('Funções Transações'!N231&lt;'Indices PF'!$E$10), N231*'Indices PF'!$J$9,
    IF(('Funções Transações'!N231&lt;'Indices PF'!$F$10), N231*'Indices PF'!$K$9, N231*'Indices PF'!$L$9))))),
 IF(M231="EQ", IF((O231&lt;='Indices PF'!$D$15),
  IF(('Funções Transações'!N231&lt;'Indices PF'!$E$18), N231*'Indices PF'!$J$15,
  IF(('Funções Transações'!N231&lt;'Indices PF'!$F$18), N231*'Indices PF'!$K$15, N231*'Indices PF'!$L$15)),
   IF((O231&lt;='Indices PF'!$D$16),
   IF(('Funções Transações'!N231&lt;'Indices PF'!$E$18), N231*'Indices PF'!$J$16,
   IF(('Funções Transações'!N231&lt;'Indices PF'!$F$18), N231*'Indices PF'!$K$16, N231*'Indices PF'!$L$16)),
    IF((O231&gt;='Indices PF'!$D$17),
    IF(('Funções Transações'!N231&lt;'Indices PF'!$E$18), N231*'Indices PF'!$J$17,
    IF(('Funções Transações'!N231&lt;'Indices PF'!$F$18), N231*'Indices PF'!$K$17, N231*'Indices PF'!$L$17))))),
 IF(M231="EO", IF((O231&lt;='Indices PF'!$D$23),
  IF(('Funções Transações'!N231&lt;'Indices PF'!$E$26), N231*'Indices PF'!$J$23,
  IF(('Funções Transações'!N231&lt;'Indices PF'!$F$26), N231*'Indices PF'!$K$23, N231*'Indices PF'!$L$23)),
   IF((O231&lt;='Indices PF'!$D$24),
   IF(('Funções Transações'!N231&lt;'Indices PF'!$E$26), N231*'Indices PF'!$J$24,
   IF(('Funções Transações'!N231&lt;'Indices PF'!$F$26), N231*'Indices PF'!$K$24, N231*'Indices PF'!$L$24)),
    IF((O231&gt;='Indices PF'!$D$25),
    IF(('Funções Transações'!N231&lt;'Indices PF'!$E$26), N231*'Indices PF'!$J$25,
    IF(('Funções Transações'!N231&lt;'Indices PF'!$F$26), N231*'Indices PF'!$K$25, N231*'Indices PF'!$L$25)))))))))</f>
        <v/>
      </c>
      <c r="U231" s="216" t="str">
        <f>IF(OR(ISBLANK(P231),ISBLANK(Q231)),"",
 IF((Q231&lt;='Indices PF'!$D$47),
  IF(('Funções Transações'!P231&lt;'Indices PF'!$E$50), P231*'Indices PF'!$J$47,
  IF(('Funções Transações'!P231&lt;'Indices PF'!$F$50), P231*'Indices PF'!$K$47, P231*'Indices PF'!$L$47)),
   IF((Q231&lt;='Indices PF'!$D$48),
   IF(('Funções Transações'!P231&lt;'Indices PF'!$E$50), P231*'Indices PF'!$J$48,
   IF(('Funções Transações'!P231&lt;'Indices PF'!$F$50), P231*'Indices PF'!$K$48, P231*'Indices PF'!$L$48)),
    IF((Q231&gt;='Indices PF'!$D$49),
    IF(('Funções Transações'!P231&lt;'Indices PF'!$E$50), P231*'Indices PF'!$J$49,
    IF(('Funções Transações'!P231&lt;'Indices PF'!$F$50), P231*'Indices PF'!$K$49, P231*'Indices PF'!$L$49))))))</f>
        <v/>
      </c>
      <c r="V231" s="256"/>
      <c r="W231" s="211"/>
      <c r="X231" s="211"/>
      <c r="Y231" s="169"/>
      <c r="Z231" s="169"/>
      <c r="AA231" s="169"/>
      <c r="AB231" s="170"/>
      <c r="AC231" s="123"/>
      <c r="AD231" s="123"/>
      <c r="AE231" s="173"/>
      <c r="AF231" s="123"/>
      <c r="AG231" s="89"/>
    </row>
    <row r="232" spans="1:33" ht="12.75" customHeight="1">
      <c r="A232" s="84"/>
      <c r="B232" s="107"/>
      <c r="C232" s="173"/>
      <c r="D232" s="168"/>
      <c r="E232" s="169"/>
      <c r="F232" s="169"/>
      <c r="G232" s="169"/>
      <c r="H232" s="169"/>
      <c r="I232" s="169"/>
      <c r="J232" s="169"/>
      <c r="K232" s="211"/>
      <c r="L232" s="205"/>
      <c r="M232" s="85"/>
      <c r="N232" s="126"/>
      <c r="O232" s="126"/>
      <c r="P232" s="126"/>
      <c r="Q232" s="126"/>
      <c r="R232" s="115" t="str">
        <f>IF(AND(ISTEXT(T232),ISTEXT(U232)),"",SUM(T232:U232)*'Indices PF'!$E$54)</f>
        <v/>
      </c>
      <c r="S232" s="214" t="str">
        <f>IF(OR(ISBLANK(N232),ISBLANK(O232)),"",
 IF(M232="EI", IF((O232&lt;='Indices PF'!$D$7),
  IF(('Funções Transações'!N232&lt;'Indices PF'!$E$10), 'Indices PF'!$E$7,
  IF(('Funções Transações'!N232&lt;'Indices PF'!$F$10), 'Indices PF'!$F$7, 'Indices PF'!$G$7)),
   IF((O232&lt;='Indices PF'!$D$8),
   IF(('Funções Transações'!N232&lt;'Indices PF'!$E$10), 'Indices PF'!$E$8,
   IF(('Funções Transações'!N232&lt;'Indices PF'!$F$10), 'Indices PF'!$F$8, 'Indices PF'!$G$8)),
    IF((O232&gt;='Indices PF'!$D$9),
    IF(('Funções Transações'!N232&lt;'Indices PF'!$E$10), 'Indices PF'!$E$9,
    IF(('Funções Transações'!N232&lt;'Indices PF'!$F$10), 'Indices PF'!$F$9, 'Indices PF'!$G$9))))),
 IF(M232="EQ", IF((O232&lt;='Indices PF'!$D$15),
  IF(('Funções Transações'!N232&lt;'Indices PF'!$E$18), 'Indices PF'!$E$15,
  IF(('Funções Transações'!N232&lt;'Indices PF'!$F$18), 'Indices PF'!$F$15, 'Indices PF'!$G$15)),
   IF((O232&lt;='Indices PF'!$D$16),
   IF(('Funções Transações'!N232&lt;'Indices PF'!$E$18), 'Indices PF'!$E$16,
   IF(('Funções Transações'!N232&lt;'Indices PF'!$F$18), 'Indices PF'!$F$16, 'Indices PF'!$G$16)),
    IF((O232&gt;='Indices PF'!$D$17),
    IF(('Funções Transações'!N232&lt;'Indices PF'!$E$18), 'Indices PF'!$E$17,
    IF(('Funções Transações'!N232&lt;'Indices PF'!$F$18), 'Indices PF'!$F$17, 'Indices PF'!$G$17))))),
 IF(M232="EO", IF((O232&lt;='Indices PF'!$D$23),
  IF(('Funções Transações'!N232&lt;'Indices PF'!$E$26), 'Indices PF'!$E$23,
  IF(('Funções Transações'!N232&lt;'Indices PF'!$F$26), 'Indices PF'!$F$23, 'Indices PF'!$G$23)),
   IF((O232&lt;='Indices PF'!$D$24),
   IF(('Funções Transações'!N232&lt;'Indices PF'!$E$26), 'Indices PF'!$E$24,
   IF(('Funções Transações'!N232&lt;'Indices PF'!$F$26), 'Indices PF'!$F$24, 'Indices PF'!$G$24)),
    IF((O232&gt;='Indices PF'!$D$25),
    IF(('Funções Transações'!N232&lt;'Indices PF'!$E$26), 'Indices PF'!$E$25,
    IF(('Funções Transações'!N232&lt;'Indices PF'!$F$26), 'Indices PF'!$F$25, 'Indices PF'!$G$25)))))))))</f>
        <v/>
      </c>
      <c r="T232" s="215" t="str">
        <f>IF(OR(ISBLANK(N232),ISBLANK(O232)),"",
 IF(M232="EI", IF((O232&lt;='Indices PF'!$D$7),
  IF(('Funções Transações'!N232&lt;'Indices PF'!$E$10), N232*'Indices PF'!$J$7,
  IF(('Funções Transações'!N232&lt;'Indices PF'!$F$10), N232*'Indices PF'!$K$7, N232*'Indices PF'!$L$7)),
   IF((O232&lt;='Indices PF'!$D$8),
   IF(('Funções Transações'!N232&lt;'Indices PF'!$E$10), N232*'Indices PF'!$J$8,
   IF(('Funções Transações'!N232&lt;'Indices PF'!$F$10), N232*'Indices PF'!$K$8, N232*'Indices PF'!$L$8)),
    IF((O232&gt;='Indices PF'!$D$9),
    IF(('Funções Transações'!N232&lt;'Indices PF'!$E$10), N232*'Indices PF'!$J$9,
    IF(('Funções Transações'!N232&lt;'Indices PF'!$F$10), N232*'Indices PF'!$K$9, N232*'Indices PF'!$L$9))))),
 IF(M232="EQ", IF((O232&lt;='Indices PF'!$D$15),
  IF(('Funções Transações'!N232&lt;'Indices PF'!$E$18), N232*'Indices PF'!$J$15,
  IF(('Funções Transações'!N232&lt;'Indices PF'!$F$18), N232*'Indices PF'!$K$15, N232*'Indices PF'!$L$15)),
   IF((O232&lt;='Indices PF'!$D$16),
   IF(('Funções Transações'!N232&lt;'Indices PF'!$E$18), N232*'Indices PF'!$J$16,
   IF(('Funções Transações'!N232&lt;'Indices PF'!$F$18), N232*'Indices PF'!$K$16, N232*'Indices PF'!$L$16)),
    IF((O232&gt;='Indices PF'!$D$17),
    IF(('Funções Transações'!N232&lt;'Indices PF'!$E$18), N232*'Indices PF'!$J$17,
    IF(('Funções Transações'!N232&lt;'Indices PF'!$F$18), N232*'Indices PF'!$K$17, N232*'Indices PF'!$L$17))))),
 IF(M232="EO", IF((O232&lt;='Indices PF'!$D$23),
  IF(('Funções Transações'!N232&lt;'Indices PF'!$E$26), N232*'Indices PF'!$J$23,
  IF(('Funções Transações'!N232&lt;'Indices PF'!$F$26), N232*'Indices PF'!$K$23, N232*'Indices PF'!$L$23)),
   IF((O232&lt;='Indices PF'!$D$24),
   IF(('Funções Transações'!N232&lt;'Indices PF'!$E$26), N232*'Indices PF'!$J$24,
   IF(('Funções Transações'!N232&lt;'Indices PF'!$F$26), N232*'Indices PF'!$K$24, N232*'Indices PF'!$L$24)),
    IF((O232&gt;='Indices PF'!$D$25),
    IF(('Funções Transações'!N232&lt;'Indices PF'!$E$26), N232*'Indices PF'!$J$25,
    IF(('Funções Transações'!N232&lt;'Indices PF'!$F$26), N232*'Indices PF'!$K$25, N232*'Indices PF'!$L$25)))))))))</f>
        <v/>
      </c>
      <c r="U232" s="216" t="str">
        <f>IF(OR(ISBLANK(P232),ISBLANK(Q232)),"",
 IF((Q232&lt;='Indices PF'!$D$47),
  IF(('Funções Transações'!P232&lt;'Indices PF'!$E$50), P232*'Indices PF'!$J$47,
  IF(('Funções Transações'!P232&lt;'Indices PF'!$F$50), P232*'Indices PF'!$K$47, P232*'Indices PF'!$L$47)),
   IF((Q232&lt;='Indices PF'!$D$48),
   IF(('Funções Transações'!P232&lt;'Indices PF'!$E$50), P232*'Indices PF'!$J$48,
   IF(('Funções Transações'!P232&lt;'Indices PF'!$F$50), P232*'Indices PF'!$K$48, P232*'Indices PF'!$L$48)),
    IF((Q232&gt;='Indices PF'!$D$49),
    IF(('Funções Transações'!P232&lt;'Indices PF'!$E$50), P232*'Indices PF'!$J$49,
    IF(('Funções Transações'!P232&lt;'Indices PF'!$F$50), P232*'Indices PF'!$K$49, P232*'Indices PF'!$L$49))))))</f>
        <v/>
      </c>
      <c r="V232" s="256"/>
      <c r="W232" s="211"/>
      <c r="X232" s="211"/>
      <c r="Y232" s="169"/>
      <c r="Z232" s="169"/>
      <c r="AA232" s="169"/>
      <c r="AB232" s="170"/>
      <c r="AC232" s="123"/>
      <c r="AD232" s="123"/>
      <c r="AE232" s="173"/>
      <c r="AF232" s="123"/>
      <c r="AG232" s="89"/>
    </row>
    <row r="233" spans="1:33" ht="12.75" customHeight="1">
      <c r="A233" s="84"/>
      <c r="B233" s="107"/>
      <c r="C233" s="173"/>
      <c r="D233" s="168"/>
      <c r="E233" s="169"/>
      <c r="F233" s="169"/>
      <c r="G233" s="169"/>
      <c r="H233" s="169"/>
      <c r="I233" s="169"/>
      <c r="J233" s="169"/>
      <c r="K233" s="211"/>
      <c r="L233" s="205"/>
      <c r="M233" s="85"/>
      <c r="N233" s="126"/>
      <c r="O233" s="126"/>
      <c r="P233" s="126"/>
      <c r="Q233" s="126"/>
      <c r="R233" s="115" t="str">
        <f>IF(AND(ISTEXT(T233),ISTEXT(U233)),"",SUM(T233:U233)*'Indices PF'!$E$54)</f>
        <v/>
      </c>
      <c r="S233" s="214" t="str">
        <f>IF(OR(ISBLANK(N233),ISBLANK(O233)),"",
 IF(M233="EI", IF((O233&lt;='Indices PF'!$D$7),
  IF(('Funções Transações'!N233&lt;'Indices PF'!$E$10), 'Indices PF'!$E$7,
  IF(('Funções Transações'!N233&lt;'Indices PF'!$F$10), 'Indices PF'!$F$7, 'Indices PF'!$G$7)),
   IF((O233&lt;='Indices PF'!$D$8),
   IF(('Funções Transações'!N233&lt;'Indices PF'!$E$10), 'Indices PF'!$E$8,
   IF(('Funções Transações'!N233&lt;'Indices PF'!$F$10), 'Indices PF'!$F$8, 'Indices PF'!$G$8)),
    IF((O233&gt;='Indices PF'!$D$9),
    IF(('Funções Transações'!N233&lt;'Indices PF'!$E$10), 'Indices PF'!$E$9,
    IF(('Funções Transações'!N233&lt;'Indices PF'!$F$10), 'Indices PF'!$F$9, 'Indices PF'!$G$9))))),
 IF(M233="EQ", IF((O233&lt;='Indices PF'!$D$15),
  IF(('Funções Transações'!N233&lt;'Indices PF'!$E$18), 'Indices PF'!$E$15,
  IF(('Funções Transações'!N233&lt;'Indices PF'!$F$18), 'Indices PF'!$F$15, 'Indices PF'!$G$15)),
   IF((O233&lt;='Indices PF'!$D$16),
   IF(('Funções Transações'!N233&lt;'Indices PF'!$E$18), 'Indices PF'!$E$16,
   IF(('Funções Transações'!N233&lt;'Indices PF'!$F$18), 'Indices PF'!$F$16, 'Indices PF'!$G$16)),
    IF((O233&gt;='Indices PF'!$D$17),
    IF(('Funções Transações'!N233&lt;'Indices PF'!$E$18), 'Indices PF'!$E$17,
    IF(('Funções Transações'!N233&lt;'Indices PF'!$F$18), 'Indices PF'!$F$17, 'Indices PF'!$G$17))))),
 IF(M233="EO", IF((O233&lt;='Indices PF'!$D$23),
  IF(('Funções Transações'!N233&lt;'Indices PF'!$E$26), 'Indices PF'!$E$23,
  IF(('Funções Transações'!N233&lt;'Indices PF'!$F$26), 'Indices PF'!$F$23, 'Indices PF'!$G$23)),
   IF((O233&lt;='Indices PF'!$D$24),
   IF(('Funções Transações'!N233&lt;'Indices PF'!$E$26), 'Indices PF'!$E$24,
   IF(('Funções Transações'!N233&lt;'Indices PF'!$F$26), 'Indices PF'!$F$24, 'Indices PF'!$G$24)),
    IF((O233&gt;='Indices PF'!$D$25),
    IF(('Funções Transações'!N233&lt;'Indices PF'!$E$26), 'Indices PF'!$E$25,
    IF(('Funções Transações'!N233&lt;'Indices PF'!$F$26), 'Indices PF'!$F$25, 'Indices PF'!$G$25)))))))))</f>
        <v/>
      </c>
      <c r="T233" s="215" t="str">
        <f>IF(OR(ISBLANK(N233),ISBLANK(O233)),"",
 IF(M233="EI", IF((O233&lt;='Indices PF'!$D$7),
  IF(('Funções Transações'!N233&lt;'Indices PF'!$E$10), N233*'Indices PF'!$J$7,
  IF(('Funções Transações'!N233&lt;'Indices PF'!$F$10), N233*'Indices PF'!$K$7, N233*'Indices PF'!$L$7)),
   IF((O233&lt;='Indices PF'!$D$8),
   IF(('Funções Transações'!N233&lt;'Indices PF'!$E$10), N233*'Indices PF'!$J$8,
   IF(('Funções Transações'!N233&lt;'Indices PF'!$F$10), N233*'Indices PF'!$K$8, N233*'Indices PF'!$L$8)),
    IF((O233&gt;='Indices PF'!$D$9),
    IF(('Funções Transações'!N233&lt;'Indices PF'!$E$10), N233*'Indices PF'!$J$9,
    IF(('Funções Transações'!N233&lt;'Indices PF'!$F$10), N233*'Indices PF'!$K$9, N233*'Indices PF'!$L$9))))),
 IF(M233="EQ", IF((O233&lt;='Indices PF'!$D$15),
  IF(('Funções Transações'!N233&lt;'Indices PF'!$E$18), N233*'Indices PF'!$J$15,
  IF(('Funções Transações'!N233&lt;'Indices PF'!$F$18), N233*'Indices PF'!$K$15, N233*'Indices PF'!$L$15)),
   IF((O233&lt;='Indices PF'!$D$16),
   IF(('Funções Transações'!N233&lt;'Indices PF'!$E$18), N233*'Indices PF'!$J$16,
   IF(('Funções Transações'!N233&lt;'Indices PF'!$F$18), N233*'Indices PF'!$K$16, N233*'Indices PF'!$L$16)),
    IF((O233&gt;='Indices PF'!$D$17),
    IF(('Funções Transações'!N233&lt;'Indices PF'!$E$18), N233*'Indices PF'!$J$17,
    IF(('Funções Transações'!N233&lt;'Indices PF'!$F$18), N233*'Indices PF'!$K$17, N233*'Indices PF'!$L$17))))),
 IF(M233="EO", IF((O233&lt;='Indices PF'!$D$23),
  IF(('Funções Transações'!N233&lt;'Indices PF'!$E$26), N233*'Indices PF'!$J$23,
  IF(('Funções Transações'!N233&lt;'Indices PF'!$F$26), N233*'Indices PF'!$K$23, N233*'Indices PF'!$L$23)),
   IF((O233&lt;='Indices PF'!$D$24),
   IF(('Funções Transações'!N233&lt;'Indices PF'!$E$26), N233*'Indices PF'!$J$24,
   IF(('Funções Transações'!N233&lt;'Indices PF'!$F$26), N233*'Indices PF'!$K$24, N233*'Indices PF'!$L$24)),
    IF((O233&gt;='Indices PF'!$D$25),
    IF(('Funções Transações'!N233&lt;'Indices PF'!$E$26), N233*'Indices PF'!$J$25,
    IF(('Funções Transações'!N233&lt;'Indices PF'!$F$26), N233*'Indices PF'!$K$25, N233*'Indices PF'!$L$25)))))))))</f>
        <v/>
      </c>
      <c r="U233" s="216" t="str">
        <f>IF(OR(ISBLANK(P233),ISBLANK(Q233)),"",
 IF((Q233&lt;='Indices PF'!$D$47),
  IF(('Funções Transações'!P233&lt;'Indices PF'!$E$50), P233*'Indices PF'!$J$47,
  IF(('Funções Transações'!P233&lt;'Indices PF'!$F$50), P233*'Indices PF'!$K$47, P233*'Indices PF'!$L$47)),
   IF((Q233&lt;='Indices PF'!$D$48),
   IF(('Funções Transações'!P233&lt;'Indices PF'!$E$50), P233*'Indices PF'!$J$48,
   IF(('Funções Transações'!P233&lt;'Indices PF'!$F$50), P233*'Indices PF'!$K$48, P233*'Indices PF'!$L$48)),
    IF((Q233&gt;='Indices PF'!$D$49),
    IF(('Funções Transações'!P233&lt;'Indices PF'!$E$50), P233*'Indices PF'!$J$49,
    IF(('Funções Transações'!P233&lt;'Indices PF'!$F$50), P233*'Indices PF'!$K$49, P233*'Indices PF'!$L$49))))))</f>
        <v/>
      </c>
      <c r="V233" s="256"/>
      <c r="W233" s="211"/>
      <c r="X233" s="211"/>
      <c r="Y233" s="169"/>
      <c r="Z233" s="169"/>
      <c r="AA233" s="169"/>
      <c r="AB233" s="170"/>
      <c r="AC233" s="123"/>
      <c r="AD233" s="123"/>
      <c r="AE233" s="173"/>
      <c r="AF233" s="123"/>
      <c r="AG233" s="89"/>
    </row>
    <row r="234" spans="1:33" ht="12.75" customHeight="1">
      <c r="A234" s="84"/>
      <c r="B234" s="107"/>
      <c r="C234" s="173"/>
      <c r="D234" s="168"/>
      <c r="E234" s="169"/>
      <c r="F234" s="169"/>
      <c r="G234" s="169"/>
      <c r="H234" s="169"/>
      <c r="I234" s="169"/>
      <c r="J234" s="169"/>
      <c r="K234" s="211"/>
      <c r="L234" s="205"/>
      <c r="M234" s="85"/>
      <c r="N234" s="126"/>
      <c r="O234" s="126"/>
      <c r="P234" s="126"/>
      <c r="Q234" s="126"/>
      <c r="R234" s="115" t="str">
        <f>IF(AND(ISTEXT(T234),ISTEXT(U234)),"",SUM(T234:U234)*'Indices PF'!$E$54)</f>
        <v/>
      </c>
      <c r="S234" s="214" t="str">
        <f>IF(OR(ISBLANK(N234),ISBLANK(O234)),"",
 IF(M234="EI", IF((O234&lt;='Indices PF'!$D$7),
  IF(('Funções Transações'!N234&lt;'Indices PF'!$E$10), 'Indices PF'!$E$7,
  IF(('Funções Transações'!N234&lt;'Indices PF'!$F$10), 'Indices PF'!$F$7, 'Indices PF'!$G$7)),
   IF((O234&lt;='Indices PF'!$D$8),
   IF(('Funções Transações'!N234&lt;'Indices PF'!$E$10), 'Indices PF'!$E$8,
   IF(('Funções Transações'!N234&lt;'Indices PF'!$F$10), 'Indices PF'!$F$8, 'Indices PF'!$G$8)),
    IF((O234&gt;='Indices PF'!$D$9),
    IF(('Funções Transações'!N234&lt;'Indices PF'!$E$10), 'Indices PF'!$E$9,
    IF(('Funções Transações'!N234&lt;'Indices PF'!$F$10), 'Indices PF'!$F$9, 'Indices PF'!$G$9))))),
 IF(M234="EQ", IF((O234&lt;='Indices PF'!$D$15),
  IF(('Funções Transações'!N234&lt;'Indices PF'!$E$18), 'Indices PF'!$E$15,
  IF(('Funções Transações'!N234&lt;'Indices PF'!$F$18), 'Indices PF'!$F$15, 'Indices PF'!$G$15)),
   IF((O234&lt;='Indices PF'!$D$16),
   IF(('Funções Transações'!N234&lt;'Indices PF'!$E$18), 'Indices PF'!$E$16,
   IF(('Funções Transações'!N234&lt;'Indices PF'!$F$18), 'Indices PF'!$F$16, 'Indices PF'!$G$16)),
    IF((O234&gt;='Indices PF'!$D$17),
    IF(('Funções Transações'!N234&lt;'Indices PF'!$E$18), 'Indices PF'!$E$17,
    IF(('Funções Transações'!N234&lt;'Indices PF'!$F$18), 'Indices PF'!$F$17, 'Indices PF'!$G$17))))),
 IF(M234="EO", IF((O234&lt;='Indices PF'!$D$23),
  IF(('Funções Transações'!N234&lt;'Indices PF'!$E$26), 'Indices PF'!$E$23,
  IF(('Funções Transações'!N234&lt;'Indices PF'!$F$26), 'Indices PF'!$F$23, 'Indices PF'!$G$23)),
   IF((O234&lt;='Indices PF'!$D$24),
   IF(('Funções Transações'!N234&lt;'Indices PF'!$E$26), 'Indices PF'!$E$24,
   IF(('Funções Transações'!N234&lt;'Indices PF'!$F$26), 'Indices PF'!$F$24, 'Indices PF'!$G$24)),
    IF((O234&gt;='Indices PF'!$D$25),
    IF(('Funções Transações'!N234&lt;'Indices PF'!$E$26), 'Indices PF'!$E$25,
    IF(('Funções Transações'!N234&lt;'Indices PF'!$F$26), 'Indices PF'!$F$25, 'Indices PF'!$G$25)))))))))</f>
        <v/>
      </c>
      <c r="T234" s="215" t="str">
        <f>IF(OR(ISBLANK(N234),ISBLANK(O234)),"",
 IF(M234="EI", IF((O234&lt;='Indices PF'!$D$7),
  IF(('Funções Transações'!N234&lt;'Indices PF'!$E$10), N234*'Indices PF'!$J$7,
  IF(('Funções Transações'!N234&lt;'Indices PF'!$F$10), N234*'Indices PF'!$K$7, N234*'Indices PF'!$L$7)),
   IF((O234&lt;='Indices PF'!$D$8),
   IF(('Funções Transações'!N234&lt;'Indices PF'!$E$10), N234*'Indices PF'!$J$8,
   IF(('Funções Transações'!N234&lt;'Indices PF'!$F$10), N234*'Indices PF'!$K$8, N234*'Indices PF'!$L$8)),
    IF((O234&gt;='Indices PF'!$D$9),
    IF(('Funções Transações'!N234&lt;'Indices PF'!$E$10), N234*'Indices PF'!$J$9,
    IF(('Funções Transações'!N234&lt;'Indices PF'!$F$10), N234*'Indices PF'!$K$9, N234*'Indices PF'!$L$9))))),
 IF(M234="EQ", IF((O234&lt;='Indices PF'!$D$15),
  IF(('Funções Transações'!N234&lt;'Indices PF'!$E$18), N234*'Indices PF'!$J$15,
  IF(('Funções Transações'!N234&lt;'Indices PF'!$F$18), N234*'Indices PF'!$K$15, N234*'Indices PF'!$L$15)),
   IF((O234&lt;='Indices PF'!$D$16),
   IF(('Funções Transações'!N234&lt;'Indices PF'!$E$18), N234*'Indices PF'!$J$16,
   IF(('Funções Transações'!N234&lt;'Indices PF'!$F$18), N234*'Indices PF'!$K$16, N234*'Indices PF'!$L$16)),
    IF((O234&gt;='Indices PF'!$D$17),
    IF(('Funções Transações'!N234&lt;'Indices PF'!$E$18), N234*'Indices PF'!$J$17,
    IF(('Funções Transações'!N234&lt;'Indices PF'!$F$18), N234*'Indices PF'!$K$17, N234*'Indices PF'!$L$17))))),
 IF(M234="EO", IF((O234&lt;='Indices PF'!$D$23),
  IF(('Funções Transações'!N234&lt;'Indices PF'!$E$26), N234*'Indices PF'!$J$23,
  IF(('Funções Transações'!N234&lt;'Indices PF'!$F$26), N234*'Indices PF'!$K$23, N234*'Indices PF'!$L$23)),
   IF((O234&lt;='Indices PF'!$D$24),
   IF(('Funções Transações'!N234&lt;'Indices PF'!$E$26), N234*'Indices PF'!$J$24,
   IF(('Funções Transações'!N234&lt;'Indices PF'!$F$26), N234*'Indices PF'!$K$24, N234*'Indices PF'!$L$24)),
    IF((O234&gt;='Indices PF'!$D$25),
    IF(('Funções Transações'!N234&lt;'Indices PF'!$E$26), N234*'Indices PF'!$J$25,
    IF(('Funções Transações'!N234&lt;'Indices PF'!$F$26), N234*'Indices PF'!$K$25, N234*'Indices PF'!$L$25)))))))))</f>
        <v/>
      </c>
      <c r="U234" s="216" t="str">
        <f>IF(OR(ISBLANK(P234),ISBLANK(Q234)),"",
 IF((Q234&lt;='Indices PF'!$D$47),
  IF(('Funções Transações'!P234&lt;'Indices PF'!$E$50), P234*'Indices PF'!$J$47,
  IF(('Funções Transações'!P234&lt;'Indices PF'!$F$50), P234*'Indices PF'!$K$47, P234*'Indices PF'!$L$47)),
   IF((Q234&lt;='Indices PF'!$D$48),
   IF(('Funções Transações'!P234&lt;'Indices PF'!$E$50), P234*'Indices PF'!$J$48,
   IF(('Funções Transações'!P234&lt;'Indices PF'!$F$50), P234*'Indices PF'!$K$48, P234*'Indices PF'!$L$48)),
    IF((Q234&gt;='Indices PF'!$D$49),
    IF(('Funções Transações'!P234&lt;'Indices PF'!$E$50), P234*'Indices PF'!$J$49,
    IF(('Funções Transações'!P234&lt;'Indices PF'!$F$50), P234*'Indices PF'!$K$49, P234*'Indices PF'!$L$49))))))</f>
        <v/>
      </c>
      <c r="V234" s="256"/>
      <c r="W234" s="211"/>
      <c r="X234" s="211"/>
      <c r="Y234" s="169"/>
      <c r="Z234" s="169"/>
      <c r="AA234" s="169"/>
      <c r="AB234" s="170"/>
      <c r="AC234" s="123"/>
      <c r="AD234" s="123"/>
      <c r="AE234" s="173"/>
      <c r="AF234" s="123"/>
      <c r="AG234" s="89"/>
    </row>
    <row r="235" spans="1:33" ht="12.75" customHeight="1">
      <c r="A235" s="84"/>
      <c r="B235" s="107"/>
      <c r="C235" s="173"/>
      <c r="D235" s="168"/>
      <c r="E235" s="169"/>
      <c r="F235" s="169"/>
      <c r="G235" s="169"/>
      <c r="H235" s="169"/>
      <c r="I235" s="169"/>
      <c r="J235" s="169"/>
      <c r="K235" s="211"/>
      <c r="L235" s="205"/>
      <c r="M235" s="85"/>
      <c r="N235" s="126"/>
      <c r="O235" s="126"/>
      <c r="P235" s="126"/>
      <c r="Q235" s="126"/>
      <c r="R235" s="115" t="str">
        <f>IF(AND(ISTEXT(T235),ISTEXT(U235)),"",SUM(T235:U235)*'Indices PF'!$E$54)</f>
        <v/>
      </c>
      <c r="S235" s="214" t="str">
        <f>IF(OR(ISBLANK(N235),ISBLANK(O235)),"",
 IF(M235="EI", IF((O235&lt;='Indices PF'!$D$7),
  IF(('Funções Transações'!N235&lt;'Indices PF'!$E$10), 'Indices PF'!$E$7,
  IF(('Funções Transações'!N235&lt;'Indices PF'!$F$10), 'Indices PF'!$F$7, 'Indices PF'!$G$7)),
   IF((O235&lt;='Indices PF'!$D$8),
   IF(('Funções Transações'!N235&lt;'Indices PF'!$E$10), 'Indices PF'!$E$8,
   IF(('Funções Transações'!N235&lt;'Indices PF'!$F$10), 'Indices PF'!$F$8, 'Indices PF'!$G$8)),
    IF((O235&gt;='Indices PF'!$D$9),
    IF(('Funções Transações'!N235&lt;'Indices PF'!$E$10), 'Indices PF'!$E$9,
    IF(('Funções Transações'!N235&lt;'Indices PF'!$F$10), 'Indices PF'!$F$9, 'Indices PF'!$G$9))))),
 IF(M235="EQ", IF((O235&lt;='Indices PF'!$D$15),
  IF(('Funções Transações'!N235&lt;'Indices PF'!$E$18), 'Indices PF'!$E$15,
  IF(('Funções Transações'!N235&lt;'Indices PF'!$F$18), 'Indices PF'!$F$15, 'Indices PF'!$G$15)),
   IF((O235&lt;='Indices PF'!$D$16),
   IF(('Funções Transações'!N235&lt;'Indices PF'!$E$18), 'Indices PF'!$E$16,
   IF(('Funções Transações'!N235&lt;'Indices PF'!$F$18), 'Indices PF'!$F$16, 'Indices PF'!$G$16)),
    IF((O235&gt;='Indices PF'!$D$17),
    IF(('Funções Transações'!N235&lt;'Indices PF'!$E$18), 'Indices PF'!$E$17,
    IF(('Funções Transações'!N235&lt;'Indices PF'!$F$18), 'Indices PF'!$F$17, 'Indices PF'!$G$17))))),
 IF(M235="EO", IF((O235&lt;='Indices PF'!$D$23),
  IF(('Funções Transações'!N235&lt;'Indices PF'!$E$26), 'Indices PF'!$E$23,
  IF(('Funções Transações'!N235&lt;'Indices PF'!$F$26), 'Indices PF'!$F$23, 'Indices PF'!$G$23)),
   IF((O235&lt;='Indices PF'!$D$24),
   IF(('Funções Transações'!N235&lt;'Indices PF'!$E$26), 'Indices PF'!$E$24,
   IF(('Funções Transações'!N235&lt;'Indices PF'!$F$26), 'Indices PF'!$F$24, 'Indices PF'!$G$24)),
    IF((O235&gt;='Indices PF'!$D$25),
    IF(('Funções Transações'!N235&lt;'Indices PF'!$E$26), 'Indices PF'!$E$25,
    IF(('Funções Transações'!N235&lt;'Indices PF'!$F$26), 'Indices PF'!$F$25, 'Indices PF'!$G$25)))))))))</f>
        <v/>
      </c>
      <c r="T235" s="215" t="str">
        <f>IF(OR(ISBLANK(N235),ISBLANK(O235)),"",
 IF(M235="EI", IF((O235&lt;='Indices PF'!$D$7),
  IF(('Funções Transações'!N235&lt;'Indices PF'!$E$10), N235*'Indices PF'!$J$7,
  IF(('Funções Transações'!N235&lt;'Indices PF'!$F$10), N235*'Indices PF'!$K$7, N235*'Indices PF'!$L$7)),
   IF((O235&lt;='Indices PF'!$D$8),
   IF(('Funções Transações'!N235&lt;'Indices PF'!$E$10), N235*'Indices PF'!$J$8,
   IF(('Funções Transações'!N235&lt;'Indices PF'!$F$10), N235*'Indices PF'!$K$8, N235*'Indices PF'!$L$8)),
    IF((O235&gt;='Indices PF'!$D$9),
    IF(('Funções Transações'!N235&lt;'Indices PF'!$E$10), N235*'Indices PF'!$J$9,
    IF(('Funções Transações'!N235&lt;'Indices PF'!$F$10), N235*'Indices PF'!$K$9, N235*'Indices PF'!$L$9))))),
 IF(M235="EQ", IF((O235&lt;='Indices PF'!$D$15),
  IF(('Funções Transações'!N235&lt;'Indices PF'!$E$18), N235*'Indices PF'!$J$15,
  IF(('Funções Transações'!N235&lt;'Indices PF'!$F$18), N235*'Indices PF'!$K$15, N235*'Indices PF'!$L$15)),
   IF((O235&lt;='Indices PF'!$D$16),
   IF(('Funções Transações'!N235&lt;'Indices PF'!$E$18), N235*'Indices PF'!$J$16,
   IF(('Funções Transações'!N235&lt;'Indices PF'!$F$18), N235*'Indices PF'!$K$16, N235*'Indices PF'!$L$16)),
    IF((O235&gt;='Indices PF'!$D$17),
    IF(('Funções Transações'!N235&lt;'Indices PF'!$E$18), N235*'Indices PF'!$J$17,
    IF(('Funções Transações'!N235&lt;'Indices PF'!$F$18), N235*'Indices PF'!$K$17, N235*'Indices PF'!$L$17))))),
 IF(M235="EO", IF((O235&lt;='Indices PF'!$D$23),
  IF(('Funções Transações'!N235&lt;'Indices PF'!$E$26), N235*'Indices PF'!$J$23,
  IF(('Funções Transações'!N235&lt;'Indices PF'!$F$26), N235*'Indices PF'!$K$23, N235*'Indices PF'!$L$23)),
   IF((O235&lt;='Indices PF'!$D$24),
   IF(('Funções Transações'!N235&lt;'Indices PF'!$E$26), N235*'Indices PF'!$J$24,
   IF(('Funções Transações'!N235&lt;'Indices PF'!$F$26), N235*'Indices PF'!$K$24, N235*'Indices PF'!$L$24)),
    IF((O235&gt;='Indices PF'!$D$25),
    IF(('Funções Transações'!N235&lt;'Indices PF'!$E$26), N235*'Indices PF'!$J$25,
    IF(('Funções Transações'!N235&lt;'Indices PF'!$F$26), N235*'Indices PF'!$K$25, N235*'Indices PF'!$L$25)))))))))</f>
        <v/>
      </c>
      <c r="U235" s="216" t="str">
        <f>IF(OR(ISBLANK(P235),ISBLANK(Q235)),"",
 IF((Q235&lt;='Indices PF'!$D$47),
  IF(('Funções Transações'!P235&lt;'Indices PF'!$E$50), P235*'Indices PF'!$J$47,
  IF(('Funções Transações'!P235&lt;'Indices PF'!$F$50), P235*'Indices PF'!$K$47, P235*'Indices PF'!$L$47)),
   IF((Q235&lt;='Indices PF'!$D$48),
   IF(('Funções Transações'!P235&lt;'Indices PF'!$E$50), P235*'Indices PF'!$J$48,
   IF(('Funções Transações'!P235&lt;'Indices PF'!$F$50), P235*'Indices PF'!$K$48, P235*'Indices PF'!$L$48)),
    IF((Q235&gt;='Indices PF'!$D$49),
    IF(('Funções Transações'!P235&lt;'Indices PF'!$E$50), P235*'Indices PF'!$J$49,
    IF(('Funções Transações'!P235&lt;'Indices PF'!$F$50), P235*'Indices PF'!$K$49, P235*'Indices PF'!$L$49))))))</f>
        <v/>
      </c>
      <c r="V235" s="256"/>
      <c r="W235" s="211"/>
      <c r="X235" s="211"/>
      <c r="Y235" s="169"/>
      <c r="Z235" s="169"/>
      <c r="AA235" s="169"/>
      <c r="AB235" s="170"/>
      <c r="AC235" s="123"/>
      <c r="AD235" s="123"/>
      <c r="AE235" s="173"/>
      <c r="AF235" s="123"/>
      <c r="AG235" s="89"/>
    </row>
    <row r="236" spans="1:33" ht="12.75" customHeight="1">
      <c r="A236" s="84"/>
      <c r="B236" s="107"/>
      <c r="C236" s="173"/>
      <c r="D236" s="168"/>
      <c r="E236" s="169"/>
      <c r="F236" s="169"/>
      <c r="G236" s="169"/>
      <c r="H236" s="169"/>
      <c r="I236" s="169"/>
      <c r="J236" s="169"/>
      <c r="K236" s="211"/>
      <c r="L236" s="205"/>
      <c r="M236" s="85"/>
      <c r="N236" s="126"/>
      <c r="O236" s="126"/>
      <c r="P236" s="126"/>
      <c r="Q236" s="126"/>
      <c r="R236" s="115" t="str">
        <f>IF(AND(ISTEXT(T236),ISTEXT(U236)),"",SUM(T236:U236)*'Indices PF'!$E$54)</f>
        <v/>
      </c>
      <c r="S236" s="214" t="str">
        <f>IF(OR(ISBLANK(N236),ISBLANK(O236)),"",
 IF(M236="EI", IF((O236&lt;='Indices PF'!$D$7),
  IF(('Funções Transações'!N236&lt;'Indices PF'!$E$10), 'Indices PF'!$E$7,
  IF(('Funções Transações'!N236&lt;'Indices PF'!$F$10), 'Indices PF'!$F$7, 'Indices PF'!$G$7)),
   IF((O236&lt;='Indices PF'!$D$8),
   IF(('Funções Transações'!N236&lt;'Indices PF'!$E$10), 'Indices PF'!$E$8,
   IF(('Funções Transações'!N236&lt;'Indices PF'!$F$10), 'Indices PF'!$F$8, 'Indices PF'!$G$8)),
    IF((O236&gt;='Indices PF'!$D$9),
    IF(('Funções Transações'!N236&lt;'Indices PF'!$E$10), 'Indices PF'!$E$9,
    IF(('Funções Transações'!N236&lt;'Indices PF'!$F$10), 'Indices PF'!$F$9, 'Indices PF'!$G$9))))),
 IF(M236="EQ", IF((O236&lt;='Indices PF'!$D$15),
  IF(('Funções Transações'!N236&lt;'Indices PF'!$E$18), 'Indices PF'!$E$15,
  IF(('Funções Transações'!N236&lt;'Indices PF'!$F$18), 'Indices PF'!$F$15, 'Indices PF'!$G$15)),
   IF((O236&lt;='Indices PF'!$D$16),
   IF(('Funções Transações'!N236&lt;'Indices PF'!$E$18), 'Indices PF'!$E$16,
   IF(('Funções Transações'!N236&lt;'Indices PF'!$F$18), 'Indices PF'!$F$16, 'Indices PF'!$G$16)),
    IF((O236&gt;='Indices PF'!$D$17),
    IF(('Funções Transações'!N236&lt;'Indices PF'!$E$18), 'Indices PF'!$E$17,
    IF(('Funções Transações'!N236&lt;'Indices PF'!$F$18), 'Indices PF'!$F$17, 'Indices PF'!$G$17))))),
 IF(M236="EO", IF((O236&lt;='Indices PF'!$D$23),
  IF(('Funções Transações'!N236&lt;'Indices PF'!$E$26), 'Indices PF'!$E$23,
  IF(('Funções Transações'!N236&lt;'Indices PF'!$F$26), 'Indices PF'!$F$23, 'Indices PF'!$G$23)),
   IF((O236&lt;='Indices PF'!$D$24),
   IF(('Funções Transações'!N236&lt;'Indices PF'!$E$26), 'Indices PF'!$E$24,
   IF(('Funções Transações'!N236&lt;'Indices PF'!$F$26), 'Indices PF'!$F$24, 'Indices PF'!$G$24)),
    IF((O236&gt;='Indices PF'!$D$25),
    IF(('Funções Transações'!N236&lt;'Indices PF'!$E$26), 'Indices PF'!$E$25,
    IF(('Funções Transações'!N236&lt;'Indices PF'!$F$26), 'Indices PF'!$F$25, 'Indices PF'!$G$25)))))))))</f>
        <v/>
      </c>
      <c r="T236" s="215" t="str">
        <f>IF(OR(ISBLANK(N236),ISBLANK(O236)),"",
 IF(M236="EI", IF((O236&lt;='Indices PF'!$D$7),
  IF(('Funções Transações'!N236&lt;'Indices PF'!$E$10), N236*'Indices PF'!$J$7,
  IF(('Funções Transações'!N236&lt;'Indices PF'!$F$10), N236*'Indices PF'!$K$7, N236*'Indices PF'!$L$7)),
   IF((O236&lt;='Indices PF'!$D$8),
   IF(('Funções Transações'!N236&lt;'Indices PF'!$E$10), N236*'Indices PF'!$J$8,
   IF(('Funções Transações'!N236&lt;'Indices PF'!$F$10), N236*'Indices PF'!$K$8, N236*'Indices PF'!$L$8)),
    IF((O236&gt;='Indices PF'!$D$9),
    IF(('Funções Transações'!N236&lt;'Indices PF'!$E$10), N236*'Indices PF'!$J$9,
    IF(('Funções Transações'!N236&lt;'Indices PF'!$F$10), N236*'Indices PF'!$K$9, N236*'Indices PF'!$L$9))))),
 IF(M236="EQ", IF((O236&lt;='Indices PF'!$D$15),
  IF(('Funções Transações'!N236&lt;'Indices PF'!$E$18), N236*'Indices PF'!$J$15,
  IF(('Funções Transações'!N236&lt;'Indices PF'!$F$18), N236*'Indices PF'!$K$15, N236*'Indices PF'!$L$15)),
   IF((O236&lt;='Indices PF'!$D$16),
   IF(('Funções Transações'!N236&lt;'Indices PF'!$E$18), N236*'Indices PF'!$J$16,
   IF(('Funções Transações'!N236&lt;'Indices PF'!$F$18), N236*'Indices PF'!$K$16, N236*'Indices PF'!$L$16)),
    IF((O236&gt;='Indices PF'!$D$17),
    IF(('Funções Transações'!N236&lt;'Indices PF'!$E$18), N236*'Indices PF'!$J$17,
    IF(('Funções Transações'!N236&lt;'Indices PF'!$F$18), N236*'Indices PF'!$K$17, N236*'Indices PF'!$L$17))))),
 IF(M236="EO", IF((O236&lt;='Indices PF'!$D$23),
  IF(('Funções Transações'!N236&lt;'Indices PF'!$E$26), N236*'Indices PF'!$J$23,
  IF(('Funções Transações'!N236&lt;'Indices PF'!$F$26), N236*'Indices PF'!$K$23, N236*'Indices PF'!$L$23)),
   IF((O236&lt;='Indices PF'!$D$24),
   IF(('Funções Transações'!N236&lt;'Indices PF'!$E$26), N236*'Indices PF'!$J$24,
   IF(('Funções Transações'!N236&lt;'Indices PF'!$F$26), N236*'Indices PF'!$K$24, N236*'Indices PF'!$L$24)),
    IF((O236&gt;='Indices PF'!$D$25),
    IF(('Funções Transações'!N236&lt;'Indices PF'!$E$26), N236*'Indices PF'!$J$25,
    IF(('Funções Transações'!N236&lt;'Indices PF'!$F$26), N236*'Indices PF'!$K$25, N236*'Indices PF'!$L$25)))))))))</f>
        <v/>
      </c>
      <c r="U236" s="216" t="str">
        <f>IF(OR(ISBLANK(P236),ISBLANK(Q236)),"",
 IF((Q236&lt;='Indices PF'!$D$47),
  IF(('Funções Transações'!P236&lt;'Indices PF'!$E$50), P236*'Indices PF'!$J$47,
  IF(('Funções Transações'!P236&lt;'Indices PF'!$F$50), P236*'Indices PF'!$K$47, P236*'Indices PF'!$L$47)),
   IF((Q236&lt;='Indices PF'!$D$48),
   IF(('Funções Transações'!P236&lt;'Indices PF'!$E$50), P236*'Indices PF'!$J$48,
   IF(('Funções Transações'!P236&lt;'Indices PF'!$F$50), P236*'Indices PF'!$K$48, P236*'Indices PF'!$L$48)),
    IF((Q236&gt;='Indices PF'!$D$49),
    IF(('Funções Transações'!P236&lt;'Indices PF'!$E$50), P236*'Indices PF'!$J$49,
    IF(('Funções Transações'!P236&lt;'Indices PF'!$F$50), P236*'Indices PF'!$K$49, P236*'Indices PF'!$L$49))))))</f>
        <v/>
      </c>
      <c r="V236" s="256"/>
      <c r="W236" s="211"/>
      <c r="X236" s="211"/>
      <c r="Y236" s="169"/>
      <c r="Z236" s="169"/>
      <c r="AA236" s="169"/>
      <c r="AB236" s="170"/>
      <c r="AC236" s="123"/>
      <c r="AD236" s="123"/>
      <c r="AE236" s="173"/>
      <c r="AF236" s="123"/>
      <c r="AG236" s="89"/>
    </row>
    <row r="237" spans="1:33" ht="12.75" customHeight="1">
      <c r="A237" s="84"/>
      <c r="B237" s="107"/>
      <c r="C237" s="173"/>
      <c r="D237" s="168"/>
      <c r="E237" s="169"/>
      <c r="F237" s="169"/>
      <c r="G237" s="169"/>
      <c r="H237" s="169"/>
      <c r="I237" s="169"/>
      <c r="J237" s="169"/>
      <c r="K237" s="211"/>
      <c r="L237" s="205"/>
      <c r="M237" s="85"/>
      <c r="N237" s="126"/>
      <c r="O237" s="126"/>
      <c r="P237" s="126"/>
      <c r="Q237" s="126"/>
      <c r="R237" s="115" t="str">
        <f>IF(AND(ISTEXT(T237),ISTEXT(U237)),"",SUM(T237:U237)*'Indices PF'!$E$54)</f>
        <v/>
      </c>
      <c r="S237" s="214" t="str">
        <f>IF(OR(ISBLANK(N237),ISBLANK(O237)),"",
 IF(M237="EI", IF((O237&lt;='Indices PF'!$D$7),
  IF(('Funções Transações'!N237&lt;'Indices PF'!$E$10), 'Indices PF'!$E$7,
  IF(('Funções Transações'!N237&lt;'Indices PF'!$F$10), 'Indices PF'!$F$7, 'Indices PF'!$G$7)),
   IF((O237&lt;='Indices PF'!$D$8),
   IF(('Funções Transações'!N237&lt;'Indices PF'!$E$10), 'Indices PF'!$E$8,
   IF(('Funções Transações'!N237&lt;'Indices PF'!$F$10), 'Indices PF'!$F$8, 'Indices PF'!$G$8)),
    IF((O237&gt;='Indices PF'!$D$9),
    IF(('Funções Transações'!N237&lt;'Indices PF'!$E$10), 'Indices PF'!$E$9,
    IF(('Funções Transações'!N237&lt;'Indices PF'!$F$10), 'Indices PF'!$F$9, 'Indices PF'!$G$9))))),
 IF(M237="EQ", IF((O237&lt;='Indices PF'!$D$15),
  IF(('Funções Transações'!N237&lt;'Indices PF'!$E$18), 'Indices PF'!$E$15,
  IF(('Funções Transações'!N237&lt;'Indices PF'!$F$18), 'Indices PF'!$F$15, 'Indices PF'!$G$15)),
   IF((O237&lt;='Indices PF'!$D$16),
   IF(('Funções Transações'!N237&lt;'Indices PF'!$E$18), 'Indices PF'!$E$16,
   IF(('Funções Transações'!N237&lt;'Indices PF'!$F$18), 'Indices PF'!$F$16, 'Indices PF'!$G$16)),
    IF((O237&gt;='Indices PF'!$D$17),
    IF(('Funções Transações'!N237&lt;'Indices PF'!$E$18), 'Indices PF'!$E$17,
    IF(('Funções Transações'!N237&lt;'Indices PF'!$F$18), 'Indices PF'!$F$17, 'Indices PF'!$G$17))))),
 IF(M237="EO", IF((O237&lt;='Indices PF'!$D$23),
  IF(('Funções Transações'!N237&lt;'Indices PF'!$E$26), 'Indices PF'!$E$23,
  IF(('Funções Transações'!N237&lt;'Indices PF'!$F$26), 'Indices PF'!$F$23, 'Indices PF'!$G$23)),
   IF((O237&lt;='Indices PF'!$D$24),
   IF(('Funções Transações'!N237&lt;'Indices PF'!$E$26), 'Indices PF'!$E$24,
   IF(('Funções Transações'!N237&lt;'Indices PF'!$F$26), 'Indices PF'!$F$24, 'Indices PF'!$G$24)),
    IF((O237&gt;='Indices PF'!$D$25),
    IF(('Funções Transações'!N237&lt;'Indices PF'!$E$26), 'Indices PF'!$E$25,
    IF(('Funções Transações'!N237&lt;'Indices PF'!$F$26), 'Indices PF'!$F$25, 'Indices PF'!$G$25)))))))))</f>
        <v/>
      </c>
      <c r="T237" s="215" t="str">
        <f>IF(OR(ISBLANK(N237),ISBLANK(O237)),"",
 IF(M237="EI", IF((O237&lt;='Indices PF'!$D$7),
  IF(('Funções Transações'!N237&lt;'Indices PF'!$E$10), N237*'Indices PF'!$J$7,
  IF(('Funções Transações'!N237&lt;'Indices PF'!$F$10), N237*'Indices PF'!$K$7, N237*'Indices PF'!$L$7)),
   IF((O237&lt;='Indices PF'!$D$8),
   IF(('Funções Transações'!N237&lt;'Indices PF'!$E$10), N237*'Indices PF'!$J$8,
   IF(('Funções Transações'!N237&lt;'Indices PF'!$F$10), N237*'Indices PF'!$K$8, N237*'Indices PF'!$L$8)),
    IF((O237&gt;='Indices PF'!$D$9),
    IF(('Funções Transações'!N237&lt;'Indices PF'!$E$10), N237*'Indices PF'!$J$9,
    IF(('Funções Transações'!N237&lt;'Indices PF'!$F$10), N237*'Indices PF'!$K$9, N237*'Indices PF'!$L$9))))),
 IF(M237="EQ", IF((O237&lt;='Indices PF'!$D$15),
  IF(('Funções Transações'!N237&lt;'Indices PF'!$E$18), N237*'Indices PF'!$J$15,
  IF(('Funções Transações'!N237&lt;'Indices PF'!$F$18), N237*'Indices PF'!$K$15, N237*'Indices PF'!$L$15)),
   IF((O237&lt;='Indices PF'!$D$16),
   IF(('Funções Transações'!N237&lt;'Indices PF'!$E$18), N237*'Indices PF'!$J$16,
   IF(('Funções Transações'!N237&lt;'Indices PF'!$F$18), N237*'Indices PF'!$K$16, N237*'Indices PF'!$L$16)),
    IF((O237&gt;='Indices PF'!$D$17),
    IF(('Funções Transações'!N237&lt;'Indices PF'!$E$18), N237*'Indices PF'!$J$17,
    IF(('Funções Transações'!N237&lt;'Indices PF'!$F$18), N237*'Indices PF'!$K$17, N237*'Indices PF'!$L$17))))),
 IF(M237="EO", IF((O237&lt;='Indices PF'!$D$23),
  IF(('Funções Transações'!N237&lt;'Indices PF'!$E$26), N237*'Indices PF'!$J$23,
  IF(('Funções Transações'!N237&lt;'Indices PF'!$F$26), N237*'Indices PF'!$K$23, N237*'Indices PF'!$L$23)),
   IF((O237&lt;='Indices PF'!$D$24),
   IF(('Funções Transações'!N237&lt;'Indices PF'!$E$26), N237*'Indices PF'!$J$24,
   IF(('Funções Transações'!N237&lt;'Indices PF'!$F$26), N237*'Indices PF'!$K$24, N237*'Indices PF'!$L$24)),
    IF((O237&gt;='Indices PF'!$D$25),
    IF(('Funções Transações'!N237&lt;'Indices PF'!$E$26), N237*'Indices PF'!$J$25,
    IF(('Funções Transações'!N237&lt;'Indices PF'!$F$26), N237*'Indices PF'!$K$25, N237*'Indices PF'!$L$25)))))))))</f>
        <v/>
      </c>
      <c r="U237" s="216" t="str">
        <f>IF(OR(ISBLANK(P237),ISBLANK(Q237)),"",
 IF((Q237&lt;='Indices PF'!$D$47),
  IF(('Funções Transações'!P237&lt;'Indices PF'!$E$50), P237*'Indices PF'!$J$47,
  IF(('Funções Transações'!P237&lt;'Indices PF'!$F$50), P237*'Indices PF'!$K$47, P237*'Indices PF'!$L$47)),
   IF((Q237&lt;='Indices PF'!$D$48),
   IF(('Funções Transações'!P237&lt;'Indices PF'!$E$50), P237*'Indices PF'!$J$48,
   IF(('Funções Transações'!P237&lt;'Indices PF'!$F$50), P237*'Indices PF'!$K$48, P237*'Indices PF'!$L$48)),
    IF((Q237&gt;='Indices PF'!$D$49),
    IF(('Funções Transações'!P237&lt;'Indices PF'!$E$50), P237*'Indices PF'!$J$49,
    IF(('Funções Transações'!P237&lt;'Indices PF'!$F$50), P237*'Indices PF'!$K$49, P237*'Indices PF'!$L$49))))))</f>
        <v/>
      </c>
      <c r="V237" s="256"/>
      <c r="W237" s="211"/>
      <c r="X237" s="211"/>
      <c r="Y237" s="169"/>
      <c r="Z237" s="169"/>
      <c r="AA237" s="169"/>
      <c r="AB237" s="170"/>
      <c r="AC237" s="123"/>
      <c r="AD237" s="123"/>
      <c r="AE237" s="173"/>
      <c r="AF237" s="123"/>
      <c r="AG237" s="89"/>
    </row>
    <row r="238" spans="1:33" ht="12.75" customHeight="1">
      <c r="A238" s="84"/>
      <c r="B238" s="107"/>
      <c r="C238" s="173"/>
      <c r="D238" s="168"/>
      <c r="E238" s="169"/>
      <c r="F238" s="169"/>
      <c r="G238" s="169"/>
      <c r="H238" s="169"/>
      <c r="I238" s="169"/>
      <c r="J238" s="169"/>
      <c r="K238" s="211"/>
      <c r="L238" s="205"/>
      <c r="M238" s="85"/>
      <c r="N238" s="126"/>
      <c r="O238" s="126"/>
      <c r="P238" s="126"/>
      <c r="Q238" s="126"/>
      <c r="R238" s="115" t="str">
        <f>IF(AND(ISTEXT(T238),ISTEXT(U238)),"",SUM(T238:U238)*'Indices PF'!$E$54)</f>
        <v/>
      </c>
      <c r="S238" s="214" t="str">
        <f>IF(OR(ISBLANK(N238),ISBLANK(O238)),"",
 IF(M238="EI", IF((O238&lt;='Indices PF'!$D$7),
  IF(('Funções Transações'!N238&lt;'Indices PF'!$E$10), 'Indices PF'!$E$7,
  IF(('Funções Transações'!N238&lt;'Indices PF'!$F$10), 'Indices PF'!$F$7, 'Indices PF'!$G$7)),
   IF((O238&lt;='Indices PF'!$D$8),
   IF(('Funções Transações'!N238&lt;'Indices PF'!$E$10), 'Indices PF'!$E$8,
   IF(('Funções Transações'!N238&lt;'Indices PF'!$F$10), 'Indices PF'!$F$8, 'Indices PF'!$G$8)),
    IF((O238&gt;='Indices PF'!$D$9),
    IF(('Funções Transações'!N238&lt;'Indices PF'!$E$10), 'Indices PF'!$E$9,
    IF(('Funções Transações'!N238&lt;'Indices PF'!$F$10), 'Indices PF'!$F$9, 'Indices PF'!$G$9))))),
 IF(M238="EQ", IF((O238&lt;='Indices PF'!$D$15),
  IF(('Funções Transações'!N238&lt;'Indices PF'!$E$18), 'Indices PF'!$E$15,
  IF(('Funções Transações'!N238&lt;'Indices PF'!$F$18), 'Indices PF'!$F$15, 'Indices PF'!$G$15)),
   IF((O238&lt;='Indices PF'!$D$16),
   IF(('Funções Transações'!N238&lt;'Indices PF'!$E$18), 'Indices PF'!$E$16,
   IF(('Funções Transações'!N238&lt;'Indices PF'!$F$18), 'Indices PF'!$F$16, 'Indices PF'!$G$16)),
    IF((O238&gt;='Indices PF'!$D$17),
    IF(('Funções Transações'!N238&lt;'Indices PF'!$E$18), 'Indices PF'!$E$17,
    IF(('Funções Transações'!N238&lt;'Indices PF'!$F$18), 'Indices PF'!$F$17, 'Indices PF'!$G$17))))),
 IF(M238="EO", IF((O238&lt;='Indices PF'!$D$23),
  IF(('Funções Transações'!N238&lt;'Indices PF'!$E$26), 'Indices PF'!$E$23,
  IF(('Funções Transações'!N238&lt;'Indices PF'!$F$26), 'Indices PF'!$F$23, 'Indices PF'!$G$23)),
   IF((O238&lt;='Indices PF'!$D$24),
   IF(('Funções Transações'!N238&lt;'Indices PF'!$E$26), 'Indices PF'!$E$24,
   IF(('Funções Transações'!N238&lt;'Indices PF'!$F$26), 'Indices PF'!$F$24, 'Indices PF'!$G$24)),
    IF((O238&gt;='Indices PF'!$D$25),
    IF(('Funções Transações'!N238&lt;'Indices PF'!$E$26), 'Indices PF'!$E$25,
    IF(('Funções Transações'!N238&lt;'Indices PF'!$F$26), 'Indices PF'!$F$25, 'Indices PF'!$G$25)))))))))</f>
        <v/>
      </c>
      <c r="T238" s="215" t="str">
        <f>IF(OR(ISBLANK(N238),ISBLANK(O238)),"",
 IF(M238="EI", IF((O238&lt;='Indices PF'!$D$7),
  IF(('Funções Transações'!N238&lt;'Indices PF'!$E$10), N238*'Indices PF'!$J$7,
  IF(('Funções Transações'!N238&lt;'Indices PF'!$F$10), N238*'Indices PF'!$K$7, N238*'Indices PF'!$L$7)),
   IF((O238&lt;='Indices PF'!$D$8),
   IF(('Funções Transações'!N238&lt;'Indices PF'!$E$10), N238*'Indices PF'!$J$8,
   IF(('Funções Transações'!N238&lt;'Indices PF'!$F$10), N238*'Indices PF'!$K$8, N238*'Indices PF'!$L$8)),
    IF((O238&gt;='Indices PF'!$D$9),
    IF(('Funções Transações'!N238&lt;'Indices PF'!$E$10), N238*'Indices PF'!$J$9,
    IF(('Funções Transações'!N238&lt;'Indices PF'!$F$10), N238*'Indices PF'!$K$9, N238*'Indices PF'!$L$9))))),
 IF(M238="EQ", IF((O238&lt;='Indices PF'!$D$15),
  IF(('Funções Transações'!N238&lt;'Indices PF'!$E$18), N238*'Indices PF'!$J$15,
  IF(('Funções Transações'!N238&lt;'Indices PF'!$F$18), N238*'Indices PF'!$K$15, N238*'Indices PF'!$L$15)),
   IF((O238&lt;='Indices PF'!$D$16),
   IF(('Funções Transações'!N238&lt;'Indices PF'!$E$18), N238*'Indices PF'!$J$16,
   IF(('Funções Transações'!N238&lt;'Indices PF'!$F$18), N238*'Indices PF'!$K$16, N238*'Indices PF'!$L$16)),
    IF((O238&gt;='Indices PF'!$D$17),
    IF(('Funções Transações'!N238&lt;'Indices PF'!$E$18), N238*'Indices PF'!$J$17,
    IF(('Funções Transações'!N238&lt;'Indices PF'!$F$18), N238*'Indices PF'!$K$17, N238*'Indices PF'!$L$17))))),
 IF(M238="EO", IF((O238&lt;='Indices PF'!$D$23),
  IF(('Funções Transações'!N238&lt;'Indices PF'!$E$26), N238*'Indices PF'!$J$23,
  IF(('Funções Transações'!N238&lt;'Indices PF'!$F$26), N238*'Indices PF'!$K$23, N238*'Indices PF'!$L$23)),
   IF((O238&lt;='Indices PF'!$D$24),
   IF(('Funções Transações'!N238&lt;'Indices PF'!$E$26), N238*'Indices PF'!$J$24,
   IF(('Funções Transações'!N238&lt;'Indices PF'!$F$26), N238*'Indices PF'!$K$24, N238*'Indices PF'!$L$24)),
    IF((O238&gt;='Indices PF'!$D$25),
    IF(('Funções Transações'!N238&lt;'Indices PF'!$E$26), N238*'Indices PF'!$J$25,
    IF(('Funções Transações'!N238&lt;'Indices PF'!$F$26), N238*'Indices PF'!$K$25, N238*'Indices PF'!$L$25)))))))))</f>
        <v/>
      </c>
      <c r="U238" s="216" t="str">
        <f>IF(OR(ISBLANK(P238),ISBLANK(Q238)),"",
 IF((Q238&lt;='Indices PF'!$D$47),
  IF(('Funções Transações'!P238&lt;'Indices PF'!$E$50), P238*'Indices PF'!$J$47,
  IF(('Funções Transações'!P238&lt;'Indices PF'!$F$50), P238*'Indices PF'!$K$47, P238*'Indices PF'!$L$47)),
   IF((Q238&lt;='Indices PF'!$D$48),
   IF(('Funções Transações'!P238&lt;'Indices PF'!$E$50), P238*'Indices PF'!$J$48,
   IF(('Funções Transações'!P238&lt;'Indices PF'!$F$50), P238*'Indices PF'!$K$48, P238*'Indices PF'!$L$48)),
    IF((Q238&gt;='Indices PF'!$D$49),
    IF(('Funções Transações'!P238&lt;'Indices PF'!$E$50), P238*'Indices PF'!$J$49,
    IF(('Funções Transações'!P238&lt;'Indices PF'!$F$50), P238*'Indices PF'!$K$49, P238*'Indices PF'!$L$49))))))</f>
        <v/>
      </c>
      <c r="V238" s="256"/>
      <c r="W238" s="211"/>
      <c r="X238" s="211"/>
      <c r="Y238" s="169"/>
      <c r="Z238" s="169"/>
      <c r="AA238" s="169"/>
      <c r="AB238" s="170"/>
      <c r="AC238" s="123"/>
      <c r="AD238" s="123"/>
      <c r="AE238" s="173"/>
      <c r="AF238" s="123"/>
      <c r="AG238" s="89"/>
    </row>
    <row r="239" spans="1:33" ht="12.75" customHeight="1">
      <c r="A239" s="84"/>
      <c r="B239" s="107"/>
      <c r="C239" s="173"/>
      <c r="D239" s="168"/>
      <c r="E239" s="169"/>
      <c r="F239" s="169"/>
      <c r="G239" s="169"/>
      <c r="H239" s="169"/>
      <c r="I239" s="169"/>
      <c r="J239" s="169"/>
      <c r="K239" s="211"/>
      <c r="L239" s="205"/>
      <c r="M239" s="85"/>
      <c r="N239" s="126"/>
      <c r="O239" s="126"/>
      <c r="P239" s="126"/>
      <c r="Q239" s="126"/>
      <c r="R239" s="115" t="str">
        <f>IF(AND(ISTEXT(T239),ISTEXT(U239)),"",SUM(T239:U239)*'Indices PF'!$E$54)</f>
        <v/>
      </c>
      <c r="S239" s="214" t="str">
        <f>IF(OR(ISBLANK(N239),ISBLANK(O239)),"",
 IF(M239="EI", IF((O239&lt;='Indices PF'!$D$7),
  IF(('Funções Transações'!N239&lt;'Indices PF'!$E$10), 'Indices PF'!$E$7,
  IF(('Funções Transações'!N239&lt;'Indices PF'!$F$10), 'Indices PF'!$F$7, 'Indices PF'!$G$7)),
   IF((O239&lt;='Indices PF'!$D$8),
   IF(('Funções Transações'!N239&lt;'Indices PF'!$E$10), 'Indices PF'!$E$8,
   IF(('Funções Transações'!N239&lt;'Indices PF'!$F$10), 'Indices PF'!$F$8, 'Indices PF'!$G$8)),
    IF((O239&gt;='Indices PF'!$D$9),
    IF(('Funções Transações'!N239&lt;'Indices PF'!$E$10), 'Indices PF'!$E$9,
    IF(('Funções Transações'!N239&lt;'Indices PF'!$F$10), 'Indices PF'!$F$9, 'Indices PF'!$G$9))))),
 IF(M239="EQ", IF((O239&lt;='Indices PF'!$D$15),
  IF(('Funções Transações'!N239&lt;'Indices PF'!$E$18), 'Indices PF'!$E$15,
  IF(('Funções Transações'!N239&lt;'Indices PF'!$F$18), 'Indices PF'!$F$15, 'Indices PF'!$G$15)),
   IF((O239&lt;='Indices PF'!$D$16),
   IF(('Funções Transações'!N239&lt;'Indices PF'!$E$18), 'Indices PF'!$E$16,
   IF(('Funções Transações'!N239&lt;'Indices PF'!$F$18), 'Indices PF'!$F$16, 'Indices PF'!$G$16)),
    IF((O239&gt;='Indices PF'!$D$17),
    IF(('Funções Transações'!N239&lt;'Indices PF'!$E$18), 'Indices PF'!$E$17,
    IF(('Funções Transações'!N239&lt;'Indices PF'!$F$18), 'Indices PF'!$F$17, 'Indices PF'!$G$17))))),
 IF(M239="EO", IF((O239&lt;='Indices PF'!$D$23),
  IF(('Funções Transações'!N239&lt;'Indices PF'!$E$26), 'Indices PF'!$E$23,
  IF(('Funções Transações'!N239&lt;'Indices PF'!$F$26), 'Indices PF'!$F$23, 'Indices PF'!$G$23)),
   IF((O239&lt;='Indices PF'!$D$24),
   IF(('Funções Transações'!N239&lt;'Indices PF'!$E$26), 'Indices PF'!$E$24,
   IF(('Funções Transações'!N239&lt;'Indices PF'!$F$26), 'Indices PF'!$F$24, 'Indices PF'!$G$24)),
    IF((O239&gt;='Indices PF'!$D$25),
    IF(('Funções Transações'!N239&lt;'Indices PF'!$E$26), 'Indices PF'!$E$25,
    IF(('Funções Transações'!N239&lt;'Indices PF'!$F$26), 'Indices PF'!$F$25, 'Indices PF'!$G$25)))))))))</f>
        <v/>
      </c>
      <c r="T239" s="215" t="str">
        <f>IF(OR(ISBLANK(N239),ISBLANK(O239)),"",
 IF(M239="EI", IF((O239&lt;='Indices PF'!$D$7),
  IF(('Funções Transações'!N239&lt;'Indices PF'!$E$10), N239*'Indices PF'!$J$7,
  IF(('Funções Transações'!N239&lt;'Indices PF'!$F$10), N239*'Indices PF'!$K$7, N239*'Indices PF'!$L$7)),
   IF((O239&lt;='Indices PF'!$D$8),
   IF(('Funções Transações'!N239&lt;'Indices PF'!$E$10), N239*'Indices PF'!$J$8,
   IF(('Funções Transações'!N239&lt;'Indices PF'!$F$10), N239*'Indices PF'!$K$8, N239*'Indices PF'!$L$8)),
    IF((O239&gt;='Indices PF'!$D$9),
    IF(('Funções Transações'!N239&lt;'Indices PF'!$E$10), N239*'Indices PF'!$J$9,
    IF(('Funções Transações'!N239&lt;'Indices PF'!$F$10), N239*'Indices PF'!$K$9, N239*'Indices PF'!$L$9))))),
 IF(M239="EQ", IF((O239&lt;='Indices PF'!$D$15),
  IF(('Funções Transações'!N239&lt;'Indices PF'!$E$18), N239*'Indices PF'!$J$15,
  IF(('Funções Transações'!N239&lt;'Indices PF'!$F$18), N239*'Indices PF'!$K$15, N239*'Indices PF'!$L$15)),
   IF((O239&lt;='Indices PF'!$D$16),
   IF(('Funções Transações'!N239&lt;'Indices PF'!$E$18), N239*'Indices PF'!$J$16,
   IF(('Funções Transações'!N239&lt;'Indices PF'!$F$18), N239*'Indices PF'!$K$16, N239*'Indices PF'!$L$16)),
    IF((O239&gt;='Indices PF'!$D$17),
    IF(('Funções Transações'!N239&lt;'Indices PF'!$E$18), N239*'Indices PF'!$J$17,
    IF(('Funções Transações'!N239&lt;'Indices PF'!$F$18), N239*'Indices PF'!$K$17, N239*'Indices PF'!$L$17))))),
 IF(M239="EO", IF((O239&lt;='Indices PF'!$D$23),
  IF(('Funções Transações'!N239&lt;'Indices PF'!$E$26), N239*'Indices PF'!$J$23,
  IF(('Funções Transações'!N239&lt;'Indices PF'!$F$26), N239*'Indices PF'!$K$23, N239*'Indices PF'!$L$23)),
   IF((O239&lt;='Indices PF'!$D$24),
   IF(('Funções Transações'!N239&lt;'Indices PF'!$E$26), N239*'Indices PF'!$J$24,
   IF(('Funções Transações'!N239&lt;'Indices PF'!$F$26), N239*'Indices PF'!$K$24, N239*'Indices PF'!$L$24)),
    IF((O239&gt;='Indices PF'!$D$25),
    IF(('Funções Transações'!N239&lt;'Indices PF'!$E$26), N239*'Indices PF'!$J$25,
    IF(('Funções Transações'!N239&lt;'Indices PF'!$F$26), N239*'Indices PF'!$K$25, N239*'Indices PF'!$L$25)))))))))</f>
        <v/>
      </c>
      <c r="U239" s="216" t="str">
        <f>IF(OR(ISBLANK(P239),ISBLANK(Q239)),"",
 IF((Q239&lt;='Indices PF'!$D$47),
  IF(('Funções Transações'!P239&lt;'Indices PF'!$E$50), P239*'Indices PF'!$J$47,
  IF(('Funções Transações'!P239&lt;'Indices PF'!$F$50), P239*'Indices PF'!$K$47, P239*'Indices PF'!$L$47)),
   IF((Q239&lt;='Indices PF'!$D$48),
   IF(('Funções Transações'!P239&lt;'Indices PF'!$E$50), P239*'Indices PF'!$J$48,
   IF(('Funções Transações'!P239&lt;'Indices PF'!$F$50), P239*'Indices PF'!$K$48, P239*'Indices PF'!$L$48)),
    IF((Q239&gt;='Indices PF'!$D$49),
    IF(('Funções Transações'!P239&lt;'Indices PF'!$E$50), P239*'Indices PF'!$J$49,
    IF(('Funções Transações'!P239&lt;'Indices PF'!$F$50), P239*'Indices PF'!$K$49, P239*'Indices PF'!$L$49))))))</f>
        <v/>
      </c>
      <c r="V239" s="256"/>
      <c r="W239" s="211"/>
      <c r="X239" s="211"/>
      <c r="Y239" s="169"/>
      <c r="Z239" s="169"/>
      <c r="AA239" s="169"/>
      <c r="AB239" s="170"/>
      <c r="AC239" s="123"/>
      <c r="AD239" s="123"/>
      <c r="AE239" s="173"/>
      <c r="AF239" s="123"/>
      <c r="AG239" s="89"/>
    </row>
    <row r="240" spans="1:33" ht="12.75" customHeight="1">
      <c r="A240" s="84"/>
      <c r="B240" s="107"/>
      <c r="C240" s="173"/>
      <c r="D240" s="168"/>
      <c r="E240" s="169"/>
      <c r="F240" s="169"/>
      <c r="G240" s="169"/>
      <c r="H240" s="169"/>
      <c r="I240" s="169"/>
      <c r="J240" s="169"/>
      <c r="K240" s="211"/>
      <c r="L240" s="205"/>
      <c r="M240" s="85"/>
      <c r="N240" s="126"/>
      <c r="O240" s="126"/>
      <c r="P240" s="126"/>
      <c r="Q240" s="126"/>
      <c r="R240" s="115" t="str">
        <f>IF(AND(ISTEXT(T240),ISTEXT(U240)),"",SUM(T240:U240)*'Indices PF'!$E$54)</f>
        <v/>
      </c>
      <c r="S240" s="214" t="str">
        <f>IF(OR(ISBLANK(N240),ISBLANK(O240)),"",
 IF(M240="EI", IF((O240&lt;='Indices PF'!$D$7),
  IF(('Funções Transações'!N240&lt;'Indices PF'!$E$10), 'Indices PF'!$E$7,
  IF(('Funções Transações'!N240&lt;'Indices PF'!$F$10), 'Indices PF'!$F$7, 'Indices PF'!$G$7)),
   IF((O240&lt;='Indices PF'!$D$8),
   IF(('Funções Transações'!N240&lt;'Indices PF'!$E$10), 'Indices PF'!$E$8,
   IF(('Funções Transações'!N240&lt;'Indices PF'!$F$10), 'Indices PF'!$F$8, 'Indices PF'!$G$8)),
    IF((O240&gt;='Indices PF'!$D$9),
    IF(('Funções Transações'!N240&lt;'Indices PF'!$E$10), 'Indices PF'!$E$9,
    IF(('Funções Transações'!N240&lt;'Indices PF'!$F$10), 'Indices PF'!$F$9, 'Indices PF'!$G$9))))),
 IF(M240="EQ", IF((O240&lt;='Indices PF'!$D$15),
  IF(('Funções Transações'!N240&lt;'Indices PF'!$E$18), 'Indices PF'!$E$15,
  IF(('Funções Transações'!N240&lt;'Indices PF'!$F$18), 'Indices PF'!$F$15, 'Indices PF'!$G$15)),
   IF((O240&lt;='Indices PF'!$D$16),
   IF(('Funções Transações'!N240&lt;'Indices PF'!$E$18), 'Indices PF'!$E$16,
   IF(('Funções Transações'!N240&lt;'Indices PF'!$F$18), 'Indices PF'!$F$16, 'Indices PF'!$G$16)),
    IF((O240&gt;='Indices PF'!$D$17),
    IF(('Funções Transações'!N240&lt;'Indices PF'!$E$18), 'Indices PF'!$E$17,
    IF(('Funções Transações'!N240&lt;'Indices PF'!$F$18), 'Indices PF'!$F$17, 'Indices PF'!$G$17))))),
 IF(M240="EO", IF((O240&lt;='Indices PF'!$D$23),
  IF(('Funções Transações'!N240&lt;'Indices PF'!$E$26), 'Indices PF'!$E$23,
  IF(('Funções Transações'!N240&lt;'Indices PF'!$F$26), 'Indices PF'!$F$23, 'Indices PF'!$G$23)),
   IF((O240&lt;='Indices PF'!$D$24),
   IF(('Funções Transações'!N240&lt;'Indices PF'!$E$26), 'Indices PF'!$E$24,
   IF(('Funções Transações'!N240&lt;'Indices PF'!$F$26), 'Indices PF'!$F$24, 'Indices PF'!$G$24)),
    IF((O240&gt;='Indices PF'!$D$25),
    IF(('Funções Transações'!N240&lt;'Indices PF'!$E$26), 'Indices PF'!$E$25,
    IF(('Funções Transações'!N240&lt;'Indices PF'!$F$26), 'Indices PF'!$F$25, 'Indices PF'!$G$25)))))))))</f>
        <v/>
      </c>
      <c r="T240" s="215" t="str">
        <f>IF(OR(ISBLANK(N240),ISBLANK(O240)),"",
 IF(M240="EI", IF((O240&lt;='Indices PF'!$D$7),
  IF(('Funções Transações'!N240&lt;'Indices PF'!$E$10), N240*'Indices PF'!$J$7,
  IF(('Funções Transações'!N240&lt;'Indices PF'!$F$10), N240*'Indices PF'!$K$7, N240*'Indices PF'!$L$7)),
   IF((O240&lt;='Indices PF'!$D$8),
   IF(('Funções Transações'!N240&lt;'Indices PF'!$E$10), N240*'Indices PF'!$J$8,
   IF(('Funções Transações'!N240&lt;'Indices PF'!$F$10), N240*'Indices PF'!$K$8, N240*'Indices PF'!$L$8)),
    IF((O240&gt;='Indices PF'!$D$9),
    IF(('Funções Transações'!N240&lt;'Indices PF'!$E$10), N240*'Indices PF'!$J$9,
    IF(('Funções Transações'!N240&lt;'Indices PF'!$F$10), N240*'Indices PF'!$K$9, N240*'Indices PF'!$L$9))))),
 IF(M240="EQ", IF((O240&lt;='Indices PF'!$D$15),
  IF(('Funções Transações'!N240&lt;'Indices PF'!$E$18), N240*'Indices PF'!$J$15,
  IF(('Funções Transações'!N240&lt;'Indices PF'!$F$18), N240*'Indices PF'!$K$15, N240*'Indices PF'!$L$15)),
   IF((O240&lt;='Indices PF'!$D$16),
   IF(('Funções Transações'!N240&lt;'Indices PF'!$E$18), N240*'Indices PF'!$J$16,
   IF(('Funções Transações'!N240&lt;'Indices PF'!$F$18), N240*'Indices PF'!$K$16, N240*'Indices PF'!$L$16)),
    IF((O240&gt;='Indices PF'!$D$17),
    IF(('Funções Transações'!N240&lt;'Indices PF'!$E$18), N240*'Indices PF'!$J$17,
    IF(('Funções Transações'!N240&lt;'Indices PF'!$F$18), N240*'Indices PF'!$K$17, N240*'Indices PF'!$L$17))))),
 IF(M240="EO", IF((O240&lt;='Indices PF'!$D$23),
  IF(('Funções Transações'!N240&lt;'Indices PF'!$E$26), N240*'Indices PF'!$J$23,
  IF(('Funções Transações'!N240&lt;'Indices PF'!$F$26), N240*'Indices PF'!$K$23, N240*'Indices PF'!$L$23)),
   IF((O240&lt;='Indices PF'!$D$24),
   IF(('Funções Transações'!N240&lt;'Indices PF'!$E$26), N240*'Indices PF'!$J$24,
   IF(('Funções Transações'!N240&lt;'Indices PF'!$F$26), N240*'Indices PF'!$K$24, N240*'Indices PF'!$L$24)),
    IF((O240&gt;='Indices PF'!$D$25),
    IF(('Funções Transações'!N240&lt;'Indices PF'!$E$26), N240*'Indices PF'!$J$25,
    IF(('Funções Transações'!N240&lt;'Indices PF'!$F$26), N240*'Indices PF'!$K$25, N240*'Indices PF'!$L$25)))))))))</f>
        <v/>
      </c>
      <c r="U240" s="216" t="str">
        <f>IF(OR(ISBLANK(P240),ISBLANK(Q240)),"",
 IF((Q240&lt;='Indices PF'!$D$47),
  IF(('Funções Transações'!P240&lt;'Indices PF'!$E$50), P240*'Indices PF'!$J$47,
  IF(('Funções Transações'!P240&lt;'Indices PF'!$F$50), P240*'Indices PF'!$K$47, P240*'Indices PF'!$L$47)),
   IF((Q240&lt;='Indices PF'!$D$48),
   IF(('Funções Transações'!P240&lt;'Indices PF'!$E$50), P240*'Indices PF'!$J$48,
   IF(('Funções Transações'!P240&lt;'Indices PF'!$F$50), P240*'Indices PF'!$K$48, P240*'Indices PF'!$L$48)),
    IF((Q240&gt;='Indices PF'!$D$49),
    IF(('Funções Transações'!P240&lt;'Indices PF'!$E$50), P240*'Indices PF'!$J$49,
    IF(('Funções Transações'!P240&lt;'Indices PF'!$F$50), P240*'Indices PF'!$K$49, P240*'Indices PF'!$L$49))))))</f>
        <v/>
      </c>
      <c r="V240" s="256"/>
      <c r="W240" s="211"/>
      <c r="X240" s="211"/>
      <c r="Y240" s="169"/>
      <c r="Z240" s="169"/>
      <c r="AA240" s="169"/>
      <c r="AB240" s="170"/>
      <c r="AC240" s="123"/>
      <c r="AD240" s="123"/>
      <c r="AE240" s="173"/>
      <c r="AF240" s="123"/>
      <c r="AG240" s="89"/>
    </row>
    <row r="241" spans="1:33" ht="12.75" customHeight="1">
      <c r="A241" s="84"/>
      <c r="B241" s="107"/>
      <c r="C241" s="173"/>
      <c r="D241" s="168"/>
      <c r="E241" s="169"/>
      <c r="F241" s="169"/>
      <c r="G241" s="169"/>
      <c r="H241" s="169"/>
      <c r="I241" s="169"/>
      <c r="J241" s="169"/>
      <c r="K241" s="211"/>
      <c r="L241" s="205"/>
      <c r="M241" s="85"/>
      <c r="N241" s="126"/>
      <c r="O241" s="126"/>
      <c r="P241" s="126"/>
      <c r="Q241" s="126"/>
      <c r="R241" s="115" t="str">
        <f>IF(AND(ISTEXT(T241),ISTEXT(U241)),"",SUM(T241:U241)*'Indices PF'!$E$54)</f>
        <v/>
      </c>
      <c r="S241" s="214" t="str">
        <f>IF(OR(ISBLANK(N241),ISBLANK(O241)),"",
 IF(M241="EI", IF((O241&lt;='Indices PF'!$D$7),
  IF(('Funções Transações'!N241&lt;'Indices PF'!$E$10), 'Indices PF'!$E$7,
  IF(('Funções Transações'!N241&lt;'Indices PF'!$F$10), 'Indices PF'!$F$7, 'Indices PF'!$G$7)),
   IF((O241&lt;='Indices PF'!$D$8),
   IF(('Funções Transações'!N241&lt;'Indices PF'!$E$10), 'Indices PF'!$E$8,
   IF(('Funções Transações'!N241&lt;'Indices PF'!$F$10), 'Indices PF'!$F$8, 'Indices PF'!$G$8)),
    IF((O241&gt;='Indices PF'!$D$9),
    IF(('Funções Transações'!N241&lt;'Indices PF'!$E$10), 'Indices PF'!$E$9,
    IF(('Funções Transações'!N241&lt;'Indices PF'!$F$10), 'Indices PF'!$F$9, 'Indices PF'!$G$9))))),
 IF(M241="EQ", IF((O241&lt;='Indices PF'!$D$15),
  IF(('Funções Transações'!N241&lt;'Indices PF'!$E$18), 'Indices PF'!$E$15,
  IF(('Funções Transações'!N241&lt;'Indices PF'!$F$18), 'Indices PF'!$F$15, 'Indices PF'!$G$15)),
   IF((O241&lt;='Indices PF'!$D$16),
   IF(('Funções Transações'!N241&lt;'Indices PF'!$E$18), 'Indices PF'!$E$16,
   IF(('Funções Transações'!N241&lt;'Indices PF'!$F$18), 'Indices PF'!$F$16, 'Indices PF'!$G$16)),
    IF((O241&gt;='Indices PF'!$D$17),
    IF(('Funções Transações'!N241&lt;'Indices PF'!$E$18), 'Indices PF'!$E$17,
    IF(('Funções Transações'!N241&lt;'Indices PF'!$F$18), 'Indices PF'!$F$17, 'Indices PF'!$G$17))))),
 IF(M241="EO", IF((O241&lt;='Indices PF'!$D$23),
  IF(('Funções Transações'!N241&lt;'Indices PF'!$E$26), 'Indices PF'!$E$23,
  IF(('Funções Transações'!N241&lt;'Indices PF'!$F$26), 'Indices PF'!$F$23, 'Indices PF'!$G$23)),
   IF((O241&lt;='Indices PF'!$D$24),
   IF(('Funções Transações'!N241&lt;'Indices PF'!$E$26), 'Indices PF'!$E$24,
   IF(('Funções Transações'!N241&lt;'Indices PF'!$F$26), 'Indices PF'!$F$24, 'Indices PF'!$G$24)),
    IF((O241&gt;='Indices PF'!$D$25),
    IF(('Funções Transações'!N241&lt;'Indices PF'!$E$26), 'Indices PF'!$E$25,
    IF(('Funções Transações'!N241&lt;'Indices PF'!$F$26), 'Indices PF'!$F$25, 'Indices PF'!$G$25)))))))))</f>
        <v/>
      </c>
      <c r="T241" s="215" t="str">
        <f>IF(OR(ISBLANK(N241),ISBLANK(O241)),"",
 IF(M241="EI", IF((O241&lt;='Indices PF'!$D$7),
  IF(('Funções Transações'!N241&lt;'Indices PF'!$E$10), N241*'Indices PF'!$J$7,
  IF(('Funções Transações'!N241&lt;'Indices PF'!$F$10), N241*'Indices PF'!$K$7, N241*'Indices PF'!$L$7)),
   IF((O241&lt;='Indices PF'!$D$8),
   IF(('Funções Transações'!N241&lt;'Indices PF'!$E$10), N241*'Indices PF'!$J$8,
   IF(('Funções Transações'!N241&lt;'Indices PF'!$F$10), N241*'Indices PF'!$K$8, N241*'Indices PF'!$L$8)),
    IF((O241&gt;='Indices PF'!$D$9),
    IF(('Funções Transações'!N241&lt;'Indices PF'!$E$10), N241*'Indices PF'!$J$9,
    IF(('Funções Transações'!N241&lt;'Indices PF'!$F$10), N241*'Indices PF'!$K$9, N241*'Indices PF'!$L$9))))),
 IF(M241="EQ", IF((O241&lt;='Indices PF'!$D$15),
  IF(('Funções Transações'!N241&lt;'Indices PF'!$E$18), N241*'Indices PF'!$J$15,
  IF(('Funções Transações'!N241&lt;'Indices PF'!$F$18), N241*'Indices PF'!$K$15, N241*'Indices PF'!$L$15)),
   IF((O241&lt;='Indices PF'!$D$16),
   IF(('Funções Transações'!N241&lt;'Indices PF'!$E$18), N241*'Indices PF'!$J$16,
   IF(('Funções Transações'!N241&lt;'Indices PF'!$F$18), N241*'Indices PF'!$K$16, N241*'Indices PF'!$L$16)),
    IF((O241&gt;='Indices PF'!$D$17),
    IF(('Funções Transações'!N241&lt;'Indices PF'!$E$18), N241*'Indices PF'!$J$17,
    IF(('Funções Transações'!N241&lt;'Indices PF'!$F$18), N241*'Indices PF'!$K$17, N241*'Indices PF'!$L$17))))),
 IF(M241="EO", IF((O241&lt;='Indices PF'!$D$23),
  IF(('Funções Transações'!N241&lt;'Indices PF'!$E$26), N241*'Indices PF'!$J$23,
  IF(('Funções Transações'!N241&lt;'Indices PF'!$F$26), N241*'Indices PF'!$K$23, N241*'Indices PF'!$L$23)),
   IF((O241&lt;='Indices PF'!$D$24),
   IF(('Funções Transações'!N241&lt;'Indices PF'!$E$26), N241*'Indices PF'!$J$24,
   IF(('Funções Transações'!N241&lt;'Indices PF'!$F$26), N241*'Indices PF'!$K$24, N241*'Indices PF'!$L$24)),
    IF((O241&gt;='Indices PF'!$D$25),
    IF(('Funções Transações'!N241&lt;'Indices PF'!$E$26), N241*'Indices PF'!$J$25,
    IF(('Funções Transações'!N241&lt;'Indices PF'!$F$26), N241*'Indices PF'!$K$25, N241*'Indices PF'!$L$25)))))))))</f>
        <v/>
      </c>
      <c r="U241" s="216" t="str">
        <f>IF(OR(ISBLANK(P241),ISBLANK(Q241)),"",
 IF((Q241&lt;='Indices PF'!$D$47),
  IF(('Funções Transações'!P241&lt;'Indices PF'!$E$50), P241*'Indices PF'!$J$47,
  IF(('Funções Transações'!P241&lt;'Indices PF'!$F$50), P241*'Indices PF'!$K$47, P241*'Indices PF'!$L$47)),
   IF((Q241&lt;='Indices PF'!$D$48),
   IF(('Funções Transações'!P241&lt;'Indices PF'!$E$50), P241*'Indices PF'!$J$48,
   IF(('Funções Transações'!P241&lt;'Indices PF'!$F$50), P241*'Indices PF'!$K$48, P241*'Indices PF'!$L$48)),
    IF((Q241&gt;='Indices PF'!$D$49),
    IF(('Funções Transações'!P241&lt;'Indices PF'!$E$50), P241*'Indices PF'!$J$49,
    IF(('Funções Transações'!P241&lt;'Indices PF'!$F$50), P241*'Indices PF'!$K$49, P241*'Indices PF'!$L$49))))))</f>
        <v/>
      </c>
      <c r="V241" s="256"/>
      <c r="W241" s="211"/>
      <c r="X241" s="211"/>
      <c r="Y241" s="169"/>
      <c r="Z241" s="169"/>
      <c r="AA241" s="169"/>
      <c r="AB241" s="170"/>
      <c r="AC241" s="123"/>
      <c r="AD241" s="123"/>
      <c r="AE241" s="173"/>
      <c r="AF241" s="123"/>
      <c r="AG241" s="89"/>
    </row>
    <row r="242" spans="1:33" ht="12.75" customHeight="1">
      <c r="A242" s="84"/>
      <c r="B242" s="107"/>
      <c r="C242" s="173"/>
      <c r="D242" s="168"/>
      <c r="E242" s="169"/>
      <c r="F242" s="169"/>
      <c r="G242" s="169"/>
      <c r="H242" s="169"/>
      <c r="I242" s="169"/>
      <c r="J242" s="169"/>
      <c r="K242" s="211"/>
      <c r="L242" s="205"/>
      <c r="M242" s="85"/>
      <c r="N242" s="126"/>
      <c r="O242" s="126"/>
      <c r="P242" s="126"/>
      <c r="Q242" s="126"/>
      <c r="R242" s="115" t="str">
        <f>IF(AND(ISTEXT(T242),ISTEXT(U242)),"",SUM(T242:U242)*'Indices PF'!$E$54)</f>
        <v/>
      </c>
      <c r="S242" s="214" t="str">
        <f>IF(OR(ISBLANK(N242),ISBLANK(O242)),"",
 IF(M242="EI", IF((O242&lt;='Indices PF'!$D$7),
  IF(('Funções Transações'!N242&lt;'Indices PF'!$E$10), 'Indices PF'!$E$7,
  IF(('Funções Transações'!N242&lt;'Indices PF'!$F$10), 'Indices PF'!$F$7, 'Indices PF'!$G$7)),
   IF((O242&lt;='Indices PF'!$D$8),
   IF(('Funções Transações'!N242&lt;'Indices PF'!$E$10), 'Indices PF'!$E$8,
   IF(('Funções Transações'!N242&lt;'Indices PF'!$F$10), 'Indices PF'!$F$8, 'Indices PF'!$G$8)),
    IF((O242&gt;='Indices PF'!$D$9),
    IF(('Funções Transações'!N242&lt;'Indices PF'!$E$10), 'Indices PF'!$E$9,
    IF(('Funções Transações'!N242&lt;'Indices PF'!$F$10), 'Indices PF'!$F$9, 'Indices PF'!$G$9))))),
 IF(M242="EQ", IF((O242&lt;='Indices PF'!$D$15),
  IF(('Funções Transações'!N242&lt;'Indices PF'!$E$18), 'Indices PF'!$E$15,
  IF(('Funções Transações'!N242&lt;'Indices PF'!$F$18), 'Indices PF'!$F$15, 'Indices PF'!$G$15)),
   IF((O242&lt;='Indices PF'!$D$16),
   IF(('Funções Transações'!N242&lt;'Indices PF'!$E$18), 'Indices PF'!$E$16,
   IF(('Funções Transações'!N242&lt;'Indices PF'!$F$18), 'Indices PF'!$F$16, 'Indices PF'!$G$16)),
    IF((O242&gt;='Indices PF'!$D$17),
    IF(('Funções Transações'!N242&lt;'Indices PF'!$E$18), 'Indices PF'!$E$17,
    IF(('Funções Transações'!N242&lt;'Indices PF'!$F$18), 'Indices PF'!$F$17, 'Indices PF'!$G$17))))),
 IF(M242="EO", IF((O242&lt;='Indices PF'!$D$23),
  IF(('Funções Transações'!N242&lt;'Indices PF'!$E$26), 'Indices PF'!$E$23,
  IF(('Funções Transações'!N242&lt;'Indices PF'!$F$26), 'Indices PF'!$F$23, 'Indices PF'!$G$23)),
   IF((O242&lt;='Indices PF'!$D$24),
   IF(('Funções Transações'!N242&lt;'Indices PF'!$E$26), 'Indices PF'!$E$24,
   IF(('Funções Transações'!N242&lt;'Indices PF'!$F$26), 'Indices PF'!$F$24, 'Indices PF'!$G$24)),
    IF((O242&gt;='Indices PF'!$D$25),
    IF(('Funções Transações'!N242&lt;'Indices PF'!$E$26), 'Indices PF'!$E$25,
    IF(('Funções Transações'!N242&lt;'Indices PF'!$F$26), 'Indices PF'!$F$25, 'Indices PF'!$G$25)))))))))</f>
        <v/>
      </c>
      <c r="T242" s="215" t="str">
        <f>IF(OR(ISBLANK(N242),ISBLANK(O242)),"",
 IF(M242="EI", IF((O242&lt;='Indices PF'!$D$7),
  IF(('Funções Transações'!N242&lt;'Indices PF'!$E$10), N242*'Indices PF'!$J$7,
  IF(('Funções Transações'!N242&lt;'Indices PF'!$F$10), N242*'Indices PF'!$K$7, N242*'Indices PF'!$L$7)),
   IF((O242&lt;='Indices PF'!$D$8),
   IF(('Funções Transações'!N242&lt;'Indices PF'!$E$10), N242*'Indices PF'!$J$8,
   IF(('Funções Transações'!N242&lt;'Indices PF'!$F$10), N242*'Indices PF'!$K$8, N242*'Indices PF'!$L$8)),
    IF((O242&gt;='Indices PF'!$D$9),
    IF(('Funções Transações'!N242&lt;'Indices PF'!$E$10), N242*'Indices PF'!$J$9,
    IF(('Funções Transações'!N242&lt;'Indices PF'!$F$10), N242*'Indices PF'!$K$9, N242*'Indices PF'!$L$9))))),
 IF(M242="EQ", IF((O242&lt;='Indices PF'!$D$15),
  IF(('Funções Transações'!N242&lt;'Indices PF'!$E$18), N242*'Indices PF'!$J$15,
  IF(('Funções Transações'!N242&lt;'Indices PF'!$F$18), N242*'Indices PF'!$K$15, N242*'Indices PF'!$L$15)),
   IF((O242&lt;='Indices PF'!$D$16),
   IF(('Funções Transações'!N242&lt;'Indices PF'!$E$18), N242*'Indices PF'!$J$16,
   IF(('Funções Transações'!N242&lt;'Indices PF'!$F$18), N242*'Indices PF'!$K$16, N242*'Indices PF'!$L$16)),
    IF((O242&gt;='Indices PF'!$D$17),
    IF(('Funções Transações'!N242&lt;'Indices PF'!$E$18), N242*'Indices PF'!$J$17,
    IF(('Funções Transações'!N242&lt;'Indices PF'!$F$18), N242*'Indices PF'!$K$17, N242*'Indices PF'!$L$17))))),
 IF(M242="EO", IF((O242&lt;='Indices PF'!$D$23),
  IF(('Funções Transações'!N242&lt;'Indices PF'!$E$26), N242*'Indices PF'!$J$23,
  IF(('Funções Transações'!N242&lt;'Indices PF'!$F$26), N242*'Indices PF'!$K$23, N242*'Indices PF'!$L$23)),
   IF((O242&lt;='Indices PF'!$D$24),
   IF(('Funções Transações'!N242&lt;'Indices PF'!$E$26), N242*'Indices PF'!$J$24,
   IF(('Funções Transações'!N242&lt;'Indices PF'!$F$26), N242*'Indices PF'!$K$24, N242*'Indices PF'!$L$24)),
    IF((O242&gt;='Indices PF'!$D$25),
    IF(('Funções Transações'!N242&lt;'Indices PF'!$E$26), N242*'Indices PF'!$J$25,
    IF(('Funções Transações'!N242&lt;'Indices PF'!$F$26), N242*'Indices PF'!$K$25, N242*'Indices PF'!$L$25)))))))))</f>
        <v/>
      </c>
      <c r="U242" s="216" t="str">
        <f>IF(OR(ISBLANK(P242),ISBLANK(Q242)),"",
 IF((Q242&lt;='Indices PF'!$D$47),
  IF(('Funções Transações'!P242&lt;'Indices PF'!$E$50), P242*'Indices PF'!$J$47,
  IF(('Funções Transações'!P242&lt;'Indices PF'!$F$50), P242*'Indices PF'!$K$47, P242*'Indices PF'!$L$47)),
   IF((Q242&lt;='Indices PF'!$D$48),
   IF(('Funções Transações'!P242&lt;'Indices PF'!$E$50), P242*'Indices PF'!$J$48,
   IF(('Funções Transações'!P242&lt;'Indices PF'!$F$50), P242*'Indices PF'!$K$48, P242*'Indices PF'!$L$48)),
    IF((Q242&gt;='Indices PF'!$D$49),
    IF(('Funções Transações'!P242&lt;'Indices PF'!$E$50), P242*'Indices PF'!$J$49,
    IF(('Funções Transações'!P242&lt;'Indices PF'!$F$50), P242*'Indices PF'!$K$49, P242*'Indices PF'!$L$49))))))</f>
        <v/>
      </c>
      <c r="V242" s="256"/>
      <c r="W242" s="211"/>
      <c r="X242" s="211"/>
      <c r="Y242" s="169"/>
      <c r="Z242" s="169"/>
      <c r="AA242" s="169"/>
      <c r="AB242" s="170"/>
      <c r="AC242" s="123"/>
      <c r="AD242" s="123"/>
      <c r="AE242" s="173"/>
      <c r="AF242" s="123"/>
      <c r="AG242" s="89"/>
    </row>
    <row r="243" spans="1:33" ht="12.75" customHeight="1">
      <c r="A243" s="84"/>
      <c r="B243" s="107"/>
      <c r="C243" s="173"/>
      <c r="D243" s="168"/>
      <c r="E243" s="169"/>
      <c r="F243" s="169"/>
      <c r="G243" s="169"/>
      <c r="H243" s="169"/>
      <c r="I243" s="169"/>
      <c r="J243" s="169"/>
      <c r="K243" s="211"/>
      <c r="L243" s="205"/>
      <c r="M243" s="85"/>
      <c r="N243" s="126"/>
      <c r="O243" s="126"/>
      <c r="P243" s="126"/>
      <c r="Q243" s="126"/>
      <c r="R243" s="115" t="str">
        <f>IF(AND(ISTEXT(T243),ISTEXT(U243)),"",SUM(T243:U243)*'Indices PF'!$E$54)</f>
        <v/>
      </c>
      <c r="S243" s="214" t="str">
        <f>IF(OR(ISBLANK(N243),ISBLANK(O243)),"",
 IF(M243="EI", IF((O243&lt;='Indices PF'!$D$7),
  IF(('Funções Transações'!N243&lt;'Indices PF'!$E$10), 'Indices PF'!$E$7,
  IF(('Funções Transações'!N243&lt;'Indices PF'!$F$10), 'Indices PF'!$F$7, 'Indices PF'!$G$7)),
   IF((O243&lt;='Indices PF'!$D$8),
   IF(('Funções Transações'!N243&lt;'Indices PF'!$E$10), 'Indices PF'!$E$8,
   IF(('Funções Transações'!N243&lt;'Indices PF'!$F$10), 'Indices PF'!$F$8, 'Indices PF'!$G$8)),
    IF((O243&gt;='Indices PF'!$D$9),
    IF(('Funções Transações'!N243&lt;'Indices PF'!$E$10), 'Indices PF'!$E$9,
    IF(('Funções Transações'!N243&lt;'Indices PF'!$F$10), 'Indices PF'!$F$9, 'Indices PF'!$G$9))))),
 IF(M243="EQ", IF((O243&lt;='Indices PF'!$D$15),
  IF(('Funções Transações'!N243&lt;'Indices PF'!$E$18), 'Indices PF'!$E$15,
  IF(('Funções Transações'!N243&lt;'Indices PF'!$F$18), 'Indices PF'!$F$15, 'Indices PF'!$G$15)),
   IF((O243&lt;='Indices PF'!$D$16),
   IF(('Funções Transações'!N243&lt;'Indices PF'!$E$18), 'Indices PF'!$E$16,
   IF(('Funções Transações'!N243&lt;'Indices PF'!$F$18), 'Indices PF'!$F$16, 'Indices PF'!$G$16)),
    IF((O243&gt;='Indices PF'!$D$17),
    IF(('Funções Transações'!N243&lt;'Indices PF'!$E$18), 'Indices PF'!$E$17,
    IF(('Funções Transações'!N243&lt;'Indices PF'!$F$18), 'Indices PF'!$F$17, 'Indices PF'!$G$17))))),
 IF(M243="EO", IF((O243&lt;='Indices PF'!$D$23),
  IF(('Funções Transações'!N243&lt;'Indices PF'!$E$26), 'Indices PF'!$E$23,
  IF(('Funções Transações'!N243&lt;'Indices PF'!$F$26), 'Indices PF'!$F$23, 'Indices PF'!$G$23)),
   IF((O243&lt;='Indices PF'!$D$24),
   IF(('Funções Transações'!N243&lt;'Indices PF'!$E$26), 'Indices PF'!$E$24,
   IF(('Funções Transações'!N243&lt;'Indices PF'!$F$26), 'Indices PF'!$F$24, 'Indices PF'!$G$24)),
    IF((O243&gt;='Indices PF'!$D$25),
    IF(('Funções Transações'!N243&lt;'Indices PF'!$E$26), 'Indices PF'!$E$25,
    IF(('Funções Transações'!N243&lt;'Indices PF'!$F$26), 'Indices PF'!$F$25, 'Indices PF'!$G$25)))))))))</f>
        <v/>
      </c>
      <c r="T243" s="215" t="str">
        <f>IF(OR(ISBLANK(N243),ISBLANK(O243)),"",
 IF(M243="EI", IF((O243&lt;='Indices PF'!$D$7),
  IF(('Funções Transações'!N243&lt;'Indices PF'!$E$10), N243*'Indices PF'!$J$7,
  IF(('Funções Transações'!N243&lt;'Indices PF'!$F$10), N243*'Indices PF'!$K$7, N243*'Indices PF'!$L$7)),
   IF((O243&lt;='Indices PF'!$D$8),
   IF(('Funções Transações'!N243&lt;'Indices PF'!$E$10), N243*'Indices PF'!$J$8,
   IF(('Funções Transações'!N243&lt;'Indices PF'!$F$10), N243*'Indices PF'!$K$8, N243*'Indices PF'!$L$8)),
    IF((O243&gt;='Indices PF'!$D$9),
    IF(('Funções Transações'!N243&lt;'Indices PF'!$E$10), N243*'Indices PF'!$J$9,
    IF(('Funções Transações'!N243&lt;'Indices PF'!$F$10), N243*'Indices PF'!$K$9, N243*'Indices PF'!$L$9))))),
 IF(M243="EQ", IF((O243&lt;='Indices PF'!$D$15),
  IF(('Funções Transações'!N243&lt;'Indices PF'!$E$18), N243*'Indices PF'!$J$15,
  IF(('Funções Transações'!N243&lt;'Indices PF'!$F$18), N243*'Indices PF'!$K$15, N243*'Indices PF'!$L$15)),
   IF((O243&lt;='Indices PF'!$D$16),
   IF(('Funções Transações'!N243&lt;'Indices PF'!$E$18), N243*'Indices PF'!$J$16,
   IF(('Funções Transações'!N243&lt;'Indices PF'!$F$18), N243*'Indices PF'!$K$16, N243*'Indices PF'!$L$16)),
    IF((O243&gt;='Indices PF'!$D$17),
    IF(('Funções Transações'!N243&lt;'Indices PF'!$E$18), N243*'Indices PF'!$J$17,
    IF(('Funções Transações'!N243&lt;'Indices PF'!$F$18), N243*'Indices PF'!$K$17, N243*'Indices PF'!$L$17))))),
 IF(M243="EO", IF((O243&lt;='Indices PF'!$D$23),
  IF(('Funções Transações'!N243&lt;'Indices PF'!$E$26), N243*'Indices PF'!$J$23,
  IF(('Funções Transações'!N243&lt;'Indices PF'!$F$26), N243*'Indices PF'!$K$23, N243*'Indices PF'!$L$23)),
   IF((O243&lt;='Indices PF'!$D$24),
   IF(('Funções Transações'!N243&lt;'Indices PF'!$E$26), N243*'Indices PF'!$J$24,
   IF(('Funções Transações'!N243&lt;'Indices PF'!$F$26), N243*'Indices PF'!$K$24, N243*'Indices PF'!$L$24)),
    IF((O243&gt;='Indices PF'!$D$25),
    IF(('Funções Transações'!N243&lt;'Indices PF'!$E$26), N243*'Indices PF'!$J$25,
    IF(('Funções Transações'!N243&lt;'Indices PF'!$F$26), N243*'Indices PF'!$K$25, N243*'Indices PF'!$L$25)))))))))</f>
        <v/>
      </c>
      <c r="U243" s="216" t="str">
        <f>IF(OR(ISBLANK(P243),ISBLANK(Q243)),"",
 IF((Q243&lt;='Indices PF'!$D$47),
  IF(('Funções Transações'!P243&lt;'Indices PF'!$E$50), P243*'Indices PF'!$J$47,
  IF(('Funções Transações'!P243&lt;'Indices PF'!$F$50), P243*'Indices PF'!$K$47, P243*'Indices PF'!$L$47)),
   IF((Q243&lt;='Indices PF'!$D$48),
   IF(('Funções Transações'!P243&lt;'Indices PF'!$E$50), P243*'Indices PF'!$J$48,
   IF(('Funções Transações'!P243&lt;'Indices PF'!$F$50), P243*'Indices PF'!$K$48, P243*'Indices PF'!$L$48)),
    IF((Q243&gt;='Indices PF'!$D$49),
    IF(('Funções Transações'!P243&lt;'Indices PF'!$E$50), P243*'Indices PF'!$J$49,
    IF(('Funções Transações'!P243&lt;'Indices PF'!$F$50), P243*'Indices PF'!$K$49, P243*'Indices PF'!$L$49))))))</f>
        <v/>
      </c>
      <c r="V243" s="256"/>
      <c r="W243" s="211"/>
      <c r="X243" s="211"/>
      <c r="Y243" s="169"/>
      <c r="Z243" s="169"/>
      <c r="AA243" s="169"/>
      <c r="AB243" s="170"/>
      <c r="AC243" s="123"/>
      <c r="AD243" s="123"/>
      <c r="AE243" s="173"/>
      <c r="AF243" s="123"/>
      <c r="AG243" s="89"/>
    </row>
    <row r="244" spans="1:33" ht="12.75" customHeight="1">
      <c r="A244" s="84"/>
      <c r="B244" s="107"/>
      <c r="C244" s="173"/>
      <c r="D244" s="168"/>
      <c r="E244" s="169"/>
      <c r="F244" s="169"/>
      <c r="G244" s="169"/>
      <c r="H244" s="169"/>
      <c r="I244" s="169"/>
      <c r="J244" s="169"/>
      <c r="K244" s="211"/>
      <c r="L244" s="205"/>
      <c r="M244" s="85"/>
      <c r="N244" s="126"/>
      <c r="O244" s="126"/>
      <c r="P244" s="126"/>
      <c r="Q244" s="126"/>
      <c r="R244" s="115" t="str">
        <f>IF(AND(ISTEXT(T244),ISTEXT(U244)),"",SUM(T244:U244)*'Indices PF'!$E$54)</f>
        <v/>
      </c>
      <c r="S244" s="214" t="str">
        <f>IF(OR(ISBLANK(N244),ISBLANK(O244)),"",
 IF(M244="EI", IF((O244&lt;='Indices PF'!$D$7),
  IF(('Funções Transações'!N244&lt;'Indices PF'!$E$10), 'Indices PF'!$E$7,
  IF(('Funções Transações'!N244&lt;'Indices PF'!$F$10), 'Indices PF'!$F$7, 'Indices PF'!$G$7)),
   IF((O244&lt;='Indices PF'!$D$8),
   IF(('Funções Transações'!N244&lt;'Indices PF'!$E$10), 'Indices PF'!$E$8,
   IF(('Funções Transações'!N244&lt;'Indices PF'!$F$10), 'Indices PF'!$F$8, 'Indices PF'!$G$8)),
    IF((O244&gt;='Indices PF'!$D$9),
    IF(('Funções Transações'!N244&lt;'Indices PF'!$E$10), 'Indices PF'!$E$9,
    IF(('Funções Transações'!N244&lt;'Indices PF'!$F$10), 'Indices PF'!$F$9, 'Indices PF'!$G$9))))),
 IF(M244="EQ", IF((O244&lt;='Indices PF'!$D$15),
  IF(('Funções Transações'!N244&lt;'Indices PF'!$E$18), 'Indices PF'!$E$15,
  IF(('Funções Transações'!N244&lt;'Indices PF'!$F$18), 'Indices PF'!$F$15, 'Indices PF'!$G$15)),
   IF((O244&lt;='Indices PF'!$D$16),
   IF(('Funções Transações'!N244&lt;'Indices PF'!$E$18), 'Indices PF'!$E$16,
   IF(('Funções Transações'!N244&lt;'Indices PF'!$F$18), 'Indices PF'!$F$16, 'Indices PF'!$G$16)),
    IF((O244&gt;='Indices PF'!$D$17),
    IF(('Funções Transações'!N244&lt;'Indices PF'!$E$18), 'Indices PF'!$E$17,
    IF(('Funções Transações'!N244&lt;'Indices PF'!$F$18), 'Indices PF'!$F$17, 'Indices PF'!$G$17))))),
 IF(M244="EO", IF((O244&lt;='Indices PF'!$D$23),
  IF(('Funções Transações'!N244&lt;'Indices PF'!$E$26), 'Indices PF'!$E$23,
  IF(('Funções Transações'!N244&lt;'Indices PF'!$F$26), 'Indices PF'!$F$23, 'Indices PF'!$G$23)),
   IF((O244&lt;='Indices PF'!$D$24),
   IF(('Funções Transações'!N244&lt;'Indices PF'!$E$26), 'Indices PF'!$E$24,
   IF(('Funções Transações'!N244&lt;'Indices PF'!$F$26), 'Indices PF'!$F$24, 'Indices PF'!$G$24)),
    IF((O244&gt;='Indices PF'!$D$25),
    IF(('Funções Transações'!N244&lt;'Indices PF'!$E$26), 'Indices PF'!$E$25,
    IF(('Funções Transações'!N244&lt;'Indices PF'!$F$26), 'Indices PF'!$F$25, 'Indices PF'!$G$25)))))))))</f>
        <v/>
      </c>
      <c r="T244" s="215" t="str">
        <f>IF(OR(ISBLANK(N244),ISBLANK(O244)),"",
 IF(M244="EI", IF((O244&lt;='Indices PF'!$D$7),
  IF(('Funções Transações'!N244&lt;'Indices PF'!$E$10), N244*'Indices PF'!$J$7,
  IF(('Funções Transações'!N244&lt;'Indices PF'!$F$10), N244*'Indices PF'!$K$7, N244*'Indices PF'!$L$7)),
   IF((O244&lt;='Indices PF'!$D$8),
   IF(('Funções Transações'!N244&lt;'Indices PF'!$E$10), N244*'Indices PF'!$J$8,
   IF(('Funções Transações'!N244&lt;'Indices PF'!$F$10), N244*'Indices PF'!$K$8, N244*'Indices PF'!$L$8)),
    IF((O244&gt;='Indices PF'!$D$9),
    IF(('Funções Transações'!N244&lt;'Indices PF'!$E$10), N244*'Indices PF'!$J$9,
    IF(('Funções Transações'!N244&lt;'Indices PF'!$F$10), N244*'Indices PF'!$K$9, N244*'Indices PF'!$L$9))))),
 IF(M244="EQ", IF((O244&lt;='Indices PF'!$D$15),
  IF(('Funções Transações'!N244&lt;'Indices PF'!$E$18), N244*'Indices PF'!$J$15,
  IF(('Funções Transações'!N244&lt;'Indices PF'!$F$18), N244*'Indices PF'!$K$15, N244*'Indices PF'!$L$15)),
   IF((O244&lt;='Indices PF'!$D$16),
   IF(('Funções Transações'!N244&lt;'Indices PF'!$E$18), N244*'Indices PF'!$J$16,
   IF(('Funções Transações'!N244&lt;'Indices PF'!$F$18), N244*'Indices PF'!$K$16, N244*'Indices PF'!$L$16)),
    IF((O244&gt;='Indices PF'!$D$17),
    IF(('Funções Transações'!N244&lt;'Indices PF'!$E$18), N244*'Indices PF'!$J$17,
    IF(('Funções Transações'!N244&lt;'Indices PF'!$F$18), N244*'Indices PF'!$K$17, N244*'Indices PF'!$L$17))))),
 IF(M244="EO", IF((O244&lt;='Indices PF'!$D$23),
  IF(('Funções Transações'!N244&lt;'Indices PF'!$E$26), N244*'Indices PF'!$J$23,
  IF(('Funções Transações'!N244&lt;'Indices PF'!$F$26), N244*'Indices PF'!$K$23, N244*'Indices PF'!$L$23)),
   IF((O244&lt;='Indices PF'!$D$24),
   IF(('Funções Transações'!N244&lt;'Indices PF'!$E$26), N244*'Indices PF'!$J$24,
   IF(('Funções Transações'!N244&lt;'Indices PF'!$F$26), N244*'Indices PF'!$K$24, N244*'Indices PF'!$L$24)),
    IF((O244&gt;='Indices PF'!$D$25),
    IF(('Funções Transações'!N244&lt;'Indices PF'!$E$26), N244*'Indices PF'!$J$25,
    IF(('Funções Transações'!N244&lt;'Indices PF'!$F$26), N244*'Indices PF'!$K$25, N244*'Indices PF'!$L$25)))))))))</f>
        <v/>
      </c>
      <c r="U244" s="216" t="str">
        <f>IF(OR(ISBLANK(P244),ISBLANK(Q244)),"",
 IF((Q244&lt;='Indices PF'!$D$47),
  IF(('Funções Transações'!P244&lt;'Indices PF'!$E$50), P244*'Indices PF'!$J$47,
  IF(('Funções Transações'!P244&lt;'Indices PF'!$F$50), P244*'Indices PF'!$K$47, P244*'Indices PF'!$L$47)),
   IF((Q244&lt;='Indices PF'!$D$48),
   IF(('Funções Transações'!P244&lt;'Indices PF'!$E$50), P244*'Indices PF'!$J$48,
   IF(('Funções Transações'!P244&lt;'Indices PF'!$F$50), P244*'Indices PF'!$K$48, P244*'Indices PF'!$L$48)),
    IF((Q244&gt;='Indices PF'!$D$49),
    IF(('Funções Transações'!P244&lt;'Indices PF'!$E$50), P244*'Indices PF'!$J$49,
    IF(('Funções Transações'!P244&lt;'Indices PF'!$F$50), P244*'Indices PF'!$K$49, P244*'Indices PF'!$L$49))))))</f>
        <v/>
      </c>
      <c r="V244" s="256"/>
      <c r="W244" s="211"/>
      <c r="X244" s="211"/>
      <c r="Y244" s="169"/>
      <c r="Z244" s="169"/>
      <c r="AA244" s="169"/>
      <c r="AB244" s="170"/>
      <c r="AC244" s="123"/>
      <c r="AD244" s="123"/>
      <c r="AE244" s="173"/>
      <c r="AF244" s="123"/>
      <c r="AG244" s="89"/>
    </row>
    <row r="245" spans="1:33" ht="12.75" customHeight="1">
      <c r="A245" s="84"/>
      <c r="B245" s="107"/>
      <c r="C245" s="173"/>
      <c r="D245" s="168"/>
      <c r="E245" s="169"/>
      <c r="F245" s="169"/>
      <c r="G245" s="169"/>
      <c r="H245" s="169"/>
      <c r="I245" s="169"/>
      <c r="J245" s="169"/>
      <c r="K245" s="211"/>
      <c r="L245" s="205"/>
      <c r="M245" s="85"/>
      <c r="N245" s="126"/>
      <c r="O245" s="126"/>
      <c r="P245" s="122"/>
      <c r="Q245" s="122"/>
      <c r="R245" s="115" t="str">
        <f>IF(AND(ISTEXT(T245),ISTEXT(U245)),"",SUM(T245:U245)*'Indices PF'!$E$54)</f>
        <v/>
      </c>
      <c r="S245" s="214" t="str">
        <f>IF(OR(ISBLANK(N245),ISBLANK(O245)),"",
 IF(M245="EI", IF((O245&lt;='Indices PF'!$D$7),
  IF(('Funções Transações'!N245&lt;'Indices PF'!$E$10), 'Indices PF'!$E$7,
  IF(('Funções Transações'!N245&lt;'Indices PF'!$F$10), 'Indices PF'!$F$7, 'Indices PF'!$G$7)),
   IF((O245&lt;='Indices PF'!$D$8),
   IF(('Funções Transações'!N245&lt;'Indices PF'!$E$10), 'Indices PF'!$E$8,
   IF(('Funções Transações'!N245&lt;'Indices PF'!$F$10), 'Indices PF'!$F$8, 'Indices PF'!$G$8)),
    IF((O245&gt;='Indices PF'!$D$9),
    IF(('Funções Transações'!N245&lt;'Indices PF'!$E$10), 'Indices PF'!$E$9,
    IF(('Funções Transações'!N245&lt;'Indices PF'!$F$10), 'Indices PF'!$F$9, 'Indices PF'!$G$9))))),
 IF(M245="EQ", IF((O245&lt;='Indices PF'!$D$15),
  IF(('Funções Transações'!N245&lt;'Indices PF'!$E$18), 'Indices PF'!$E$15,
  IF(('Funções Transações'!N245&lt;'Indices PF'!$F$18), 'Indices PF'!$F$15, 'Indices PF'!$G$15)),
   IF((O245&lt;='Indices PF'!$D$16),
   IF(('Funções Transações'!N245&lt;'Indices PF'!$E$18), 'Indices PF'!$E$16,
   IF(('Funções Transações'!N245&lt;'Indices PF'!$F$18), 'Indices PF'!$F$16, 'Indices PF'!$G$16)),
    IF((O245&gt;='Indices PF'!$D$17),
    IF(('Funções Transações'!N245&lt;'Indices PF'!$E$18), 'Indices PF'!$E$17,
    IF(('Funções Transações'!N245&lt;'Indices PF'!$F$18), 'Indices PF'!$F$17, 'Indices PF'!$G$17))))),
 IF(M245="EO", IF((O245&lt;='Indices PF'!$D$23),
  IF(('Funções Transações'!N245&lt;'Indices PF'!$E$26), 'Indices PF'!$E$23,
  IF(('Funções Transações'!N245&lt;'Indices PF'!$F$26), 'Indices PF'!$F$23, 'Indices PF'!$G$23)),
   IF((O245&lt;='Indices PF'!$D$24),
   IF(('Funções Transações'!N245&lt;'Indices PF'!$E$26), 'Indices PF'!$E$24,
   IF(('Funções Transações'!N245&lt;'Indices PF'!$F$26), 'Indices PF'!$F$24, 'Indices PF'!$G$24)),
    IF((O245&gt;='Indices PF'!$D$25),
    IF(('Funções Transações'!N245&lt;'Indices PF'!$E$26), 'Indices PF'!$E$25,
    IF(('Funções Transações'!N245&lt;'Indices PF'!$F$26), 'Indices PF'!$F$25, 'Indices PF'!$G$25)))))))))</f>
        <v/>
      </c>
      <c r="T245" s="215" t="str">
        <f>IF(OR(ISBLANK(N245),ISBLANK(O245)),"",
 IF(M245="EI", IF((O245&lt;='Indices PF'!$D$7),
  IF(('Funções Transações'!N245&lt;'Indices PF'!$E$10), N245*'Indices PF'!$J$7,
  IF(('Funções Transações'!N245&lt;'Indices PF'!$F$10), N245*'Indices PF'!$K$7, N245*'Indices PF'!$L$7)),
   IF((O245&lt;='Indices PF'!$D$8),
   IF(('Funções Transações'!N245&lt;'Indices PF'!$E$10), N245*'Indices PF'!$J$8,
   IF(('Funções Transações'!N245&lt;'Indices PF'!$F$10), N245*'Indices PF'!$K$8, N245*'Indices PF'!$L$8)),
    IF((O245&gt;='Indices PF'!$D$9),
    IF(('Funções Transações'!N245&lt;'Indices PF'!$E$10), N245*'Indices PF'!$J$9,
    IF(('Funções Transações'!N245&lt;'Indices PF'!$F$10), N245*'Indices PF'!$K$9, N245*'Indices PF'!$L$9))))),
 IF(M245="EQ", IF((O245&lt;='Indices PF'!$D$15),
  IF(('Funções Transações'!N245&lt;'Indices PF'!$E$18), N245*'Indices PF'!$J$15,
  IF(('Funções Transações'!N245&lt;'Indices PF'!$F$18), N245*'Indices PF'!$K$15, N245*'Indices PF'!$L$15)),
   IF((O245&lt;='Indices PF'!$D$16),
   IF(('Funções Transações'!N245&lt;'Indices PF'!$E$18), N245*'Indices PF'!$J$16,
   IF(('Funções Transações'!N245&lt;'Indices PF'!$F$18), N245*'Indices PF'!$K$16, N245*'Indices PF'!$L$16)),
    IF((O245&gt;='Indices PF'!$D$17),
    IF(('Funções Transações'!N245&lt;'Indices PF'!$E$18), N245*'Indices PF'!$J$17,
    IF(('Funções Transações'!N245&lt;'Indices PF'!$F$18), N245*'Indices PF'!$K$17, N245*'Indices PF'!$L$17))))),
 IF(M245="EO", IF((O245&lt;='Indices PF'!$D$23),
  IF(('Funções Transações'!N245&lt;'Indices PF'!$E$26), N245*'Indices PF'!$J$23,
  IF(('Funções Transações'!N245&lt;'Indices PF'!$F$26), N245*'Indices PF'!$K$23, N245*'Indices PF'!$L$23)),
   IF((O245&lt;='Indices PF'!$D$24),
   IF(('Funções Transações'!N245&lt;'Indices PF'!$E$26), N245*'Indices PF'!$J$24,
   IF(('Funções Transações'!N245&lt;'Indices PF'!$F$26), N245*'Indices PF'!$K$24, N245*'Indices PF'!$L$24)),
    IF((O245&gt;='Indices PF'!$D$25),
    IF(('Funções Transações'!N245&lt;'Indices PF'!$E$26), N245*'Indices PF'!$J$25,
    IF(('Funções Transações'!N245&lt;'Indices PF'!$F$26), N245*'Indices PF'!$K$25, N245*'Indices PF'!$L$25)))))))))</f>
        <v/>
      </c>
      <c r="U245" s="216" t="str">
        <f>IF(OR(ISBLANK(P245),ISBLANK(Q245)),"",
 IF((Q245&lt;='Indices PF'!$D$47),
  IF(('Funções Transações'!P245&lt;'Indices PF'!$E$50), P245*'Indices PF'!$J$47,
  IF(('Funções Transações'!P245&lt;'Indices PF'!$F$50), P245*'Indices PF'!$K$47, P245*'Indices PF'!$L$47)),
   IF((Q245&lt;='Indices PF'!$D$48),
   IF(('Funções Transações'!P245&lt;'Indices PF'!$E$50), P245*'Indices PF'!$J$48,
   IF(('Funções Transações'!P245&lt;'Indices PF'!$F$50), P245*'Indices PF'!$K$48, P245*'Indices PF'!$L$48)),
    IF((Q245&gt;='Indices PF'!$D$49),
    IF(('Funções Transações'!P245&lt;'Indices PF'!$E$50), P245*'Indices PF'!$J$49,
    IF(('Funções Transações'!P245&lt;'Indices PF'!$F$50), P245*'Indices PF'!$K$49, P245*'Indices PF'!$L$49))))))</f>
        <v/>
      </c>
      <c r="V245" s="256"/>
      <c r="W245" s="211"/>
      <c r="X245" s="211"/>
      <c r="Y245" s="169"/>
      <c r="Z245" s="169"/>
      <c r="AA245" s="169"/>
      <c r="AB245" s="170"/>
      <c r="AC245" s="123"/>
      <c r="AD245" s="123"/>
      <c r="AE245" s="173"/>
      <c r="AF245" s="123"/>
      <c r="AG245" s="89"/>
    </row>
    <row r="246" spans="1:33" ht="12.75" customHeight="1">
      <c r="A246" s="84"/>
      <c r="B246" s="107"/>
      <c r="C246" s="173"/>
      <c r="D246" s="168"/>
      <c r="E246" s="169"/>
      <c r="F246" s="169"/>
      <c r="G246" s="169"/>
      <c r="H246" s="169"/>
      <c r="I246" s="169"/>
      <c r="J246" s="169"/>
      <c r="K246" s="211"/>
      <c r="L246" s="205"/>
      <c r="M246" s="85"/>
      <c r="N246" s="126"/>
      <c r="O246" s="126"/>
      <c r="P246" s="122"/>
      <c r="Q246" s="122"/>
      <c r="R246" s="115" t="str">
        <f>IF(AND(ISTEXT(T246),ISTEXT(U246)),"",SUM(T246:U246)*'Indices PF'!$E$54)</f>
        <v/>
      </c>
      <c r="S246" s="214" t="str">
        <f>IF(OR(ISBLANK(N246),ISBLANK(O246)),"",
 IF(M246="EI", IF((O246&lt;='Indices PF'!$D$7),
  IF(('Funções Transações'!N246&lt;'Indices PF'!$E$10), 'Indices PF'!$E$7,
  IF(('Funções Transações'!N246&lt;'Indices PF'!$F$10), 'Indices PF'!$F$7, 'Indices PF'!$G$7)),
   IF((O246&lt;='Indices PF'!$D$8),
   IF(('Funções Transações'!N246&lt;'Indices PF'!$E$10), 'Indices PF'!$E$8,
   IF(('Funções Transações'!N246&lt;'Indices PF'!$F$10), 'Indices PF'!$F$8, 'Indices PF'!$G$8)),
    IF((O246&gt;='Indices PF'!$D$9),
    IF(('Funções Transações'!N246&lt;'Indices PF'!$E$10), 'Indices PF'!$E$9,
    IF(('Funções Transações'!N246&lt;'Indices PF'!$F$10), 'Indices PF'!$F$9, 'Indices PF'!$G$9))))),
 IF(M246="EQ", IF((O246&lt;='Indices PF'!$D$15),
  IF(('Funções Transações'!N246&lt;'Indices PF'!$E$18), 'Indices PF'!$E$15,
  IF(('Funções Transações'!N246&lt;'Indices PF'!$F$18), 'Indices PF'!$F$15, 'Indices PF'!$G$15)),
   IF((O246&lt;='Indices PF'!$D$16),
   IF(('Funções Transações'!N246&lt;'Indices PF'!$E$18), 'Indices PF'!$E$16,
   IF(('Funções Transações'!N246&lt;'Indices PF'!$F$18), 'Indices PF'!$F$16, 'Indices PF'!$G$16)),
    IF((O246&gt;='Indices PF'!$D$17),
    IF(('Funções Transações'!N246&lt;'Indices PF'!$E$18), 'Indices PF'!$E$17,
    IF(('Funções Transações'!N246&lt;'Indices PF'!$F$18), 'Indices PF'!$F$17, 'Indices PF'!$G$17))))),
 IF(M246="EO", IF((O246&lt;='Indices PF'!$D$23),
  IF(('Funções Transações'!N246&lt;'Indices PF'!$E$26), 'Indices PF'!$E$23,
  IF(('Funções Transações'!N246&lt;'Indices PF'!$F$26), 'Indices PF'!$F$23, 'Indices PF'!$G$23)),
   IF((O246&lt;='Indices PF'!$D$24),
   IF(('Funções Transações'!N246&lt;'Indices PF'!$E$26), 'Indices PF'!$E$24,
   IF(('Funções Transações'!N246&lt;'Indices PF'!$F$26), 'Indices PF'!$F$24, 'Indices PF'!$G$24)),
    IF((O246&gt;='Indices PF'!$D$25),
    IF(('Funções Transações'!N246&lt;'Indices PF'!$E$26), 'Indices PF'!$E$25,
    IF(('Funções Transações'!N246&lt;'Indices PF'!$F$26), 'Indices PF'!$F$25, 'Indices PF'!$G$25)))))))))</f>
        <v/>
      </c>
      <c r="T246" s="215" t="str">
        <f>IF(OR(ISBLANK(N246),ISBLANK(O246)),"",
 IF(M246="EI", IF((O246&lt;='Indices PF'!$D$7),
  IF(('Funções Transações'!N246&lt;'Indices PF'!$E$10), N246*'Indices PF'!$J$7,
  IF(('Funções Transações'!N246&lt;'Indices PF'!$F$10), N246*'Indices PF'!$K$7, N246*'Indices PF'!$L$7)),
   IF((O246&lt;='Indices PF'!$D$8),
   IF(('Funções Transações'!N246&lt;'Indices PF'!$E$10), N246*'Indices PF'!$J$8,
   IF(('Funções Transações'!N246&lt;'Indices PF'!$F$10), N246*'Indices PF'!$K$8, N246*'Indices PF'!$L$8)),
    IF((O246&gt;='Indices PF'!$D$9),
    IF(('Funções Transações'!N246&lt;'Indices PF'!$E$10), N246*'Indices PF'!$J$9,
    IF(('Funções Transações'!N246&lt;'Indices PF'!$F$10), N246*'Indices PF'!$K$9, N246*'Indices PF'!$L$9))))),
 IF(M246="EQ", IF((O246&lt;='Indices PF'!$D$15),
  IF(('Funções Transações'!N246&lt;'Indices PF'!$E$18), N246*'Indices PF'!$J$15,
  IF(('Funções Transações'!N246&lt;'Indices PF'!$F$18), N246*'Indices PF'!$K$15, N246*'Indices PF'!$L$15)),
   IF((O246&lt;='Indices PF'!$D$16),
   IF(('Funções Transações'!N246&lt;'Indices PF'!$E$18), N246*'Indices PF'!$J$16,
   IF(('Funções Transações'!N246&lt;'Indices PF'!$F$18), N246*'Indices PF'!$K$16, N246*'Indices PF'!$L$16)),
    IF((O246&gt;='Indices PF'!$D$17),
    IF(('Funções Transações'!N246&lt;'Indices PF'!$E$18), N246*'Indices PF'!$J$17,
    IF(('Funções Transações'!N246&lt;'Indices PF'!$F$18), N246*'Indices PF'!$K$17, N246*'Indices PF'!$L$17))))),
 IF(M246="EO", IF((O246&lt;='Indices PF'!$D$23),
  IF(('Funções Transações'!N246&lt;'Indices PF'!$E$26), N246*'Indices PF'!$J$23,
  IF(('Funções Transações'!N246&lt;'Indices PF'!$F$26), N246*'Indices PF'!$K$23, N246*'Indices PF'!$L$23)),
   IF((O246&lt;='Indices PF'!$D$24),
   IF(('Funções Transações'!N246&lt;'Indices PF'!$E$26), N246*'Indices PF'!$J$24,
   IF(('Funções Transações'!N246&lt;'Indices PF'!$F$26), N246*'Indices PF'!$K$24, N246*'Indices PF'!$L$24)),
    IF((O246&gt;='Indices PF'!$D$25),
    IF(('Funções Transações'!N246&lt;'Indices PF'!$E$26), N246*'Indices PF'!$J$25,
    IF(('Funções Transações'!N246&lt;'Indices PF'!$F$26), N246*'Indices PF'!$K$25, N246*'Indices PF'!$L$25)))))))))</f>
        <v/>
      </c>
      <c r="U246" s="216" t="str">
        <f>IF(OR(ISBLANK(P246),ISBLANK(Q246)),"",
 IF((Q246&lt;='Indices PF'!$D$47),
  IF(('Funções Transações'!P246&lt;'Indices PF'!$E$50), P246*'Indices PF'!$J$47,
  IF(('Funções Transações'!P246&lt;'Indices PF'!$F$50), P246*'Indices PF'!$K$47, P246*'Indices PF'!$L$47)),
   IF((Q246&lt;='Indices PF'!$D$48),
   IF(('Funções Transações'!P246&lt;'Indices PF'!$E$50), P246*'Indices PF'!$J$48,
   IF(('Funções Transações'!P246&lt;'Indices PF'!$F$50), P246*'Indices PF'!$K$48, P246*'Indices PF'!$L$48)),
    IF((Q246&gt;='Indices PF'!$D$49),
    IF(('Funções Transações'!P246&lt;'Indices PF'!$E$50), P246*'Indices PF'!$J$49,
    IF(('Funções Transações'!P246&lt;'Indices PF'!$F$50), P246*'Indices PF'!$K$49, P246*'Indices PF'!$L$49))))))</f>
        <v/>
      </c>
      <c r="V246" s="256"/>
      <c r="W246" s="211"/>
      <c r="X246" s="211"/>
      <c r="Y246" s="169"/>
      <c r="Z246" s="169"/>
      <c r="AA246" s="169"/>
      <c r="AB246" s="170"/>
      <c r="AC246" s="123"/>
      <c r="AD246" s="123"/>
      <c r="AE246" s="173"/>
      <c r="AF246" s="123"/>
      <c r="AG246" s="89"/>
    </row>
    <row r="247" spans="1:33" ht="12.75" customHeight="1">
      <c r="A247" s="84"/>
      <c r="B247" s="107"/>
      <c r="C247" s="173"/>
      <c r="D247" s="168"/>
      <c r="E247" s="169"/>
      <c r="F247" s="169"/>
      <c r="G247" s="169"/>
      <c r="H247" s="169"/>
      <c r="I247" s="169"/>
      <c r="J247" s="169"/>
      <c r="K247" s="211"/>
      <c r="L247" s="205"/>
      <c r="M247" s="85"/>
      <c r="N247" s="126"/>
      <c r="O247" s="126"/>
      <c r="P247" s="122"/>
      <c r="Q247" s="122"/>
      <c r="R247" s="115" t="str">
        <f>IF(AND(ISTEXT(T247),ISTEXT(U247)),"",SUM(T247:U247)*'Indices PF'!$E$54)</f>
        <v/>
      </c>
      <c r="S247" s="214" t="str">
        <f>IF(OR(ISBLANK(N247),ISBLANK(O247)),"",
 IF(M247="EI", IF((O247&lt;='Indices PF'!$D$7),
  IF(('Funções Transações'!N247&lt;'Indices PF'!$E$10), 'Indices PF'!$E$7,
  IF(('Funções Transações'!N247&lt;'Indices PF'!$F$10), 'Indices PF'!$F$7, 'Indices PF'!$G$7)),
   IF((O247&lt;='Indices PF'!$D$8),
   IF(('Funções Transações'!N247&lt;'Indices PF'!$E$10), 'Indices PF'!$E$8,
   IF(('Funções Transações'!N247&lt;'Indices PF'!$F$10), 'Indices PF'!$F$8, 'Indices PF'!$G$8)),
    IF((O247&gt;='Indices PF'!$D$9),
    IF(('Funções Transações'!N247&lt;'Indices PF'!$E$10), 'Indices PF'!$E$9,
    IF(('Funções Transações'!N247&lt;'Indices PF'!$F$10), 'Indices PF'!$F$9, 'Indices PF'!$G$9))))),
 IF(M247="EQ", IF((O247&lt;='Indices PF'!$D$15),
  IF(('Funções Transações'!N247&lt;'Indices PF'!$E$18), 'Indices PF'!$E$15,
  IF(('Funções Transações'!N247&lt;'Indices PF'!$F$18), 'Indices PF'!$F$15, 'Indices PF'!$G$15)),
   IF((O247&lt;='Indices PF'!$D$16),
   IF(('Funções Transações'!N247&lt;'Indices PF'!$E$18), 'Indices PF'!$E$16,
   IF(('Funções Transações'!N247&lt;'Indices PF'!$F$18), 'Indices PF'!$F$16, 'Indices PF'!$G$16)),
    IF((O247&gt;='Indices PF'!$D$17),
    IF(('Funções Transações'!N247&lt;'Indices PF'!$E$18), 'Indices PF'!$E$17,
    IF(('Funções Transações'!N247&lt;'Indices PF'!$F$18), 'Indices PF'!$F$17, 'Indices PF'!$G$17))))),
 IF(M247="EO", IF((O247&lt;='Indices PF'!$D$23),
  IF(('Funções Transações'!N247&lt;'Indices PF'!$E$26), 'Indices PF'!$E$23,
  IF(('Funções Transações'!N247&lt;'Indices PF'!$F$26), 'Indices PF'!$F$23, 'Indices PF'!$G$23)),
   IF((O247&lt;='Indices PF'!$D$24),
   IF(('Funções Transações'!N247&lt;'Indices PF'!$E$26), 'Indices PF'!$E$24,
   IF(('Funções Transações'!N247&lt;'Indices PF'!$F$26), 'Indices PF'!$F$24, 'Indices PF'!$G$24)),
    IF((O247&gt;='Indices PF'!$D$25),
    IF(('Funções Transações'!N247&lt;'Indices PF'!$E$26), 'Indices PF'!$E$25,
    IF(('Funções Transações'!N247&lt;'Indices PF'!$F$26), 'Indices PF'!$F$25, 'Indices PF'!$G$25)))))))))</f>
        <v/>
      </c>
      <c r="T247" s="215" t="str">
        <f>IF(OR(ISBLANK(N247),ISBLANK(O247)),"",
 IF(M247="EI", IF((O247&lt;='Indices PF'!$D$7),
  IF(('Funções Transações'!N247&lt;'Indices PF'!$E$10), N247*'Indices PF'!$J$7,
  IF(('Funções Transações'!N247&lt;'Indices PF'!$F$10), N247*'Indices PF'!$K$7, N247*'Indices PF'!$L$7)),
   IF((O247&lt;='Indices PF'!$D$8),
   IF(('Funções Transações'!N247&lt;'Indices PF'!$E$10), N247*'Indices PF'!$J$8,
   IF(('Funções Transações'!N247&lt;'Indices PF'!$F$10), N247*'Indices PF'!$K$8, N247*'Indices PF'!$L$8)),
    IF((O247&gt;='Indices PF'!$D$9),
    IF(('Funções Transações'!N247&lt;'Indices PF'!$E$10), N247*'Indices PF'!$J$9,
    IF(('Funções Transações'!N247&lt;'Indices PF'!$F$10), N247*'Indices PF'!$K$9, N247*'Indices PF'!$L$9))))),
 IF(M247="EQ", IF((O247&lt;='Indices PF'!$D$15),
  IF(('Funções Transações'!N247&lt;'Indices PF'!$E$18), N247*'Indices PF'!$J$15,
  IF(('Funções Transações'!N247&lt;'Indices PF'!$F$18), N247*'Indices PF'!$K$15, N247*'Indices PF'!$L$15)),
   IF((O247&lt;='Indices PF'!$D$16),
   IF(('Funções Transações'!N247&lt;'Indices PF'!$E$18), N247*'Indices PF'!$J$16,
   IF(('Funções Transações'!N247&lt;'Indices PF'!$F$18), N247*'Indices PF'!$K$16, N247*'Indices PF'!$L$16)),
    IF((O247&gt;='Indices PF'!$D$17),
    IF(('Funções Transações'!N247&lt;'Indices PF'!$E$18), N247*'Indices PF'!$J$17,
    IF(('Funções Transações'!N247&lt;'Indices PF'!$F$18), N247*'Indices PF'!$K$17, N247*'Indices PF'!$L$17))))),
 IF(M247="EO", IF((O247&lt;='Indices PF'!$D$23),
  IF(('Funções Transações'!N247&lt;'Indices PF'!$E$26), N247*'Indices PF'!$J$23,
  IF(('Funções Transações'!N247&lt;'Indices PF'!$F$26), N247*'Indices PF'!$K$23, N247*'Indices PF'!$L$23)),
   IF((O247&lt;='Indices PF'!$D$24),
   IF(('Funções Transações'!N247&lt;'Indices PF'!$E$26), N247*'Indices PF'!$J$24,
   IF(('Funções Transações'!N247&lt;'Indices PF'!$F$26), N247*'Indices PF'!$K$24, N247*'Indices PF'!$L$24)),
    IF((O247&gt;='Indices PF'!$D$25),
    IF(('Funções Transações'!N247&lt;'Indices PF'!$E$26), N247*'Indices PF'!$J$25,
    IF(('Funções Transações'!N247&lt;'Indices PF'!$F$26), N247*'Indices PF'!$K$25, N247*'Indices PF'!$L$25)))))))))</f>
        <v/>
      </c>
      <c r="U247" s="216" t="str">
        <f>IF(OR(ISBLANK(P247),ISBLANK(Q247)),"",
 IF((Q247&lt;='Indices PF'!$D$47),
  IF(('Funções Transações'!P247&lt;'Indices PF'!$E$50), P247*'Indices PF'!$J$47,
  IF(('Funções Transações'!P247&lt;'Indices PF'!$F$50), P247*'Indices PF'!$K$47, P247*'Indices PF'!$L$47)),
   IF((Q247&lt;='Indices PF'!$D$48),
   IF(('Funções Transações'!P247&lt;'Indices PF'!$E$50), P247*'Indices PF'!$J$48,
   IF(('Funções Transações'!P247&lt;'Indices PF'!$F$50), P247*'Indices PF'!$K$48, P247*'Indices PF'!$L$48)),
    IF((Q247&gt;='Indices PF'!$D$49),
    IF(('Funções Transações'!P247&lt;'Indices PF'!$E$50), P247*'Indices PF'!$J$49,
    IF(('Funções Transações'!P247&lt;'Indices PF'!$F$50), P247*'Indices PF'!$K$49, P247*'Indices PF'!$L$49))))))</f>
        <v/>
      </c>
      <c r="V247" s="256"/>
      <c r="W247" s="211"/>
      <c r="X247" s="211"/>
      <c r="Y247" s="169"/>
      <c r="Z247" s="169"/>
      <c r="AA247" s="169"/>
      <c r="AB247" s="170"/>
      <c r="AC247" s="123"/>
      <c r="AD247" s="123"/>
      <c r="AE247" s="173"/>
      <c r="AF247" s="123"/>
      <c r="AG247" s="89"/>
    </row>
    <row r="248" spans="1:33" ht="12.75" customHeight="1">
      <c r="A248" s="84"/>
      <c r="B248" s="107"/>
      <c r="C248" s="173"/>
      <c r="D248" s="168"/>
      <c r="E248" s="169"/>
      <c r="F248" s="169"/>
      <c r="G248" s="169"/>
      <c r="H248" s="169"/>
      <c r="I248" s="169"/>
      <c r="J248" s="169"/>
      <c r="K248" s="211"/>
      <c r="L248" s="205"/>
      <c r="M248" s="85"/>
      <c r="N248" s="126"/>
      <c r="O248" s="126"/>
      <c r="P248" s="122"/>
      <c r="Q248" s="122"/>
      <c r="R248" s="115" t="str">
        <f>IF(AND(ISTEXT(T248),ISTEXT(U248)),"",SUM(T248:U248)*'Indices PF'!$E$54)</f>
        <v/>
      </c>
      <c r="S248" s="214" t="str">
        <f>IF(OR(ISBLANK(N248),ISBLANK(O248)),"",
 IF(M248="EI", IF((O248&lt;='Indices PF'!$D$7),
  IF(('Funções Transações'!N248&lt;'Indices PF'!$E$10), 'Indices PF'!$E$7,
  IF(('Funções Transações'!N248&lt;'Indices PF'!$F$10), 'Indices PF'!$F$7, 'Indices PF'!$G$7)),
   IF((O248&lt;='Indices PF'!$D$8),
   IF(('Funções Transações'!N248&lt;'Indices PF'!$E$10), 'Indices PF'!$E$8,
   IF(('Funções Transações'!N248&lt;'Indices PF'!$F$10), 'Indices PF'!$F$8, 'Indices PF'!$G$8)),
    IF((O248&gt;='Indices PF'!$D$9),
    IF(('Funções Transações'!N248&lt;'Indices PF'!$E$10), 'Indices PF'!$E$9,
    IF(('Funções Transações'!N248&lt;'Indices PF'!$F$10), 'Indices PF'!$F$9, 'Indices PF'!$G$9))))),
 IF(M248="EQ", IF((O248&lt;='Indices PF'!$D$15),
  IF(('Funções Transações'!N248&lt;'Indices PF'!$E$18), 'Indices PF'!$E$15,
  IF(('Funções Transações'!N248&lt;'Indices PF'!$F$18), 'Indices PF'!$F$15, 'Indices PF'!$G$15)),
   IF((O248&lt;='Indices PF'!$D$16),
   IF(('Funções Transações'!N248&lt;'Indices PF'!$E$18), 'Indices PF'!$E$16,
   IF(('Funções Transações'!N248&lt;'Indices PF'!$F$18), 'Indices PF'!$F$16, 'Indices PF'!$G$16)),
    IF((O248&gt;='Indices PF'!$D$17),
    IF(('Funções Transações'!N248&lt;'Indices PF'!$E$18), 'Indices PF'!$E$17,
    IF(('Funções Transações'!N248&lt;'Indices PF'!$F$18), 'Indices PF'!$F$17, 'Indices PF'!$G$17))))),
 IF(M248="EO", IF((O248&lt;='Indices PF'!$D$23),
  IF(('Funções Transações'!N248&lt;'Indices PF'!$E$26), 'Indices PF'!$E$23,
  IF(('Funções Transações'!N248&lt;'Indices PF'!$F$26), 'Indices PF'!$F$23, 'Indices PF'!$G$23)),
   IF((O248&lt;='Indices PF'!$D$24),
   IF(('Funções Transações'!N248&lt;'Indices PF'!$E$26), 'Indices PF'!$E$24,
   IF(('Funções Transações'!N248&lt;'Indices PF'!$F$26), 'Indices PF'!$F$24, 'Indices PF'!$G$24)),
    IF((O248&gt;='Indices PF'!$D$25),
    IF(('Funções Transações'!N248&lt;'Indices PF'!$E$26), 'Indices PF'!$E$25,
    IF(('Funções Transações'!N248&lt;'Indices PF'!$F$26), 'Indices PF'!$F$25, 'Indices PF'!$G$25)))))))))</f>
        <v/>
      </c>
      <c r="T248" s="215" t="str">
        <f>IF(OR(ISBLANK(N248),ISBLANK(O248)),"",
 IF(M248="EI", IF((O248&lt;='Indices PF'!$D$7),
  IF(('Funções Transações'!N248&lt;'Indices PF'!$E$10), N248*'Indices PF'!$J$7,
  IF(('Funções Transações'!N248&lt;'Indices PF'!$F$10), N248*'Indices PF'!$K$7, N248*'Indices PF'!$L$7)),
   IF((O248&lt;='Indices PF'!$D$8),
   IF(('Funções Transações'!N248&lt;'Indices PF'!$E$10), N248*'Indices PF'!$J$8,
   IF(('Funções Transações'!N248&lt;'Indices PF'!$F$10), N248*'Indices PF'!$K$8, N248*'Indices PF'!$L$8)),
    IF((O248&gt;='Indices PF'!$D$9),
    IF(('Funções Transações'!N248&lt;'Indices PF'!$E$10), N248*'Indices PF'!$J$9,
    IF(('Funções Transações'!N248&lt;'Indices PF'!$F$10), N248*'Indices PF'!$K$9, N248*'Indices PF'!$L$9))))),
 IF(M248="EQ", IF((O248&lt;='Indices PF'!$D$15),
  IF(('Funções Transações'!N248&lt;'Indices PF'!$E$18), N248*'Indices PF'!$J$15,
  IF(('Funções Transações'!N248&lt;'Indices PF'!$F$18), N248*'Indices PF'!$K$15, N248*'Indices PF'!$L$15)),
   IF((O248&lt;='Indices PF'!$D$16),
   IF(('Funções Transações'!N248&lt;'Indices PF'!$E$18), N248*'Indices PF'!$J$16,
   IF(('Funções Transações'!N248&lt;'Indices PF'!$F$18), N248*'Indices PF'!$K$16, N248*'Indices PF'!$L$16)),
    IF((O248&gt;='Indices PF'!$D$17),
    IF(('Funções Transações'!N248&lt;'Indices PF'!$E$18), N248*'Indices PF'!$J$17,
    IF(('Funções Transações'!N248&lt;'Indices PF'!$F$18), N248*'Indices PF'!$K$17, N248*'Indices PF'!$L$17))))),
 IF(M248="EO", IF((O248&lt;='Indices PF'!$D$23),
  IF(('Funções Transações'!N248&lt;'Indices PF'!$E$26), N248*'Indices PF'!$J$23,
  IF(('Funções Transações'!N248&lt;'Indices PF'!$F$26), N248*'Indices PF'!$K$23, N248*'Indices PF'!$L$23)),
   IF((O248&lt;='Indices PF'!$D$24),
   IF(('Funções Transações'!N248&lt;'Indices PF'!$E$26), N248*'Indices PF'!$J$24,
   IF(('Funções Transações'!N248&lt;'Indices PF'!$F$26), N248*'Indices PF'!$K$24, N248*'Indices PF'!$L$24)),
    IF((O248&gt;='Indices PF'!$D$25),
    IF(('Funções Transações'!N248&lt;'Indices PF'!$E$26), N248*'Indices PF'!$J$25,
    IF(('Funções Transações'!N248&lt;'Indices PF'!$F$26), N248*'Indices PF'!$K$25, N248*'Indices PF'!$L$25)))))))))</f>
        <v/>
      </c>
      <c r="U248" s="216" t="str">
        <f>IF(OR(ISBLANK(P248),ISBLANK(Q248)),"",
 IF((Q248&lt;='Indices PF'!$D$47),
  IF(('Funções Transações'!P248&lt;'Indices PF'!$E$50), P248*'Indices PF'!$J$47,
  IF(('Funções Transações'!P248&lt;'Indices PF'!$F$50), P248*'Indices PF'!$K$47, P248*'Indices PF'!$L$47)),
   IF((Q248&lt;='Indices PF'!$D$48),
   IF(('Funções Transações'!P248&lt;'Indices PF'!$E$50), P248*'Indices PF'!$J$48,
   IF(('Funções Transações'!P248&lt;'Indices PF'!$F$50), P248*'Indices PF'!$K$48, P248*'Indices PF'!$L$48)),
    IF((Q248&gt;='Indices PF'!$D$49),
    IF(('Funções Transações'!P248&lt;'Indices PF'!$E$50), P248*'Indices PF'!$J$49,
    IF(('Funções Transações'!P248&lt;'Indices PF'!$F$50), P248*'Indices PF'!$K$49, P248*'Indices PF'!$L$49))))))</f>
        <v/>
      </c>
      <c r="V248" s="256"/>
      <c r="W248" s="211"/>
      <c r="X248" s="211"/>
      <c r="Y248" s="169"/>
      <c r="Z248" s="169"/>
      <c r="AA248" s="169"/>
      <c r="AB248" s="170"/>
      <c r="AC248" s="123"/>
      <c r="AD248" s="123"/>
      <c r="AE248" s="173"/>
      <c r="AF248" s="123"/>
      <c r="AG248" s="89"/>
    </row>
    <row r="249" spans="1:33" ht="12.75" customHeight="1">
      <c r="A249" s="84"/>
      <c r="B249" s="107"/>
      <c r="C249" s="173"/>
      <c r="D249" s="168"/>
      <c r="E249" s="169"/>
      <c r="F249" s="169"/>
      <c r="G249" s="169"/>
      <c r="H249" s="169"/>
      <c r="I249" s="169"/>
      <c r="J249" s="169"/>
      <c r="K249" s="211"/>
      <c r="L249" s="205"/>
      <c r="M249" s="85"/>
      <c r="N249" s="126"/>
      <c r="O249" s="126"/>
      <c r="P249" s="122"/>
      <c r="Q249" s="122"/>
      <c r="R249" s="115" t="str">
        <f>IF(AND(ISTEXT(T249),ISTEXT(U249)),"",SUM(T249:U249)*'Indices PF'!$E$54)</f>
        <v/>
      </c>
      <c r="S249" s="214" t="str">
        <f>IF(OR(ISBLANK(N249),ISBLANK(O249)),"",
 IF(M249="EI", IF((O249&lt;='Indices PF'!$D$7),
  IF(('Funções Transações'!N249&lt;'Indices PF'!$E$10), 'Indices PF'!$E$7,
  IF(('Funções Transações'!N249&lt;'Indices PF'!$F$10), 'Indices PF'!$F$7, 'Indices PF'!$G$7)),
   IF((O249&lt;='Indices PF'!$D$8),
   IF(('Funções Transações'!N249&lt;'Indices PF'!$E$10), 'Indices PF'!$E$8,
   IF(('Funções Transações'!N249&lt;'Indices PF'!$F$10), 'Indices PF'!$F$8, 'Indices PF'!$G$8)),
    IF((O249&gt;='Indices PF'!$D$9),
    IF(('Funções Transações'!N249&lt;'Indices PF'!$E$10), 'Indices PF'!$E$9,
    IF(('Funções Transações'!N249&lt;'Indices PF'!$F$10), 'Indices PF'!$F$9, 'Indices PF'!$G$9))))),
 IF(M249="EQ", IF((O249&lt;='Indices PF'!$D$15),
  IF(('Funções Transações'!N249&lt;'Indices PF'!$E$18), 'Indices PF'!$E$15,
  IF(('Funções Transações'!N249&lt;'Indices PF'!$F$18), 'Indices PF'!$F$15, 'Indices PF'!$G$15)),
   IF((O249&lt;='Indices PF'!$D$16),
   IF(('Funções Transações'!N249&lt;'Indices PF'!$E$18), 'Indices PF'!$E$16,
   IF(('Funções Transações'!N249&lt;'Indices PF'!$F$18), 'Indices PF'!$F$16, 'Indices PF'!$G$16)),
    IF((O249&gt;='Indices PF'!$D$17),
    IF(('Funções Transações'!N249&lt;'Indices PF'!$E$18), 'Indices PF'!$E$17,
    IF(('Funções Transações'!N249&lt;'Indices PF'!$F$18), 'Indices PF'!$F$17, 'Indices PF'!$G$17))))),
 IF(M249="EO", IF((O249&lt;='Indices PF'!$D$23),
  IF(('Funções Transações'!N249&lt;'Indices PF'!$E$26), 'Indices PF'!$E$23,
  IF(('Funções Transações'!N249&lt;'Indices PF'!$F$26), 'Indices PF'!$F$23, 'Indices PF'!$G$23)),
   IF((O249&lt;='Indices PF'!$D$24),
   IF(('Funções Transações'!N249&lt;'Indices PF'!$E$26), 'Indices PF'!$E$24,
   IF(('Funções Transações'!N249&lt;'Indices PF'!$F$26), 'Indices PF'!$F$24, 'Indices PF'!$G$24)),
    IF((O249&gt;='Indices PF'!$D$25),
    IF(('Funções Transações'!N249&lt;'Indices PF'!$E$26), 'Indices PF'!$E$25,
    IF(('Funções Transações'!N249&lt;'Indices PF'!$F$26), 'Indices PF'!$F$25, 'Indices PF'!$G$25)))))))))</f>
        <v/>
      </c>
      <c r="T249" s="215" t="str">
        <f>IF(OR(ISBLANK(N249),ISBLANK(O249)),"",
 IF(M249="EI", IF((O249&lt;='Indices PF'!$D$7),
  IF(('Funções Transações'!N249&lt;'Indices PF'!$E$10), N249*'Indices PF'!$J$7,
  IF(('Funções Transações'!N249&lt;'Indices PF'!$F$10), N249*'Indices PF'!$K$7, N249*'Indices PF'!$L$7)),
   IF((O249&lt;='Indices PF'!$D$8),
   IF(('Funções Transações'!N249&lt;'Indices PF'!$E$10), N249*'Indices PF'!$J$8,
   IF(('Funções Transações'!N249&lt;'Indices PF'!$F$10), N249*'Indices PF'!$K$8, N249*'Indices PF'!$L$8)),
    IF((O249&gt;='Indices PF'!$D$9),
    IF(('Funções Transações'!N249&lt;'Indices PF'!$E$10), N249*'Indices PF'!$J$9,
    IF(('Funções Transações'!N249&lt;'Indices PF'!$F$10), N249*'Indices PF'!$K$9, N249*'Indices PF'!$L$9))))),
 IF(M249="EQ", IF((O249&lt;='Indices PF'!$D$15),
  IF(('Funções Transações'!N249&lt;'Indices PF'!$E$18), N249*'Indices PF'!$J$15,
  IF(('Funções Transações'!N249&lt;'Indices PF'!$F$18), N249*'Indices PF'!$K$15, N249*'Indices PF'!$L$15)),
   IF((O249&lt;='Indices PF'!$D$16),
   IF(('Funções Transações'!N249&lt;'Indices PF'!$E$18), N249*'Indices PF'!$J$16,
   IF(('Funções Transações'!N249&lt;'Indices PF'!$F$18), N249*'Indices PF'!$K$16, N249*'Indices PF'!$L$16)),
    IF((O249&gt;='Indices PF'!$D$17),
    IF(('Funções Transações'!N249&lt;'Indices PF'!$E$18), N249*'Indices PF'!$J$17,
    IF(('Funções Transações'!N249&lt;'Indices PF'!$F$18), N249*'Indices PF'!$K$17, N249*'Indices PF'!$L$17))))),
 IF(M249="EO", IF((O249&lt;='Indices PF'!$D$23),
  IF(('Funções Transações'!N249&lt;'Indices PF'!$E$26), N249*'Indices PF'!$J$23,
  IF(('Funções Transações'!N249&lt;'Indices PF'!$F$26), N249*'Indices PF'!$K$23, N249*'Indices PF'!$L$23)),
   IF((O249&lt;='Indices PF'!$D$24),
   IF(('Funções Transações'!N249&lt;'Indices PF'!$E$26), N249*'Indices PF'!$J$24,
   IF(('Funções Transações'!N249&lt;'Indices PF'!$F$26), N249*'Indices PF'!$K$24, N249*'Indices PF'!$L$24)),
    IF((O249&gt;='Indices PF'!$D$25),
    IF(('Funções Transações'!N249&lt;'Indices PF'!$E$26), N249*'Indices PF'!$J$25,
    IF(('Funções Transações'!N249&lt;'Indices PF'!$F$26), N249*'Indices PF'!$K$25, N249*'Indices PF'!$L$25)))))))))</f>
        <v/>
      </c>
      <c r="U249" s="216" t="str">
        <f>IF(OR(ISBLANK(P249),ISBLANK(Q249)),"",
 IF((Q249&lt;='Indices PF'!$D$47),
  IF(('Funções Transações'!P249&lt;'Indices PF'!$E$50), P249*'Indices PF'!$J$47,
  IF(('Funções Transações'!P249&lt;'Indices PF'!$F$50), P249*'Indices PF'!$K$47, P249*'Indices PF'!$L$47)),
   IF((Q249&lt;='Indices PF'!$D$48),
   IF(('Funções Transações'!P249&lt;'Indices PF'!$E$50), P249*'Indices PF'!$J$48,
   IF(('Funções Transações'!P249&lt;'Indices PF'!$F$50), P249*'Indices PF'!$K$48, P249*'Indices PF'!$L$48)),
    IF((Q249&gt;='Indices PF'!$D$49),
    IF(('Funções Transações'!P249&lt;'Indices PF'!$E$50), P249*'Indices PF'!$J$49,
    IF(('Funções Transações'!P249&lt;'Indices PF'!$F$50), P249*'Indices PF'!$K$49, P249*'Indices PF'!$L$49))))))</f>
        <v/>
      </c>
      <c r="V249" s="256"/>
      <c r="W249" s="211"/>
      <c r="X249" s="211"/>
      <c r="Y249" s="169"/>
      <c r="Z249" s="169"/>
      <c r="AA249" s="169"/>
      <c r="AB249" s="170"/>
      <c r="AC249" s="123"/>
      <c r="AD249" s="123"/>
      <c r="AE249" s="173"/>
      <c r="AF249" s="123"/>
      <c r="AG249" s="89"/>
    </row>
    <row r="250" spans="1:33" ht="12.75" customHeight="1">
      <c r="A250" s="84"/>
      <c r="B250" s="107"/>
      <c r="C250" s="173"/>
      <c r="D250" s="168"/>
      <c r="E250" s="169"/>
      <c r="F250" s="169"/>
      <c r="G250" s="169"/>
      <c r="H250" s="169"/>
      <c r="I250" s="169"/>
      <c r="J250" s="169"/>
      <c r="K250" s="211"/>
      <c r="L250" s="205"/>
      <c r="M250" s="85"/>
      <c r="N250" s="126"/>
      <c r="O250" s="126"/>
      <c r="P250" s="122"/>
      <c r="Q250" s="122"/>
      <c r="R250" s="115" t="str">
        <f>IF(AND(ISTEXT(T250),ISTEXT(U250)),"",SUM(T250:U250)*'Indices PF'!$E$54)</f>
        <v/>
      </c>
      <c r="S250" s="214" t="str">
        <f>IF(OR(ISBLANK(N250),ISBLANK(O250)),"",
 IF(M250="EI", IF((O250&lt;='Indices PF'!$D$7),
  IF(('Funções Transações'!N250&lt;'Indices PF'!$E$10), 'Indices PF'!$E$7,
  IF(('Funções Transações'!N250&lt;'Indices PF'!$F$10), 'Indices PF'!$F$7, 'Indices PF'!$G$7)),
   IF((O250&lt;='Indices PF'!$D$8),
   IF(('Funções Transações'!N250&lt;'Indices PF'!$E$10), 'Indices PF'!$E$8,
   IF(('Funções Transações'!N250&lt;'Indices PF'!$F$10), 'Indices PF'!$F$8, 'Indices PF'!$G$8)),
    IF((O250&gt;='Indices PF'!$D$9),
    IF(('Funções Transações'!N250&lt;'Indices PF'!$E$10), 'Indices PF'!$E$9,
    IF(('Funções Transações'!N250&lt;'Indices PF'!$F$10), 'Indices PF'!$F$9, 'Indices PF'!$G$9))))),
 IF(M250="EQ", IF((O250&lt;='Indices PF'!$D$15),
  IF(('Funções Transações'!N250&lt;'Indices PF'!$E$18), 'Indices PF'!$E$15,
  IF(('Funções Transações'!N250&lt;'Indices PF'!$F$18), 'Indices PF'!$F$15, 'Indices PF'!$G$15)),
   IF((O250&lt;='Indices PF'!$D$16),
   IF(('Funções Transações'!N250&lt;'Indices PF'!$E$18), 'Indices PF'!$E$16,
   IF(('Funções Transações'!N250&lt;'Indices PF'!$F$18), 'Indices PF'!$F$16, 'Indices PF'!$G$16)),
    IF((O250&gt;='Indices PF'!$D$17),
    IF(('Funções Transações'!N250&lt;'Indices PF'!$E$18), 'Indices PF'!$E$17,
    IF(('Funções Transações'!N250&lt;'Indices PF'!$F$18), 'Indices PF'!$F$17, 'Indices PF'!$G$17))))),
 IF(M250="EO", IF((O250&lt;='Indices PF'!$D$23),
  IF(('Funções Transações'!N250&lt;'Indices PF'!$E$26), 'Indices PF'!$E$23,
  IF(('Funções Transações'!N250&lt;'Indices PF'!$F$26), 'Indices PF'!$F$23, 'Indices PF'!$G$23)),
   IF((O250&lt;='Indices PF'!$D$24),
   IF(('Funções Transações'!N250&lt;'Indices PF'!$E$26), 'Indices PF'!$E$24,
   IF(('Funções Transações'!N250&lt;'Indices PF'!$F$26), 'Indices PF'!$F$24, 'Indices PF'!$G$24)),
    IF((O250&gt;='Indices PF'!$D$25),
    IF(('Funções Transações'!N250&lt;'Indices PF'!$E$26), 'Indices PF'!$E$25,
    IF(('Funções Transações'!N250&lt;'Indices PF'!$F$26), 'Indices PF'!$F$25, 'Indices PF'!$G$25)))))))))</f>
        <v/>
      </c>
      <c r="T250" s="215" t="str">
        <f>IF(OR(ISBLANK(N250),ISBLANK(O250)),"",
 IF(M250="EI", IF((O250&lt;='Indices PF'!$D$7),
  IF(('Funções Transações'!N250&lt;'Indices PF'!$E$10), N250*'Indices PF'!$J$7,
  IF(('Funções Transações'!N250&lt;'Indices PF'!$F$10), N250*'Indices PF'!$K$7, N250*'Indices PF'!$L$7)),
   IF((O250&lt;='Indices PF'!$D$8),
   IF(('Funções Transações'!N250&lt;'Indices PF'!$E$10), N250*'Indices PF'!$J$8,
   IF(('Funções Transações'!N250&lt;'Indices PF'!$F$10), N250*'Indices PF'!$K$8, N250*'Indices PF'!$L$8)),
    IF((O250&gt;='Indices PF'!$D$9),
    IF(('Funções Transações'!N250&lt;'Indices PF'!$E$10), N250*'Indices PF'!$J$9,
    IF(('Funções Transações'!N250&lt;'Indices PF'!$F$10), N250*'Indices PF'!$K$9, N250*'Indices PF'!$L$9))))),
 IF(M250="EQ", IF((O250&lt;='Indices PF'!$D$15),
  IF(('Funções Transações'!N250&lt;'Indices PF'!$E$18), N250*'Indices PF'!$J$15,
  IF(('Funções Transações'!N250&lt;'Indices PF'!$F$18), N250*'Indices PF'!$K$15, N250*'Indices PF'!$L$15)),
   IF((O250&lt;='Indices PF'!$D$16),
   IF(('Funções Transações'!N250&lt;'Indices PF'!$E$18), N250*'Indices PF'!$J$16,
   IF(('Funções Transações'!N250&lt;'Indices PF'!$F$18), N250*'Indices PF'!$K$16, N250*'Indices PF'!$L$16)),
    IF((O250&gt;='Indices PF'!$D$17),
    IF(('Funções Transações'!N250&lt;'Indices PF'!$E$18), N250*'Indices PF'!$J$17,
    IF(('Funções Transações'!N250&lt;'Indices PF'!$F$18), N250*'Indices PF'!$K$17, N250*'Indices PF'!$L$17))))),
 IF(M250="EO", IF((O250&lt;='Indices PF'!$D$23),
  IF(('Funções Transações'!N250&lt;'Indices PF'!$E$26), N250*'Indices PF'!$J$23,
  IF(('Funções Transações'!N250&lt;'Indices PF'!$F$26), N250*'Indices PF'!$K$23, N250*'Indices PF'!$L$23)),
   IF((O250&lt;='Indices PF'!$D$24),
   IF(('Funções Transações'!N250&lt;'Indices PF'!$E$26), N250*'Indices PF'!$J$24,
   IF(('Funções Transações'!N250&lt;'Indices PF'!$F$26), N250*'Indices PF'!$K$24, N250*'Indices PF'!$L$24)),
    IF((O250&gt;='Indices PF'!$D$25),
    IF(('Funções Transações'!N250&lt;'Indices PF'!$E$26), N250*'Indices PF'!$J$25,
    IF(('Funções Transações'!N250&lt;'Indices PF'!$F$26), N250*'Indices PF'!$K$25, N250*'Indices PF'!$L$25)))))))))</f>
        <v/>
      </c>
      <c r="U250" s="216" t="str">
        <f>IF(OR(ISBLANK(P250),ISBLANK(Q250)),"",
 IF((Q250&lt;='Indices PF'!$D$47),
  IF(('Funções Transações'!P250&lt;'Indices PF'!$E$50), P250*'Indices PF'!$J$47,
  IF(('Funções Transações'!P250&lt;'Indices PF'!$F$50), P250*'Indices PF'!$K$47, P250*'Indices PF'!$L$47)),
   IF((Q250&lt;='Indices PF'!$D$48),
   IF(('Funções Transações'!P250&lt;'Indices PF'!$E$50), P250*'Indices PF'!$J$48,
   IF(('Funções Transações'!P250&lt;'Indices PF'!$F$50), P250*'Indices PF'!$K$48, P250*'Indices PF'!$L$48)),
    IF((Q250&gt;='Indices PF'!$D$49),
    IF(('Funções Transações'!P250&lt;'Indices PF'!$E$50), P250*'Indices PF'!$J$49,
    IF(('Funções Transações'!P250&lt;'Indices PF'!$F$50), P250*'Indices PF'!$K$49, P250*'Indices PF'!$L$49))))))</f>
        <v/>
      </c>
      <c r="V250" s="256"/>
      <c r="W250" s="211"/>
      <c r="X250" s="211"/>
      <c r="Y250" s="169"/>
      <c r="Z250" s="169"/>
      <c r="AA250" s="169"/>
      <c r="AB250" s="170"/>
      <c r="AC250" s="123"/>
      <c r="AD250" s="123"/>
      <c r="AE250" s="173"/>
      <c r="AF250" s="123"/>
      <c r="AG250" s="89"/>
    </row>
    <row r="251" spans="1:33" ht="12.75" customHeight="1">
      <c r="A251" s="84"/>
      <c r="B251" s="107"/>
      <c r="C251" s="173"/>
      <c r="D251" s="168"/>
      <c r="E251" s="169"/>
      <c r="F251" s="169"/>
      <c r="G251" s="169"/>
      <c r="H251" s="169"/>
      <c r="I251" s="169"/>
      <c r="J251" s="169"/>
      <c r="K251" s="211"/>
      <c r="L251" s="205"/>
      <c r="M251" s="85"/>
      <c r="N251" s="126"/>
      <c r="O251" s="126"/>
      <c r="P251" s="122"/>
      <c r="Q251" s="122"/>
      <c r="R251" s="115" t="str">
        <f>IF(AND(ISTEXT(T251),ISTEXT(U251)),"",SUM(T251:U251)*'Indices PF'!$E$54)</f>
        <v/>
      </c>
      <c r="S251" s="214" t="str">
        <f>IF(OR(ISBLANK(N251),ISBLANK(O251)),"",
 IF(M251="EI", IF((O251&lt;='Indices PF'!$D$7),
  IF(('Funções Transações'!N251&lt;'Indices PF'!$E$10), 'Indices PF'!$E$7,
  IF(('Funções Transações'!N251&lt;'Indices PF'!$F$10), 'Indices PF'!$F$7, 'Indices PF'!$G$7)),
   IF((O251&lt;='Indices PF'!$D$8),
   IF(('Funções Transações'!N251&lt;'Indices PF'!$E$10), 'Indices PF'!$E$8,
   IF(('Funções Transações'!N251&lt;'Indices PF'!$F$10), 'Indices PF'!$F$8, 'Indices PF'!$G$8)),
    IF((O251&gt;='Indices PF'!$D$9),
    IF(('Funções Transações'!N251&lt;'Indices PF'!$E$10), 'Indices PF'!$E$9,
    IF(('Funções Transações'!N251&lt;'Indices PF'!$F$10), 'Indices PF'!$F$9, 'Indices PF'!$G$9))))),
 IF(M251="EQ", IF((O251&lt;='Indices PF'!$D$15),
  IF(('Funções Transações'!N251&lt;'Indices PF'!$E$18), 'Indices PF'!$E$15,
  IF(('Funções Transações'!N251&lt;'Indices PF'!$F$18), 'Indices PF'!$F$15, 'Indices PF'!$G$15)),
   IF((O251&lt;='Indices PF'!$D$16),
   IF(('Funções Transações'!N251&lt;'Indices PF'!$E$18), 'Indices PF'!$E$16,
   IF(('Funções Transações'!N251&lt;'Indices PF'!$F$18), 'Indices PF'!$F$16, 'Indices PF'!$G$16)),
    IF((O251&gt;='Indices PF'!$D$17),
    IF(('Funções Transações'!N251&lt;'Indices PF'!$E$18), 'Indices PF'!$E$17,
    IF(('Funções Transações'!N251&lt;'Indices PF'!$F$18), 'Indices PF'!$F$17, 'Indices PF'!$G$17))))),
 IF(M251="EO", IF((O251&lt;='Indices PF'!$D$23),
  IF(('Funções Transações'!N251&lt;'Indices PF'!$E$26), 'Indices PF'!$E$23,
  IF(('Funções Transações'!N251&lt;'Indices PF'!$F$26), 'Indices PF'!$F$23, 'Indices PF'!$G$23)),
   IF((O251&lt;='Indices PF'!$D$24),
   IF(('Funções Transações'!N251&lt;'Indices PF'!$E$26), 'Indices PF'!$E$24,
   IF(('Funções Transações'!N251&lt;'Indices PF'!$F$26), 'Indices PF'!$F$24, 'Indices PF'!$G$24)),
    IF((O251&gt;='Indices PF'!$D$25),
    IF(('Funções Transações'!N251&lt;'Indices PF'!$E$26), 'Indices PF'!$E$25,
    IF(('Funções Transações'!N251&lt;'Indices PF'!$F$26), 'Indices PF'!$F$25, 'Indices PF'!$G$25)))))))))</f>
        <v/>
      </c>
      <c r="T251" s="215" t="str">
        <f>IF(OR(ISBLANK(N251),ISBLANK(O251)),"",
 IF(M251="EI", IF((O251&lt;='Indices PF'!$D$7),
  IF(('Funções Transações'!N251&lt;'Indices PF'!$E$10), N251*'Indices PF'!$J$7,
  IF(('Funções Transações'!N251&lt;'Indices PF'!$F$10), N251*'Indices PF'!$K$7, N251*'Indices PF'!$L$7)),
   IF((O251&lt;='Indices PF'!$D$8),
   IF(('Funções Transações'!N251&lt;'Indices PF'!$E$10), N251*'Indices PF'!$J$8,
   IF(('Funções Transações'!N251&lt;'Indices PF'!$F$10), N251*'Indices PF'!$K$8, N251*'Indices PF'!$L$8)),
    IF((O251&gt;='Indices PF'!$D$9),
    IF(('Funções Transações'!N251&lt;'Indices PF'!$E$10), N251*'Indices PF'!$J$9,
    IF(('Funções Transações'!N251&lt;'Indices PF'!$F$10), N251*'Indices PF'!$K$9, N251*'Indices PF'!$L$9))))),
 IF(M251="EQ", IF((O251&lt;='Indices PF'!$D$15),
  IF(('Funções Transações'!N251&lt;'Indices PF'!$E$18), N251*'Indices PF'!$J$15,
  IF(('Funções Transações'!N251&lt;'Indices PF'!$F$18), N251*'Indices PF'!$K$15, N251*'Indices PF'!$L$15)),
   IF((O251&lt;='Indices PF'!$D$16),
   IF(('Funções Transações'!N251&lt;'Indices PF'!$E$18), N251*'Indices PF'!$J$16,
   IF(('Funções Transações'!N251&lt;'Indices PF'!$F$18), N251*'Indices PF'!$K$16, N251*'Indices PF'!$L$16)),
    IF((O251&gt;='Indices PF'!$D$17),
    IF(('Funções Transações'!N251&lt;'Indices PF'!$E$18), N251*'Indices PF'!$J$17,
    IF(('Funções Transações'!N251&lt;'Indices PF'!$F$18), N251*'Indices PF'!$K$17, N251*'Indices PF'!$L$17))))),
 IF(M251="EO", IF((O251&lt;='Indices PF'!$D$23),
  IF(('Funções Transações'!N251&lt;'Indices PF'!$E$26), N251*'Indices PF'!$J$23,
  IF(('Funções Transações'!N251&lt;'Indices PF'!$F$26), N251*'Indices PF'!$K$23, N251*'Indices PF'!$L$23)),
   IF((O251&lt;='Indices PF'!$D$24),
   IF(('Funções Transações'!N251&lt;'Indices PF'!$E$26), N251*'Indices PF'!$J$24,
   IF(('Funções Transações'!N251&lt;'Indices PF'!$F$26), N251*'Indices PF'!$K$24, N251*'Indices PF'!$L$24)),
    IF((O251&gt;='Indices PF'!$D$25),
    IF(('Funções Transações'!N251&lt;'Indices PF'!$E$26), N251*'Indices PF'!$J$25,
    IF(('Funções Transações'!N251&lt;'Indices PF'!$F$26), N251*'Indices PF'!$K$25, N251*'Indices PF'!$L$25)))))))))</f>
        <v/>
      </c>
      <c r="U251" s="216" t="str">
        <f>IF(OR(ISBLANK(P251),ISBLANK(Q251)),"",
 IF((Q251&lt;='Indices PF'!$D$47),
  IF(('Funções Transações'!P251&lt;'Indices PF'!$E$50), P251*'Indices PF'!$J$47,
  IF(('Funções Transações'!P251&lt;'Indices PF'!$F$50), P251*'Indices PF'!$K$47, P251*'Indices PF'!$L$47)),
   IF((Q251&lt;='Indices PF'!$D$48),
   IF(('Funções Transações'!P251&lt;'Indices PF'!$E$50), P251*'Indices PF'!$J$48,
   IF(('Funções Transações'!P251&lt;'Indices PF'!$F$50), P251*'Indices PF'!$K$48, P251*'Indices PF'!$L$48)),
    IF((Q251&gt;='Indices PF'!$D$49),
    IF(('Funções Transações'!P251&lt;'Indices PF'!$E$50), P251*'Indices PF'!$J$49,
    IF(('Funções Transações'!P251&lt;'Indices PF'!$F$50), P251*'Indices PF'!$K$49, P251*'Indices PF'!$L$49))))))</f>
        <v/>
      </c>
      <c r="V251" s="256"/>
      <c r="W251" s="211"/>
      <c r="X251" s="211"/>
      <c r="Y251" s="169"/>
      <c r="Z251" s="169"/>
      <c r="AA251" s="169"/>
      <c r="AB251" s="170"/>
      <c r="AC251" s="123"/>
      <c r="AD251" s="123"/>
      <c r="AE251" s="173"/>
      <c r="AF251" s="123"/>
      <c r="AG251" s="89"/>
    </row>
    <row r="252" spans="1:33" ht="12.75" customHeight="1">
      <c r="A252" s="84"/>
      <c r="B252" s="107"/>
      <c r="C252" s="173"/>
      <c r="D252" s="168"/>
      <c r="E252" s="169"/>
      <c r="F252" s="169"/>
      <c r="G252" s="169"/>
      <c r="H252" s="169"/>
      <c r="I252" s="169"/>
      <c r="J252" s="169"/>
      <c r="K252" s="211"/>
      <c r="L252" s="205"/>
      <c r="M252" s="85"/>
      <c r="N252" s="126"/>
      <c r="O252" s="126"/>
      <c r="P252" s="122"/>
      <c r="Q252" s="122"/>
      <c r="R252" s="115" t="str">
        <f>IF(AND(ISTEXT(T252),ISTEXT(U252)),"",SUM(T252:U252)*'Indices PF'!$E$54)</f>
        <v/>
      </c>
      <c r="S252" s="214" t="str">
        <f>IF(OR(ISBLANK(N252),ISBLANK(O252)),"",
 IF(M252="EI", IF((O252&lt;='Indices PF'!$D$7),
  IF(('Funções Transações'!N252&lt;'Indices PF'!$E$10), 'Indices PF'!$E$7,
  IF(('Funções Transações'!N252&lt;'Indices PF'!$F$10), 'Indices PF'!$F$7, 'Indices PF'!$G$7)),
   IF((O252&lt;='Indices PF'!$D$8),
   IF(('Funções Transações'!N252&lt;'Indices PF'!$E$10), 'Indices PF'!$E$8,
   IF(('Funções Transações'!N252&lt;'Indices PF'!$F$10), 'Indices PF'!$F$8, 'Indices PF'!$G$8)),
    IF((O252&gt;='Indices PF'!$D$9),
    IF(('Funções Transações'!N252&lt;'Indices PF'!$E$10), 'Indices PF'!$E$9,
    IF(('Funções Transações'!N252&lt;'Indices PF'!$F$10), 'Indices PF'!$F$9, 'Indices PF'!$G$9))))),
 IF(M252="EQ", IF((O252&lt;='Indices PF'!$D$15),
  IF(('Funções Transações'!N252&lt;'Indices PF'!$E$18), 'Indices PF'!$E$15,
  IF(('Funções Transações'!N252&lt;'Indices PF'!$F$18), 'Indices PF'!$F$15, 'Indices PF'!$G$15)),
   IF((O252&lt;='Indices PF'!$D$16),
   IF(('Funções Transações'!N252&lt;'Indices PF'!$E$18), 'Indices PF'!$E$16,
   IF(('Funções Transações'!N252&lt;'Indices PF'!$F$18), 'Indices PF'!$F$16, 'Indices PF'!$G$16)),
    IF((O252&gt;='Indices PF'!$D$17),
    IF(('Funções Transações'!N252&lt;'Indices PF'!$E$18), 'Indices PF'!$E$17,
    IF(('Funções Transações'!N252&lt;'Indices PF'!$F$18), 'Indices PF'!$F$17, 'Indices PF'!$G$17))))),
 IF(M252="EO", IF((O252&lt;='Indices PF'!$D$23),
  IF(('Funções Transações'!N252&lt;'Indices PF'!$E$26), 'Indices PF'!$E$23,
  IF(('Funções Transações'!N252&lt;'Indices PF'!$F$26), 'Indices PF'!$F$23, 'Indices PF'!$G$23)),
   IF((O252&lt;='Indices PF'!$D$24),
   IF(('Funções Transações'!N252&lt;'Indices PF'!$E$26), 'Indices PF'!$E$24,
   IF(('Funções Transações'!N252&lt;'Indices PF'!$F$26), 'Indices PF'!$F$24, 'Indices PF'!$G$24)),
    IF((O252&gt;='Indices PF'!$D$25),
    IF(('Funções Transações'!N252&lt;'Indices PF'!$E$26), 'Indices PF'!$E$25,
    IF(('Funções Transações'!N252&lt;'Indices PF'!$F$26), 'Indices PF'!$F$25, 'Indices PF'!$G$25)))))))))</f>
        <v/>
      </c>
      <c r="T252" s="215" t="str">
        <f>IF(OR(ISBLANK(N252),ISBLANK(O252)),"",
 IF(M252="EI", IF((O252&lt;='Indices PF'!$D$7),
  IF(('Funções Transações'!N252&lt;'Indices PF'!$E$10), N252*'Indices PF'!$J$7,
  IF(('Funções Transações'!N252&lt;'Indices PF'!$F$10), N252*'Indices PF'!$K$7, N252*'Indices PF'!$L$7)),
   IF((O252&lt;='Indices PF'!$D$8),
   IF(('Funções Transações'!N252&lt;'Indices PF'!$E$10), N252*'Indices PF'!$J$8,
   IF(('Funções Transações'!N252&lt;'Indices PF'!$F$10), N252*'Indices PF'!$K$8, N252*'Indices PF'!$L$8)),
    IF((O252&gt;='Indices PF'!$D$9),
    IF(('Funções Transações'!N252&lt;'Indices PF'!$E$10), N252*'Indices PF'!$J$9,
    IF(('Funções Transações'!N252&lt;'Indices PF'!$F$10), N252*'Indices PF'!$K$9, N252*'Indices PF'!$L$9))))),
 IF(M252="EQ", IF((O252&lt;='Indices PF'!$D$15),
  IF(('Funções Transações'!N252&lt;'Indices PF'!$E$18), N252*'Indices PF'!$J$15,
  IF(('Funções Transações'!N252&lt;'Indices PF'!$F$18), N252*'Indices PF'!$K$15, N252*'Indices PF'!$L$15)),
   IF((O252&lt;='Indices PF'!$D$16),
   IF(('Funções Transações'!N252&lt;'Indices PF'!$E$18), N252*'Indices PF'!$J$16,
   IF(('Funções Transações'!N252&lt;'Indices PF'!$F$18), N252*'Indices PF'!$K$16, N252*'Indices PF'!$L$16)),
    IF((O252&gt;='Indices PF'!$D$17),
    IF(('Funções Transações'!N252&lt;'Indices PF'!$E$18), N252*'Indices PF'!$J$17,
    IF(('Funções Transações'!N252&lt;'Indices PF'!$F$18), N252*'Indices PF'!$K$17, N252*'Indices PF'!$L$17))))),
 IF(M252="EO", IF((O252&lt;='Indices PF'!$D$23),
  IF(('Funções Transações'!N252&lt;'Indices PF'!$E$26), N252*'Indices PF'!$J$23,
  IF(('Funções Transações'!N252&lt;'Indices PF'!$F$26), N252*'Indices PF'!$K$23, N252*'Indices PF'!$L$23)),
   IF((O252&lt;='Indices PF'!$D$24),
   IF(('Funções Transações'!N252&lt;'Indices PF'!$E$26), N252*'Indices PF'!$J$24,
   IF(('Funções Transações'!N252&lt;'Indices PF'!$F$26), N252*'Indices PF'!$K$24, N252*'Indices PF'!$L$24)),
    IF((O252&gt;='Indices PF'!$D$25),
    IF(('Funções Transações'!N252&lt;'Indices PF'!$E$26), N252*'Indices PF'!$J$25,
    IF(('Funções Transações'!N252&lt;'Indices PF'!$F$26), N252*'Indices PF'!$K$25, N252*'Indices PF'!$L$25)))))))))</f>
        <v/>
      </c>
      <c r="U252" s="216" t="str">
        <f>IF(OR(ISBLANK(P252),ISBLANK(Q252)),"",
 IF((Q252&lt;='Indices PF'!$D$47),
  IF(('Funções Transações'!P252&lt;'Indices PF'!$E$50), P252*'Indices PF'!$J$47,
  IF(('Funções Transações'!P252&lt;'Indices PF'!$F$50), P252*'Indices PF'!$K$47, P252*'Indices PF'!$L$47)),
   IF((Q252&lt;='Indices PF'!$D$48),
   IF(('Funções Transações'!P252&lt;'Indices PF'!$E$50), P252*'Indices PF'!$J$48,
   IF(('Funções Transações'!P252&lt;'Indices PF'!$F$50), P252*'Indices PF'!$K$48, P252*'Indices PF'!$L$48)),
    IF((Q252&gt;='Indices PF'!$D$49),
    IF(('Funções Transações'!P252&lt;'Indices PF'!$E$50), P252*'Indices PF'!$J$49,
    IF(('Funções Transações'!P252&lt;'Indices PF'!$F$50), P252*'Indices PF'!$K$49, P252*'Indices PF'!$L$49))))))</f>
        <v/>
      </c>
      <c r="V252" s="256"/>
      <c r="W252" s="211"/>
      <c r="X252" s="211"/>
      <c r="Y252" s="169"/>
      <c r="Z252" s="169"/>
      <c r="AA252" s="169"/>
      <c r="AB252" s="170"/>
      <c r="AC252" s="123"/>
      <c r="AD252" s="123"/>
      <c r="AE252" s="173"/>
      <c r="AF252" s="123"/>
      <c r="AG252" s="89"/>
    </row>
    <row r="253" spans="1:33" ht="12.75" customHeight="1">
      <c r="A253" s="84"/>
      <c r="B253" s="107"/>
      <c r="C253" s="173"/>
      <c r="D253" s="168"/>
      <c r="E253" s="169"/>
      <c r="F253" s="169"/>
      <c r="G253" s="169"/>
      <c r="H253" s="169"/>
      <c r="I253" s="169"/>
      <c r="J253" s="169"/>
      <c r="K253" s="211"/>
      <c r="L253" s="205"/>
      <c r="M253" s="85"/>
      <c r="N253" s="126"/>
      <c r="O253" s="126"/>
      <c r="P253" s="122"/>
      <c r="Q253" s="122"/>
      <c r="R253" s="115" t="str">
        <f>IF(AND(ISTEXT(T253),ISTEXT(U253)),"",SUM(T253:U253)*'Indices PF'!$E$54)</f>
        <v/>
      </c>
      <c r="S253" s="214" t="str">
        <f>IF(OR(ISBLANK(N253),ISBLANK(O253)),"",
 IF(M253="EI", IF((O253&lt;='Indices PF'!$D$7),
  IF(('Funções Transações'!N253&lt;'Indices PF'!$E$10), 'Indices PF'!$E$7,
  IF(('Funções Transações'!N253&lt;'Indices PF'!$F$10), 'Indices PF'!$F$7, 'Indices PF'!$G$7)),
   IF((O253&lt;='Indices PF'!$D$8),
   IF(('Funções Transações'!N253&lt;'Indices PF'!$E$10), 'Indices PF'!$E$8,
   IF(('Funções Transações'!N253&lt;'Indices PF'!$F$10), 'Indices PF'!$F$8, 'Indices PF'!$G$8)),
    IF((O253&gt;='Indices PF'!$D$9),
    IF(('Funções Transações'!N253&lt;'Indices PF'!$E$10), 'Indices PF'!$E$9,
    IF(('Funções Transações'!N253&lt;'Indices PF'!$F$10), 'Indices PF'!$F$9, 'Indices PF'!$G$9))))),
 IF(M253="EQ", IF((O253&lt;='Indices PF'!$D$15),
  IF(('Funções Transações'!N253&lt;'Indices PF'!$E$18), 'Indices PF'!$E$15,
  IF(('Funções Transações'!N253&lt;'Indices PF'!$F$18), 'Indices PF'!$F$15, 'Indices PF'!$G$15)),
   IF((O253&lt;='Indices PF'!$D$16),
   IF(('Funções Transações'!N253&lt;'Indices PF'!$E$18), 'Indices PF'!$E$16,
   IF(('Funções Transações'!N253&lt;'Indices PF'!$F$18), 'Indices PF'!$F$16, 'Indices PF'!$G$16)),
    IF((O253&gt;='Indices PF'!$D$17),
    IF(('Funções Transações'!N253&lt;'Indices PF'!$E$18), 'Indices PF'!$E$17,
    IF(('Funções Transações'!N253&lt;'Indices PF'!$F$18), 'Indices PF'!$F$17, 'Indices PF'!$G$17))))),
 IF(M253="EO", IF((O253&lt;='Indices PF'!$D$23),
  IF(('Funções Transações'!N253&lt;'Indices PF'!$E$26), 'Indices PF'!$E$23,
  IF(('Funções Transações'!N253&lt;'Indices PF'!$F$26), 'Indices PF'!$F$23, 'Indices PF'!$G$23)),
   IF((O253&lt;='Indices PF'!$D$24),
   IF(('Funções Transações'!N253&lt;'Indices PF'!$E$26), 'Indices PF'!$E$24,
   IF(('Funções Transações'!N253&lt;'Indices PF'!$F$26), 'Indices PF'!$F$24, 'Indices PF'!$G$24)),
    IF((O253&gt;='Indices PF'!$D$25),
    IF(('Funções Transações'!N253&lt;'Indices PF'!$E$26), 'Indices PF'!$E$25,
    IF(('Funções Transações'!N253&lt;'Indices PF'!$F$26), 'Indices PF'!$F$25, 'Indices PF'!$G$25)))))))))</f>
        <v/>
      </c>
      <c r="T253" s="215" t="str">
        <f>IF(OR(ISBLANK(N253),ISBLANK(O253)),"",
 IF(M253="EI", IF((O253&lt;='Indices PF'!$D$7),
  IF(('Funções Transações'!N253&lt;'Indices PF'!$E$10), N253*'Indices PF'!$J$7,
  IF(('Funções Transações'!N253&lt;'Indices PF'!$F$10), N253*'Indices PF'!$K$7, N253*'Indices PF'!$L$7)),
   IF((O253&lt;='Indices PF'!$D$8),
   IF(('Funções Transações'!N253&lt;'Indices PF'!$E$10), N253*'Indices PF'!$J$8,
   IF(('Funções Transações'!N253&lt;'Indices PF'!$F$10), N253*'Indices PF'!$K$8, N253*'Indices PF'!$L$8)),
    IF((O253&gt;='Indices PF'!$D$9),
    IF(('Funções Transações'!N253&lt;'Indices PF'!$E$10), N253*'Indices PF'!$J$9,
    IF(('Funções Transações'!N253&lt;'Indices PF'!$F$10), N253*'Indices PF'!$K$9, N253*'Indices PF'!$L$9))))),
 IF(M253="EQ", IF((O253&lt;='Indices PF'!$D$15),
  IF(('Funções Transações'!N253&lt;'Indices PF'!$E$18), N253*'Indices PF'!$J$15,
  IF(('Funções Transações'!N253&lt;'Indices PF'!$F$18), N253*'Indices PF'!$K$15, N253*'Indices PF'!$L$15)),
   IF((O253&lt;='Indices PF'!$D$16),
   IF(('Funções Transações'!N253&lt;'Indices PF'!$E$18), N253*'Indices PF'!$J$16,
   IF(('Funções Transações'!N253&lt;'Indices PF'!$F$18), N253*'Indices PF'!$K$16, N253*'Indices PF'!$L$16)),
    IF((O253&gt;='Indices PF'!$D$17),
    IF(('Funções Transações'!N253&lt;'Indices PF'!$E$18), N253*'Indices PF'!$J$17,
    IF(('Funções Transações'!N253&lt;'Indices PF'!$F$18), N253*'Indices PF'!$K$17, N253*'Indices PF'!$L$17))))),
 IF(M253="EO", IF((O253&lt;='Indices PF'!$D$23),
  IF(('Funções Transações'!N253&lt;'Indices PF'!$E$26), N253*'Indices PF'!$J$23,
  IF(('Funções Transações'!N253&lt;'Indices PF'!$F$26), N253*'Indices PF'!$K$23, N253*'Indices PF'!$L$23)),
   IF((O253&lt;='Indices PF'!$D$24),
   IF(('Funções Transações'!N253&lt;'Indices PF'!$E$26), N253*'Indices PF'!$J$24,
   IF(('Funções Transações'!N253&lt;'Indices PF'!$F$26), N253*'Indices PF'!$K$24, N253*'Indices PF'!$L$24)),
    IF((O253&gt;='Indices PF'!$D$25),
    IF(('Funções Transações'!N253&lt;'Indices PF'!$E$26), N253*'Indices PF'!$J$25,
    IF(('Funções Transações'!N253&lt;'Indices PF'!$F$26), N253*'Indices PF'!$K$25, N253*'Indices PF'!$L$25)))))))))</f>
        <v/>
      </c>
      <c r="U253" s="216" t="str">
        <f>IF(OR(ISBLANK(P253),ISBLANK(Q253)),"",
 IF((Q253&lt;='Indices PF'!$D$47),
  IF(('Funções Transações'!P253&lt;'Indices PF'!$E$50), P253*'Indices PF'!$J$47,
  IF(('Funções Transações'!P253&lt;'Indices PF'!$F$50), P253*'Indices PF'!$K$47, P253*'Indices PF'!$L$47)),
   IF((Q253&lt;='Indices PF'!$D$48),
   IF(('Funções Transações'!P253&lt;'Indices PF'!$E$50), P253*'Indices PF'!$J$48,
   IF(('Funções Transações'!P253&lt;'Indices PF'!$F$50), P253*'Indices PF'!$K$48, P253*'Indices PF'!$L$48)),
    IF((Q253&gt;='Indices PF'!$D$49),
    IF(('Funções Transações'!P253&lt;'Indices PF'!$E$50), P253*'Indices PF'!$J$49,
    IF(('Funções Transações'!P253&lt;'Indices PF'!$F$50), P253*'Indices PF'!$K$49, P253*'Indices PF'!$L$49))))))</f>
        <v/>
      </c>
      <c r="V253" s="256"/>
      <c r="W253" s="211"/>
      <c r="X253" s="211"/>
      <c r="Y253" s="169"/>
      <c r="Z253" s="169"/>
      <c r="AA253" s="169"/>
      <c r="AB253" s="170"/>
      <c r="AC253" s="123"/>
      <c r="AD253" s="123"/>
      <c r="AE253" s="173"/>
      <c r="AF253" s="123"/>
      <c r="AG253" s="89"/>
    </row>
    <row r="254" spans="1:33" ht="12.75" customHeight="1">
      <c r="A254" s="84"/>
      <c r="B254" s="107"/>
      <c r="C254" s="173"/>
      <c r="D254" s="168"/>
      <c r="E254" s="169"/>
      <c r="F254" s="169"/>
      <c r="G254" s="169"/>
      <c r="H254" s="169"/>
      <c r="I254" s="169"/>
      <c r="J254" s="169"/>
      <c r="K254" s="211"/>
      <c r="L254" s="205"/>
      <c r="M254" s="117"/>
      <c r="N254" s="117"/>
      <c r="O254" s="122"/>
      <c r="P254" s="122"/>
      <c r="Q254" s="122"/>
      <c r="R254" s="115" t="str">
        <f>IF(AND(ISTEXT(T254),ISTEXT(U254)),"",SUM(T254:U254)*'Indices PF'!$E$54)</f>
        <v/>
      </c>
      <c r="S254" s="214" t="str">
        <f>IF(OR(ISBLANK(N254),ISBLANK(O254)),"",
 IF(M254="EI", IF((O254&lt;='Indices PF'!$D$7),
  IF(('Funções Transações'!N254&lt;'Indices PF'!$E$10), 'Indices PF'!$E$7,
  IF(('Funções Transações'!N254&lt;'Indices PF'!$F$10), 'Indices PF'!$F$7, 'Indices PF'!$G$7)),
   IF((O254&lt;='Indices PF'!$D$8),
   IF(('Funções Transações'!N254&lt;'Indices PF'!$E$10), 'Indices PF'!$E$8,
   IF(('Funções Transações'!N254&lt;'Indices PF'!$F$10), 'Indices PF'!$F$8, 'Indices PF'!$G$8)),
    IF((O254&gt;='Indices PF'!$D$9),
    IF(('Funções Transações'!N254&lt;'Indices PF'!$E$10), 'Indices PF'!$E$9,
    IF(('Funções Transações'!N254&lt;'Indices PF'!$F$10), 'Indices PF'!$F$9, 'Indices PF'!$G$9))))),
 IF(M254="EQ", IF((O254&lt;='Indices PF'!$D$15),
  IF(('Funções Transações'!N254&lt;'Indices PF'!$E$18), 'Indices PF'!$E$15,
  IF(('Funções Transações'!N254&lt;'Indices PF'!$F$18), 'Indices PF'!$F$15, 'Indices PF'!$G$15)),
   IF((O254&lt;='Indices PF'!$D$16),
   IF(('Funções Transações'!N254&lt;'Indices PF'!$E$18), 'Indices PF'!$E$16,
   IF(('Funções Transações'!N254&lt;'Indices PF'!$F$18), 'Indices PF'!$F$16, 'Indices PF'!$G$16)),
    IF((O254&gt;='Indices PF'!$D$17),
    IF(('Funções Transações'!N254&lt;'Indices PF'!$E$18), 'Indices PF'!$E$17,
    IF(('Funções Transações'!N254&lt;'Indices PF'!$F$18), 'Indices PF'!$F$17, 'Indices PF'!$G$17))))),
 IF(M254="EO", IF((O254&lt;='Indices PF'!$D$23),
  IF(('Funções Transações'!N254&lt;'Indices PF'!$E$26), 'Indices PF'!$E$23,
  IF(('Funções Transações'!N254&lt;'Indices PF'!$F$26), 'Indices PF'!$F$23, 'Indices PF'!$G$23)),
   IF((O254&lt;='Indices PF'!$D$24),
   IF(('Funções Transações'!N254&lt;'Indices PF'!$E$26), 'Indices PF'!$E$24,
   IF(('Funções Transações'!N254&lt;'Indices PF'!$F$26), 'Indices PF'!$F$24, 'Indices PF'!$G$24)),
    IF((O254&gt;='Indices PF'!$D$25),
    IF(('Funções Transações'!N254&lt;'Indices PF'!$E$26), 'Indices PF'!$E$25,
    IF(('Funções Transações'!N254&lt;'Indices PF'!$F$26), 'Indices PF'!$F$25, 'Indices PF'!$G$25)))))))))</f>
        <v/>
      </c>
      <c r="T254" s="215" t="str">
        <f>IF(OR(ISBLANK(N254),ISBLANK(O254)),"",
 IF(M254="EI", IF((O254&lt;='Indices PF'!$D$7),
  IF(('Funções Transações'!N254&lt;'Indices PF'!$E$10), N254*'Indices PF'!$J$7,
  IF(('Funções Transações'!N254&lt;'Indices PF'!$F$10), N254*'Indices PF'!$K$7, N254*'Indices PF'!$L$7)),
   IF((O254&lt;='Indices PF'!$D$8),
   IF(('Funções Transações'!N254&lt;'Indices PF'!$E$10), N254*'Indices PF'!$J$8,
   IF(('Funções Transações'!N254&lt;'Indices PF'!$F$10), N254*'Indices PF'!$K$8, N254*'Indices PF'!$L$8)),
    IF((O254&gt;='Indices PF'!$D$9),
    IF(('Funções Transações'!N254&lt;'Indices PF'!$E$10), N254*'Indices PF'!$J$9,
    IF(('Funções Transações'!N254&lt;'Indices PF'!$F$10), N254*'Indices PF'!$K$9, N254*'Indices PF'!$L$9))))),
 IF(M254="EQ", IF((O254&lt;='Indices PF'!$D$15),
  IF(('Funções Transações'!N254&lt;'Indices PF'!$E$18), N254*'Indices PF'!$J$15,
  IF(('Funções Transações'!N254&lt;'Indices PF'!$F$18), N254*'Indices PF'!$K$15, N254*'Indices PF'!$L$15)),
   IF((O254&lt;='Indices PF'!$D$16),
   IF(('Funções Transações'!N254&lt;'Indices PF'!$E$18), N254*'Indices PF'!$J$16,
   IF(('Funções Transações'!N254&lt;'Indices PF'!$F$18), N254*'Indices PF'!$K$16, N254*'Indices PF'!$L$16)),
    IF((O254&gt;='Indices PF'!$D$17),
    IF(('Funções Transações'!N254&lt;'Indices PF'!$E$18), N254*'Indices PF'!$J$17,
    IF(('Funções Transações'!N254&lt;'Indices PF'!$F$18), N254*'Indices PF'!$K$17, N254*'Indices PF'!$L$17))))),
 IF(M254="EO", IF((O254&lt;='Indices PF'!$D$23),
  IF(('Funções Transações'!N254&lt;'Indices PF'!$E$26), N254*'Indices PF'!$J$23,
  IF(('Funções Transações'!N254&lt;'Indices PF'!$F$26), N254*'Indices PF'!$K$23, N254*'Indices PF'!$L$23)),
   IF((O254&lt;='Indices PF'!$D$24),
   IF(('Funções Transações'!N254&lt;'Indices PF'!$E$26), N254*'Indices PF'!$J$24,
   IF(('Funções Transações'!N254&lt;'Indices PF'!$F$26), N254*'Indices PF'!$K$24, N254*'Indices PF'!$L$24)),
    IF((O254&gt;='Indices PF'!$D$25),
    IF(('Funções Transações'!N254&lt;'Indices PF'!$E$26), N254*'Indices PF'!$J$25,
    IF(('Funções Transações'!N254&lt;'Indices PF'!$F$26), N254*'Indices PF'!$K$25, N254*'Indices PF'!$L$25)))))))))</f>
        <v/>
      </c>
      <c r="U254" s="216" t="str">
        <f>IF(OR(ISBLANK(P254),ISBLANK(Q254)),"",
 IF((Q254&lt;='Indices PF'!$D$47),
  IF(('Funções Transações'!P254&lt;'Indices PF'!$E$50), P254*'Indices PF'!$J$47,
  IF(('Funções Transações'!P254&lt;'Indices PF'!$F$50), P254*'Indices PF'!$K$47, P254*'Indices PF'!$L$47)),
   IF((Q254&lt;='Indices PF'!$D$48),
   IF(('Funções Transações'!P254&lt;'Indices PF'!$E$50), P254*'Indices PF'!$J$48,
   IF(('Funções Transações'!P254&lt;'Indices PF'!$F$50), P254*'Indices PF'!$K$48, P254*'Indices PF'!$L$48)),
    IF((Q254&gt;='Indices PF'!$D$49),
    IF(('Funções Transações'!P254&lt;'Indices PF'!$E$50), P254*'Indices PF'!$J$49,
    IF(('Funções Transações'!P254&lt;'Indices PF'!$F$50), P254*'Indices PF'!$K$49, P254*'Indices PF'!$L$49))))))</f>
        <v/>
      </c>
      <c r="V254" s="256"/>
      <c r="W254" s="211"/>
      <c r="X254" s="211"/>
      <c r="Y254" s="169"/>
      <c r="Z254" s="169"/>
      <c r="AA254" s="169"/>
      <c r="AB254" s="170"/>
      <c r="AC254" s="148"/>
      <c r="AD254" s="148"/>
      <c r="AE254" s="173"/>
      <c r="AF254" s="123"/>
      <c r="AG254" s="89"/>
    </row>
    <row r="255" spans="1:33" ht="12.75" customHeight="1">
      <c r="A255" s="84"/>
      <c r="B255" s="107"/>
      <c r="C255" s="173"/>
      <c r="D255" s="168"/>
      <c r="E255" s="169"/>
      <c r="F255" s="169"/>
      <c r="G255" s="169"/>
      <c r="H255" s="169"/>
      <c r="I255" s="169"/>
      <c r="J255" s="169"/>
      <c r="K255" s="211"/>
      <c r="L255" s="205"/>
      <c r="M255" s="117"/>
      <c r="N255" s="117"/>
      <c r="O255" s="122"/>
      <c r="P255" s="122"/>
      <c r="Q255" s="122"/>
      <c r="R255" s="115" t="str">
        <f>IF(AND(ISTEXT(T255),ISTEXT(U255)),"",SUM(T255:U255)*'Indices PF'!$E$54)</f>
        <v/>
      </c>
      <c r="S255" s="214" t="str">
        <f>IF(OR(ISBLANK(N255),ISBLANK(O255)),"",
 IF(M255="EI", IF((O255&lt;='Indices PF'!$D$7),
  IF(('Funções Transações'!N255&lt;'Indices PF'!$E$10), 'Indices PF'!$E$7,
  IF(('Funções Transações'!N255&lt;'Indices PF'!$F$10), 'Indices PF'!$F$7, 'Indices PF'!$G$7)),
   IF((O255&lt;='Indices PF'!$D$8),
   IF(('Funções Transações'!N255&lt;'Indices PF'!$E$10), 'Indices PF'!$E$8,
   IF(('Funções Transações'!N255&lt;'Indices PF'!$F$10), 'Indices PF'!$F$8, 'Indices PF'!$G$8)),
    IF((O255&gt;='Indices PF'!$D$9),
    IF(('Funções Transações'!N255&lt;'Indices PF'!$E$10), 'Indices PF'!$E$9,
    IF(('Funções Transações'!N255&lt;'Indices PF'!$F$10), 'Indices PF'!$F$9, 'Indices PF'!$G$9))))),
 IF(M255="EQ", IF((O255&lt;='Indices PF'!$D$15),
  IF(('Funções Transações'!N255&lt;'Indices PF'!$E$18), 'Indices PF'!$E$15,
  IF(('Funções Transações'!N255&lt;'Indices PF'!$F$18), 'Indices PF'!$F$15, 'Indices PF'!$G$15)),
   IF((O255&lt;='Indices PF'!$D$16),
   IF(('Funções Transações'!N255&lt;'Indices PF'!$E$18), 'Indices PF'!$E$16,
   IF(('Funções Transações'!N255&lt;'Indices PF'!$F$18), 'Indices PF'!$F$16, 'Indices PF'!$G$16)),
    IF((O255&gt;='Indices PF'!$D$17),
    IF(('Funções Transações'!N255&lt;'Indices PF'!$E$18), 'Indices PF'!$E$17,
    IF(('Funções Transações'!N255&lt;'Indices PF'!$F$18), 'Indices PF'!$F$17, 'Indices PF'!$G$17))))),
 IF(M255="EO", IF((O255&lt;='Indices PF'!$D$23),
  IF(('Funções Transações'!N255&lt;'Indices PF'!$E$26), 'Indices PF'!$E$23,
  IF(('Funções Transações'!N255&lt;'Indices PF'!$F$26), 'Indices PF'!$F$23, 'Indices PF'!$G$23)),
   IF((O255&lt;='Indices PF'!$D$24),
   IF(('Funções Transações'!N255&lt;'Indices PF'!$E$26), 'Indices PF'!$E$24,
   IF(('Funções Transações'!N255&lt;'Indices PF'!$F$26), 'Indices PF'!$F$24, 'Indices PF'!$G$24)),
    IF((O255&gt;='Indices PF'!$D$25),
    IF(('Funções Transações'!N255&lt;'Indices PF'!$E$26), 'Indices PF'!$E$25,
    IF(('Funções Transações'!N255&lt;'Indices PF'!$F$26), 'Indices PF'!$F$25, 'Indices PF'!$G$25)))))))))</f>
        <v/>
      </c>
      <c r="T255" s="215" t="str">
        <f>IF(OR(ISBLANK(N255),ISBLANK(O255)),"",
 IF(M255="EI", IF((O255&lt;='Indices PF'!$D$7),
  IF(('Funções Transações'!N255&lt;'Indices PF'!$E$10), N255*'Indices PF'!$J$7,
  IF(('Funções Transações'!N255&lt;'Indices PF'!$F$10), N255*'Indices PF'!$K$7, N255*'Indices PF'!$L$7)),
   IF((O255&lt;='Indices PF'!$D$8),
   IF(('Funções Transações'!N255&lt;'Indices PF'!$E$10), N255*'Indices PF'!$J$8,
   IF(('Funções Transações'!N255&lt;'Indices PF'!$F$10), N255*'Indices PF'!$K$8, N255*'Indices PF'!$L$8)),
    IF((O255&gt;='Indices PF'!$D$9),
    IF(('Funções Transações'!N255&lt;'Indices PF'!$E$10), N255*'Indices PF'!$J$9,
    IF(('Funções Transações'!N255&lt;'Indices PF'!$F$10), N255*'Indices PF'!$K$9, N255*'Indices PF'!$L$9))))),
 IF(M255="EQ", IF((O255&lt;='Indices PF'!$D$15),
  IF(('Funções Transações'!N255&lt;'Indices PF'!$E$18), N255*'Indices PF'!$J$15,
  IF(('Funções Transações'!N255&lt;'Indices PF'!$F$18), N255*'Indices PF'!$K$15, N255*'Indices PF'!$L$15)),
   IF((O255&lt;='Indices PF'!$D$16),
   IF(('Funções Transações'!N255&lt;'Indices PF'!$E$18), N255*'Indices PF'!$J$16,
   IF(('Funções Transações'!N255&lt;'Indices PF'!$F$18), N255*'Indices PF'!$K$16, N255*'Indices PF'!$L$16)),
    IF((O255&gt;='Indices PF'!$D$17),
    IF(('Funções Transações'!N255&lt;'Indices PF'!$E$18), N255*'Indices PF'!$J$17,
    IF(('Funções Transações'!N255&lt;'Indices PF'!$F$18), N255*'Indices PF'!$K$17, N255*'Indices PF'!$L$17))))),
 IF(M255="EO", IF((O255&lt;='Indices PF'!$D$23),
  IF(('Funções Transações'!N255&lt;'Indices PF'!$E$26), N255*'Indices PF'!$J$23,
  IF(('Funções Transações'!N255&lt;'Indices PF'!$F$26), N255*'Indices PF'!$K$23, N255*'Indices PF'!$L$23)),
   IF((O255&lt;='Indices PF'!$D$24),
   IF(('Funções Transações'!N255&lt;'Indices PF'!$E$26), N255*'Indices PF'!$J$24,
   IF(('Funções Transações'!N255&lt;'Indices PF'!$F$26), N255*'Indices PF'!$K$24, N255*'Indices PF'!$L$24)),
    IF((O255&gt;='Indices PF'!$D$25),
    IF(('Funções Transações'!N255&lt;'Indices PF'!$E$26), N255*'Indices PF'!$J$25,
    IF(('Funções Transações'!N255&lt;'Indices PF'!$F$26), N255*'Indices PF'!$K$25, N255*'Indices PF'!$L$25)))))))))</f>
        <v/>
      </c>
      <c r="U255" s="216" t="str">
        <f>IF(OR(ISBLANK(P255),ISBLANK(Q255)),"",
 IF((Q255&lt;='Indices PF'!$D$47),
  IF(('Funções Transações'!P255&lt;'Indices PF'!$E$50), P255*'Indices PF'!$J$47,
  IF(('Funções Transações'!P255&lt;'Indices PF'!$F$50), P255*'Indices PF'!$K$47, P255*'Indices PF'!$L$47)),
   IF((Q255&lt;='Indices PF'!$D$48),
   IF(('Funções Transações'!P255&lt;'Indices PF'!$E$50), P255*'Indices PF'!$J$48,
   IF(('Funções Transações'!P255&lt;'Indices PF'!$F$50), P255*'Indices PF'!$K$48, P255*'Indices PF'!$L$48)),
    IF((Q255&gt;='Indices PF'!$D$49),
    IF(('Funções Transações'!P255&lt;'Indices PF'!$E$50), P255*'Indices PF'!$J$49,
    IF(('Funções Transações'!P255&lt;'Indices PF'!$F$50), P255*'Indices PF'!$K$49, P255*'Indices PF'!$L$49))))))</f>
        <v/>
      </c>
      <c r="V255" s="256"/>
      <c r="W255" s="211"/>
      <c r="X255" s="211"/>
      <c r="Y255" s="169"/>
      <c r="Z255" s="169"/>
      <c r="AA255" s="169"/>
      <c r="AB255" s="170"/>
      <c r="AC255" s="148"/>
      <c r="AD255" s="148"/>
      <c r="AE255" s="173"/>
      <c r="AF255" s="123"/>
      <c r="AG255" s="89"/>
    </row>
    <row r="256" spans="1:33" ht="12.75" customHeight="1">
      <c r="A256" s="84"/>
      <c r="B256" s="107"/>
      <c r="C256" s="173"/>
      <c r="D256" s="168"/>
      <c r="E256" s="169"/>
      <c r="F256" s="169"/>
      <c r="G256" s="169"/>
      <c r="H256" s="169"/>
      <c r="I256" s="169"/>
      <c r="J256" s="169"/>
      <c r="K256" s="211"/>
      <c r="L256" s="205"/>
      <c r="M256" s="117"/>
      <c r="N256" s="117"/>
      <c r="O256" s="122"/>
      <c r="P256" s="122"/>
      <c r="Q256" s="122"/>
      <c r="R256" s="115" t="str">
        <f>IF(AND(ISTEXT(T256),ISTEXT(U256)),"",SUM(T256:U256)*'Indices PF'!$E$54)</f>
        <v/>
      </c>
      <c r="S256" s="214" t="str">
        <f>IF(OR(ISBLANK(N256),ISBLANK(O256)),"",
 IF(M256="EI", IF((O256&lt;='Indices PF'!$D$7),
  IF(('Funções Transações'!N256&lt;'Indices PF'!$E$10), 'Indices PF'!$E$7,
  IF(('Funções Transações'!N256&lt;'Indices PF'!$F$10), 'Indices PF'!$F$7, 'Indices PF'!$G$7)),
   IF((O256&lt;='Indices PF'!$D$8),
   IF(('Funções Transações'!N256&lt;'Indices PF'!$E$10), 'Indices PF'!$E$8,
   IF(('Funções Transações'!N256&lt;'Indices PF'!$F$10), 'Indices PF'!$F$8, 'Indices PF'!$G$8)),
    IF((O256&gt;='Indices PF'!$D$9),
    IF(('Funções Transações'!N256&lt;'Indices PF'!$E$10), 'Indices PF'!$E$9,
    IF(('Funções Transações'!N256&lt;'Indices PF'!$F$10), 'Indices PF'!$F$9, 'Indices PF'!$G$9))))),
 IF(M256="EQ", IF((O256&lt;='Indices PF'!$D$15),
  IF(('Funções Transações'!N256&lt;'Indices PF'!$E$18), 'Indices PF'!$E$15,
  IF(('Funções Transações'!N256&lt;'Indices PF'!$F$18), 'Indices PF'!$F$15, 'Indices PF'!$G$15)),
   IF((O256&lt;='Indices PF'!$D$16),
   IF(('Funções Transações'!N256&lt;'Indices PF'!$E$18), 'Indices PF'!$E$16,
   IF(('Funções Transações'!N256&lt;'Indices PF'!$F$18), 'Indices PF'!$F$16, 'Indices PF'!$G$16)),
    IF((O256&gt;='Indices PF'!$D$17),
    IF(('Funções Transações'!N256&lt;'Indices PF'!$E$18), 'Indices PF'!$E$17,
    IF(('Funções Transações'!N256&lt;'Indices PF'!$F$18), 'Indices PF'!$F$17, 'Indices PF'!$G$17))))),
 IF(M256="EO", IF((O256&lt;='Indices PF'!$D$23),
  IF(('Funções Transações'!N256&lt;'Indices PF'!$E$26), 'Indices PF'!$E$23,
  IF(('Funções Transações'!N256&lt;'Indices PF'!$F$26), 'Indices PF'!$F$23, 'Indices PF'!$G$23)),
   IF((O256&lt;='Indices PF'!$D$24),
   IF(('Funções Transações'!N256&lt;'Indices PF'!$E$26), 'Indices PF'!$E$24,
   IF(('Funções Transações'!N256&lt;'Indices PF'!$F$26), 'Indices PF'!$F$24, 'Indices PF'!$G$24)),
    IF((O256&gt;='Indices PF'!$D$25),
    IF(('Funções Transações'!N256&lt;'Indices PF'!$E$26), 'Indices PF'!$E$25,
    IF(('Funções Transações'!N256&lt;'Indices PF'!$F$26), 'Indices PF'!$F$25, 'Indices PF'!$G$25)))))))))</f>
        <v/>
      </c>
      <c r="T256" s="215" t="str">
        <f>IF(OR(ISBLANK(N256),ISBLANK(O256)),"",
 IF(M256="EI", IF((O256&lt;='Indices PF'!$D$7),
  IF(('Funções Transações'!N256&lt;'Indices PF'!$E$10), N256*'Indices PF'!$J$7,
  IF(('Funções Transações'!N256&lt;'Indices PF'!$F$10), N256*'Indices PF'!$K$7, N256*'Indices PF'!$L$7)),
   IF((O256&lt;='Indices PF'!$D$8),
   IF(('Funções Transações'!N256&lt;'Indices PF'!$E$10), N256*'Indices PF'!$J$8,
   IF(('Funções Transações'!N256&lt;'Indices PF'!$F$10), N256*'Indices PF'!$K$8, N256*'Indices PF'!$L$8)),
    IF((O256&gt;='Indices PF'!$D$9),
    IF(('Funções Transações'!N256&lt;'Indices PF'!$E$10), N256*'Indices PF'!$J$9,
    IF(('Funções Transações'!N256&lt;'Indices PF'!$F$10), N256*'Indices PF'!$K$9, N256*'Indices PF'!$L$9))))),
 IF(M256="EQ", IF((O256&lt;='Indices PF'!$D$15),
  IF(('Funções Transações'!N256&lt;'Indices PF'!$E$18), N256*'Indices PF'!$J$15,
  IF(('Funções Transações'!N256&lt;'Indices PF'!$F$18), N256*'Indices PF'!$K$15, N256*'Indices PF'!$L$15)),
   IF((O256&lt;='Indices PF'!$D$16),
   IF(('Funções Transações'!N256&lt;'Indices PF'!$E$18), N256*'Indices PF'!$J$16,
   IF(('Funções Transações'!N256&lt;'Indices PF'!$F$18), N256*'Indices PF'!$K$16, N256*'Indices PF'!$L$16)),
    IF((O256&gt;='Indices PF'!$D$17),
    IF(('Funções Transações'!N256&lt;'Indices PF'!$E$18), N256*'Indices PF'!$J$17,
    IF(('Funções Transações'!N256&lt;'Indices PF'!$F$18), N256*'Indices PF'!$K$17, N256*'Indices PF'!$L$17))))),
 IF(M256="EO", IF((O256&lt;='Indices PF'!$D$23),
  IF(('Funções Transações'!N256&lt;'Indices PF'!$E$26), N256*'Indices PF'!$J$23,
  IF(('Funções Transações'!N256&lt;'Indices PF'!$F$26), N256*'Indices PF'!$K$23, N256*'Indices PF'!$L$23)),
   IF((O256&lt;='Indices PF'!$D$24),
   IF(('Funções Transações'!N256&lt;'Indices PF'!$E$26), N256*'Indices PF'!$J$24,
   IF(('Funções Transações'!N256&lt;'Indices PF'!$F$26), N256*'Indices PF'!$K$24, N256*'Indices PF'!$L$24)),
    IF((O256&gt;='Indices PF'!$D$25),
    IF(('Funções Transações'!N256&lt;'Indices PF'!$E$26), N256*'Indices PF'!$J$25,
    IF(('Funções Transações'!N256&lt;'Indices PF'!$F$26), N256*'Indices PF'!$K$25, N256*'Indices PF'!$L$25)))))))))</f>
        <v/>
      </c>
      <c r="U256" s="216" t="str">
        <f>IF(OR(ISBLANK(P256),ISBLANK(Q256)),"",
 IF((Q256&lt;='Indices PF'!$D$47),
  IF(('Funções Transações'!P256&lt;'Indices PF'!$E$50), P256*'Indices PF'!$J$47,
  IF(('Funções Transações'!P256&lt;'Indices PF'!$F$50), P256*'Indices PF'!$K$47, P256*'Indices PF'!$L$47)),
   IF((Q256&lt;='Indices PF'!$D$48),
   IF(('Funções Transações'!P256&lt;'Indices PF'!$E$50), P256*'Indices PF'!$J$48,
   IF(('Funções Transações'!P256&lt;'Indices PF'!$F$50), P256*'Indices PF'!$K$48, P256*'Indices PF'!$L$48)),
    IF((Q256&gt;='Indices PF'!$D$49),
    IF(('Funções Transações'!P256&lt;'Indices PF'!$E$50), P256*'Indices PF'!$J$49,
    IF(('Funções Transações'!P256&lt;'Indices PF'!$F$50), P256*'Indices PF'!$K$49, P256*'Indices PF'!$L$49))))))</f>
        <v/>
      </c>
      <c r="V256" s="256"/>
      <c r="W256" s="211"/>
      <c r="X256" s="211"/>
      <c r="Y256" s="169"/>
      <c r="Z256" s="169"/>
      <c r="AA256" s="169"/>
      <c r="AB256" s="170"/>
      <c r="AC256" s="148"/>
      <c r="AD256" s="148"/>
      <c r="AE256" s="173"/>
      <c r="AF256" s="123"/>
      <c r="AG256" s="89"/>
    </row>
    <row r="257" spans="1:33" ht="12.75" customHeight="1">
      <c r="A257" s="84"/>
      <c r="B257" s="107"/>
      <c r="C257" s="173"/>
      <c r="D257" s="168"/>
      <c r="E257" s="169"/>
      <c r="F257" s="169"/>
      <c r="G257" s="169"/>
      <c r="H257" s="169"/>
      <c r="I257" s="169"/>
      <c r="J257" s="169"/>
      <c r="K257" s="211"/>
      <c r="L257" s="205"/>
      <c r="M257" s="117"/>
      <c r="N257" s="117"/>
      <c r="O257" s="122"/>
      <c r="P257" s="122"/>
      <c r="Q257" s="122"/>
      <c r="R257" s="115" t="str">
        <f>IF(AND(ISTEXT(T257),ISTEXT(U257)),"",SUM(T257:U257)*'Indices PF'!$E$54)</f>
        <v/>
      </c>
      <c r="S257" s="214" t="str">
        <f>IF(OR(ISBLANK(N257),ISBLANK(O257)),"",
 IF(M257="EI", IF((O257&lt;='Indices PF'!$D$7),
  IF(('Funções Transações'!N257&lt;'Indices PF'!$E$10), 'Indices PF'!$E$7,
  IF(('Funções Transações'!N257&lt;'Indices PF'!$F$10), 'Indices PF'!$F$7, 'Indices PF'!$G$7)),
   IF((O257&lt;='Indices PF'!$D$8),
   IF(('Funções Transações'!N257&lt;'Indices PF'!$E$10), 'Indices PF'!$E$8,
   IF(('Funções Transações'!N257&lt;'Indices PF'!$F$10), 'Indices PF'!$F$8, 'Indices PF'!$G$8)),
    IF((O257&gt;='Indices PF'!$D$9),
    IF(('Funções Transações'!N257&lt;'Indices PF'!$E$10), 'Indices PF'!$E$9,
    IF(('Funções Transações'!N257&lt;'Indices PF'!$F$10), 'Indices PF'!$F$9, 'Indices PF'!$G$9))))),
 IF(M257="EQ", IF((O257&lt;='Indices PF'!$D$15),
  IF(('Funções Transações'!N257&lt;'Indices PF'!$E$18), 'Indices PF'!$E$15,
  IF(('Funções Transações'!N257&lt;'Indices PF'!$F$18), 'Indices PF'!$F$15, 'Indices PF'!$G$15)),
   IF((O257&lt;='Indices PF'!$D$16),
   IF(('Funções Transações'!N257&lt;'Indices PF'!$E$18), 'Indices PF'!$E$16,
   IF(('Funções Transações'!N257&lt;'Indices PF'!$F$18), 'Indices PF'!$F$16, 'Indices PF'!$G$16)),
    IF((O257&gt;='Indices PF'!$D$17),
    IF(('Funções Transações'!N257&lt;'Indices PF'!$E$18), 'Indices PF'!$E$17,
    IF(('Funções Transações'!N257&lt;'Indices PF'!$F$18), 'Indices PF'!$F$17, 'Indices PF'!$G$17))))),
 IF(M257="EO", IF((O257&lt;='Indices PF'!$D$23),
  IF(('Funções Transações'!N257&lt;'Indices PF'!$E$26), 'Indices PF'!$E$23,
  IF(('Funções Transações'!N257&lt;'Indices PF'!$F$26), 'Indices PF'!$F$23, 'Indices PF'!$G$23)),
   IF((O257&lt;='Indices PF'!$D$24),
   IF(('Funções Transações'!N257&lt;'Indices PF'!$E$26), 'Indices PF'!$E$24,
   IF(('Funções Transações'!N257&lt;'Indices PF'!$F$26), 'Indices PF'!$F$24, 'Indices PF'!$G$24)),
    IF((O257&gt;='Indices PF'!$D$25),
    IF(('Funções Transações'!N257&lt;'Indices PF'!$E$26), 'Indices PF'!$E$25,
    IF(('Funções Transações'!N257&lt;'Indices PF'!$F$26), 'Indices PF'!$F$25, 'Indices PF'!$G$25)))))))))</f>
        <v/>
      </c>
      <c r="T257" s="215" t="str">
        <f>IF(OR(ISBLANK(N257),ISBLANK(O257)),"",
 IF(M257="EI", IF((O257&lt;='Indices PF'!$D$7),
  IF(('Funções Transações'!N257&lt;'Indices PF'!$E$10), N257*'Indices PF'!$J$7,
  IF(('Funções Transações'!N257&lt;'Indices PF'!$F$10), N257*'Indices PF'!$K$7, N257*'Indices PF'!$L$7)),
   IF((O257&lt;='Indices PF'!$D$8),
   IF(('Funções Transações'!N257&lt;'Indices PF'!$E$10), N257*'Indices PF'!$J$8,
   IF(('Funções Transações'!N257&lt;'Indices PF'!$F$10), N257*'Indices PF'!$K$8, N257*'Indices PF'!$L$8)),
    IF((O257&gt;='Indices PF'!$D$9),
    IF(('Funções Transações'!N257&lt;'Indices PF'!$E$10), N257*'Indices PF'!$J$9,
    IF(('Funções Transações'!N257&lt;'Indices PF'!$F$10), N257*'Indices PF'!$K$9, N257*'Indices PF'!$L$9))))),
 IF(M257="EQ", IF((O257&lt;='Indices PF'!$D$15),
  IF(('Funções Transações'!N257&lt;'Indices PF'!$E$18), N257*'Indices PF'!$J$15,
  IF(('Funções Transações'!N257&lt;'Indices PF'!$F$18), N257*'Indices PF'!$K$15, N257*'Indices PF'!$L$15)),
   IF((O257&lt;='Indices PF'!$D$16),
   IF(('Funções Transações'!N257&lt;'Indices PF'!$E$18), N257*'Indices PF'!$J$16,
   IF(('Funções Transações'!N257&lt;'Indices PF'!$F$18), N257*'Indices PF'!$K$16, N257*'Indices PF'!$L$16)),
    IF((O257&gt;='Indices PF'!$D$17),
    IF(('Funções Transações'!N257&lt;'Indices PF'!$E$18), N257*'Indices PF'!$J$17,
    IF(('Funções Transações'!N257&lt;'Indices PF'!$F$18), N257*'Indices PF'!$K$17, N257*'Indices PF'!$L$17))))),
 IF(M257="EO", IF((O257&lt;='Indices PF'!$D$23),
  IF(('Funções Transações'!N257&lt;'Indices PF'!$E$26), N257*'Indices PF'!$J$23,
  IF(('Funções Transações'!N257&lt;'Indices PF'!$F$26), N257*'Indices PF'!$K$23, N257*'Indices PF'!$L$23)),
   IF((O257&lt;='Indices PF'!$D$24),
   IF(('Funções Transações'!N257&lt;'Indices PF'!$E$26), N257*'Indices PF'!$J$24,
   IF(('Funções Transações'!N257&lt;'Indices PF'!$F$26), N257*'Indices PF'!$K$24, N257*'Indices PF'!$L$24)),
    IF((O257&gt;='Indices PF'!$D$25),
    IF(('Funções Transações'!N257&lt;'Indices PF'!$E$26), N257*'Indices PF'!$J$25,
    IF(('Funções Transações'!N257&lt;'Indices PF'!$F$26), N257*'Indices PF'!$K$25, N257*'Indices PF'!$L$25)))))))))</f>
        <v/>
      </c>
      <c r="U257" s="216" t="str">
        <f>IF(OR(ISBLANK(P257),ISBLANK(Q257)),"",
 IF((Q257&lt;='Indices PF'!$D$47),
  IF(('Funções Transações'!P257&lt;'Indices PF'!$E$50), P257*'Indices PF'!$J$47,
  IF(('Funções Transações'!P257&lt;'Indices PF'!$F$50), P257*'Indices PF'!$K$47, P257*'Indices PF'!$L$47)),
   IF((Q257&lt;='Indices PF'!$D$48),
   IF(('Funções Transações'!P257&lt;'Indices PF'!$E$50), P257*'Indices PF'!$J$48,
   IF(('Funções Transações'!P257&lt;'Indices PF'!$F$50), P257*'Indices PF'!$K$48, P257*'Indices PF'!$L$48)),
    IF((Q257&gt;='Indices PF'!$D$49),
    IF(('Funções Transações'!P257&lt;'Indices PF'!$E$50), P257*'Indices PF'!$J$49,
    IF(('Funções Transações'!P257&lt;'Indices PF'!$F$50), P257*'Indices PF'!$K$49, P257*'Indices PF'!$L$49))))))</f>
        <v/>
      </c>
      <c r="V257" s="256"/>
      <c r="W257" s="211"/>
      <c r="X257" s="211"/>
      <c r="Y257" s="169"/>
      <c r="Z257" s="169"/>
      <c r="AA257" s="169"/>
      <c r="AB257" s="170"/>
      <c r="AC257" s="148"/>
      <c r="AD257" s="148"/>
      <c r="AE257" s="173"/>
      <c r="AF257" s="123"/>
      <c r="AG257" s="89"/>
    </row>
    <row r="258" spans="1:33" ht="12.75" customHeight="1">
      <c r="A258" s="84"/>
      <c r="B258" s="107"/>
      <c r="C258" s="173"/>
      <c r="D258" s="168"/>
      <c r="E258" s="169"/>
      <c r="F258" s="169"/>
      <c r="G258" s="169"/>
      <c r="H258" s="169"/>
      <c r="I258" s="169"/>
      <c r="J258" s="169"/>
      <c r="K258" s="211"/>
      <c r="L258" s="205"/>
      <c r="M258" s="117"/>
      <c r="N258" s="117"/>
      <c r="O258" s="122"/>
      <c r="P258" s="122"/>
      <c r="Q258" s="122"/>
      <c r="R258" s="115" t="str">
        <f>IF(AND(ISTEXT(T258),ISTEXT(U258)),"",SUM(T258:U258)*'Indices PF'!$E$54)</f>
        <v/>
      </c>
      <c r="S258" s="214" t="str">
        <f>IF(OR(ISBLANK(N258),ISBLANK(O258)),"",
 IF(M258="EI", IF((O258&lt;='Indices PF'!$D$7),
  IF(('Funções Transações'!N258&lt;'Indices PF'!$E$10), 'Indices PF'!$E$7,
  IF(('Funções Transações'!N258&lt;'Indices PF'!$F$10), 'Indices PF'!$F$7, 'Indices PF'!$G$7)),
   IF((O258&lt;='Indices PF'!$D$8),
   IF(('Funções Transações'!N258&lt;'Indices PF'!$E$10), 'Indices PF'!$E$8,
   IF(('Funções Transações'!N258&lt;'Indices PF'!$F$10), 'Indices PF'!$F$8, 'Indices PF'!$G$8)),
    IF((O258&gt;='Indices PF'!$D$9),
    IF(('Funções Transações'!N258&lt;'Indices PF'!$E$10), 'Indices PF'!$E$9,
    IF(('Funções Transações'!N258&lt;'Indices PF'!$F$10), 'Indices PF'!$F$9, 'Indices PF'!$G$9))))),
 IF(M258="EQ", IF((O258&lt;='Indices PF'!$D$15),
  IF(('Funções Transações'!N258&lt;'Indices PF'!$E$18), 'Indices PF'!$E$15,
  IF(('Funções Transações'!N258&lt;'Indices PF'!$F$18), 'Indices PF'!$F$15, 'Indices PF'!$G$15)),
   IF((O258&lt;='Indices PF'!$D$16),
   IF(('Funções Transações'!N258&lt;'Indices PF'!$E$18), 'Indices PF'!$E$16,
   IF(('Funções Transações'!N258&lt;'Indices PF'!$F$18), 'Indices PF'!$F$16, 'Indices PF'!$G$16)),
    IF((O258&gt;='Indices PF'!$D$17),
    IF(('Funções Transações'!N258&lt;'Indices PF'!$E$18), 'Indices PF'!$E$17,
    IF(('Funções Transações'!N258&lt;'Indices PF'!$F$18), 'Indices PF'!$F$17, 'Indices PF'!$G$17))))),
 IF(M258="EO", IF((O258&lt;='Indices PF'!$D$23),
  IF(('Funções Transações'!N258&lt;'Indices PF'!$E$26), 'Indices PF'!$E$23,
  IF(('Funções Transações'!N258&lt;'Indices PF'!$F$26), 'Indices PF'!$F$23, 'Indices PF'!$G$23)),
   IF((O258&lt;='Indices PF'!$D$24),
   IF(('Funções Transações'!N258&lt;'Indices PF'!$E$26), 'Indices PF'!$E$24,
   IF(('Funções Transações'!N258&lt;'Indices PF'!$F$26), 'Indices PF'!$F$24, 'Indices PF'!$G$24)),
    IF((O258&gt;='Indices PF'!$D$25),
    IF(('Funções Transações'!N258&lt;'Indices PF'!$E$26), 'Indices PF'!$E$25,
    IF(('Funções Transações'!N258&lt;'Indices PF'!$F$26), 'Indices PF'!$F$25, 'Indices PF'!$G$25)))))))))</f>
        <v/>
      </c>
      <c r="T258" s="215" t="str">
        <f>IF(OR(ISBLANK(N258),ISBLANK(O258)),"",
 IF(M258="EI", IF((O258&lt;='Indices PF'!$D$7),
  IF(('Funções Transações'!N258&lt;'Indices PF'!$E$10), N258*'Indices PF'!$J$7,
  IF(('Funções Transações'!N258&lt;'Indices PF'!$F$10), N258*'Indices PF'!$K$7, N258*'Indices PF'!$L$7)),
   IF((O258&lt;='Indices PF'!$D$8),
   IF(('Funções Transações'!N258&lt;'Indices PF'!$E$10), N258*'Indices PF'!$J$8,
   IF(('Funções Transações'!N258&lt;'Indices PF'!$F$10), N258*'Indices PF'!$K$8, N258*'Indices PF'!$L$8)),
    IF((O258&gt;='Indices PF'!$D$9),
    IF(('Funções Transações'!N258&lt;'Indices PF'!$E$10), N258*'Indices PF'!$J$9,
    IF(('Funções Transações'!N258&lt;'Indices PF'!$F$10), N258*'Indices PF'!$K$9, N258*'Indices PF'!$L$9))))),
 IF(M258="EQ", IF((O258&lt;='Indices PF'!$D$15),
  IF(('Funções Transações'!N258&lt;'Indices PF'!$E$18), N258*'Indices PF'!$J$15,
  IF(('Funções Transações'!N258&lt;'Indices PF'!$F$18), N258*'Indices PF'!$K$15, N258*'Indices PF'!$L$15)),
   IF((O258&lt;='Indices PF'!$D$16),
   IF(('Funções Transações'!N258&lt;'Indices PF'!$E$18), N258*'Indices PF'!$J$16,
   IF(('Funções Transações'!N258&lt;'Indices PF'!$F$18), N258*'Indices PF'!$K$16, N258*'Indices PF'!$L$16)),
    IF((O258&gt;='Indices PF'!$D$17),
    IF(('Funções Transações'!N258&lt;'Indices PF'!$E$18), N258*'Indices PF'!$J$17,
    IF(('Funções Transações'!N258&lt;'Indices PF'!$F$18), N258*'Indices PF'!$K$17, N258*'Indices PF'!$L$17))))),
 IF(M258="EO", IF((O258&lt;='Indices PF'!$D$23),
  IF(('Funções Transações'!N258&lt;'Indices PF'!$E$26), N258*'Indices PF'!$J$23,
  IF(('Funções Transações'!N258&lt;'Indices PF'!$F$26), N258*'Indices PF'!$K$23, N258*'Indices PF'!$L$23)),
   IF((O258&lt;='Indices PF'!$D$24),
   IF(('Funções Transações'!N258&lt;'Indices PF'!$E$26), N258*'Indices PF'!$J$24,
   IF(('Funções Transações'!N258&lt;'Indices PF'!$F$26), N258*'Indices PF'!$K$24, N258*'Indices PF'!$L$24)),
    IF((O258&gt;='Indices PF'!$D$25),
    IF(('Funções Transações'!N258&lt;'Indices PF'!$E$26), N258*'Indices PF'!$J$25,
    IF(('Funções Transações'!N258&lt;'Indices PF'!$F$26), N258*'Indices PF'!$K$25, N258*'Indices PF'!$L$25)))))))))</f>
        <v/>
      </c>
      <c r="U258" s="216" t="str">
        <f>IF(OR(ISBLANK(P258),ISBLANK(Q258)),"",
 IF((Q258&lt;='Indices PF'!$D$47),
  IF(('Funções Transações'!P258&lt;'Indices PF'!$E$50), P258*'Indices PF'!$J$47,
  IF(('Funções Transações'!P258&lt;'Indices PF'!$F$50), P258*'Indices PF'!$K$47, P258*'Indices PF'!$L$47)),
   IF((Q258&lt;='Indices PF'!$D$48),
   IF(('Funções Transações'!P258&lt;'Indices PF'!$E$50), P258*'Indices PF'!$J$48,
   IF(('Funções Transações'!P258&lt;'Indices PF'!$F$50), P258*'Indices PF'!$K$48, P258*'Indices PF'!$L$48)),
    IF((Q258&gt;='Indices PF'!$D$49),
    IF(('Funções Transações'!P258&lt;'Indices PF'!$E$50), P258*'Indices PF'!$J$49,
    IF(('Funções Transações'!P258&lt;'Indices PF'!$F$50), P258*'Indices PF'!$K$49, P258*'Indices PF'!$L$49))))))</f>
        <v/>
      </c>
      <c r="V258" s="256"/>
      <c r="W258" s="211"/>
      <c r="X258" s="211"/>
      <c r="Y258" s="169"/>
      <c r="Z258" s="169"/>
      <c r="AA258" s="169"/>
      <c r="AB258" s="170"/>
      <c r="AC258" s="148"/>
      <c r="AD258" s="148"/>
      <c r="AE258" s="173"/>
      <c r="AF258" s="123"/>
      <c r="AG258" s="89"/>
    </row>
    <row r="259" spans="1:33" ht="12.75" customHeight="1">
      <c r="A259" s="84"/>
      <c r="B259" s="107"/>
      <c r="C259" s="173"/>
      <c r="D259" s="168"/>
      <c r="E259" s="169"/>
      <c r="F259" s="169"/>
      <c r="G259" s="169"/>
      <c r="H259" s="169"/>
      <c r="I259" s="169"/>
      <c r="J259" s="169"/>
      <c r="K259" s="211"/>
      <c r="L259" s="205"/>
      <c r="M259" s="117"/>
      <c r="N259" s="117"/>
      <c r="O259" s="122"/>
      <c r="P259" s="122"/>
      <c r="Q259" s="122"/>
      <c r="R259" s="115" t="str">
        <f>IF(AND(ISTEXT(T259),ISTEXT(U259)),"",SUM(T259:U259)*'Indices PF'!$E$54)</f>
        <v/>
      </c>
      <c r="S259" s="214" t="str">
        <f>IF(OR(ISBLANK(N259),ISBLANK(O259)),"",
 IF(M259="EI", IF((O259&lt;='Indices PF'!$D$7),
  IF(('Funções Transações'!N259&lt;'Indices PF'!$E$10), 'Indices PF'!$E$7,
  IF(('Funções Transações'!N259&lt;'Indices PF'!$F$10), 'Indices PF'!$F$7, 'Indices PF'!$G$7)),
   IF((O259&lt;='Indices PF'!$D$8),
   IF(('Funções Transações'!N259&lt;'Indices PF'!$E$10), 'Indices PF'!$E$8,
   IF(('Funções Transações'!N259&lt;'Indices PF'!$F$10), 'Indices PF'!$F$8, 'Indices PF'!$G$8)),
    IF((O259&gt;='Indices PF'!$D$9),
    IF(('Funções Transações'!N259&lt;'Indices PF'!$E$10), 'Indices PF'!$E$9,
    IF(('Funções Transações'!N259&lt;'Indices PF'!$F$10), 'Indices PF'!$F$9, 'Indices PF'!$G$9))))),
 IF(M259="EQ", IF((O259&lt;='Indices PF'!$D$15),
  IF(('Funções Transações'!N259&lt;'Indices PF'!$E$18), 'Indices PF'!$E$15,
  IF(('Funções Transações'!N259&lt;'Indices PF'!$F$18), 'Indices PF'!$F$15, 'Indices PF'!$G$15)),
   IF((O259&lt;='Indices PF'!$D$16),
   IF(('Funções Transações'!N259&lt;'Indices PF'!$E$18), 'Indices PF'!$E$16,
   IF(('Funções Transações'!N259&lt;'Indices PF'!$F$18), 'Indices PF'!$F$16, 'Indices PF'!$G$16)),
    IF((O259&gt;='Indices PF'!$D$17),
    IF(('Funções Transações'!N259&lt;'Indices PF'!$E$18), 'Indices PF'!$E$17,
    IF(('Funções Transações'!N259&lt;'Indices PF'!$F$18), 'Indices PF'!$F$17, 'Indices PF'!$G$17))))),
 IF(M259="EO", IF((O259&lt;='Indices PF'!$D$23),
  IF(('Funções Transações'!N259&lt;'Indices PF'!$E$26), 'Indices PF'!$E$23,
  IF(('Funções Transações'!N259&lt;'Indices PF'!$F$26), 'Indices PF'!$F$23, 'Indices PF'!$G$23)),
   IF((O259&lt;='Indices PF'!$D$24),
   IF(('Funções Transações'!N259&lt;'Indices PF'!$E$26), 'Indices PF'!$E$24,
   IF(('Funções Transações'!N259&lt;'Indices PF'!$F$26), 'Indices PF'!$F$24, 'Indices PF'!$G$24)),
    IF((O259&gt;='Indices PF'!$D$25),
    IF(('Funções Transações'!N259&lt;'Indices PF'!$E$26), 'Indices PF'!$E$25,
    IF(('Funções Transações'!N259&lt;'Indices PF'!$F$26), 'Indices PF'!$F$25, 'Indices PF'!$G$25)))))))))</f>
        <v/>
      </c>
      <c r="T259" s="215" t="str">
        <f>IF(OR(ISBLANK(N259),ISBLANK(O259)),"",
 IF(M259="EI", IF((O259&lt;='Indices PF'!$D$7),
  IF(('Funções Transações'!N259&lt;'Indices PF'!$E$10), N259*'Indices PF'!$J$7,
  IF(('Funções Transações'!N259&lt;'Indices PF'!$F$10), N259*'Indices PF'!$K$7, N259*'Indices PF'!$L$7)),
   IF((O259&lt;='Indices PF'!$D$8),
   IF(('Funções Transações'!N259&lt;'Indices PF'!$E$10), N259*'Indices PF'!$J$8,
   IF(('Funções Transações'!N259&lt;'Indices PF'!$F$10), N259*'Indices PF'!$K$8, N259*'Indices PF'!$L$8)),
    IF((O259&gt;='Indices PF'!$D$9),
    IF(('Funções Transações'!N259&lt;'Indices PF'!$E$10), N259*'Indices PF'!$J$9,
    IF(('Funções Transações'!N259&lt;'Indices PF'!$F$10), N259*'Indices PF'!$K$9, N259*'Indices PF'!$L$9))))),
 IF(M259="EQ", IF((O259&lt;='Indices PF'!$D$15),
  IF(('Funções Transações'!N259&lt;'Indices PF'!$E$18), N259*'Indices PF'!$J$15,
  IF(('Funções Transações'!N259&lt;'Indices PF'!$F$18), N259*'Indices PF'!$K$15, N259*'Indices PF'!$L$15)),
   IF((O259&lt;='Indices PF'!$D$16),
   IF(('Funções Transações'!N259&lt;'Indices PF'!$E$18), N259*'Indices PF'!$J$16,
   IF(('Funções Transações'!N259&lt;'Indices PF'!$F$18), N259*'Indices PF'!$K$16, N259*'Indices PF'!$L$16)),
    IF((O259&gt;='Indices PF'!$D$17),
    IF(('Funções Transações'!N259&lt;'Indices PF'!$E$18), N259*'Indices PF'!$J$17,
    IF(('Funções Transações'!N259&lt;'Indices PF'!$F$18), N259*'Indices PF'!$K$17, N259*'Indices PF'!$L$17))))),
 IF(M259="EO", IF((O259&lt;='Indices PF'!$D$23),
  IF(('Funções Transações'!N259&lt;'Indices PF'!$E$26), N259*'Indices PF'!$J$23,
  IF(('Funções Transações'!N259&lt;'Indices PF'!$F$26), N259*'Indices PF'!$K$23, N259*'Indices PF'!$L$23)),
   IF((O259&lt;='Indices PF'!$D$24),
   IF(('Funções Transações'!N259&lt;'Indices PF'!$E$26), N259*'Indices PF'!$J$24,
   IF(('Funções Transações'!N259&lt;'Indices PF'!$F$26), N259*'Indices PF'!$K$24, N259*'Indices PF'!$L$24)),
    IF((O259&gt;='Indices PF'!$D$25),
    IF(('Funções Transações'!N259&lt;'Indices PF'!$E$26), N259*'Indices PF'!$J$25,
    IF(('Funções Transações'!N259&lt;'Indices PF'!$F$26), N259*'Indices PF'!$K$25, N259*'Indices PF'!$L$25)))))))))</f>
        <v/>
      </c>
      <c r="U259" s="216" t="str">
        <f>IF(OR(ISBLANK(P259),ISBLANK(Q259)),"",
 IF((Q259&lt;='Indices PF'!$D$47),
  IF(('Funções Transações'!P259&lt;'Indices PF'!$E$50), P259*'Indices PF'!$J$47,
  IF(('Funções Transações'!P259&lt;'Indices PF'!$F$50), P259*'Indices PF'!$K$47, P259*'Indices PF'!$L$47)),
   IF((Q259&lt;='Indices PF'!$D$48),
   IF(('Funções Transações'!P259&lt;'Indices PF'!$E$50), P259*'Indices PF'!$J$48,
   IF(('Funções Transações'!P259&lt;'Indices PF'!$F$50), P259*'Indices PF'!$K$48, P259*'Indices PF'!$L$48)),
    IF((Q259&gt;='Indices PF'!$D$49),
    IF(('Funções Transações'!P259&lt;'Indices PF'!$E$50), P259*'Indices PF'!$J$49,
    IF(('Funções Transações'!P259&lt;'Indices PF'!$F$50), P259*'Indices PF'!$K$49, P259*'Indices PF'!$L$49))))))</f>
        <v/>
      </c>
      <c r="V259" s="256"/>
      <c r="W259" s="211"/>
      <c r="X259" s="211"/>
      <c r="Y259" s="169"/>
      <c r="Z259" s="169"/>
      <c r="AA259" s="169"/>
      <c r="AB259" s="170"/>
      <c r="AC259" s="148"/>
      <c r="AD259" s="148"/>
      <c r="AE259" s="173"/>
      <c r="AF259" s="123"/>
      <c r="AG259" s="89"/>
    </row>
    <row r="260" spans="1:33" ht="12.75" customHeight="1">
      <c r="A260" s="84"/>
      <c r="B260" s="107"/>
      <c r="C260" s="173"/>
      <c r="D260" s="168"/>
      <c r="E260" s="169"/>
      <c r="F260" s="169"/>
      <c r="G260" s="169"/>
      <c r="H260" s="169"/>
      <c r="I260" s="169"/>
      <c r="J260" s="169"/>
      <c r="K260" s="211"/>
      <c r="L260" s="205"/>
      <c r="M260" s="117"/>
      <c r="N260" s="117"/>
      <c r="O260" s="122"/>
      <c r="P260" s="122"/>
      <c r="Q260" s="122"/>
      <c r="R260" s="115" t="str">
        <f>IF(AND(ISTEXT(T260),ISTEXT(U260)),"",SUM(T260:U260)*'Indices PF'!$E$54)</f>
        <v/>
      </c>
      <c r="S260" s="214" t="str">
        <f>IF(OR(ISBLANK(N260),ISBLANK(O260)),"",
 IF(M260="EI", IF((O260&lt;='Indices PF'!$D$7),
  IF(('Funções Transações'!N260&lt;'Indices PF'!$E$10), 'Indices PF'!$E$7,
  IF(('Funções Transações'!N260&lt;'Indices PF'!$F$10), 'Indices PF'!$F$7, 'Indices PF'!$G$7)),
   IF((O260&lt;='Indices PF'!$D$8),
   IF(('Funções Transações'!N260&lt;'Indices PF'!$E$10), 'Indices PF'!$E$8,
   IF(('Funções Transações'!N260&lt;'Indices PF'!$F$10), 'Indices PF'!$F$8, 'Indices PF'!$G$8)),
    IF((O260&gt;='Indices PF'!$D$9),
    IF(('Funções Transações'!N260&lt;'Indices PF'!$E$10), 'Indices PF'!$E$9,
    IF(('Funções Transações'!N260&lt;'Indices PF'!$F$10), 'Indices PF'!$F$9, 'Indices PF'!$G$9))))),
 IF(M260="EQ", IF((O260&lt;='Indices PF'!$D$15),
  IF(('Funções Transações'!N260&lt;'Indices PF'!$E$18), 'Indices PF'!$E$15,
  IF(('Funções Transações'!N260&lt;'Indices PF'!$F$18), 'Indices PF'!$F$15, 'Indices PF'!$G$15)),
   IF((O260&lt;='Indices PF'!$D$16),
   IF(('Funções Transações'!N260&lt;'Indices PF'!$E$18), 'Indices PF'!$E$16,
   IF(('Funções Transações'!N260&lt;'Indices PF'!$F$18), 'Indices PF'!$F$16, 'Indices PF'!$G$16)),
    IF((O260&gt;='Indices PF'!$D$17),
    IF(('Funções Transações'!N260&lt;'Indices PF'!$E$18), 'Indices PF'!$E$17,
    IF(('Funções Transações'!N260&lt;'Indices PF'!$F$18), 'Indices PF'!$F$17, 'Indices PF'!$G$17))))),
 IF(M260="EO", IF((O260&lt;='Indices PF'!$D$23),
  IF(('Funções Transações'!N260&lt;'Indices PF'!$E$26), 'Indices PF'!$E$23,
  IF(('Funções Transações'!N260&lt;'Indices PF'!$F$26), 'Indices PF'!$F$23, 'Indices PF'!$G$23)),
   IF((O260&lt;='Indices PF'!$D$24),
   IF(('Funções Transações'!N260&lt;'Indices PF'!$E$26), 'Indices PF'!$E$24,
   IF(('Funções Transações'!N260&lt;'Indices PF'!$F$26), 'Indices PF'!$F$24, 'Indices PF'!$G$24)),
    IF((O260&gt;='Indices PF'!$D$25),
    IF(('Funções Transações'!N260&lt;'Indices PF'!$E$26), 'Indices PF'!$E$25,
    IF(('Funções Transações'!N260&lt;'Indices PF'!$F$26), 'Indices PF'!$F$25, 'Indices PF'!$G$25)))))))))</f>
        <v/>
      </c>
      <c r="T260" s="215" t="str">
        <f>IF(OR(ISBLANK(N260),ISBLANK(O260)),"",
 IF(M260="EI", IF((O260&lt;='Indices PF'!$D$7),
  IF(('Funções Transações'!N260&lt;'Indices PF'!$E$10), N260*'Indices PF'!$J$7,
  IF(('Funções Transações'!N260&lt;'Indices PF'!$F$10), N260*'Indices PF'!$K$7, N260*'Indices PF'!$L$7)),
   IF((O260&lt;='Indices PF'!$D$8),
   IF(('Funções Transações'!N260&lt;'Indices PF'!$E$10), N260*'Indices PF'!$J$8,
   IF(('Funções Transações'!N260&lt;'Indices PF'!$F$10), N260*'Indices PF'!$K$8, N260*'Indices PF'!$L$8)),
    IF((O260&gt;='Indices PF'!$D$9),
    IF(('Funções Transações'!N260&lt;'Indices PF'!$E$10), N260*'Indices PF'!$J$9,
    IF(('Funções Transações'!N260&lt;'Indices PF'!$F$10), N260*'Indices PF'!$K$9, N260*'Indices PF'!$L$9))))),
 IF(M260="EQ", IF((O260&lt;='Indices PF'!$D$15),
  IF(('Funções Transações'!N260&lt;'Indices PF'!$E$18), N260*'Indices PF'!$J$15,
  IF(('Funções Transações'!N260&lt;'Indices PF'!$F$18), N260*'Indices PF'!$K$15, N260*'Indices PF'!$L$15)),
   IF((O260&lt;='Indices PF'!$D$16),
   IF(('Funções Transações'!N260&lt;'Indices PF'!$E$18), N260*'Indices PF'!$J$16,
   IF(('Funções Transações'!N260&lt;'Indices PF'!$F$18), N260*'Indices PF'!$K$16, N260*'Indices PF'!$L$16)),
    IF((O260&gt;='Indices PF'!$D$17),
    IF(('Funções Transações'!N260&lt;'Indices PF'!$E$18), N260*'Indices PF'!$J$17,
    IF(('Funções Transações'!N260&lt;'Indices PF'!$F$18), N260*'Indices PF'!$K$17, N260*'Indices PF'!$L$17))))),
 IF(M260="EO", IF((O260&lt;='Indices PF'!$D$23),
  IF(('Funções Transações'!N260&lt;'Indices PF'!$E$26), N260*'Indices PF'!$J$23,
  IF(('Funções Transações'!N260&lt;'Indices PF'!$F$26), N260*'Indices PF'!$K$23, N260*'Indices PF'!$L$23)),
   IF((O260&lt;='Indices PF'!$D$24),
   IF(('Funções Transações'!N260&lt;'Indices PF'!$E$26), N260*'Indices PF'!$J$24,
   IF(('Funções Transações'!N260&lt;'Indices PF'!$F$26), N260*'Indices PF'!$K$24, N260*'Indices PF'!$L$24)),
    IF((O260&gt;='Indices PF'!$D$25),
    IF(('Funções Transações'!N260&lt;'Indices PF'!$E$26), N260*'Indices PF'!$J$25,
    IF(('Funções Transações'!N260&lt;'Indices PF'!$F$26), N260*'Indices PF'!$K$25, N260*'Indices PF'!$L$25)))))))))</f>
        <v/>
      </c>
      <c r="U260" s="216" t="str">
        <f>IF(OR(ISBLANK(P260),ISBLANK(Q260)),"",
 IF((Q260&lt;='Indices PF'!$D$47),
  IF(('Funções Transações'!P260&lt;'Indices PF'!$E$50), P260*'Indices PF'!$J$47,
  IF(('Funções Transações'!P260&lt;'Indices PF'!$F$50), P260*'Indices PF'!$K$47, P260*'Indices PF'!$L$47)),
   IF((Q260&lt;='Indices PF'!$D$48),
   IF(('Funções Transações'!P260&lt;'Indices PF'!$E$50), P260*'Indices PF'!$J$48,
   IF(('Funções Transações'!P260&lt;'Indices PF'!$F$50), P260*'Indices PF'!$K$48, P260*'Indices PF'!$L$48)),
    IF((Q260&gt;='Indices PF'!$D$49),
    IF(('Funções Transações'!P260&lt;'Indices PF'!$E$50), P260*'Indices PF'!$J$49,
    IF(('Funções Transações'!P260&lt;'Indices PF'!$F$50), P260*'Indices PF'!$K$49, P260*'Indices PF'!$L$49))))))</f>
        <v/>
      </c>
      <c r="V260" s="256"/>
      <c r="W260" s="211"/>
      <c r="X260" s="211"/>
      <c r="Y260" s="169"/>
      <c r="Z260" s="169"/>
      <c r="AA260" s="169"/>
      <c r="AB260" s="170"/>
      <c r="AC260" s="148"/>
      <c r="AD260" s="148"/>
      <c r="AE260" s="173"/>
      <c r="AF260" s="123"/>
      <c r="AG260" s="89"/>
    </row>
    <row r="261" spans="1:33" ht="12.75" customHeight="1">
      <c r="A261" s="84"/>
      <c r="B261" s="107"/>
      <c r="C261" s="173"/>
      <c r="D261" s="168"/>
      <c r="E261" s="169"/>
      <c r="F261" s="169"/>
      <c r="G261" s="169"/>
      <c r="H261" s="169"/>
      <c r="I261" s="169"/>
      <c r="J261" s="169"/>
      <c r="K261" s="211"/>
      <c r="L261" s="205"/>
      <c r="M261" s="117"/>
      <c r="N261" s="117"/>
      <c r="O261" s="122"/>
      <c r="P261" s="122"/>
      <c r="Q261" s="122"/>
      <c r="R261" s="115" t="str">
        <f>IF(AND(ISTEXT(T261),ISTEXT(U261)),"",SUM(T261:U261)*'Indices PF'!$E$54)</f>
        <v/>
      </c>
      <c r="S261" s="214" t="str">
        <f>IF(OR(ISBLANK(N261),ISBLANK(O261)),"",
 IF(M261="EI", IF((O261&lt;='Indices PF'!$D$7),
  IF(('Funções Transações'!N261&lt;'Indices PF'!$E$10), 'Indices PF'!$E$7,
  IF(('Funções Transações'!N261&lt;'Indices PF'!$F$10), 'Indices PF'!$F$7, 'Indices PF'!$G$7)),
   IF((O261&lt;='Indices PF'!$D$8),
   IF(('Funções Transações'!N261&lt;'Indices PF'!$E$10), 'Indices PF'!$E$8,
   IF(('Funções Transações'!N261&lt;'Indices PF'!$F$10), 'Indices PF'!$F$8, 'Indices PF'!$G$8)),
    IF((O261&gt;='Indices PF'!$D$9),
    IF(('Funções Transações'!N261&lt;'Indices PF'!$E$10), 'Indices PF'!$E$9,
    IF(('Funções Transações'!N261&lt;'Indices PF'!$F$10), 'Indices PF'!$F$9, 'Indices PF'!$G$9))))),
 IF(M261="EQ", IF((O261&lt;='Indices PF'!$D$15),
  IF(('Funções Transações'!N261&lt;'Indices PF'!$E$18), 'Indices PF'!$E$15,
  IF(('Funções Transações'!N261&lt;'Indices PF'!$F$18), 'Indices PF'!$F$15, 'Indices PF'!$G$15)),
   IF((O261&lt;='Indices PF'!$D$16),
   IF(('Funções Transações'!N261&lt;'Indices PF'!$E$18), 'Indices PF'!$E$16,
   IF(('Funções Transações'!N261&lt;'Indices PF'!$F$18), 'Indices PF'!$F$16, 'Indices PF'!$G$16)),
    IF((O261&gt;='Indices PF'!$D$17),
    IF(('Funções Transações'!N261&lt;'Indices PF'!$E$18), 'Indices PF'!$E$17,
    IF(('Funções Transações'!N261&lt;'Indices PF'!$F$18), 'Indices PF'!$F$17, 'Indices PF'!$G$17))))),
 IF(M261="EO", IF((O261&lt;='Indices PF'!$D$23),
  IF(('Funções Transações'!N261&lt;'Indices PF'!$E$26), 'Indices PF'!$E$23,
  IF(('Funções Transações'!N261&lt;'Indices PF'!$F$26), 'Indices PF'!$F$23, 'Indices PF'!$G$23)),
   IF((O261&lt;='Indices PF'!$D$24),
   IF(('Funções Transações'!N261&lt;'Indices PF'!$E$26), 'Indices PF'!$E$24,
   IF(('Funções Transações'!N261&lt;'Indices PF'!$F$26), 'Indices PF'!$F$24, 'Indices PF'!$G$24)),
    IF((O261&gt;='Indices PF'!$D$25),
    IF(('Funções Transações'!N261&lt;'Indices PF'!$E$26), 'Indices PF'!$E$25,
    IF(('Funções Transações'!N261&lt;'Indices PF'!$F$26), 'Indices PF'!$F$25, 'Indices PF'!$G$25)))))))))</f>
        <v/>
      </c>
      <c r="T261" s="215" t="str">
        <f>IF(OR(ISBLANK(N261),ISBLANK(O261)),"",
 IF(M261="EI", IF((O261&lt;='Indices PF'!$D$7),
  IF(('Funções Transações'!N261&lt;'Indices PF'!$E$10), N261*'Indices PF'!$J$7,
  IF(('Funções Transações'!N261&lt;'Indices PF'!$F$10), N261*'Indices PF'!$K$7, N261*'Indices PF'!$L$7)),
   IF((O261&lt;='Indices PF'!$D$8),
   IF(('Funções Transações'!N261&lt;'Indices PF'!$E$10), N261*'Indices PF'!$J$8,
   IF(('Funções Transações'!N261&lt;'Indices PF'!$F$10), N261*'Indices PF'!$K$8, N261*'Indices PF'!$L$8)),
    IF((O261&gt;='Indices PF'!$D$9),
    IF(('Funções Transações'!N261&lt;'Indices PF'!$E$10), N261*'Indices PF'!$J$9,
    IF(('Funções Transações'!N261&lt;'Indices PF'!$F$10), N261*'Indices PF'!$K$9, N261*'Indices PF'!$L$9))))),
 IF(M261="EQ", IF((O261&lt;='Indices PF'!$D$15),
  IF(('Funções Transações'!N261&lt;'Indices PF'!$E$18), N261*'Indices PF'!$J$15,
  IF(('Funções Transações'!N261&lt;'Indices PF'!$F$18), N261*'Indices PF'!$K$15, N261*'Indices PF'!$L$15)),
   IF((O261&lt;='Indices PF'!$D$16),
   IF(('Funções Transações'!N261&lt;'Indices PF'!$E$18), N261*'Indices PF'!$J$16,
   IF(('Funções Transações'!N261&lt;'Indices PF'!$F$18), N261*'Indices PF'!$K$16, N261*'Indices PF'!$L$16)),
    IF((O261&gt;='Indices PF'!$D$17),
    IF(('Funções Transações'!N261&lt;'Indices PF'!$E$18), N261*'Indices PF'!$J$17,
    IF(('Funções Transações'!N261&lt;'Indices PF'!$F$18), N261*'Indices PF'!$K$17, N261*'Indices PF'!$L$17))))),
 IF(M261="EO", IF((O261&lt;='Indices PF'!$D$23),
  IF(('Funções Transações'!N261&lt;'Indices PF'!$E$26), N261*'Indices PF'!$J$23,
  IF(('Funções Transações'!N261&lt;'Indices PF'!$F$26), N261*'Indices PF'!$K$23, N261*'Indices PF'!$L$23)),
   IF((O261&lt;='Indices PF'!$D$24),
   IF(('Funções Transações'!N261&lt;'Indices PF'!$E$26), N261*'Indices PF'!$J$24,
   IF(('Funções Transações'!N261&lt;'Indices PF'!$F$26), N261*'Indices PF'!$K$24, N261*'Indices PF'!$L$24)),
    IF((O261&gt;='Indices PF'!$D$25),
    IF(('Funções Transações'!N261&lt;'Indices PF'!$E$26), N261*'Indices PF'!$J$25,
    IF(('Funções Transações'!N261&lt;'Indices PF'!$F$26), N261*'Indices PF'!$K$25, N261*'Indices PF'!$L$25)))))))))</f>
        <v/>
      </c>
      <c r="U261" s="216" t="str">
        <f>IF(OR(ISBLANK(P261),ISBLANK(Q261)),"",
 IF((Q261&lt;='Indices PF'!$D$47),
  IF(('Funções Transações'!P261&lt;'Indices PF'!$E$50), P261*'Indices PF'!$J$47,
  IF(('Funções Transações'!P261&lt;'Indices PF'!$F$50), P261*'Indices PF'!$K$47, P261*'Indices PF'!$L$47)),
   IF((Q261&lt;='Indices PF'!$D$48),
   IF(('Funções Transações'!P261&lt;'Indices PF'!$E$50), P261*'Indices PF'!$J$48,
   IF(('Funções Transações'!P261&lt;'Indices PF'!$F$50), P261*'Indices PF'!$K$48, P261*'Indices PF'!$L$48)),
    IF((Q261&gt;='Indices PF'!$D$49),
    IF(('Funções Transações'!P261&lt;'Indices PF'!$E$50), P261*'Indices PF'!$J$49,
    IF(('Funções Transações'!P261&lt;'Indices PF'!$F$50), P261*'Indices PF'!$K$49, P261*'Indices PF'!$L$49))))))</f>
        <v/>
      </c>
      <c r="V261" s="256"/>
      <c r="W261" s="211"/>
      <c r="X261" s="211"/>
      <c r="Y261" s="169"/>
      <c r="Z261" s="169"/>
      <c r="AA261" s="169"/>
      <c r="AB261" s="170"/>
      <c r="AC261" s="148"/>
      <c r="AD261" s="148"/>
      <c r="AE261" s="173"/>
      <c r="AF261" s="123"/>
      <c r="AG261" s="89"/>
    </row>
    <row r="262" spans="1:33" ht="12.75" customHeight="1">
      <c r="A262" s="84"/>
      <c r="B262" s="107"/>
      <c r="C262" s="173"/>
      <c r="D262" s="168"/>
      <c r="E262" s="169"/>
      <c r="F262" s="169"/>
      <c r="G262" s="169"/>
      <c r="H262" s="169"/>
      <c r="I262" s="169"/>
      <c r="J262" s="169"/>
      <c r="K262" s="211"/>
      <c r="L262" s="205"/>
      <c r="M262" s="117"/>
      <c r="N262" s="117"/>
      <c r="O262" s="122"/>
      <c r="P262" s="122"/>
      <c r="Q262" s="122"/>
      <c r="R262" s="115" t="str">
        <f>IF(AND(ISTEXT(T262),ISTEXT(U262)),"",SUM(T262:U262)*'Indices PF'!$E$54)</f>
        <v/>
      </c>
      <c r="S262" s="214" t="str">
        <f>IF(OR(ISBLANK(N262),ISBLANK(O262)),"",
 IF(M262="EI", IF((O262&lt;='Indices PF'!$D$7),
  IF(('Funções Transações'!N262&lt;'Indices PF'!$E$10), 'Indices PF'!$E$7,
  IF(('Funções Transações'!N262&lt;'Indices PF'!$F$10), 'Indices PF'!$F$7, 'Indices PF'!$G$7)),
   IF((O262&lt;='Indices PF'!$D$8),
   IF(('Funções Transações'!N262&lt;'Indices PF'!$E$10), 'Indices PF'!$E$8,
   IF(('Funções Transações'!N262&lt;'Indices PF'!$F$10), 'Indices PF'!$F$8, 'Indices PF'!$G$8)),
    IF((O262&gt;='Indices PF'!$D$9),
    IF(('Funções Transações'!N262&lt;'Indices PF'!$E$10), 'Indices PF'!$E$9,
    IF(('Funções Transações'!N262&lt;'Indices PF'!$F$10), 'Indices PF'!$F$9, 'Indices PF'!$G$9))))),
 IF(M262="EQ", IF((O262&lt;='Indices PF'!$D$15),
  IF(('Funções Transações'!N262&lt;'Indices PF'!$E$18), 'Indices PF'!$E$15,
  IF(('Funções Transações'!N262&lt;'Indices PF'!$F$18), 'Indices PF'!$F$15, 'Indices PF'!$G$15)),
   IF((O262&lt;='Indices PF'!$D$16),
   IF(('Funções Transações'!N262&lt;'Indices PF'!$E$18), 'Indices PF'!$E$16,
   IF(('Funções Transações'!N262&lt;'Indices PF'!$F$18), 'Indices PF'!$F$16, 'Indices PF'!$G$16)),
    IF((O262&gt;='Indices PF'!$D$17),
    IF(('Funções Transações'!N262&lt;'Indices PF'!$E$18), 'Indices PF'!$E$17,
    IF(('Funções Transações'!N262&lt;'Indices PF'!$F$18), 'Indices PF'!$F$17, 'Indices PF'!$G$17))))),
 IF(M262="EO", IF((O262&lt;='Indices PF'!$D$23),
  IF(('Funções Transações'!N262&lt;'Indices PF'!$E$26), 'Indices PF'!$E$23,
  IF(('Funções Transações'!N262&lt;'Indices PF'!$F$26), 'Indices PF'!$F$23, 'Indices PF'!$G$23)),
   IF((O262&lt;='Indices PF'!$D$24),
   IF(('Funções Transações'!N262&lt;'Indices PF'!$E$26), 'Indices PF'!$E$24,
   IF(('Funções Transações'!N262&lt;'Indices PF'!$F$26), 'Indices PF'!$F$24, 'Indices PF'!$G$24)),
    IF((O262&gt;='Indices PF'!$D$25),
    IF(('Funções Transações'!N262&lt;'Indices PF'!$E$26), 'Indices PF'!$E$25,
    IF(('Funções Transações'!N262&lt;'Indices PF'!$F$26), 'Indices PF'!$F$25, 'Indices PF'!$G$25)))))))))</f>
        <v/>
      </c>
      <c r="T262" s="215" t="str">
        <f>IF(OR(ISBLANK(N262),ISBLANK(O262)),"",
 IF(M262="EI", IF((O262&lt;='Indices PF'!$D$7),
  IF(('Funções Transações'!N262&lt;'Indices PF'!$E$10), N262*'Indices PF'!$J$7,
  IF(('Funções Transações'!N262&lt;'Indices PF'!$F$10), N262*'Indices PF'!$K$7, N262*'Indices PF'!$L$7)),
   IF((O262&lt;='Indices PF'!$D$8),
   IF(('Funções Transações'!N262&lt;'Indices PF'!$E$10), N262*'Indices PF'!$J$8,
   IF(('Funções Transações'!N262&lt;'Indices PF'!$F$10), N262*'Indices PF'!$K$8, N262*'Indices PF'!$L$8)),
    IF((O262&gt;='Indices PF'!$D$9),
    IF(('Funções Transações'!N262&lt;'Indices PF'!$E$10), N262*'Indices PF'!$J$9,
    IF(('Funções Transações'!N262&lt;'Indices PF'!$F$10), N262*'Indices PF'!$K$9, N262*'Indices PF'!$L$9))))),
 IF(M262="EQ", IF((O262&lt;='Indices PF'!$D$15),
  IF(('Funções Transações'!N262&lt;'Indices PF'!$E$18), N262*'Indices PF'!$J$15,
  IF(('Funções Transações'!N262&lt;'Indices PF'!$F$18), N262*'Indices PF'!$K$15, N262*'Indices PF'!$L$15)),
   IF((O262&lt;='Indices PF'!$D$16),
   IF(('Funções Transações'!N262&lt;'Indices PF'!$E$18), N262*'Indices PF'!$J$16,
   IF(('Funções Transações'!N262&lt;'Indices PF'!$F$18), N262*'Indices PF'!$K$16, N262*'Indices PF'!$L$16)),
    IF((O262&gt;='Indices PF'!$D$17),
    IF(('Funções Transações'!N262&lt;'Indices PF'!$E$18), N262*'Indices PF'!$J$17,
    IF(('Funções Transações'!N262&lt;'Indices PF'!$F$18), N262*'Indices PF'!$K$17, N262*'Indices PF'!$L$17))))),
 IF(M262="EO", IF((O262&lt;='Indices PF'!$D$23),
  IF(('Funções Transações'!N262&lt;'Indices PF'!$E$26), N262*'Indices PF'!$J$23,
  IF(('Funções Transações'!N262&lt;'Indices PF'!$F$26), N262*'Indices PF'!$K$23, N262*'Indices PF'!$L$23)),
   IF((O262&lt;='Indices PF'!$D$24),
   IF(('Funções Transações'!N262&lt;'Indices PF'!$E$26), N262*'Indices PF'!$J$24,
   IF(('Funções Transações'!N262&lt;'Indices PF'!$F$26), N262*'Indices PF'!$K$24, N262*'Indices PF'!$L$24)),
    IF((O262&gt;='Indices PF'!$D$25),
    IF(('Funções Transações'!N262&lt;'Indices PF'!$E$26), N262*'Indices PF'!$J$25,
    IF(('Funções Transações'!N262&lt;'Indices PF'!$F$26), N262*'Indices PF'!$K$25, N262*'Indices PF'!$L$25)))))))))</f>
        <v/>
      </c>
      <c r="U262" s="216" t="str">
        <f>IF(OR(ISBLANK(P262),ISBLANK(Q262)),"",
 IF((Q262&lt;='Indices PF'!$D$47),
  IF(('Funções Transações'!P262&lt;'Indices PF'!$E$50), P262*'Indices PF'!$J$47,
  IF(('Funções Transações'!P262&lt;'Indices PF'!$F$50), P262*'Indices PF'!$K$47, P262*'Indices PF'!$L$47)),
   IF((Q262&lt;='Indices PF'!$D$48),
   IF(('Funções Transações'!P262&lt;'Indices PF'!$E$50), P262*'Indices PF'!$J$48,
   IF(('Funções Transações'!P262&lt;'Indices PF'!$F$50), P262*'Indices PF'!$K$48, P262*'Indices PF'!$L$48)),
    IF((Q262&gt;='Indices PF'!$D$49),
    IF(('Funções Transações'!P262&lt;'Indices PF'!$E$50), P262*'Indices PF'!$J$49,
    IF(('Funções Transações'!P262&lt;'Indices PF'!$F$50), P262*'Indices PF'!$K$49, P262*'Indices PF'!$L$49))))))</f>
        <v/>
      </c>
      <c r="V262" s="256"/>
      <c r="W262" s="211"/>
      <c r="X262" s="211"/>
      <c r="Y262" s="169"/>
      <c r="Z262" s="169"/>
      <c r="AA262" s="169"/>
      <c r="AB262" s="170"/>
      <c r="AC262" s="148"/>
      <c r="AD262" s="148"/>
      <c r="AE262" s="173"/>
      <c r="AF262" s="123"/>
      <c r="AG262" s="89"/>
    </row>
    <row r="263" spans="1:33" ht="12.75" customHeight="1">
      <c r="A263" s="84"/>
      <c r="B263" s="107"/>
      <c r="C263" s="173"/>
      <c r="D263" s="168"/>
      <c r="E263" s="169"/>
      <c r="F263" s="169"/>
      <c r="G263" s="169"/>
      <c r="H263" s="169"/>
      <c r="I263" s="169"/>
      <c r="J263" s="169"/>
      <c r="K263" s="211"/>
      <c r="L263" s="205"/>
      <c r="M263" s="117"/>
      <c r="N263" s="117"/>
      <c r="O263" s="122"/>
      <c r="P263" s="122"/>
      <c r="Q263" s="122"/>
      <c r="R263" s="115" t="str">
        <f>IF(AND(ISTEXT(T263),ISTEXT(U263)),"",SUM(T263:U263)*'Indices PF'!$E$54)</f>
        <v/>
      </c>
      <c r="S263" s="214" t="str">
        <f>IF(OR(ISBLANK(N263),ISBLANK(O263)),"",
 IF(M263="EI", IF((O263&lt;='Indices PF'!$D$7),
  IF(('Funções Transações'!N263&lt;'Indices PF'!$E$10), 'Indices PF'!$E$7,
  IF(('Funções Transações'!N263&lt;'Indices PF'!$F$10), 'Indices PF'!$F$7, 'Indices PF'!$G$7)),
   IF((O263&lt;='Indices PF'!$D$8),
   IF(('Funções Transações'!N263&lt;'Indices PF'!$E$10), 'Indices PF'!$E$8,
   IF(('Funções Transações'!N263&lt;'Indices PF'!$F$10), 'Indices PF'!$F$8, 'Indices PF'!$G$8)),
    IF((O263&gt;='Indices PF'!$D$9),
    IF(('Funções Transações'!N263&lt;'Indices PF'!$E$10), 'Indices PF'!$E$9,
    IF(('Funções Transações'!N263&lt;'Indices PF'!$F$10), 'Indices PF'!$F$9, 'Indices PF'!$G$9))))),
 IF(M263="EQ", IF((O263&lt;='Indices PF'!$D$15),
  IF(('Funções Transações'!N263&lt;'Indices PF'!$E$18), 'Indices PF'!$E$15,
  IF(('Funções Transações'!N263&lt;'Indices PF'!$F$18), 'Indices PF'!$F$15, 'Indices PF'!$G$15)),
   IF((O263&lt;='Indices PF'!$D$16),
   IF(('Funções Transações'!N263&lt;'Indices PF'!$E$18), 'Indices PF'!$E$16,
   IF(('Funções Transações'!N263&lt;'Indices PF'!$F$18), 'Indices PF'!$F$16, 'Indices PF'!$G$16)),
    IF((O263&gt;='Indices PF'!$D$17),
    IF(('Funções Transações'!N263&lt;'Indices PF'!$E$18), 'Indices PF'!$E$17,
    IF(('Funções Transações'!N263&lt;'Indices PF'!$F$18), 'Indices PF'!$F$17, 'Indices PF'!$G$17))))),
 IF(M263="EO", IF((O263&lt;='Indices PF'!$D$23),
  IF(('Funções Transações'!N263&lt;'Indices PF'!$E$26), 'Indices PF'!$E$23,
  IF(('Funções Transações'!N263&lt;'Indices PF'!$F$26), 'Indices PF'!$F$23, 'Indices PF'!$G$23)),
   IF((O263&lt;='Indices PF'!$D$24),
   IF(('Funções Transações'!N263&lt;'Indices PF'!$E$26), 'Indices PF'!$E$24,
   IF(('Funções Transações'!N263&lt;'Indices PF'!$F$26), 'Indices PF'!$F$24, 'Indices PF'!$G$24)),
    IF((O263&gt;='Indices PF'!$D$25),
    IF(('Funções Transações'!N263&lt;'Indices PF'!$E$26), 'Indices PF'!$E$25,
    IF(('Funções Transações'!N263&lt;'Indices PF'!$F$26), 'Indices PF'!$F$25, 'Indices PF'!$G$25)))))))))</f>
        <v/>
      </c>
      <c r="T263" s="215" t="str">
        <f>IF(OR(ISBLANK(N263),ISBLANK(O263)),"",
 IF(M263="EI", IF((O263&lt;='Indices PF'!$D$7),
  IF(('Funções Transações'!N263&lt;'Indices PF'!$E$10), N263*'Indices PF'!$J$7,
  IF(('Funções Transações'!N263&lt;'Indices PF'!$F$10), N263*'Indices PF'!$K$7, N263*'Indices PF'!$L$7)),
   IF((O263&lt;='Indices PF'!$D$8),
   IF(('Funções Transações'!N263&lt;'Indices PF'!$E$10), N263*'Indices PF'!$J$8,
   IF(('Funções Transações'!N263&lt;'Indices PF'!$F$10), N263*'Indices PF'!$K$8, N263*'Indices PF'!$L$8)),
    IF((O263&gt;='Indices PF'!$D$9),
    IF(('Funções Transações'!N263&lt;'Indices PF'!$E$10), N263*'Indices PF'!$J$9,
    IF(('Funções Transações'!N263&lt;'Indices PF'!$F$10), N263*'Indices PF'!$K$9, N263*'Indices PF'!$L$9))))),
 IF(M263="EQ", IF((O263&lt;='Indices PF'!$D$15),
  IF(('Funções Transações'!N263&lt;'Indices PF'!$E$18), N263*'Indices PF'!$J$15,
  IF(('Funções Transações'!N263&lt;'Indices PF'!$F$18), N263*'Indices PF'!$K$15, N263*'Indices PF'!$L$15)),
   IF((O263&lt;='Indices PF'!$D$16),
   IF(('Funções Transações'!N263&lt;'Indices PF'!$E$18), N263*'Indices PF'!$J$16,
   IF(('Funções Transações'!N263&lt;'Indices PF'!$F$18), N263*'Indices PF'!$K$16, N263*'Indices PF'!$L$16)),
    IF((O263&gt;='Indices PF'!$D$17),
    IF(('Funções Transações'!N263&lt;'Indices PF'!$E$18), N263*'Indices PF'!$J$17,
    IF(('Funções Transações'!N263&lt;'Indices PF'!$F$18), N263*'Indices PF'!$K$17, N263*'Indices PF'!$L$17))))),
 IF(M263="EO", IF((O263&lt;='Indices PF'!$D$23),
  IF(('Funções Transações'!N263&lt;'Indices PF'!$E$26), N263*'Indices PF'!$J$23,
  IF(('Funções Transações'!N263&lt;'Indices PF'!$F$26), N263*'Indices PF'!$K$23, N263*'Indices PF'!$L$23)),
   IF((O263&lt;='Indices PF'!$D$24),
   IF(('Funções Transações'!N263&lt;'Indices PF'!$E$26), N263*'Indices PF'!$J$24,
   IF(('Funções Transações'!N263&lt;'Indices PF'!$F$26), N263*'Indices PF'!$K$24, N263*'Indices PF'!$L$24)),
    IF((O263&gt;='Indices PF'!$D$25),
    IF(('Funções Transações'!N263&lt;'Indices PF'!$E$26), N263*'Indices PF'!$J$25,
    IF(('Funções Transações'!N263&lt;'Indices PF'!$F$26), N263*'Indices PF'!$K$25, N263*'Indices PF'!$L$25)))))))))</f>
        <v/>
      </c>
      <c r="U263" s="216" t="str">
        <f>IF(OR(ISBLANK(P263),ISBLANK(Q263)),"",
 IF((Q263&lt;='Indices PF'!$D$47),
  IF(('Funções Transações'!P263&lt;'Indices PF'!$E$50), P263*'Indices PF'!$J$47,
  IF(('Funções Transações'!P263&lt;'Indices PF'!$F$50), P263*'Indices PF'!$K$47, P263*'Indices PF'!$L$47)),
   IF((Q263&lt;='Indices PF'!$D$48),
   IF(('Funções Transações'!P263&lt;'Indices PF'!$E$50), P263*'Indices PF'!$J$48,
   IF(('Funções Transações'!P263&lt;'Indices PF'!$F$50), P263*'Indices PF'!$K$48, P263*'Indices PF'!$L$48)),
    IF((Q263&gt;='Indices PF'!$D$49),
    IF(('Funções Transações'!P263&lt;'Indices PF'!$E$50), P263*'Indices PF'!$J$49,
    IF(('Funções Transações'!P263&lt;'Indices PF'!$F$50), P263*'Indices PF'!$K$49, P263*'Indices PF'!$L$49))))))</f>
        <v/>
      </c>
      <c r="V263" s="256"/>
      <c r="W263" s="211"/>
      <c r="X263" s="211"/>
      <c r="Y263" s="169"/>
      <c r="Z263" s="169"/>
      <c r="AA263" s="169"/>
      <c r="AB263" s="170"/>
      <c r="AC263" s="148"/>
      <c r="AD263" s="148"/>
      <c r="AE263" s="173"/>
      <c r="AF263" s="123"/>
      <c r="AG263" s="89"/>
    </row>
    <row r="264" spans="1:33" ht="12.75" customHeight="1">
      <c r="A264" s="84"/>
      <c r="B264" s="107"/>
      <c r="C264" s="173"/>
      <c r="D264" s="168"/>
      <c r="E264" s="169"/>
      <c r="F264" s="169"/>
      <c r="G264" s="169"/>
      <c r="H264" s="169"/>
      <c r="I264" s="169"/>
      <c r="J264" s="169"/>
      <c r="K264" s="211"/>
      <c r="L264" s="205"/>
      <c r="M264" s="117"/>
      <c r="N264" s="117"/>
      <c r="O264" s="122"/>
      <c r="P264" s="122"/>
      <c r="Q264" s="122"/>
      <c r="R264" s="115" t="str">
        <f>IF(AND(ISTEXT(T264),ISTEXT(U264)),"",SUM(T264:U264)*'Indices PF'!$E$54)</f>
        <v/>
      </c>
      <c r="S264" s="214" t="str">
        <f>IF(OR(ISBLANK(N264),ISBLANK(O264)),"",
 IF(M264="EI", IF((O264&lt;='Indices PF'!$D$7),
  IF(('Funções Transações'!N264&lt;'Indices PF'!$E$10), 'Indices PF'!$E$7,
  IF(('Funções Transações'!N264&lt;'Indices PF'!$F$10), 'Indices PF'!$F$7, 'Indices PF'!$G$7)),
   IF((O264&lt;='Indices PF'!$D$8),
   IF(('Funções Transações'!N264&lt;'Indices PF'!$E$10), 'Indices PF'!$E$8,
   IF(('Funções Transações'!N264&lt;'Indices PF'!$F$10), 'Indices PF'!$F$8, 'Indices PF'!$G$8)),
    IF((O264&gt;='Indices PF'!$D$9),
    IF(('Funções Transações'!N264&lt;'Indices PF'!$E$10), 'Indices PF'!$E$9,
    IF(('Funções Transações'!N264&lt;'Indices PF'!$F$10), 'Indices PF'!$F$9, 'Indices PF'!$G$9))))),
 IF(M264="EQ", IF((O264&lt;='Indices PF'!$D$15),
  IF(('Funções Transações'!N264&lt;'Indices PF'!$E$18), 'Indices PF'!$E$15,
  IF(('Funções Transações'!N264&lt;'Indices PF'!$F$18), 'Indices PF'!$F$15, 'Indices PF'!$G$15)),
   IF((O264&lt;='Indices PF'!$D$16),
   IF(('Funções Transações'!N264&lt;'Indices PF'!$E$18), 'Indices PF'!$E$16,
   IF(('Funções Transações'!N264&lt;'Indices PF'!$F$18), 'Indices PF'!$F$16, 'Indices PF'!$G$16)),
    IF((O264&gt;='Indices PF'!$D$17),
    IF(('Funções Transações'!N264&lt;'Indices PF'!$E$18), 'Indices PF'!$E$17,
    IF(('Funções Transações'!N264&lt;'Indices PF'!$F$18), 'Indices PF'!$F$17, 'Indices PF'!$G$17))))),
 IF(M264="EO", IF((O264&lt;='Indices PF'!$D$23),
  IF(('Funções Transações'!N264&lt;'Indices PF'!$E$26), 'Indices PF'!$E$23,
  IF(('Funções Transações'!N264&lt;'Indices PF'!$F$26), 'Indices PF'!$F$23, 'Indices PF'!$G$23)),
   IF((O264&lt;='Indices PF'!$D$24),
   IF(('Funções Transações'!N264&lt;'Indices PF'!$E$26), 'Indices PF'!$E$24,
   IF(('Funções Transações'!N264&lt;'Indices PF'!$F$26), 'Indices PF'!$F$24, 'Indices PF'!$G$24)),
    IF((O264&gt;='Indices PF'!$D$25),
    IF(('Funções Transações'!N264&lt;'Indices PF'!$E$26), 'Indices PF'!$E$25,
    IF(('Funções Transações'!N264&lt;'Indices PF'!$F$26), 'Indices PF'!$F$25, 'Indices PF'!$G$25)))))))))</f>
        <v/>
      </c>
      <c r="T264" s="215" t="str">
        <f>IF(OR(ISBLANK(N264),ISBLANK(O264)),"",
 IF(M264="EI", IF((O264&lt;='Indices PF'!$D$7),
  IF(('Funções Transações'!N264&lt;'Indices PF'!$E$10), N264*'Indices PF'!$J$7,
  IF(('Funções Transações'!N264&lt;'Indices PF'!$F$10), N264*'Indices PF'!$K$7, N264*'Indices PF'!$L$7)),
   IF((O264&lt;='Indices PF'!$D$8),
   IF(('Funções Transações'!N264&lt;'Indices PF'!$E$10), N264*'Indices PF'!$J$8,
   IF(('Funções Transações'!N264&lt;'Indices PF'!$F$10), N264*'Indices PF'!$K$8, N264*'Indices PF'!$L$8)),
    IF((O264&gt;='Indices PF'!$D$9),
    IF(('Funções Transações'!N264&lt;'Indices PF'!$E$10), N264*'Indices PF'!$J$9,
    IF(('Funções Transações'!N264&lt;'Indices PF'!$F$10), N264*'Indices PF'!$K$9, N264*'Indices PF'!$L$9))))),
 IF(M264="EQ", IF((O264&lt;='Indices PF'!$D$15),
  IF(('Funções Transações'!N264&lt;'Indices PF'!$E$18), N264*'Indices PF'!$J$15,
  IF(('Funções Transações'!N264&lt;'Indices PF'!$F$18), N264*'Indices PF'!$K$15, N264*'Indices PF'!$L$15)),
   IF((O264&lt;='Indices PF'!$D$16),
   IF(('Funções Transações'!N264&lt;'Indices PF'!$E$18), N264*'Indices PF'!$J$16,
   IF(('Funções Transações'!N264&lt;'Indices PF'!$F$18), N264*'Indices PF'!$K$16, N264*'Indices PF'!$L$16)),
    IF((O264&gt;='Indices PF'!$D$17),
    IF(('Funções Transações'!N264&lt;'Indices PF'!$E$18), N264*'Indices PF'!$J$17,
    IF(('Funções Transações'!N264&lt;'Indices PF'!$F$18), N264*'Indices PF'!$K$17, N264*'Indices PF'!$L$17))))),
 IF(M264="EO", IF((O264&lt;='Indices PF'!$D$23),
  IF(('Funções Transações'!N264&lt;'Indices PF'!$E$26), N264*'Indices PF'!$J$23,
  IF(('Funções Transações'!N264&lt;'Indices PF'!$F$26), N264*'Indices PF'!$K$23, N264*'Indices PF'!$L$23)),
   IF((O264&lt;='Indices PF'!$D$24),
   IF(('Funções Transações'!N264&lt;'Indices PF'!$E$26), N264*'Indices PF'!$J$24,
   IF(('Funções Transações'!N264&lt;'Indices PF'!$F$26), N264*'Indices PF'!$K$24, N264*'Indices PF'!$L$24)),
    IF((O264&gt;='Indices PF'!$D$25),
    IF(('Funções Transações'!N264&lt;'Indices PF'!$E$26), N264*'Indices PF'!$J$25,
    IF(('Funções Transações'!N264&lt;'Indices PF'!$F$26), N264*'Indices PF'!$K$25, N264*'Indices PF'!$L$25)))))))))</f>
        <v/>
      </c>
      <c r="U264" s="216" t="str">
        <f>IF(OR(ISBLANK(P264),ISBLANK(Q264)),"",
 IF((Q264&lt;='Indices PF'!$D$47),
  IF(('Funções Transações'!P264&lt;'Indices PF'!$E$50), P264*'Indices PF'!$J$47,
  IF(('Funções Transações'!P264&lt;'Indices PF'!$F$50), P264*'Indices PF'!$K$47, P264*'Indices PF'!$L$47)),
   IF((Q264&lt;='Indices PF'!$D$48),
   IF(('Funções Transações'!P264&lt;'Indices PF'!$E$50), P264*'Indices PF'!$J$48,
   IF(('Funções Transações'!P264&lt;'Indices PF'!$F$50), P264*'Indices PF'!$K$48, P264*'Indices PF'!$L$48)),
    IF((Q264&gt;='Indices PF'!$D$49),
    IF(('Funções Transações'!P264&lt;'Indices PF'!$E$50), P264*'Indices PF'!$J$49,
    IF(('Funções Transações'!P264&lt;'Indices PF'!$F$50), P264*'Indices PF'!$K$49, P264*'Indices PF'!$L$49))))))</f>
        <v/>
      </c>
      <c r="V264" s="256"/>
      <c r="W264" s="211"/>
      <c r="X264" s="211"/>
      <c r="Y264" s="169"/>
      <c r="Z264" s="169"/>
      <c r="AA264" s="169"/>
      <c r="AB264" s="170"/>
      <c r="AC264" s="148"/>
      <c r="AD264" s="148"/>
      <c r="AE264" s="173"/>
      <c r="AF264" s="123"/>
      <c r="AG264" s="89"/>
    </row>
    <row r="265" spans="1:33" ht="12.75" customHeight="1">
      <c r="A265" s="84"/>
      <c r="B265" s="107"/>
      <c r="C265" s="173"/>
      <c r="D265" s="168"/>
      <c r="E265" s="169"/>
      <c r="F265" s="169"/>
      <c r="G265" s="169"/>
      <c r="H265" s="169"/>
      <c r="I265" s="169"/>
      <c r="J265" s="169"/>
      <c r="K265" s="211"/>
      <c r="L265" s="205"/>
      <c r="M265" s="117"/>
      <c r="N265" s="117"/>
      <c r="O265" s="122"/>
      <c r="P265" s="122"/>
      <c r="Q265" s="122"/>
      <c r="R265" s="115" t="str">
        <f>IF(AND(ISTEXT(T265),ISTEXT(U265)),"",SUM(T265:U265)*'Indices PF'!$E$54)</f>
        <v/>
      </c>
      <c r="S265" s="214" t="str">
        <f>IF(OR(ISBLANK(N265),ISBLANK(O265)),"",
 IF(M265="EI", IF((O265&lt;='Indices PF'!$D$7),
  IF(('Funções Transações'!N265&lt;'Indices PF'!$E$10), 'Indices PF'!$E$7,
  IF(('Funções Transações'!N265&lt;'Indices PF'!$F$10), 'Indices PF'!$F$7, 'Indices PF'!$G$7)),
   IF((O265&lt;='Indices PF'!$D$8),
   IF(('Funções Transações'!N265&lt;'Indices PF'!$E$10), 'Indices PF'!$E$8,
   IF(('Funções Transações'!N265&lt;'Indices PF'!$F$10), 'Indices PF'!$F$8, 'Indices PF'!$G$8)),
    IF((O265&gt;='Indices PF'!$D$9),
    IF(('Funções Transações'!N265&lt;'Indices PF'!$E$10), 'Indices PF'!$E$9,
    IF(('Funções Transações'!N265&lt;'Indices PF'!$F$10), 'Indices PF'!$F$9, 'Indices PF'!$G$9))))),
 IF(M265="EQ", IF((O265&lt;='Indices PF'!$D$15),
  IF(('Funções Transações'!N265&lt;'Indices PF'!$E$18), 'Indices PF'!$E$15,
  IF(('Funções Transações'!N265&lt;'Indices PF'!$F$18), 'Indices PF'!$F$15, 'Indices PF'!$G$15)),
   IF((O265&lt;='Indices PF'!$D$16),
   IF(('Funções Transações'!N265&lt;'Indices PF'!$E$18), 'Indices PF'!$E$16,
   IF(('Funções Transações'!N265&lt;'Indices PF'!$F$18), 'Indices PF'!$F$16, 'Indices PF'!$G$16)),
    IF((O265&gt;='Indices PF'!$D$17),
    IF(('Funções Transações'!N265&lt;'Indices PF'!$E$18), 'Indices PF'!$E$17,
    IF(('Funções Transações'!N265&lt;'Indices PF'!$F$18), 'Indices PF'!$F$17, 'Indices PF'!$G$17))))),
 IF(M265="EO", IF((O265&lt;='Indices PF'!$D$23),
  IF(('Funções Transações'!N265&lt;'Indices PF'!$E$26), 'Indices PF'!$E$23,
  IF(('Funções Transações'!N265&lt;'Indices PF'!$F$26), 'Indices PF'!$F$23, 'Indices PF'!$G$23)),
   IF((O265&lt;='Indices PF'!$D$24),
   IF(('Funções Transações'!N265&lt;'Indices PF'!$E$26), 'Indices PF'!$E$24,
   IF(('Funções Transações'!N265&lt;'Indices PF'!$F$26), 'Indices PF'!$F$24, 'Indices PF'!$G$24)),
    IF((O265&gt;='Indices PF'!$D$25),
    IF(('Funções Transações'!N265&lt;'Indices PF'!$E$26), 'Indices PF'!$E$25,
    IF(('Funções Transações'!N265&lt;'Indices PF'!$F$26), 'Indices PF'!$F$25, 'Indices PF'!$G$25)))))))))</f>
        <v/>
      </c>
      <c r="T265" s="215" t="str">
        <f>IF(OR(ISBLANK(N265),ISBLANK(O265)),"",
 IF(M265="EI", IF((O265&lt;='Indices PF'!$D$7),
  IF(('Funções Transações'!N265&lt;'Indices PF'!$E$10), N265*'Indices PF'!$J$7,
  IF(('Funções Transações'!N265&lt;'Indices PF'!$F$10), N265*'Indices PF'!$K$7, N265*'Indices PF'!$L$7)),
   IF((O265&lt;='Indices PF'!$D$8),
   IF(('Funções Transações'!N265&lt;'Indices PF'!$E$10), N265*'Indices PF'!$J$8,
   IF(('Funções Transações'!N265&lt;'Indices PF'!$F$10), N265*'Indices PF'!$K$8, N265*'Indices PF'!$L$8)),
    IF((O265&gt;='Indices PF'!$D$9),
    IF(('Funções Transações'!N265&lt;'Indices PF'!$E$10), N265*'Indices PF'!$J$9,
    IF(('Funções Transações'!N265&lt;'Indices PF'!$F$10), N265*'Indices PF'!$K$9, N265*'Indices PF'!$L$9))))),
 IF(M265="EQ", IF((O265&lt;='Indices PF'!$D$15),
  IF(('Funções Transações'!N265&lt;'Indices PF'!$E$18), N265*'Indices PF'!$J$15,
  IF(('Funções Transações'!N265&lt;'Indices PF'!$F$18), N265*'Indices PF'!$K$15, N265*'Indices PF'!$L$15)),
   IF((O265&lt;='Indices PF'!$D$16),
   IF(('Funções Transações'!N265&lt;'Indices PF'!$E$18), N265*'Indices PF'!$J$16,
   IF(('Funções Transações'!N265&lt;'Indices PF'!$F$18), N265*'Indices PF'!$K$16, N265*'Indices PF'!$L$16)),
    IF((O265&gt;='Indices PF'!$D$17),
    IF(('Funções Transações'!N265&lt;'Indices PF'!$E$18), N265*'Indices PF'!$J$17,
    IF(('Funções Transações'!N265&lt;'Indices PF'!$F$18), N265*'Indices PF'!$K$17, N265*'Indices PF'!$L$17))))),
 IF(M265="EO", IF((O265&lt;='Indices PF'!$D$23),
  IF(('Funções Transações'!N265&lt;'Indices PF'!$E$26), N265*'Indices PF'!$J$23,
  IF(('Funções Transações'!N265&lt;'Indices PF'!$F$26), N265*'Indices PF'!$K$23, N265*'Indices PF'!$L$23)),
   IF((O265&lt;='Indices PF'!$D$24),
   IF(('Funções Transações'!N265&lt;'Indices PF'!$E$26), N265*'Indices PF'!$J$24,
   IF(('Funções Transações'!N265&lt;'Indices PF'!$F$26), N265*'Indices PF'!$K$24, N265*'Indices PF'!$L$24)),
    IF((O265&gt;='Indices PF'!$D$25),
    IF(('Funções Transações'!N265&lt;'Indices PF'!$E$26), N265*'Indices PF'!$J$25,
    IF(('Funções Transações'!N265&lt;'Indices PF'!$F$26), N265*'Indices PF'!$K$25, N265*'Indices PF'!$L$25)))))))))</f>
        <v/>
      </c>
      <c r="U265" s="216" t="str">
        <f>IF(OR(ISBLANK(P265),ISBLANK(Q265)),"",
 IF((Q265&lt;='Indices PF'!$D$47),
  IF(('Funções Transações'!P265&lt;'Indices PF'!$E$50), P265*'Indices PF'!$J$47,
  IF(('Funções Transações'!P265&lt;'Indices PF'!$F$50), P265*'Indices PF'!$K$47, P265*'Indices PF'!$L$47)),
   IF((Q265&lt;='Indices PF'!$D$48),
   IF(('Funções Transações'!P265&lt;'Indices PF'!$E$50), P265*'Indices PF'!$J$48,
   IF(('Funções Transações'!P265&lt;'Indices PF'!$F$50), P265*'Indices PF'!$K$48, P265*'Indices PF'!$L$48)),
    IF((Q265&gt;='Indices PF'!$D$49),
    IF(('Funções Transações'!P265&lt;'Indices PF'!$E$50), P265*'Indices PF'!$J$49,
    IF(('Funções Transações'!P265&lt;'Indices PF'!$F$50), P265*'Indices PF'!$K$49, P265*'Indices PF'!$L$49))))))</f>
        <v/>
      </c>
      <c r="V265" s="256"/>
      <c r="W265" s="211"/>
      <c r="X265" s="211"/>
      <c r="Y265" s="169"/>
      <c r="Z265" s="169"/>
      <c r="AA265" s="169"/>
      <c r="AB265" s="170"/>
      <c r="AC265" s="148"/>
      <c r="AD265" s="148"/>
      <c r="AE265" s="173"/>
      <c r="AF265" s="123"/>
      <c r="AG265" s="89"/>
    </row>
    <row r="266" spans="1:33" ht="12.75" customHeight="1">
      <c r="A266" s="84"/>
      <c r="B266" s="107"/>
      <c r="C266" s="173"/>
      <c r="D266" s="168"/>
      <c r="E266" s="169"/>
      <c r="F266" s="169"/>
      <c r="G266" s="169"/>
      <c r="H266" s="169"/>
      <c r="I266" s="169"/>
      <c r="J266" s="169"/>
      <c r="K266" s="211"/>
      <c r="L266" s="205"/>
      <c r="M266" s="117"/>
      <c r="N266" s="117"/>
      <c r="O266" s="122"/>
      <c r="P266" s="122"/>
      <c r="Q266" s="122"/>
      <c r="R266" s="115" t="str">
        <f>IF(AND(ISTEXT(T266),ISTEXT(U266)),"",SUM(T266:U266)*'Indices PF'!$E$54)</f>
        <v/>
      </c>
      <c r="S266" s="214" t="str">
        <f>IF(OR(ISBLANK(N266),ISBLANK(O266)),"",
 IF(M266="EI", IF((O266&lt;='Indices PF'!$D$7),
  IF(('Funções Transações'!N266&lt;'Indices PF'!$E$10), 'Indices PF'!$E$7,
  IF(('Funções Transações'!N266&lt;'Indices PF'!$F$10), 'Indices PF'!$F$7, 'Indices PF'!$G$7)),
   IF((O266&lt;='Indices PF'!$D$8),
   IF(('Funções Transações'!N266&lt;'Indices PF'!$E$10), 'Indices PF'!$E$8,
   IF(('Funções Transações'!N266&lt;'Indices PF'!$F$10), 'Indices PF'!$F$8, 'Indices PF'!$G$8)),
    IF((O266&gt;='Indices PF'!$D$9),
    IF(('Funções Transações'!N266&lt;'Indices PF'!$E$10), 'Indices PF'!$E$9,
    IF(('Funções Transações'!N266&lt;'Indices PF'!$F$10), 'Indices PF'!$F$9, 'Indices PF'!$G$9))))),
 IF(M266="EQ", IF((O266&lt;='Indices PF'!$D$15),
  IF(('Funções Transações'!N266&lt;'Indices PF'!$E$18), 'Indices PF'!$E$15,
  IF(('Funções Transações'!N266&lt;'Indices PF'!$F$18), 'Indices PF'!$F$15, 'Indices PF'!$G$15)),
   IF((O266&lt;='Indices PF'!$D$16),
   IF(('Funções Transações'!N266&lt;'Indices PF'!$E$18), 'Indices PF'!$E$16,
   IF(('Funções Transações'!N266&lt;'Indices PF'!$F$18), 'Indices PF'!$F$16, 'Indices PF'!$G$16)),
    IF((O266&gt;='Indices PF'!$D$17),
    IF(('Funções Transações'!N266&lt;'Indices PF'!$E$18), 'Indices PF'!$E$17,
    IF(('Funções Transações'!N266&lt;'Indices PF'!$F$18), 'Indices PF'!$F$17, 'Indices PF'!$G$17))))),
 IF(M266="EO", IF((O266&lt;='Indices PF'!$D$23),
  IF(('Funções Transações'!N266&lt;'Indices PF'!$E$26), 'Indices PF'!$E$23,
  IF(('Funções Transações'!N266&lt;'Indices PF'!$F$26), 'Indices PF'!$F$23, 'Indices PF'!$G$23)),
   IF((O266&lt;='Indices PF'!$D$24),
   IF(('Funções Transações'!N266&lt;'Indices PF'!$E$26), 'Indices PF'!$E$24,
   IF(('Funções Transações'!N266&lt;'Indices PF'!$F$26), 'Indices PF'!$F$24, 'Indices PF'!$G$24)),
    IF((O266&gt;='Indices PF'!$D$25),
    IF(('Funções Transações'!N266&lt;'Indices PF'!$E$26), 'Indices PF'!$E$25,
    IF(('Funções Transações'!N266&lt;'Indices PF'!$F$26), 'Indices PF'!$F$25, 'Indices PF'!$G$25)))))))))</f>
        <v/>
      </c>
      <c r="T266" s="215" t="str">
        <f>IF(OR(ISBLANK(N266),ISBLANK(O266)),"",
 IF(M266="EI", IF((O266&lt;='Indices PF'!$D$7),
  IF(('Funções Transações'!N266&lt;'Indices PF'!$E$10), N266*'Indices PF'!$J$7,
  IF(('Funções Transações'!N266&lt;'Indices PF'!$F$10), N266*'Indices PF'!$K$7, N266*'Indices PF'!$L$7)),
   IF((O266&lt;='Indices PF'!$D$8),
   IF(('Funções Transações'!N266&lt;'Indices PF'!$E$10), N266*'Indices PF'!$J$8,
   IF(('Funções Transações'!N266&lt;'Indices PF'!$F$10), N266*'Indices PF'!$K$8, N266*'Indices PF'!$L$8)),
    IF((O266&gt;='Indices PF'!$D$9),
    IF(('Funções Transações'!N266&lt;'Indices PF'!$E$10), N266*'Indices PF'!$J$9,
    IF(('Funções Transações'!N266&lt;'Indices PF'!$F$10), N266*'Indices PF'!$K$9, N266*'Indices PF'!$L$9))))),
 IF(M266="EQ", IF((O266&lt;='Indices PF'!$D$15),
  IF(('Funções Transações'!N266&lt;'Indices PF'!$E$18), N266*'Indices PF'!$J$15,
  IF(('Funções Transações'!N266&lt;'Indices PF'!$F$18), N266*'Indices PF'!$K$15, N266*'Indices PF'!$L$15)),
   IF((O266&lt;='Indices PF'!$D$16),
   IF(('Funções Transações'!N266&lt;'Indices PF'!$E$18), N266*'Indices PF'!$J$16,
   IF(('Funções Transações'!N266&lt;'Indices PF'!$F$18), N266*'Indices PF'!$K$16, N266*'Indices PF'!$L$16)),
    IF((O266&gt;='Indices PF'!$D$17),
    IF(('Funções Transações'!N266&lt;'Indices PF'!$E$18), N266*'Indices PF'!$J$17,
    IF(('Funções Transações'!N266&lt;'Indices PF'!$F$18), N266*'Indices PF'!$K$17, N266*'Indices PF'!$L$17))))),
 IF(M266="EO", IF((O266&lt;='Indices PF'!$D$23),
  IF(('Funções Transações'!N266&lt;'Indices PF'!$E$26), N266*'Indices PF'!$J$23,
  IF(('Funções Transações'!N266&lt;'Indices PF'!$F$26), N266*'Indices PF'!$K$23, N266*'Indices PF'!$L$23)),
   IF((O266&lt;='Indices PF'!$D$24),
   IF(('Funções Transações'!N266&lt;'Indices PF'!$E$26), N266*'Indices PF'!$J$24,
   IF(('Funções Transações'!N266&lt;'Indices PF'!$F$26), N266*'Indices PF'!$K$24, N266*'Indices PF'!$L$24)),
    IF((O266&gt;='Indices PF'!$D$25),
    IF(('Funções Transações'!N266&lt;'Indices PF'!$E$26), N266*'Indices PF'!$J$25,
    IF(('Funções Transações'!N266&lt;'Indices PF'!$F$26), N266*'Indices PF'!$K$25, N266*'Indices PF'!$L$25)))))))))</f>
        <v/>
      </c>
      <c r="U266" s="216" t="str">
        <f>IF(OR(ISBLANK(P266),ISBLANK(Q266)),"",
 IF((Q266&lt;='Indices PF'!$D$47),
  IF(('Funções Transações'!P266&lt;'Indices PF'!$E$50), P266*'Indices PF'!$J$47,
  IF(('Funções Transações'!P266&lt;'Indices PF'!$F$50), P266*'Indices PF'!$K$47, P266*'Indices PF'!$L$47)),
   IF((Q266&lt;='Indices PF'!$D$48),
   IF(('Funções Transações'!P266&lt;'Indices PF'!$E$50), P266*'Indices PF'!$J$48,
   IF(('Funções Transações'!P266&lt;'Indices PF'!$F$50), P266*'Indices PF'!$K$48, P266*'Indices PF'!$L$48)),
    IF((Q266&gt;='Indices PF'!$D$49),
    IF(('Funções Transações'!P266&lt;'Indices PF'!$E$50), P266*'Indices PF'!$J$49,
    IF(('Funções Transações'!P266&lt;'Indices PF'!$F$50), P266*'Indices PF'!$K$49, P266*'Indices PF'!$L$49))))))</f>
        <v/>
      </c>
      <c r="V266" s="256"/>
      <c r="W266" s="211"/>
      <c r="X266" s="211"/>
      <c r="Y266" s="169"/>
      <c r="Z266" s="169"/>
      <c r="AA266" s="169"/>
      <c r="AB266" s="170"/>
      <c r="AC266" s="148"/>
      <c r="AD266" s="148"/>
      <c r="AE266" s="173"/>
      <c r="AF266" s="123"/>
      <c r="AG266" s="89"/>
    </row>
    <row r="267" spans="1:33" ht="12.75" customHeight="1">
      <c r="A267" s="84"/>
      <c r="B267" s="107"/>
      <c r="C267" s="173"/>
      <c r="D267" s="168"/>
      <c r="E267" s="169"/>
      <c r="F267" s="169"/>
      <c r="G267" s="169"/>
      <c r="H267" s="169"/>
      <c r="I267" s="169"/>
      <c r="J267" s="169"/>
      <c r="K267" s="211"/>
      <c r="L267" s="205"/>
      <c r="M267" s="117"/>
      <c r="N267" s="117"/>
      <c r="O267" s="122"/>
      <c r="P267" s="122"/>
      <c r="Q267" s="122"/>
      <c r="R267" s="115" t="str">
        <f>IF(AND(ISTEXT(T267),ISTEXT(U267)),"",SUM(T267:U267)*'Indices PF'!$E$54)</f>
        <v/>
      </c>
      <c r="S267" s="214" t="str">
        <f>IF(OR(ISBLANK(N267),ISBLANK(O267)),"",
 IF(M267="EI", IF((O267&lt;='Indices PF'!$D$7),
  IF(('Funções Transações'!N267&lt;'Indices PF'!$E$10), 'Indices PF'!$E$7,
  IF(('Funções Transações'!N267&lt;'Indices PF'!$F$10), 'Indices PF'!$F$7, 'Indices PF'!$G$7)),
   IF((O267&lt;='Indices PF'!$D$8),
   IF(('Funções Transações'!N267&lt;'Indices PF'!$E$10), 'Indices PF'!$E$8,
   IF(('Funções Transações'!N267&lt;'Indices PF'!$F$10), 'Indices PF'!$F$8, 'Indices PF'!$G$8)),
    IF((O267&gt;='Indices PF'!$D$9),
    IF(('Funções Transações'!N267&lt;'Indices PF'!$E$10), 'Indices PF'!$E$9,
    IF(('Funções Transações'!N267&lt;'Indices PF'!$F$10), 'Indices PF'!$F$9, 'Indices PF'!$G$9))))),
 IF(M267="EQ", IF((O267&lt;='Indices PF'!$D$15),
  IF(('Funções Transações'!N267&lt;'Indices PF'!$E$18), 'Indices PF'!$E$15,
  IF(('Funções Transações'!N267&lt;'Indices PF'!$F$18), 'Indices PF'!$F$15, 'Indices PF'!$G$15)),
   IF((O267&lt;='Indices PF'!$D$16),
   IF(('Funções Transações'!N267&lt;'Indices PF'!$E$18), 'Indices PF'!$E$16,
   IF(('Funções Transações'!N267&lt;'Indices PF'!$F$18), 'Indices PF'!$F$16, 'Indices PF'!$G$16)),
    IF((O267&gt;='Indices PF'!$D$17),
    IF(('Funções Transações'!N267&lt;'Indices PF'!$E$18), 'Indices PF'!$E$17,
    IF(('Funções Transações'!N267&lt;'Indices PF'!$F$18), 'Indices PF'!$F$17, 'Indices PF'!$G$17))))),
 IF(M267="EO", IF((O267&lt;='Indices PF'!$D$23),
  IF(('Funções Transações'!N267&lt;'Indices PF'!$E$26), 'Indices PF'!$E$23,
  IF(('Funções Transações'!N267&lt;'Indices PF'!$F$26), 'Indices PF'!$F$23, 'Indices PF'!$G$23)),
   IF((O267&lt;='Indices PF'!$D$24),
   IF(('Funções Transações'!N267&lt;'Indices PF'!$E$26), 'Indices PF'!$E$24,
   IF(('Funções Transações'!N267&lt;'Indices PF'!$F$26), 'Indices PF'!$F$24, 'Indices PF'!$G$24)),
    IF((O267&gt;='Indices PF'!$D$25),
    IF(('Funções Transações'!N267&lt;'Indices PF'!$E$26), 'Indices PF'!$E$25,
    IF(('Funções Transações'!N267&lt;'Indices PF'!$F$26), 'Indices PF'!$F$25, 'Indices PF'!$G$25)))))))))</f>
        <v/>
      </c>
      <c r="T267" s="215" t="str">
        <f>IF(OR(ISBLANK(N267),ISBLANK(O267)),"",
 IF(M267="EI", IF((O267&lt;='Indices PF'!$D$7),
  IF(('Funções Transações'!N267&lt;'Indices PF'!$E$10), N267*'Indices PF'!$J$7,
  IF(('Funções Transações'!N267&lt;'Indices PF'!$F$10), N267*'Indices PF'!$K$7, N267*'Indices PF'!$L$7)),
   IF((O267&lt;='Indices PF'!$D$8),
   IF(('Funções Transações'!N267&lt;'Indices PF'!$E$10), N267*'Indices PF'!$J$8,
   IF(('Funções Transações'!N267&lt;'Indices PF'!$F$10), N267*'Indices PF'!$K$8, N267*'Indices PF'!$L$8)),
    IF((O267&gt;='Indices PF'!$D$9),
    IF(('Funções Transações'!N267&lt;'Indices PF'!$E$10), N267*'Indices PF'!$J$9,
    IF(('Funções Transações'!N267&lt;'Indices PF'!$F$10), N267*'Indices PF'!$K$9, N267*'Indices PF'!$L$9))))),
 IF(M267="EQ", IF((O267&lt;='Indices PF'!$D$15),
  IF(('Funções Transações'!N267&lt;'Indices PF'!$E$18), N267*'Indices PF'!$J$15,
  IF(('Funções Transações'!N267&lt;'Indices PF'!$F$18), N267*'Indices PF'!$K$15, N267*'Indices PF'!$L$15)),
   IF((O267&lt;='Indices PF'!$D$16),
   IF(('Funções Transações'!N267&lt;'Indices PF'!$E$18), N267*'Indices PF'!$J$16,
   IF(('Funções Transações'!N267&lt;'Indices PF'!$F$18), N267*'Indices PF'!$K$16, N267*'Indices PF'!$L$16)),
    IF((O267&gt;='Indices PF'!$D$17),
    IF(('Funções Transações'!N267&lt;'Indices PF'!$E$18), N267*'Indices PF'!$J$17,
    IF(('Funções Transações'!N267&lt;'Indices PF'!$F$18), N267*'Indices PF'!$K$17, N267*'Indices PF'!$L$17))))),
 IF(M267="EO", IF((O267&lt;='Indices PF'!$D$23),
  IF(('Funções Transações'!N267&lt;'Indices PF'!$E$26), N267*'Indices PF'!$J$23,
  IF(('Funções Transações'!N267&lt;'Indices PF'!$F$26), N267*'Indices PF'!$K$23, N267*'Indices PF'!$L$23)),
   IF((O267&lt;='Indices PF'!$D$24),
   IF(('Funções Transações'!N267&lt;'Indices PF'!$E$26), N267*'Indices PF'!$J$24,
   IF(('Funções Transações'!N267&lt;'Indices PF'!$F$26), N267*'Indices PF'!$K$24, N267*'Indices PF'!$L$24)),
    IF((O267&gt;='Indices PF'!$D$25),
    IF(('Funções Transações'!N267&lt;'Indices PF'!$E$26), N267*'Indices PF'!$J$25,
    IF(('Funções Transações'!N267&lt;'Indices PF'!$F$26), N267*'Indices PF'!$K$25, N267*'Indices PF'!$L$25)))))))))</f>
        <v/>
      </c>
      <c r="U267" s="216" t="str">
        <f>IF(OR(ISBLANK(P267),ISBLANK(Q267)),"",
 IF((Q267&lt;='Indices PF'!$D$47),
  IF(('Funções Transações'!P267&lt;'Indices PF'!$E$50), P267*'Indices PF'!$J$47,
  IF(('Funções Transações'!P267&lt;'Indices PF'!$F$50), P267*'Indices PF'!$K$47, P267*'Indices PF'!$L$47)),
   IF((Q267&lt;='Indices PF'!$D$48),
   IF(('Funções Transações'!P267&lt;'Indices PF'!$E$50), P267*'Indices PF'!$J$48,
   IF(('Funções Transações'!P267&lt;'Indices PF'!$F$50), P267*'Indices PF'!$K$48, P267*'Indices PF'!$L$48)),
    IF((Q267&gt;='Indices PF'!$D$49),
    IF(('Funções Transações'!P267&lt;'Indices PF'!$E$50), P267*'Indices PF'!$J$49,
    IF(('Funções Transações'!P267&lt;'Indices PF'!$F$50), P267*'Indices PF'!$K$49, P267*'Indices PF'!$L$49))))))</f>
        <v/>
      </c>
      <c r="V267" s="256"/>
      <c r="W267" s="211"/>
      <c r="X267" s="211"/>
      <c r="Y267" s="169"/>
      <c r="Z267" s="169"/>
      <c r="AA267" s="169"/>
      <c r="AB267" s="170"/>
      <c r="AC267" s="148"/>
      <c r="AD267" s="148"/>
      <c r="AE267" s="173"/>
      <c r="AF267" s="123"/>
      <c r="AG267" s="89"/>
    </row>
    <row r="268" spans="1:33" ht="12.75" customHeight="1">
      <c r="A268" s="84"/>
      <c r="B268" s="107"/>
      <c r="C268" s="173"/>
      <c r="D268" s="168"/>
      <c r="E268" s="169"/>
      <c r="F268" s="169"/>
      <c r="G268" s="169"/>
      <c r="H268" s="169"/>
      <c r="I268" s="169"/>
      <c r="J268" s="169"/>
      <c r="K268" s="211"/>
      <c r="L268" s="205"/>
      <c r="M268" s="117"/>
      <c r="N268" s="117"/>
      <c r="O268" s="122"/>
      <c r="P268" s="122"/>
      <c r="Q268" s="122"/>
      <c r="R268" s="115" t="str">
        <f>IF(AND(ISTEXT(T268),ISTEXT(U268)),"",SUM(T268:U268)*'Indices PF'!$E$54)</f>
        <v/>
      </c>
      <c r="S268" s="214" t="str">
        <f>IF(OR(ISBLANK(N268),ISBLANK(O268)),"",
 IF(M268="EI", IF((O268&lt;='Indices PF'!$D$7),
  IF(('Funções Transações'!N268&lt;'Indices PF'!$E$10), 'Indices PF'!$E$7,
  IF(('Funções Transações'!N268&lt;'Indices PF'!$F$10), 'Indices PF'!$F$7, 'Indices PF'!$G$7)),
   IF((O268&lt;='Indices PF'!$D$8),
   IF(('Funções Transações'!N268&lt;'Indices PF'!$E$10), 'Indices PF'!$E$8,
   IF(('Funções Transações'!N268&lt;'Indices PF'!$F$10), 'Indices PF'!$F$8, 'Indices PF'!$G$8)),
    IF((O268&gt;='Indices PF'!$D$9),
    IF(('Funções Transações'!N268&lt;'Indices PF'!$E$10), 'Indices PF'!$E$9,
    IF(('Funções Transações'!N268&lt;'Indices PF'!$F$10), 'Indices PF'!$F$9, 'Indices PF'!$G$9))))),
 IF(M268="EQ", IF((O268&lt;='Indices PF'!$D$15),
  IF(('Funções Transações'!N268&lt;'Indices PF'!$E$18), 'Indices PF'!$E$15,
  IF(('Funções Transações'!N268&lt;'Indices PF'!$F$18), 'Indices PF'!$F$15, 'Indices PF'!$G$15)),
   IF((O268&lt;='Indices PF'!$D$16),
   IF(('Funções Transações'!N268&lt;'Indices PF'!$E$18), 'Indices PF'!$E$16,
   IF(('Funções Transações'!N268&lt;'Indices PF'!$F$18), 'Indices PF'!$F$16, 'Indices PF'!$G$16)),
    IF((O268&gt;='Indices PF'!$D$17),
    IF(('Funções Transações'!N268&lt;'Indices PF'!$E$18), 'Indices PF'!$E$17,
    IF(('Funções Transações'!N268&lt;'Indices PF'!$F$18), 'Indices PF'!$F$17, 'Indices PF'!$G$17))))),
 IF(M268="EO", IF((O268&lt;='Indices PF'!$D$23),
  IF(('Funções Transações'!N268&lt;'Indices PF'!$E$26), 'Indices PF'!$E$23,
  IF(('Funções Transações'!N268&lt;'Indices PF'!$F$26), 'Indices PF'!$F$23, 'Indices PF'!$G$23)),
   IF((O268&lt;='Indices PF'!$D$24),
   IF(('Funções Transações'!N268&lt;'Indices PF'!$E$26), 'Indices PF'!$E$24,
   IF(('Funções Transações'!N268&lt;'Indices PF'!$F$26), 'Indices PF'!$F$24, 'Indices PF'!$G$24)),
    IF((O268&gt;='Indices PF'!$D$25),
    IF(('Funções Transações'!N268&lt;'Indices PF'!$E$26), 'Indices PF'!$E$25,
    IF(('Funções Transações'!N268&lt;'Indices PF'!$F$26), 'Indices PF'!$F$25, 'Indices PF'!$G$25)))))))))</f>
        <v/>
      </c>
      <c r="T268" s="215" t="str">
        <f>IF(OR(ISBLANK(N268),ISBLANK(O268)),"",
 IF(M268="EI", IF((O268&lt;='Indices PF'!$D$7),
  IF(('Funções Transações'!N268&lt;'Indices PF'!$E$10), N268*'Indices PF'!$J$7,
  IF(('Funções Transações'!N268&lt;'Indices PF'!$F$10), N268*'Indices PF'!$K$7, N268*'Indices PF'!$L$7)),
   IF((O268&lt;='Indices PF'!$D$8),
   IF(('Funções Transações'!N268&lt;'Indices PF'!$E$10), N268*'Indices PF'!$J$8,
   IF(('Funções Transações'!N268&lt;'Indices PF'!$F$10), N268*'Indices PF'!$K$8, N268*'Indices PF'!$L$8)),
    IF((O268&gt;='Indices PF'!$D$9),
    IF(('Funções Transações'!N268&lt;'Indices PF'!$E$10), N268*'Indices PF'!$J$9,
    IF(('Funções Transações'!N268&lt;'Indices PF'!$F$10), N268*'Indices PF'!$K$9, N268*'Indices PF'!$L$9))))),
 IF(M268="EQ", IF((O268&lt;='Indices PF'!$D$15),
  IF(('Funções Transações'!N268&lt;'Indices PF'!$E$18), N268*'Indices PF'!$J$15,
  IF(('Funções Transações'!N268&lt;'Indices PF'!$F$18), N268*'Indices PF'!$K$15, N268*'Indices PF'!$L$15)),
   IF((O268&lt;='Indices PF'!$D$16),
   IF(('Funções Transações'!N268&lt;'Indices PF'!$E$18), N268*'Indices PF'!$J$16,
   IF(('Funções Transações'!N268&lt;'Indices PF'!$F$18), N268*'Indices PF'!$K$16, N268*'Indices PF'!$L$16)),
    IF((O268&gt;='Indices PF'!$D$17),
    IF(('Funções Transações'!N268&lt;'Indices PF'!$E$18), N268*'Indices PF'!$J$17,
    IF(('Funções Transações'!N268&lt;'Indices PF'!$F$18), N268*'Indices PF'!$K$17, N268*'Indices PF'!$L$17))))),
 IF(M268="EO", IF((O268&lt;='Indices PF'!$D$23),
  IF(('Funções Transações'!N268&lt;'Indices PF'!$E$26), N268*'Indices PF'!$J$23,
  IF(('Funções Transações'!N268&lt;'Indices PF'!$F$26), N268*'Indices PF'!$K$23, N268*'Indices PF'!$L$23)),
   IF((O268&lt;='Indices PF'!$D$24),
   IF(('Funções Transações'!N268&lt;'Indices PF'!$E$26), N268*'Indices PF'!$J$24,
   IF(('Funções Transações'!N268&lt;'Indices PF'!$F$26), N268*'Indices PF'!$K$24, N268*'Indices PF'!$L$24)),
    IF((O268&gt;='Indices PF'!$D$25),
    IF(('Funções Transações'!N268&lt;'Indices PF'!$E$26), N268*'Indices PF'!$J$25,
    IF(('Funções Transações'!N268&lt;'Indices PF'!$F$26), N268*'Indices PF'!$K$25, N268*'Indices PF'!$L$25)))))))))</f>
        <v/>
      </c>
      <c r="U268" s="216" t="str">
        <f>IF(OR(ISBLANK(P268),ISBLANK(Q268)),"",
 IF((Q268&lt;='Indices PF'!$D$47),
  IF(('Funções Transações'!P268&lt;'Indices PF'!$E$50), P268*'Indices PF'!$J$47,
  IF(('Funções Transações'!P268&lt;'Indices PF'!$F$50), P268*'Indices PF'!$K$47, P268*'Indices PF'!$L$47)),
   IF((Q268&lt;='Indices PF'!$D$48),
   IF(('Funções Transações'!P268&lt;'Indices PF'!$E$50), P268*'Indices PF'!$J$48,
   IF(('Funções Transações'!P268&lt;'Indices PF'!$F$50), P268*'Indices PF'!$K$48, P268*'Indices PF'!$L$48)),
    IF((Q268&gt;='Indices PF'!$D$49),
    IF(('Funções Transações'!P268&lt;'Indices PF'!$E$50), P268*'Indices PF'!$J$49,
    IF(('Funções Transações'!P268&lt;'Indices PF'!$F$50), P268*'Indices PF'!$K$49, P268*'Indices PF'!$L$49))))))</f>
        <v/>
      </c>
      <c r="V268" s="256"/>
      <c r="W268" s="211"/>
      <c r="X268" s="211"/>
      <c r="Y268" s="169"/>
      <c r="Z268" s="169"/>
      <c r="AA268" s="169"/>
      <c r="AB268" s="170"/>
      <c r="AC268" s="148"/>
      <c r="AD268" s="148"/>
      <c r="AE268" s="173"/>
      <c r="AF268" s="123"/>
      <c r="AG268" s="89"/>
    </row>
    <row r="269" spans="1:33" ht="12.75" customHeight="1">
      <c r="A269" s="84"/>
      <c r="B269" s="107"/>
      <c r="C269" s="173"/>
      <c r="D269" s="168"/>
      <c r="E269" s="169"/>
      <c r="F269" s="169"/>
      <c r="G269" s="169"/>
      <c r="H269" s="169"/>
      <c r="I269" s="169"/>
      <c r="J269" s="169"/>
      <c r="K269" s="211"/>
      <c r="L269" s="205"/>
      <c r="M269" s="117"/>
      <c r="N269" s="117"/>
      <c r="O269" s="122"/>
      <c r="P269" s="122"/>
      <c r="Q269" s="122"/>
      <c r="R269" s="115" t="str">
        <f>IF(AND(ISTEXT(T269),ISTEXT(U269)),"",SUM(T269:U269)*'Indices PF'!$E$54)</f>
        <v/>
      </c>
      <c r="S269" s="214" t="str">
        <f>IF(OR(ISBLANK(N269),ISBLANK(O269)),"",
 IF(M269="EI", IF((O269&lt;='Indices PF'!$D$7),
  IF(('Funções Transações'!N269&lt;'Indices PF'!$E$10), 'Indices PF'!$E$7,
  IF(('Funções Transações'!N269&lt;'Indices PF'!$F$10), 'Indices PF'!$F$7, 'Indices PF'!$G$7)),
   IF((O269&lt;='Indices PF'!$D$8),
   IF(('Funções Transações'!N269&lt;'Indices PF'!$E$10), 'Indices PF'!$E$8,
   IF(('Funções Transações'!N269&lt;'Indices PF'!$F$10), 'Indices PF'!$F$8, 'Indices PF'!$G$8)),
    IF((O269&gt;='Indices PF'!$D$9),
    IF(('Funções Transações'!N269&lt;'Indices PF'!$E$10), 'Indices PF'!$E$9,
    IF(('Funções Transações'!N269&lt;'Indices PF'!$F$10), 'Indices PF'!$F$9, 'Indices PF'!$G$9))))),
 IF(M269="EQ", IF((O269&lt;='Indices PF'!$D$15),
  IF(('Funções Transações'!N269&lt;'Indices PF'!$E$18), 'Indices PF'!$E$15,
  IF(('Funções Transações'!N269&lt;'Indices PF'!$F$18), 'Indices PF'!$F$15, 'Indices PF'!$G$15)),
   IF((O269&lt;='Indices PF'!$D$16),
   IF(('Funções Transações'!N269&lt;'Indices PF'!$E$18), 'Indices PF'!$E$16,
   IF(('Funções Transações'!N269&lt;'Indices PF'!$F$18), 'Indices PF'!$F$16, 'Indices PF'!$G$16)),
    IF((O269&gt;='Indices PF'!$D$17),
    IF(('Funções Transações'!N269&lt;'Indices PF'!$E$18), 'Indices PF'!$E$17,
    IF(('Funções Transações'!N269&lt;'Indices PF'!$F$18), 'Indices PF'!$F$17, 'Indices PF'!$G$17))))),
 IF(M269="EO", IF((O269&lt;='Indices PF'!$D$23),
  IF(('Funções Transações'!N269&lt;'Indices PF'!$E$26), 'Indices PF'!$E$23,
  IF(('Funções Transações'!N269&lt;'Indices PF'!$F$26), 'Indices PF'!$F$23, 'Indices PF'!$G$23)),
   IF((O269&lt;='Indices PF'!$D$24),
   IF(('Funções Transações'!N269&lt;'Indices PF'!$E$26), 'Indices PF'!$E$24,
   IF(('Funções Transações'!N269&lt;'Indices PF'!$F$26), 'Indices PF'!$F$24, 'Indices PF'!$G$24)),
    IF((O269&gt;='Indices PF'!$D$25),
    IF(('Funções Transações'!N269&lt;'Indices PF'!$E$26), 'Indices PF'!$E$25,
    IF(('Funções Transações'!N269&lt;'Indices PF'!$F$26), 'Indices PF'!$F$25, 'Indices PF'!$G$25)))))))))</f>
        <v/>
      </c>
      <c r="T269" s="215" t="str">
        <f>IF(OR(ISBLANK(N269),ISBLANK(O269)),"",
 IF(M269="EI", IF((O269&lt;='Indices PF'!$D$7),
  IF(('Funções Transações'!N269&lt;'Indices PF'!$E$10), N269*'Indices PF'!$J$7,
  IF(('Funções Transações'!N269&lt;'Indices PF'!$F$10), N269*'Indices PF'!$K$7, N269*'Indices PF'!$L$7)),
   IF((O269&lt;='Indices PF'!$D$8),
   IF(('Funções Transações'!N269&lt;'Indices PF'!$E$10), N269*'Indices PF'!$J$8,
   IF(('Funções Transações'!N269&lt;'Indices PF'!$F$10), N269*'Indices PF'!$K$8, N269*'Indices PF'!$L$8)),
    IF((O269&gt;='Indices PF'!$D$9),
    IF(('Funções Transações'!N269&lt;'Indices PF'!$E$10), N269*'Indices PF'!$J$9,
    IF(('Funções Transações'!N269&lt;'Indices PF'!$F$10), N269*'Indices PF'!$K$9, N269*'Indices PF'!$L$9))))),
 IF(M269="EQ", IF((O269&lt;='Indices PF'!$D$15),
  IF(('Funções Transações'!N269&lt;'Indices PF'!$E$18), N269*'Indices PF'!$J$15,
  IF(('Funções Transações'!N269&lt;'Indices PF'!$F$18), N269*'Indices PF'!$K$15, N269*'Indices PF'!$L$15)),
   IF((O269&lt;='Indices PF'!$D$16),
   IF(('Funções Transações'!N269&lt;'Indices PF'!$E$18), N269*'Indices PF'!$J$16,
   IF(('Funções Transações'!N269&lt;'Indices PF'!$F$18), N269*'Indices PF'!$K$16, N269*'Indices PF'!$L$16)),
    IF((O269&gt;='Indices PF'!$D$17),
    IF(('Funções Transações'!N269&lt;'Indices PF'!$E$18), N269*'Indices PF'!$J$17,
    IF(('Funções Transações'!N269&lt;'Indices PF'!$F$18), N269*'Indices PF'!$K$17, N269*'Indices PF'!$L$17))))),
 IF(M269="EO", IF((O269&lt;='Indices PF'!$D$23),
  IF(('Funções Transações'!N269&lt;'Indices PF'!$E$26), N269*'Indices PF'!$J$23,
  IF(('Funções Transações'!N269&lt;'Indices PF'!$F$26), N269*'Indices PF'!$K$23, N269*'Indices PF'!$L$23)),
   IF((O269&lt;='Indices PF'!$D$24),
   IF(('Funções Transações'!N269&lt;'Indices PF'!$E$26), N269*'Indices PF'!$J$24,
   IF(('Funções Transações'!N269&lt;'Indices PF'!$F$26), N269*'Indices PF'!$K$24, N269*'Indices PF'!$L$24)),
    IF((O269&gt;='Indices PF'!$D$25),
    IF(('Funções Transações'!N269&lt;'Indices PF'!$E$26), N269*'Indices PF'!$J$25,
    IF(('Funções Transações'!N269&lt;'Indices PF'!$F$26), N269*'Indices PF'!$K$25, N269*'Indices PF'!$L$25)))))))))</f>
        <v/>
      </c>
      <c r="U269" s="216" t="str">
        <f>IF(OR(ISBLANK(P269),ISBLANK(Q269)),"",
 IF((Q269&lt;='Indices PF'!$D$47),
  IF(('Funções Transações'!P269&lt;'Indices PF'!$E$50), P269*'Indices PF'!$J$47,
  IF(('Funções Transações'!P269&lt;'Indices PF'!$F$50), P269*'Indices PF'!$K$47, P269*'Indices PF'!$L$47)),
   IF((Q269&lt;='Indices PF'!$D$48),
   IF(('Funções Transações'!P269&lt;'Indices PF'!$E$50), P269*'Indices PF'!$J$48,
   IF(('Funções Transações'!P269&lt;'Indices PF'!$F$50), P269*'Indices PF'!$K$48, P269*'Indices PF'!$L$48)),
    IF((Q269&gt;='Indices PF'!$D$49),
    IF(('Funções Transações'!P269&lt;'Indices PF'!$E$50), P269*'Indices PF'!$J$49,
    IF(('Funções Transações'!P269&lt;'Indices PF'!$F$50), P269*'Indices PF'!$K$49, P269*'Indices PF'!$L$49))))))</f>
        <v/>
      </c>
      <c r="V269" s="256"/>
      <c r="W269" s="211"/>
      <c r="X269" s="211"/>
      <c r="Y269" s="169"/>
      <c r="Z269" s="169"/>
      <c r="AA269" s="169"/>
      <c r="AB269" s="170"/>
      <c r="AC269" s="148"/>
      <c r="AD269" s="148"/>
      <c r="AE269" s="173"/>
      <c r="AF269" s="123"/>
      <c r="AG269" s="89"/>
    </row>
    <row r="270" spans="1:33" ht="12.75" customHeight="1">
      <c r="A270" s="84"/>
      <c r="B270" s="107"/>
      <c r="C270" s="173"/>
      <c r="D270" s="168"/>
      <c r="E270" s="169"/>
      <c r="F270" s="169"/>
      <c r="G270" s="169"/>
      <c r="H270" s="169"/>
      <c r="I270" s="169"/>
      <c r="J270" s="169"/>
      <c r="K270" s="211"/>
      <c r="L270" s="205"/>
      <c r="M270" s="117"/>
      <c r="N270" s="117"/>
      <c r="O270" s="122"/>
      <c r="P270" s="122"/>
      <c r="Q270" s="122"/>
      <c r="R270" s="115" t="str">
        <f>IF(AND(ISTEXT(T270),ISTEXT(U270)),"",SUM(T270:U270)*'Indices PF'!$E$54)</f>
        <v/>
      </c>
      <c r="S270" s="214" t="str">
        <f>IF(OR(ISBLANK(N270),ISBLANK(O270)),"",
 IF(M270="EI", IF((O270&lt;='Indices PF'!$D$7),
  IF(('Funções Transações'!N270&lt;'Indices PF'!$E$10), 'Indices PF'!$E$7,
  IF(('Funções Transações'!N270&lt;'Indices PF'!$F$10), 'Indices PF'!$F$7, 'Indices PF'!$G$7)),
   IF((O270&lt;='Indices PF'!$D$8),
   IF(('Funções Transações'!N270&lt;'Indices PF'!$E$10), 'Indices PF'!$E$8,
   IF(('Funções Transações'!N270&lt;'Indices PF'!$F$10), 'Indices PF'!$F$8, 'Indices PF'!$G$8)),
    IF((O270&gt;='Indices PF'!$D$9),
    IF(('Funções Transações'!N270&lt;'Indices PF'!$E$10), 'Indices PF'!$E$9,
    IF(('Funções Transações'!N270&lt;'Indices PF'!$F$10), 'Indices PF'!$F$9, 'Indices PF'!$G$9))))),
 IF(M270="EQ", IF((O270&lt;='Indices PF'!$D$15),
  IF(('Funções Transações'!N270&lt;'Indices PF'!$E$18), 'Indices PF'!$E$15,
  IF(('Funções Transações'!N270&lt;'Indices PF'!$F$18), 'Indices PF'!$F$15, 'Indices PF'!$G$15)),
   IF((O270&lt;='Indices PF'!$D$16),
   IF(('Funções Transações'!N270&lt;'Indices PF'!$E$18), 'Indices PF'!$E$16,
   IF(('Funções Transações'!N270&lt;'Indices PF'!$F$18), 'Indices PF'!$F$16, 'Indices PF'!$G$16)),
    IF((O270&gt;='Indices PF'!$D$17),
    IF(('Funções Transações'!N270&lt;'Indices PF'!$E$18), 'Indices PF'!$E$17,
    IF(('Funções Transações'!N270&lt;'Indices PF'!$F$18), 'Indices PF'!$F$17, 'Indices PF'!$G$17))))),
 IF(M270="EO", IF((O270&lt;='Indices PF'!$D$23),
  IF(('Funções Transações'!N270&lt;'Indices PF'!$E$26), 'Indices PF'!$E$23,
  IF(('Funções Transações'!N270&lt;'Indices PF'!$F$26), 'Indices PF'!$F$23, 'Indices PF'!$G$23)),
   IF((O270&lt;='Indices PF'!$D$24),
   IF(('Funções Transações'!N270&lt;'Indices PF'!$E$26), 'Indices PF'!$E$24,
   IF(('Funções Transações'!N270&lt;'Indices PF'!$F$26), 'Indices PF'!$F$24, 'Indices PF'!$G$24)),
    IF((O270&gt;='Indices PF'!$D$25),
    IF(('Funções Transações'!N270&lt;'Indices PF'!$E$26), 'Indices PF'!$E$25,
    IF(('Funções Transações'!N270&lt;'Indices PF'!$F$26), 'Indices PF'!$F$25, 'Indices PF'!$G$25)))))))))</f>
        <v/>
      </c>
      <c r="T270" s="215" t="str">
        <f>IF(OR(ISBLANK(N270),ISBLANK(O270)),"",
 IF(M270="EI", IF((O270&lt;='Indices PF'!$D$7),
  IF(('Funções Transações'!N270&lt;'Indices PF'!$E$10), N270*'Indices PF'!$J$7,
  IF(('Funções Transações'!N270&lt;'Indices PF'!$F$10), N270*'Indices PF'!$K$7, N270*'Indices PF'!$L$7)),
   IF((O270&lt;='Indices PF'!$D$8),
   IF(('Funções Transações'!N270&lt;'Indices PF'!$E$10), N270*'Indices PF'!$J$8,
   IF(('Funções Transações'!N270&lt;'Indices PF'!$F$10), N270*'Indices PF'!$K$8, N270*'Indices PF'!$L$8)),
    IF((O270&gt;='Indices PF'!$D$9),
    IF(('Funções Transações'!N270&lt;'Indices PF'!$E$10), N270*'Indices PF'!$J$9,
    IF(('Funções Transações'!N270&lt;'Indices PF'!$F$10), N270*'Indices PF'!$K$9, N270*'Indices PF'!$L$9))))),
 IF(M270="EQ", IF((O270&lt;='Indices PF'!$D$15),
  IF(('Funções Transações'!N270&lt;'Indices PF'!$E$18), N270*'Indices PF'!$J$15,
  IF(('Funções Transações'!N270&lt;'Indices PF'!$F$18), N270*'Indices PF'!$K$15, N270*'Indices PF'!$L$15)),
   IF((O270&lt;='Indices PF'!$D$16),
   IF(('Funções Transações'!N270&lt;'Indices PF'!$E$18), N270*'Indices PF'!$J$16,
   IF(('Funções Transações'!N270&lt;'Indices PF'!$F$18), N270*'Indices PF'!$K$16, N270*'Indices PF'!$L$16)),
    IF((O270&gt;='Indices PF'!$D$17),
    IF(('Funções Transações'!N270&lt;'Indices PF'!$E$18), N270*'Indices PF'!$J$17,
    IF(('Funções Transações'!N270&lt;'Indices PF'!$F$18), N270*'Indices PF'!$K$17, N270*'Indices PF'!$L$17))))),
 IF(M270="EO", IF((O270&lt;='Indices PF'!$D$23),
  IF(('Funções Transações'!N270&lt;'Indices PF'!$E$26), N270*'Indices PF'!$J$23,
  IF(('Funções Transações'!N270&lt;'Indices PF'!$F$26), N270*'Indices PF'!$K$23, N270*'Indices PF'!$L$23)),
   IF((O270&lt;='Indices PF'!$D$24),
   IF(('Funções Transações'!N270&lt;'Indices PF'!$E$26), N270*'Indices PF'!$J$24,
   IF(('Funções Transações'!N270&lt;'Indices PF'!$F$26), N270*'Indices PF'!$K$24, N270*'Indices PF'!$L$24)),
    IF((O270&gt;='Indices PF'!$D$25),
    IF(('Funções Transações'!N270&lt;'Indices PF'!$E$26), N270*'Indices PF'!$J$25,
    IF(('Funções Transações'!N270&lt;'Indices PF'!$F$26), N270*'Indices PF'!$K$25, N270*'Indices PF'!$L$25)))))))))</f>
        <v/>
      </c>
      <c r="U270" s="216" t="str">
        <f>IF(OR(ISBLANK(P270),ISBLANK(Q270)),"",
 IF((Q270&lt;='Indices PF'!$D$47),
  IF(('Funções Transações'!P270&lt;'Indices PF'!$E$50), P270*'Indices PF'!$J$47,
  IF(('Funções Transações'!P270&lt;'Indices PF'!$F$50), P270*'Indices PF'!$K$47, P270*'Indices PF'!$L$47)),
   IF((Q270&lt;='Indices PF'!$D$48),
   IF(('Funções Transações'!P270&lt;'Indices PF'!$E$50), P270*'Indices PF'!$J$48,
   IF(('Funções Transações'!P270&lt;'Indices PF'!$F$50), P270*'Indices PF'!$K$48, P270*'Indices PF'!$L$48)),
    IF((Q270&gt;='Indices PF'!$D$49),
    IF(('Funções Transações'!P270&lt;'Indices PF'!$E$50), P270*'Indices PF'!$J$49,
    IF(('Funções Transações'!P270&lt;'Indices PF'!$F$50), P270*'Indices PF'!$K$49, P270*'Indices PF'!$L$49))))))</f>
        <v/>
      </c>
      <c r="V270" s="256"/>
      <c r="W270" s="211"/>
      <c r="X270" s="211"/>
      <c r="Y270" s="169"/>
      <c r="Z270" s="169"/>
      <c r="AA270" s="169"/>
      <c r="AB270" s="170"/>
      <c r="AC270" s="148"/>
      <c r="AD270" s="148"/>
      <c r="AE270" s="173"/>
      <c r="AF270" s="123"/>
      <c r="AG270" s="89"/>
    </row>
    <row r="271" spans="1:33" ht="12.75" customHeight="1">
      <c r="A271" s="84"/>
      <c r="B271" s="107"/>
      <c r="C271" s="173"/>
      <c r="D271" s="168"/>
      <c r="E271" s="169"/>
      <c r="F271" s="169"/>
      <c r="G271" s="169"/>
      <c r="H271" s="169"/>
      <c r="I271" s="169"/>
      <c r="J271" s="169"/>
      <c r="K271" s="211"/>
      <c r="L271" s="205"/>
      <c r="M271" s="117"/>
      <c r="N271" s="117"/>
      <c r="O271" s="122"/>
      <c r="P271" s="122"/>
      <c r="Q271" s="122"/>
      <c r="R271" s="115" t="str">
        <f>IF(AND(ISTEXT(T271),ISTEXT(U271)),"",SUM(T271:U271)*'Indices PF'!$E$54)</f>
        <v/>
      </c>
      <c r="S271" s="214" t="str">
        <f>IF(OR(ISBLANK(N271),ISBLANK(O271)),"",
 IF(M271="EI", IF((O271&lt;='Indices PF'!$D$7),
  IF(('Funções Transações'!N271&lt;'Indices PF'!$E$10), 'Indices PF'!$E$7,
  IF(('Funções Transações'!N271&lt;'Indices PF'!$F$10), 'Indices PF'!$F$7, 'Indices PF'!$G$7)),
   IF((O271&lt;='Indices PF'!$D$8),
   IF(('Funções Transações'!N271&lt;'Indices PF'!$E$10), 'Indices PF'!$E$8,
   IF(('Funções Transações'!N271&lt;'Indices PF'!$F$10), 'Indices PF'!$F$8, 'Indices PF'!$G$8)),
    IF((O271&gt;='Indices PF'!$D$9),
    IF(('Funções Transações'!N271&lt;'Indices PF'!$E$10), 'Indices PF'!$E$9,
    IF(('Funções Transações'!N271&lt;'Indices PF'!$F$10), 'Indices PF'!$F$9, 'Indices PF'!$G$9))))),
 IF(M271="EQ", IF((O271&lt;='Indices PF'!$D$15),
  IF(('Funções Transações'!N271&lt;'Indices PF'!$E$18), 'Indices PF'!$E$15,
  IF(('Funções Transações'!N271&lt;'Indices PF'!$F$18), 'Indices PF'!$F$15, 'Indices PF'!$G$15)),
   IF((O271&lt;='Indices PF'!$D$16),
   IF(('Funções Transações'!N271&lt;'Indices PF'!$E$18), 'Indices PF'!$E$16,
   IF(('Funções Transações'!N271&lt;'Indices PF'!$F$18), 'Indices PF'!$F$16, 'Indices PF'!$G$16)),
    IF((O271&gt;='Indices PF'!$D$17),
    IF(('Funções Transações'!N271&lt;'Indices PF'!$E$18), 'Indices PF'!$E$17,
    IF(('Funções Transações'!N271&lt;'Indices PF'!$F$18), 'Indices PF'!$F$17, 'Indices PF'!$G$17))))),
 IF(M271="EO", IF((O271&lt;='Indices PF'!$D$23),
  IF(('Funções Transações'!N271&lt;'Indices PF'!$E$26), 'Indices PF'!$E$23,
  IF(('Funções Transações'!N271&lt;'Indices PF'!$F$26), 'Indices PF'!$F$23, 'Indices PF'!$G$23)),
   IF((O271&lt;='Indices PF'!$D$24),
   IF(('Funções Transações'!N271&lt;'Indices PF'!$E$26), 'Indices PF'!$E$24,
   IF(('Funções Transações'!N271&lt;'Indices PF'!$F$26), 'Indices PF'!$F$24, 'Indices PF'!$G$24)),
    IF((O271&gt;='Indices PF'!$D$25),
    IF(('Funções Transações'!N271&lt;'Indices PF'!$E$26), 'Indices PF'!$E$25,
    IF(('Funções Transações'!N271&lt;'Indices PF'!$F$26), 'Indices PF'!$F$25, 'Indices PF'!$G$25)))))))))</f>
        <v/>
      </c>
      <c r="T271" s="215" t="str">
        <f>IF(OR(ISBLANK(N271),ISBLANK(O271)),"",
 IF(M271="EI", IF((O271&lt;='Indices PF'!$D$7),
  IF(('Funções Transações'!N271&lt;'Indices PF'!$E$10), N271*'Indices PF'!$J$7,
  IF(('Funções Transações'!N271&lt;'Indices PF'!$F$10), N271*'Indices PF'!$K$7, N271*'Indices PF'!$L$7)),
   IF((O271&lt;='Indices PF'!$D$8),
   IF(('Funções Transações'!N271&lt;'Indices PF'!$E$10), N271*'Indices PF'!$J$8,
   IF(('Funções Transações'!N271&lt;'Indices PF'!$F$10), N271*'Indices PF'!$K$8, N271*'Indices PF'!$L$8)),
    IF((O271&gt;='Indices PF'!$D$9),
    IF(('Funções Transações'!N271&lt;'Indices PF'!$E$10), N271*'Indices PF'!$J$9,
    IF(('Funções Transações'!N271&lt;'Indices PF'!$F$10), N271*'Indices PF'!$K$9, N271*'Indices PF'!$L$9))))),
 IF(M271="EQ", IF((O271&lt;='Indices PF'!$D$15),
  IF(('Funções Transações'!N271&lt;'Indices PF'!$E$18), N271*'Indices PF'!$J$15,
  IF(('Funções Transações'!N271&lt;'Indices PF'!$F$18), N271*'Indices PF'!$K$15, N271*'Indices PF'!$L$15)),
   IF((O271&lt;='Indices PF'!$D$16),
   IF(('Funções Transações'!N271&lt;'Indices PF'!$E$18), N271*'Indices PF'!$J$16,
   IF(('Funções Transações'!N271&lt;'Indices PF'!$F$18), N271*'Indices PF'!$K$16, N271*'Indices PF'!$L$16)),
    IF((O271&gt;='Indices PF'!$D$17),
    IF(('Funções Transações'!N271&lt;'Indices PF'!$E$18), N271*'Indices PF'!$J$17,
    IF(('Funções Transações'!N271&lt;'Indices PF'!$F$18), N271*'Indices PF'!$K$17, N271*'Indices PF'!$L$17))))),
 IF(M271="EO", IF((O271&lt;='Indices PF'!$D$23),
  IF(('Funções Transações'!N271&lt;'Indices PF'!$E$26), N271*'Indices PF'!$J$23,
  IF(('Funções Transações'!N271&lt;'Indices PF'!$F$26), N271*'Indices PF'!$K$23, N271*'Indices PF'!$L$23)),
   IF((O271&lt;='Indices PF'!$D$24),
   IF(('Funções Transações'!N271&lt;'Indices PF'!$E$26), N271*'Indices PF'!$J$24,
   IF(('Funções Transações'!N271&lt;'Indices PF'!$F$26), N271*'Indices PF'!$K$24, N271*'Indices PF'!$L$24)),
    IF((O271&gt;='Indices PF'!$D$25),
    IF(('Funções Transações'!N271&lt;'Indices PF'!$E$26), N271*'Indices PF'!$J$25,
    IF(('Funções Transações'!N271&lt;'Indices PF'!$F$26), N271*'Indices PF'!$K$25, N271*'Indices PF'!$L$25)))))))))</f>
        <v/>
      </c>
      <c r="U271" s="216" t="str">
        <f>IF(OR(ISBLANK(P271),ISBLANK(Q271)),"",
 IF((Q271&lt;='Indices PF'!$D$47),
  IF(('Funções Transações'!P271&lt;'Indices PF'!$E$50), P271*'Indices PF'!$J$47,
  IF(('Funções Transações'!P271&lt;'Indices PF'!$F$50), P271*'Indices PF'!$K$47, P271*'Indices PF'!$L$47)),
   IF((Q271&lt;='Indices PF'!$D$48),
   IF(('Funções Transações'!P271&lt;'Indices PF'!$E$50), P271*'Indices PF'!$J$48,
   IF(('Funções Transações'!P271&lt;'Indices PF'!$F$50), P271*'Indices PF'!$K$48, P271*'Indices PF'!$L$48)),
    IF((Q271&gt;='Indices PF'!$D$49),
    IF(('Funções Transações'!P271&lt;'Indices PF'!$E$50), P271*'Indices PF'!$J$49,
    IF(('Funções Transações'!P271&lt;'Indices PF'!$F$50), P271*'Indices PF'!$K$49, P271*'Indices PF'!$L$49))))))</f>
        <v/>
      </c>
      <c r="V271" s="256"/>
      <c r="W271" s="211"/>
      <c r="X271" s="211"/>
      <c r="Y271" s="169"/>
      <c r="Z271" s="169"/>
      <c r="AA271" s="169"/>
      <c r="AB271" s="170"/>
      <c r="AC271" s="148"/>
      <c r="AD271" s="148"/>
      <c r="AE271" s="173"/>
      <c r="AF271" s="123"/>
      <c r="AG271" s="89"/>
    </row>
    <row r="272" spans="1:33" ht="12.75" customHeight="1">
      <c r="A272" s="84"/>
      <c r="B272" s="107"/>
      <c r="C272" s="173"/>
      <c r="D272" s="168"/>
      <c r="E272" s="169"/>
      <c r="F272" s="169"/>
      <c r="G272" s="169"/>
      <c r="H272" s="169"/>
      <c r="I272" s="169"/>
      <c r="J272" s="169"/>
      <c r="K272" s="211"/>
      <c r="L272" s="205"/>
      <c r="M272" s="117"/>
      <c r="N272" s="117"/>
      <c r="O272" s="122"/>
      <c r="P272" s="122"/>
      <c r="Q272" s="122"/>
      <c r="R272" s="115" t="str">
        <f>IF(AND(ISTEXT(T272),ISTEXT(U272)),"",SUM(T272:U272)*'Indices PF'!$E$54)</f>
        <v/>
      </c>
      <c r="S272" s="214" t="str">
        <f>IF(OR(ISBLANK(N272),ISBLANK(O272)),"",
 IF(M272="EI", IF((O272&lt;='Indices PF'!$D$7),
  IF(('Funções Transações'!N272&lt;'Indices PF'!$E$10), 'Indices PF'!$E$7,
  IF(('Funções Transações'!N272&lt;'Indices PF'!$F$10), 'Indices PF'!$F$7, 'Indices PF'!$G$7)),
   IF((O272&lt;='Indices PF'!$D$8),
   IF(('Funções Transações'!N272&lt;'Indices PF'!$E$10), 'Indices PF'!$E$8,
   IF(('Funções Transações'!N272&lt;'Indices PF'!$F$10), 'Indices PF'!$F$8, 'Indices PF'!$G$8)),
    IF((O272&gt;='Indices PF'!$D$9),
    IF(('Funções Transações'!N272&lt;'Indices PF'!$E$10), 'Indices PF'!$E$9,
    IF(('Funções Transações'!N272&lt;'Indices PF'!$F$10), 'Indices PF'!$F$9, 'Indices PF'!$G$9))))),
 IF(M272="EQ", IF((O272&lt;='Indices PF'!$D$15),
  IF(('Funções Transações'!N272&lt;'Indices PF'!$E$18), 'Indices PF'!$E$15,
  IF(('Funções Transações'!N272&lt;'Indices PF'!$F$18), 'Indices PF'!$F$15, 'Indices PF'!$G$15)),
   IF((O272&lt;='Indices PF'!$D$16),
   IF(('Funções Transações'!N272&lt;'Indices PF'!$E$18), 'Indices PF'!$E$16,
   IF(('Funções Transações'!N272&lt;'Indices PF'!$F$18), 'Indices PF'!$F$16, 'Indices PF'!$G$16)),
    IF((O272&gt;='Indices PF'!$D$17),
    IF(('Funções Transações'!N272&lt;'Indices PF'!$E$18), 'Indices PF'!$E$17,
    IF(('Funções Transações'!N272&lt;'Indices PF'!$F$18), 'Indices PF'!$F$17, 'Indices PF'!$G$17))))),
 IF(M272="EO", IF((O272&lt;='Indices PF'!$D$23),
  IF(('Funções Transações'!N272&lt;'Indices PF'!$E$26), 'Indices PF'!$E$23,
  IF(('Funções Transações'!N272&lt;'Indices PF'!$F$26), 'Indices PF'!$F$23, 'Indices PF'!$G$23)),
   IF((O272&lt;='Indices PF'!$D$24),
   IF(('Funções Transações'!N272&lt;'Indices PF'!$E$26), 'Indices PF'!$E$24,
   IF(('Funções Transações'!N272&lt;'Indices PF'!$F$26), 'Indices PF'!$F$24, 'Indices PF'!$G$24)),
    IF((O272&gt;='Indices PF'!$D$25),
    IF(('Funções Transações'!N272&lt;'Indices PF'!$E$26), 'Indices PF'!$E$25,
    IF(('Funções Transações'!N272&lt;'Indices PF'!$F$26), 'Indices PF'!$F$25, 'Indices PF'!$G$25)))))))))</f>
        <v/>
      </c>
      <c r="T272" s="215" t="str">
        <f>IF(OR(ISBLANK(N272),ISBLANK(O272)),"",
 IF(M272="EI", IF((O272&lt;='Indices PF'!$D$7),
  IF(('Funções Transações'!N272&lt;'Indices PF'!$E$10), N272*'Indices PF'!$J$7,
  IF(('Funções Transações'!N272&lt;'Indices PF'!$F$10), N272*'Indices PF'!$K$7, N272*'Indices PF'!$L$7)),
   IF((O272&lt;='Indices PF'!$D$8),
   IF(('Funções Transações'!N272&lt;'Indices PF'!$E$10), N272*'Indices PF'!$J$8,
   IF(('Funções Transações'!N272&lt;'Indices PF'!$F$10), N272*'Indices PF'!$K$8, N272*'Indices PF'!$L$8)),
    IF((O272&gt;='Indices PF'!$D$9),
    IF(('Funções Transações'!N272&lt;'Indices PF'!$E$10), N272*'Indices PF'!$J$9,
    IF(('Funções Transações'!N272&lt;'Indices PF'!$F$10), N272*'Indices PF'!$K$9, N272*'Indices PF'!$L$9))))),
 IF(M272="EQ", IF((O272&lt;='Indices PF'!$D$15),
  IF(('Funções Transações'!N272&lt;'Indices PF'!$E$18), N272*'Indices PF'!$J$15,
  IF(('Funções Transações'!N272&lt;'Indices PF'!$F$18), N272*'Indices PF'!$K$15, N272*'Indices PF'!$L$15)),
   IF((O272&lt;='Indices PF'!$D$16),
   IF(('Funções Transações'!N272&lt;'Indices PF'!$E$18), N272*'Indices PF'!$J$16,
   IF(('Funções Transações'!N272&lt;'Indices PF'!$F$18), N272*'Indices PF'!$K$16, N272*'Indices PF'!$L$16)),
    IF((O272&gt;='Indices PF'!$D$17),
    IF(('Funções Transações'!N272&lt;'Indices PF'!$E$18), N272*'Indices PF'!$J$17,
    IF(('Funções Transações'!N272&lt;'Indices PF'!$F$18), N272*'Indices PF'!$K$17, N272*'Indices PF'!$L$17))))),
 IF(M272="EO", IF((O272&lt;='Indices PF'!$D$23),
  IF(('Funções Transações'!N272&lt;'Indices PF'!$E$26), N272*'Indices PF'!$J$23,
  IF(('Funções Transações'!N272&lt;'Indices PF'!$F$26), N272*'Indices PF'!$K$23, N272*'Indices PF'!$L$23)),
   IF((O272&lt;='Indices PF'!$D$24),
   IF(('Funções Transações'!N272&lt;'Indices PF'!$E$26), N272*'Indices PF'!$J$24,
   IF(('Funções Transações'!N272&lt;'Indices PF'!$F$26), N272*'Indices PF'!$K$24, N272*'Indices PF'!$L$24)),
    IF((O272&gt;='Indices PF'!$D$25),
    IF(('Funções Transações'!N272&lt;'Indices PF'!$E$26), N272*'Indices PF'!$J$25,
    IF(('Funções Transações'!N272&lt;'Indices PF'!$F$26), N272*'Indices PF'!$K$25, N272*'Indices PF'!$L$25)))))))))</f>
        <v/>
      </c>
      <c r="U272" s="216" t="str">
        <f>IF(OR(ISBLANK(P272),ISBLANK(Q272)),"",
 IF((Q272&lt;='Indices PF'!$D$47),
  IF(('Funções Transações'!P272&lt;'Indices PF'!$E$50), P272*'Indices PF'!$J$47,
  IF(('Funções Transações'!P272&lt;'Indices PF'!$F$50), P272*'Indices PF'!$K$47, P272*'Indices PF'!$L$47)),
   IF((Q272&lt;='Indices PF'!$D$48),
   IF(('Funções Transações'!P272&lt;'Indices PF'!$E$50), P272*'Indices PF'!$J$48,
   IF(('Funções Transações'!P272&lt;'Indices PF'!$F$50), P272*'Indices PF'!$K$48, P272*'Indices PF'!$L$48)),
    IF((Q272&gt;='Indices PF'!$D$49),
    IF(('Funções Transações'!P272&lt;'Indices PF'!$E$50), P272*'Indices PF'!$J$49,
    IF(('Funções Transações'!P272&lt;'Indices PF'!$F$50), P272*'Indices PF'!$K$49, P272*'Indices PF'!$L$49))))))</f>
        <v/>
      </c>
      <c r="V272" s="256"/>
      <c r="W272" s="211"/>
      <c r="X272" s="211"/>
      <c r="Y272" s="169"/>
      <c r="Z272" s="169"/>
      <c r="AA272" s="169"/>
      <c r="AB272" s="170"/>
      <c r="AC272" s="148"/>
      <c r="AD272" s="148"/>
      <c r="AE272" s="173"/>
      <c r="AF272" s="123"/>
      <c r="AG272" s="89"/>
    </row>
    <row r="273" spans="1:33" ht="12.75" customHeight="1">
      <c r="A273" s="84"/>
      <c r="B273" s="107"/>
      <c r="C273" s="173"/>
      <c r="D273" s="168"/>
      <c r="E273" s="169"/>
      <c r="F273" s="169"/>
      <c r="G273" s="169"/>
      <c r="H273" s="169"/>
      <c r="I273" s="169"/>
      <c r="J273" s="169"/>
      <c r="K273" s="211"/>
      <c r="L273" s="205"/>
      <c r="M273" s="117"/>
      <c r="N273" s="117"/>
      <c r="O273" s="122"/>
      <c r="P273" s="122"/>
      <c r="Q273" s="122"/>
      <c r="R273" s="115" t="str">
        <f>IF(AND(ISTEXT(T273),ISTEXT(U273)),"",SUM(T273:U273)*'Indices PF'!$E$54)</f>
        <v/>
      </c>
      <c r="S273" s="214" t="str">
        <f>IF(OR(ISBLANK(N273),ISBLANK(O273)),"",
 IF(M273="EI", IF((O273&lt;='Indices PF'!$D$7),
  IF(('Funções Transações'!N273&lt;'Indices PF'!$E$10), 'Indices PF'!$E$7,
  IF(('Funções Transações'!N273&lt;'Indices PF'!$F$10), 'Indices PF'!$F$7, 'Indices PF'!$G$7)),
   IF((O273&lt;='Indices PF'!$D$8),
   IF(('Funções Transações'!N273&lt;'Indices PF'!$E$10), 'Indices PF'!$E$8,
   IF(('Funções Transações'!N273&lt;'Indices PF'!$F$10), 'Indices PF'!$F$8, 'Indices PF'!$G$8)),
    IF((O273&gt;='Indices PF'!$D$9),
    IF(('Funções Transações'!N273&lt;'Indices PF'!$E$10), 'Indices PF'!$E$9,
    IF(('Funções Transações'!N273&lt;'Indices PF'!$F$10), 'Indices PF'!$F$9, 'Indices PF'!$G$9))))),
 IF(M273="EQ", IF((O273&lt;='Indices PF'!$D$15),
  IF(('Funções Transações'!N273&lt;'Indices PF'!$E$18), 'Indices PF'!$E$15,
  IF(('Funções Transações'!N273&lt;'Indices PF'!$F$18), 'Indices PF'!$F$15, 'Indices PF'!$G$15)),
   IF((O273&lt;='Indices PF'!$D$16),
   IF(('Funções Transações'!N273&lt;'Indices PF'!$E$18), 'Indices PF'!$E$16,
   IF(('Funções Transações'!N273&lt;'Indices PF'!$F$18), 'Indices PF'!$F$16, 'Indices PF'!$G$16)),
    IF((O273&gt;='Indices PF'!$D$17),
    IF(('Funções Transações'!N273&lt;'Indices PF'!$E$18), 'Indices PF'!$E$17,
    IF(('Funções Transações'!N273&lt;'Indices PF'!$F$18), 'Indices PF'!$F$17, 'Indices PF'!$G$17))))),
 IF(M273="EO", IF((O273&lt;='Indices PF'!$D$23),
  IF(('Funções Transações'!N273&lt;'Indices PF'!$E$26), 'Indices PF'!$E$23,
  IF(('Funções Transações'!N273&lt;'Indices PF'!$F$26), 'Indices PF'!$F$23, 'Indices PF'!$G$23)),
   IF((O273&lt;='Indices PF'!$D$24),
   IF(('Funções Transações'!N273&lt;'Indices PF'!$E$26), 'Indices PF'!$E$24,
   IF(('Funções Transações'!N273&lt;'Indices PF'!$F$26), 'Indices PF'!$F$24, 'Indices PF'!$G$24)),
    IF((O273&gt;='Indices PF'!$D$25),
    IF(('Funções Transações'!N273&lt;'Indices PF'!$E$26), 'Indices PF'!$E$25,
    IF(('Funções Transações'!N273&lt;'Indices PF'!$F$26), 'Indices PF'!$F$25, 'Indices PF'!$G$25)))))))))</f>
        <v/>
      </c>
      <c r="T273" s="215" t="str">
        <f>IF(OR(ISBLANK(N273),ISBLANK(O273)),"",
 IF(M273="EI", IF((O273&lt;='Indices PF'!$D$7),
  IF(('Funções Transações'!N273&lt;'Indices PF'!$E$10), N273*'Indices PF'!$J$7,
  IF(('Funções Transações'!N273&lt;'Indices PF'!$F$10), N273*'Indices PF'!$K$7, N273*'Indices PF'!$L$7)),
   IF((O273&lt;='Indices PF'!$D$8),
   IF(('Funções Transações'!N273&lt;'Indices PF'!$E$10), N273*'Indices PF'!$J$8,
   IF(('Funções Transações'!N273&lt;'Indices PF'!$F$10), N273*'Indices PF'!$K$8, N273*'Indices PF'!$L$8)),
    IF((O273&gt;='Indices PF'!$D$9),
    IF(('Funções Transações'!N273&lt;'Indices PF'!$E$10), N273*'Indices PF'!$J$9,
    IF(('Funções Transações'!N273&lt;'Indices PF'!$F$10), N273*'Indices PF'!$K$9, N273*'Indices PF'!$L$9))))),
 IF(M273="EQ", IF((O273&lt;='Indices PF'!$D$15),
  IF(('Funções Transações'!N273&lt;'Indices PF'!$E$18), N273*'Indices PF'!$J$15,
  IF(('Funções Transações'!N273&lt;'Indices PF'!$F$18), N273*'Indices PF'!$K$15, N273*'Indices PF'!$L$15)),
   IF((O273&lt;='Indices PF'!$D$16),
   IF(('Funções Transações'!N273&lt;'Indices PF'!$E$18), N273*'Indices PF'!$J$16,
   IF(('Funções Transações'!N273&lt;'Indices PF'!$F$18), N273*'Indices PF'!$K$16, N273*'Indices PF'!$L$16)),
    IF((O273&gt;='Indices PF'!$D$17),
    IF(('Funções Transações'!N273&lt;'Indices PF'!$E$18), N273*'Indices PF'!$J$17,
    IF(('Funções Transações'!N273&lt;'Indices PF'!$F$18), N273*'Indices PF'!$K$17, N273*'Indices PF'!$L$17))))),
 IF(M273="EO", IF((O273&lt;='Indices PF'!$D$23),
  IF(('Funções Transações'!N273&lt;'Indices PF'!$E$26), N273*'Indices PF'!$J$23,
  IF(('Funções Transações'!N273&lt;'Indices PF'!$F$26), N273*'Indices PF'!$K$23, N273*'Indices PF'!$L$23)),
   IF((O273&lt;='Indices PF'!$D$24),
   IF(('Funções Transações'!N273&lt;'Indices PF'!$E$26), N273*'Indices PF'!$J$24,
   IF(('Funções Transações'!N273&lt;'Indices PF'!$F$26), N273*'Indices PF'!$K$24, N273*'Indices PF'!$L$24)),
    IF((O273&gt;='Indices PF'!$D$25),
    IF(('Funções Transações'!N273&lt;'Indices PF'!$E$26), N273*'Indices PF'!$J$25,
    IF(('Funções Transações'!N273&lt;'Indices PF'!$F$26), N273*'Indices PF'!$K$25, N273*'Indices PF'!$L$25)))))))))</f>
        <v/>
      </c>
      <c r="U273" s="216" t="str">
        <f>IF(OR(ISBLANK(P273),ISBLANK(Q273)),"",
 IF((Q273&lt;='Indices PF'!$D$47),
  IF(('Funções Transações'!P273&lt;'Indices PF'!$E$50), P273*'Indices PF'!$J$47,
  IF(('Funções Transações'!P273&lt;'Indices PF'!$F$50), P273*'Indices PF'!$K$47, P273*'Indices PF'!$L$47)),
   IF((Q273&lt;='Indices PF'!$D$48),
   IF(('Funções Transações'!P273&lt;'Indices PF'!$E$50), P273*'Indices PF'!$J$48,
   IF(('Funções Transações'!P273&lt;'Indices PF'!$F$50), P273*'Indices PF'!$K$48, P273*'Indices PF'!$L$48)),
    IF((Q273&gt;='Indices PF'!$D$49),
    IF(('Funções Transações'!P273&lt;'Indices PF'!$E$50), P273*'Indices PF'!$J$49,
    IF(('Funções Transações'!P273&lt;'Indices PF'!$F$50), P273*'Indices PF'!$K$49, P273*'Indices PF'!$L$49))))))</f>
        <v/>
      </c>
      <c r="V273" s="256"/>
      <c r="W273" s="211"/>
      <c r="X273" s="211"/>
      <c r="Y273" s="169"/>
      <c r="Z273" s="169"/>
      <c r="AA273" s="169"/>
      <c r="AB273" s="170"/>
      <c r="AC273" s="148"/>
      <c r="AD273" s="148"/>
      <c r="AE273" s="173"/>
      <c r="AF273" s="123"/>
      <c r="AG273" s="89"/>
    </row>
    <row r="274" spans="1:33" ht="12.75" customHeight="1">
      <c r="A274" s="84"/>
      <c r="B274" s="107"/>
      <c r="C274" s="173"/>
      <c r="D274" s="168"/>
      <c r="E274" s="169"/>
      <c r="F274" s="169"/>
      <c r="G274" s="169"/>
      <c r="H274" s="169"/>
      <c r="I274" s="169"/>
      <c r="J274" s="169"/>
      <c r="K274" s="211"/>
      <c r="L274" s="205"/>
      <c r="M274" s="117"/>
      <c r="N274" s="117"/>
      <c r="O274" s="122"/>
      <c r="P274" s="122"/>
      <c r="Q274" s="122"/>
      <c r="R274" s="115" t="str">
        <f>IF(AND(ISTEXT(T274),ISTEXT(U274)),"",SUM(T274:U274)*'Indices PF'!$E$54)</f>
        <v/>
      </c>
      <c r="S274" s="214" t="str">
        <f>IF(OR(ISBLANK(N274),ISBLANK(O274)),"",
 IF(M274="EI", IF((O274&lt;='Indices PF'!$D$7),
  IF(('Funções Transações'!N274&lt;'Indices PF'!$E$10), 'Indices PF'!$E$7,
  IF(('Funções Transações'!N274&lt;'Indices PF'!$F$10), 'Indices PF'!$F$7, 'Indices PF'!$G$7)),
   IF((O274&lt;='Indices PF'!$D$8),
   IF(('Funções Transações'!N274&lt;'Indices PF'!$E$10), 'Indices PF'!$E$8,
   IF(('Funções Transações'!N274&lt;'Indices PF'!$F$10), 'Indices PF'!$F$8, 'Indices PF'!$G$8)),
    IF((O274&gt;='Indices PF'!$D$9),
    IF(('Funções Transações'!N274&lt;'Indices PF'!$E$10), 'Indices PF'!$E$9,
    IF(('Funções Transações'!N274&lt;'Indices PF'!$F$10), 'Indices PF'!$F$9, 'Indices PF'!$G$9))))),
 IF(M274="EQ", IF((O274&lt;='Indices PF'!$D$15),
  IF(('Funções Transações'!N274&lt;'Indices PF'!$E$18), 'Indices PF'!$E$15,
  IF(('Funções Transações'!N274&lt;'Indices PF'!$F$18), 'Indices PF'!$F$15, 'Indices PF'!$G$15)),
   IF((O274&lt;='Indices PF'!$D$16),
   IF(('Funções Transações'!N274&lt;'Indices PF'!$E$18), 'Indices PF'!$E$16,
   IF(('Funções Transações'!N274&lt;'Indices PF'!$F$18), 'Indices PF'!$F$16, 'Indices PF'!$G$16)),
    IF((O274&gt;='Indices PF'!$D$17),
    IF(('Funções Transações'!N274&lt;'Indices PF'!$E$18), 'Indices PF'!$E$17,
    IF(('Funções Transações'!N274&lt;'Indices PF'!$F$18), 'Indices PF'!$F$17, 'Indices PF'!$G$17))))),
 IF(M274="EO", IF((O274&lt;='Indices PF'!$D$23),
  IF(('Funções Transações'!N274&lt;'Indices PF'!$E$26), 'Indices PF'!$E$23,
  IF(('Funções Transações'!N274&lt;'Indices PF'!$F$26), 'Indices PF'!$F$23, 'Indices PF'!$G$23)),
   IF((O274&lt;='Indices PF'!$D$24),
   IF(('Funções Transações'!N274&lt;'Indices PF'!$E$26), 'Indices PF'!$E$24,
   IF(('Funções Transações'!N274&lt;'Indices PF'!$F$26), 'Indices PF'!$F$24, 'Indices PF'!$G$24)),
    IF((O274&gt;='Indices PF'!$D$25),
    IF(('Funções Transações'!N274&lt;'Indices PF'!$E$26), 'Indices PF'!$E$25,
    IF(('Funções Transações'!N274&lt;'Indices PF'!$F$26), 'Indices PF'!$F$25, 'Indices PF'!$G$25)))))))))</f>
        <v/>
      </c>
      <c r="T274" s="215" t="str">
        <f>IF(OR(ISBLANK(N274),ISBLANK(O274)),"",
 IF(M274="EI", IF((O274&lt;='Indices PF'!$D$7),
  IF(('Funções Transações'!N274&lt;'Indices PF'!$E$10), N274*'Indices PF'!$J$7,
  IF(('Funções Transações'!N274&lt;'Indices PF'!$F$10), N274*'Indices PF'!$K$7, N274*'Indices PF'!$L$7)),
   IF((O274&lt;='Indices PF'!$D$8),
   IF(('Funções Transações'!N274&lt;'Indices PF'!$E$10), N274*'Indices PF'!$J$8,
   IF(('Funções Transações'!N274&lt;'Indices PF'!$F$10), N274*'Indices PF'!$K$8, N274*'Indices PF'!$L$8)),
    IF((O274&gt;='Indices PF'!$D$9),
    IF(('Funções Transações'!N274&lt;'Indices PF'!$E$10), N274*'Indices PF'!$J$9,
    IF(('Funções Transações'!N274&lt;'Indices PF'!$F$10), N274*'Indices PF'!$K$9, N274*'Indices PF'!$L$9))))),
 IF(M274="EQ", IF((O274&lt;='Indices PF'!$D$15),
  IF(('Funções Transações'!N274&lt;'Indices PF'!$E$18), N274*'Indices PF'!$J$15,
  IF(('Funções Transações'!N274&lt;'Indices PF'!$F$18), N274*'Indices PF'!$K$15, N274*'Indices PF'!$L$15)),
   IF((O274&lt;='Indices PF'!$D$16),
   IF(('Funções Transações'!N274&lt;'Indices PF'!$E$18), N274*'Indices PF'!$J$16,
   IF(('Funções Transações'!N274&lt;'Indices PF'!$F$18), N274*'Indices PF'!$K$16, N274*'Indices PF'!$L$16)),
    IF((O274&gt;='Indices PF'!$D$17),
    IF(('Funções Transações'!N274&lt;'Indices PF'!$E$18), N274*'Indices PF'!$J$17,
    IF(('Funções Transações'!N274&lt;'Indices PF'!$F$18), N274*'Indices PF'!$K$17, N274*'Indices PF'!$L$17))))),
 IF(M274="EO", IF((O274&lt;='Indices PF'!$D$23),
  IF(('Funções Transações'!N274&lt;'Indices PF'!$E$26), N274*'Indices PF'!$J$23,
  IF(('Funções Transações'!N274&lt;'Indices PF'!$F$26), N274*'Indices PF'!$K$23, N274*'Indices PF'!$L$23)),
   IF((O274&lt;='Indices PF'!$D$24),
   IF(('Funções Transações'!N274&lt;'Indices PF'!$E$26), N274*'Indices PF'!$J$24,
   IF(('Funções Transações'!N274&lt;'Indices PF'!$F$26), N274*'Indices PF'!$K$24, N274*'Indices PF'!$L$24)),
    IF((O274&gt;='Indices PF'!$D$25),
    IF(('Funções Transações'!N274&lt;'Indices PF'!$E$26), N274*'Indices PF'!$J$25,
    IF(('Funções Transações'!N274&lt;'Indices PF'!$F$26), N274*'Indices PF'!$K$25, N274*'Indices PF'!$L$25)))))))))</f>
        <v/>
      </c>
      <c r="U274" s="216" t="str">
        <f>IF(OR(ISBLANK(P274),ISBLANK(Q274)),"",
 IF((Q274&lt;='Indices PF'!$D$47),
  IF(('Funções Transações'!P274&lt;'Indices PF'!$E$50), P274*'Indices PF'!$J$47,
  IF(('Funções Transações'!P274&lt;'Indices PF'!$F$50), P274*'Indices PF'!$K$47, P274*'Indices PF'!$L$47)),
   IF((Q274&lt;='Indices PF'!$D$48),
   IF(('Funções Transações'!P274&lt;'Indices PF'!$E$50), P274*'Indices PF'!$J$48,
   IF(('Funções Transações'!P274&lt;'Indices PF'!$F$50), P274*'Indices PF'!$K$48, P274*'Indices PF'!$L$48)),
    IF((Q274&gt;='Indices PF'!$D$49),
    IF(('Funções Transações'!P274&lt;'Indices PF'!$E$50), P274*'Indices PF'!$J$49,
    IF(('Funções Transações'!P274&lt;'Indices PF'!$F$50), P274*'Indices PF'!$K$49, P274*'Indices PF'!$L$49))))))</f>
        <v/>
      </c>
      <c r="V274" s="256"/>
      <c r="W274" s="211"/>
      <c r="X274" s="211"/>
      <c r="Y274" s="169"/>
      <c r="Z274" s="169"/>
      <c r="AA274" s="169"/>
      <c r="AB274" s="170"/>
      <c r="AC274" s="148"/>
      <c r="AD274" s="148"/>
      <c r="AE274" s="173"/>
      <c r="AF274" s="123"/>
      <c r="AG274" s="89"/>
    </row>
    <row r="275" spans="1:33" ht="12.75" customHeight="1">
      <c r="A275" s="84"/>
      <c r="B275" s="107"/>
      <c r="C275" s="173"/>
      <c r="D275" s="168"/>
      <c r="E275" s="169"/>
      <c r="F275" s="169"/>
      <c r="G275" s="169"/>
      <c r="H275" s="169"/>
      <c r="I275" s="169"/>
      <c r="J275" s="169"/>
      <c r="K275" s="211"/>
      <c r="L275" s="205"/>
      <c r="M275" s="117"/>
      <c r="N275" s="117"/>
      <c r="O275" s="122"/>
      <c r="P275" s="122"/>
      <c r="Q275" s="122"/>
      <c r="R275" s="115" t="str">
        <f>IF(AND(ISTEXT(T275),ISTEXT(U275)),"",SUM(T275:U275)*'Indices PF'!$E$54)</f>
        <v/>
      </c>
      <c r="S275" s="214" t="str">
        <f>IF(OR(ISBLANK(N275),ISBLANK(O275)),"",
 IF(M275="EI", IF((O275&lt;='Indices PF'!$D$7),
  IF(('Funções Transações'!N275&lt;'Indices PF'!$E$10), 'Indices PF'!$E$7,
  IF(('Funções Transações'!N275&lt;'Indices PF'!$F$10), 'Indices PF'!$F$7, 'Indices PF'!$G$7)),
   IF((O275&lt;='Indices PF'!$D$8),
   IF(('Funções Transações'!N275&lt;'Indices PF'!$E$10), 'Indices PF'!$E$8,
   IF(('Funções Transações'!N275&lt;'Indices PF'!$F$10), 'Indices PF'!$F$8, 'Indices PF'!$G$8)),
    IF((O275&gt;='Indices PF'!$D$9),
    IF(('Funções Transações'!N275&lt;'Indices PF'!$E$10), 'Indices PF'!$E$9,
    IF(('Funções Transações'!N275&lt;'Indices PF'!$F$10), 'Indices PF'!$F$9, 'Indices PF'!$G$9))))),
 IF(M275="EQ", IF((O275&lt;='Indices PF'!$D$15),
  IF(('Funções Transações'!N275&lt;'Indices PF'!$E$18), 'Indices PF'!$E$15,
  IF(('Funções Transações'!N275&lt;'Indices PF'!$F$18), 'Indices PF'!$F$15, 'Indices PF'!$G$15)),
   IF((O275&lt;='Indices PF'!$D$16),
   IF(('Funções Transações'!N275&lt;'Indices PF'!$E$18), 'Indices PF'!$E$16,
   IF(('Funções Transações'!N275&lt;'Indices PF'!$F$18), 'Indices PF'!$F$16, 'Indices PF'!$G$16)),
    IF((O275&gt;='Indices PF'!$D$17),
    IF(('Funções Transações'!N275&lt;'Indices PF'!$E$18), 'Indices PF'!$E$17,
    IF(('Funções Transações'!N275&lt;'Indices PF'!$F$18), 'Indices PF'!$F$17, 'Indices PF'!$G$17))))),
 IF(M275="EO", IF((O275&lt;='Indices PF'!$D$23),
  IF(('Funções Transações'!N275&lt;'Indices PF'!$E$26), 'Indices PF'!$E$23,
  IF(('Funções Transações'!N275&lt;'Indices PF'!$F$26), 'Indices PF'!$F$23, 'Indices PF'!$G$23)),
   IF((O275&lt;='Indices PF'!$D$24),
   IF(('Funções Transações'!N275&lt;'Indices PF'!$E$26), 'Indices PF'!$E$24,
   IF(('Funções Transações'!N275&lt;'Indices PF'!$F$26), 'Indices PF'!$F$24, 'Indices PF'!$G$24)),
    IF((O275&gt;='Indices PF'!$D$25),
    IF(('Funções Transações'!N275&lt;'Indices PF'!$E$26), 'Indices PF'!$E$25,
    IF(('Funções Transações'!N275&lt;'Indices PF'!$F$26), 'Indices PF'!$F$25, 'Indices PF'!$G$25)))))))))</f>
        <v/>
      </c>
      <c r="T275" s="215" t="str">
        <f>IF(OR(ISBLANK(N275),ISBLANK(O275)),"",
 IF(M275="EI", IF((O275&lt;='Indices PF'!$D$7),
  IF(('Funções Transações'!N275&lt;'Indices PF'!$E$10), N275*'Indices PF'!$J$7,
  IF(('Funções Transações'!N275&lt;'Indices PF'!$F$10), N275*'Indices PF'!$K$7, N275*'Indices PF'!$L$7)),
   IF((O275&lt;='Indices PF'!$D$8),
   IF(('Funções Transações'!N275&lt;'Indices PF'!$E$10), N275*'Indices PF'!$J$8,
   IF(('Funções Transações'!N275&lt;'Indices PF'!$F$10), N275*'Indices PF'!$K$8, N275*'Indices PF'!$L$8)),
    IF((O275&gt;='Indices PF'!$D$9),
    IF(('Funções Transações'!N275&lt;'Indices PF'!$E$10), N275*'Indices PF'!$J$9,
    IF(('Funções Transações'!N275&lt;'Indices PF'!$F$10), N275*'Indices PF'!$K$9, N275*'Indices PF'!$L$9))))),
 IF(M275="EQ", IF((O275&lt;='Indices PF'!$D$15),
  IF(('Funções Transações'!N275&lt;'Indices PF'!$E$18), N275*'Indices PF'!$J$15,
  IF(('Funções Transações'!N275&lt;'Indices PF'!$F$18), N275*'Indices PF'!$K$15, N275*'Indices PF'!$L$15)),
   IF((O275&lt;='Indices PF'!$D$16),
   IF(('Funções Transações'!N275&lt;'Indices PF'!$E$18), N275*'Indices PF'!$J$16,
   IF(('Funções Transações'!N275&lt;'Indices PF'!$F$18), N275*'Indices PF'!$K$16, N275*'Indices PF'!$L$16)),
    IF((O275&gt;='Indices PF'!$D$17),
    IF(('Funções Transações'!N275&lt;'Indices PF'!$E$18), N275*'Indices PF'!$J$17,
    IF(('Funções Transações'!N275&lt;'Indices PF'!$F$18), N275*'Indices PF'!$K$17, N275*'Indices PF'!$L$17))))),
 IF(M275="EO", IF((O275&lt;='Indices PF'!$D$23),
  IF(('Funções Transações'!N275&lt;'Indices PF'!$E$26), N275*'Indices PF'!$J$23,
  IF(('Funções Transações'!N275&lt;'Indices PF'!$F$26), N275*'Indices PF'!$K$23, N275*'Indices PF'!$L$23)),
   IF((O275&lt;='Indices PF'!$D$24),
   IF(('Funções Transações'!N275&lt;'Indices PF'!$E$26), N275*'Indices PF'!$J$24,
   IF(('Funções Transações'!N275&lt;'Indices PF'!$F$26), N275*'Indices PF'!$K$24, N275*'Indices PF'!$L$24)),
    IF((O275&gt;='Indices PF'!$D$25),
    IF(('Funções Transações'!N275&lt;'Indices PF'!$E$26), N275*'Indices PF'!$J$25,
    IF(('Funções Transações'!N275&lt;'Indices PF'!$F$26), N275*'Indices PF'!$K$25, N275*'Indices PF'!$L$25)))))))))</f>
        <v/>
      </c>
      <c r="U275" s="216" t="str">
        <f>IF(OR(ISBLANK(P275),ISBLANK(Q275)),"",
 IF((Q275&lt;='Indices PF'!$D$47),
  IF(('Funções Transações'!P275&lt;'Indices PF'!$E$50), P275*'Indices PF'!$J$47,
  IF(('Funções Transações'!P275&lt;'Indices PF'!$F$50), P275*'Indices PF'!$K$47, P275*'Indices PF'!$L$47)),
   IF((Q275&lt;='Indices PF'!$D$48),
   IF(('Funções Transações'!P275&lt;'Indices PF'!$E$50), P275*'Indices PF'!$J$48,
   IF(('Funções Transações'!P275&lt;'Indices PF'!$F$50), P275*'Indices PF'!$K$48, P275*'Indices PF'!$L$48)),
    IF((Q275&gt;='Indices PF'!$D$49),
    IF(('Funções Transações'!P275&lt;'Indices PF'!$E$50), P275*'Indices PF'!$J$49,
    IF(('Funções Transações'!P275&lt;'Indices PF'!$F$50), P275*'Indices PF'!$K$49, P275*'Indices PF'!$L$49))))))</f>
        <v/>
      </c>
      <c r="V275" s="256"/>
      <c r="W275" s="211"/>
      <c r="X275" s="211"/>
      <c r="Y275" s="169"/>
      <c r="Z275" s="169"/>
      <c r="AA275" s="169"/>
      <c r="AB275" s="170"/>
      <c r="AC275" s="148"/>
      <c r="AD275" s="148"/>
      <c r="AE275" s="173"/>
      <c r="AF275" s="123"/>
      <c r="AG275" s="89"/>
    </row>
    <row r="276" spans="1:33" ht="12.75" customHeight="1">
      <c r="A276" s="84"/>
      <c r="B276" s="107"/>
      <c r="C276" s="173"/>
      <c r="D276" s="168"/>
      <c r="E276" s="169"/>
      <c r="F276" s="169"/>
      <c r="G276" s="169"/>
      <c r="H276" s="169"/>
      <c r="I276" s="169"/>
      <c r="J276" s="169"/>
      <c r="K276" s="211"/>
      <c r="L276" s="205"/>
      <c r="M276" s="117"/>
      <c r="N276" s="117"/>
      <c r="O276" s="122"/>
      <c r="P276" s="122"/>
      <c r="Q276" s="122"/>
      <c r="R276" s="115" t="str">
        <f>IF(AND(ISTEXT(T276),ISTEXT(U276)),"",SUM(T276:U276)*'Indices PF'!$E$54)</f>
        <v/>
      </c>
      <c r="S276" s="214" t="str">
        <f>IF(OR(ISBLANK(N276),ISBLANK(O276)),"",
 IF(M276="EI", IF((O276&lt;='Indices PF'!$D$7),
  IF(('Funções Transações'!N276&lt;'Indices PF'!$E$10), 'Indices PF'!$E$7,
  IF(('Funções Transações'!N276&lt;'Indices PF'!$F$10), 'Indices PF'!$F$7, 'Indices PF'!$G$7)),
   IF((O276&lt;='Indices PF'!$D$8),
   IF(('Funções Transações'!N276&lt;'Indices PF'!$E$10), 'Indices PF'!$E$8,
   IF(('Funções Transações'!N276&lt;'Indices PF'!$F$10), 'Indices PF'!$F$8, 'Indices PF'!$G$8)),
    IF((O276&gt;='Indices PF'!$D$9),
    IF(('Funções Transações'!N276&lt;'Indices PF'!$E$10), 'Indices PF'!$E$9,
    IF(('Funções Transações'!N276&lt;'Indices PF'!$F$10), 'Indices PF'!$F$9, 'Indices PF'!$G$9))))),
 IF(M276="EQ", IF((O276&lt;='Indices PF'!$D$15),
  IF(('Funções Transações'!N276&lt;'Indices PF'!$E$18), 'Indices PF'!$E$15,
  IF(('Funções Transações'!N276&lt;'Indices PF'!$F$18), 'Indices PF'!$F$15, 'Indices PF'!$G$15)),
   IF((O276&lt;='Indices PF'!$D$16),
   IF(('Funções Transações'!N276&lt;'Indices PF'!$E$18), 'Indices PF'!$E$16,
   IF(('Funções Transações'!N276&lt;'Indices PF'!$F$18), 'Indices PF'!$F$16, 'Indices PF'!$G$16)),
    IF((O276&gt;='Indices PF'!$D$17),
    IF(('Funções Transações'!N276&lt;'Indices PF'!$E$18), 'Indices PF'!$E$17,
    IF(('Funções Transações'!N276&lt;'Indices PF'!$F$18), 'Indices PF'!$F$17, 'Indices PF'!$G$17))))),
 IF(M276="EO", IF((O276&lt;='Indices PF'!$D$23),
  IF(('Funções Transações'!N276&lt;'Indices PF'!$E$26), 'Indices PF'!$E$23,
  IF(('Funções Transações'!N276&lt;'Indices PF'!$F$26), 'Indices PF'!$F$23, 'Indices PF'!$G$23)),
   IF((O276&lt;='Indices PF'!$D$24),
   IF(('Funções Transações'!N276&lt;'Indices PF'!$E$26), 'Indices PF'!$E$24,
   IF(('Funções Transações'!N276&lt;'Indices PF'!$F$26), 'Indices PF'!$F$24, 'Indices PF'!$G$24)),
    IF((O276&gt;='Indices PF'!$D$25),
    IF(('Funções Transações'!N276&lt;'Indices PF'!$E$26), 'Indices PF'!$E$25,
    IF(('Funções Transações'!N276&lt;'Indices PF'!$F$26), 'Indices PF'!$F$25, 'Indices PF'!$G$25)))))))))</f>
        <v/>
      </c>
      <c r="T276" s="215" t="str">
        <f>IF(OR(ISBLANK(N276),ISBLANK(O276)),"",
 IF(M276="EI", IF((O276&lt;='Indices PF'!$D$7),
  IF(('Funções Transações'!N276&lt;'Indices PF'!$E$10), N276*'Indices PF'!$J$7,
  IF(('Funções Transações'!N276&lt;'Indices PF'!$F$10), N276*'Indices PF'!$K$7, N276*'Indices PF'!$L$7)),
   IF((O276&lt;='Indices PF'!$D$8),
   IF(('Funções Transações'!N276&lt;'Indices PF'!$E$10), N276*'Indices PF'!$J$8,
   IF(('Funções Transações'!N276&lt;'Indices PF'!$F$10), N276*'Indices PF'!$K$8, N276*'Indices PF'!$L$8)),
    IF((O276&gt;='Indices PF'!$D$9),
    IF(('Funções Transações'!N276&lt;'Indices PF'!$E$10), N276*'Indices PF'!$J$9,
    IF(('Funções Transações'!N276&lt;'Indices PF'!$F$10), N276*'Indices PF'!$K$9, N276*'Indices PF'!$L$9))))),
 IF(M276="EQ", IF((O276&lt;='Indices PF'!$D$15),
  IF(('Funções Transações'!N276&lt;'Indices PF'!$E$18), N276*'Indices PF'!$J$15,
  IF(('Funções Transações'!N276&lt;'Indices PF'!$F$18), N276*'Indices PF'!$K$15, N276*'Indices PF'!$L$15)),
   IF((O276&lt;='Indices PF'!$D$16),
   IF(('Funções Transações'!N276&lt;'Indices PF'!$E$18), N276*'Indices PF'!$J$16,
   IF(('Funções Transações'!N276&lt;'Indices PF'!$F$18), N276*'Indices PF'!$K$16, N276*'Indices PF'!$L$16)),
    IF((O276&gt;='Indices PF'!$D$17),
    IF(('Funções Transações'!N276&lt;'Indices PF'!$E$18), N276*'Indices PF'!$J$17,
    IF(('Funções Transações'!N276&lt;'Indices PF'!$F$18), N276*'Indices PF'!$K$17, N276*'Indices PF'!$L$17))))),
 IF(M276="EO", IF((O276&lt;='Indices PF'!$D$23),
  IF(('Funções Transações'!N276&lt;'Indices PF'!$E$26), N276*'Indices PF'!$J$23,
  IF(('Funções Transações'!N276&lt;'Indices PF'!$F$26), N276*'Indices PF'!$K$23, N276*'Indices PF'!$L$23)),
   IF((O276&lt;='Indices PF'!$D$24),
   IF(('Funções Transações'!N276&lt;'Indices PF'!$E$26), N276*'Indices PF'!$J$24,
   IF(('Funções Transações'!N276&lt;'Indices PF'!$F$26), N276*'Indices PF'!$K$24, N276*'Indices PF'!$L$24)),
    IF((O276&gt;='Indices PF'!$D$25),
    IF(('Funções Transações'!N276&lt;'Indices PF'!$E$26), N276*'Indices PF'!$J$25,
    IF(('Funções Transações'!N276&lt;'Indices PF'!$F$26), N276*'Indices PF'!$K$25, N276*'Indices PF'!$L$25)))))))))</f>
        <v/>
      </c>
      <c r="U276" s="216" t="str">
        <f>IF(OR(ISBLANK(P276),ISBLANK(Q276)),"",
 IF((Q276&lt;='Indices PF'!$D$47),
  IF(('Funções Transações'!P276&lt;'Indices PF'!$E$50), P276*'Indices PF'!$J$47,
  IF(('Funções Transações'!P276&lt;'Indices PF'!$F$50), P276*'Indices PF'!$K$47, P276*'Indices PF'!$L$47)),
   IF((Q276&lt;='Indices PF'!$D$48),
   IF(('Funções Transações'!P276&lt;'Indices PF'!$E$50), P276*'Indices PF'!$J$48,
   IF(('Funções Transações'!P276&lt;'Indices PF'!$F$50), P276*'Indices PF'!$K$48, P276*'Indices PF'!$L$48)),
    IF((Q276&gt;='Indices PF'!$D$49),
    IF(('Funções Transações'!P276&lt;'Indices PF'!$E$50), P276*'Indices PF'!$J$49,
    IF(('Funções Transações'!P276&lt;'Indices PF'!$F$50), P276*'Indices PF'!$K$49, P276*'Indices PF'!$L$49))))))</f>
        <v/>
      </c>
      <c r="V276" s="256"/>
      <c r="W276" s="211"/>
      <c r="X276" s="211"/>
      <c r="Y276" s="169"/>
      <c r="Z276" s="169"/>
      <c r="AA276" s="169"/>
      <c r="AB276" s="170"/>
      <c r="AC276" s="148"/>
      <c r="AD276" s="148"/>
      <c r="AE276" s="173"/>
      <c r="AF276" s="123"/>
      <c r="AG276" s="89"/>
    </row>
    <row r="277" spans="1:33" ht="12.75" customHeight="1">
      <c r="A277" s="84"/>
      <c r="B277" s="107"/>
      <c r="C277" s="173"/>
      <c r="D277" s="168"/>
      <c r="E277" s="169"/>
      <c r="F277" s="169"/>
      <c r="G277" s="169"/>
      <c r="H277" s="169"/>
      <c r="I277" s="169"/>
      <c r="J277" s="169"/>
      <c r="K277" s="211"/>
      <c r="L277" s="205"/>
      <c r="M277" s="117"/>
      <c r="N277" s="117"/>
      <c r="O277" s="122"/>
      <c r="P277" s="122"/>
      <c r="Q277" s="122"/>
      <c r="R277" s="115" t="str">
        <f>IF(AND(ISTEXT(T277),ISTEXT(U277)),"",SUM(T277:U277)*'Indices PF'!$E$54)</f>
        <v/>
      </c>
      <c r="S277" s="214" t="str">
        <f>IF(OR(ISBLANK(N277),ISBLANK(O277)),"",
 IF(M277="EI", IF((O277&lt;='Indices PF'!$D$7),
  IF(('Funções Transações'!N277&lt;'Indices PF'!$E$10), 'Indices PF'!$E$7,
  IF(('Funções Transações'!N277&lt;'Indices PF'!$F$10), 'Indices PF'!$F$7, 'Indices PF'!$G$7)),
   IF((O277&lt;='Indices PF'!$D$8),
   IF(('Funções Transações'!N277&lt;'Indices PF'!$E$10), 'Indices PF'!$E$8,
   IF(('Funções Transações'!N277&lt;'Indices PF'!$F$10), 'Indices PF'!$F$8, 'Indices PF'!$G$8)),
    IF((O277&gt;='Indices PF'!$D$9),
    IF(('Funções Transações'!N277&lt;'Indices PF'!$E$10), 'Indices PF'!$E$9,
    IF(('Funções Transações'!N277&lt;'Indices PF'!$F$10), 'Indices PF'!$F$9, 'Indices PF'!$G$9))))),
 IF(M277="EQ", IF((O277&lt;='Indices PF'!$D$15),
  IF(('Funções Transações'!N277&lt;'Indices PF'!$E$18), 'Indices PF'!$E$15,
  IF(('Funções Transações'!N277&lt;'Indices PF'!$F$18), 'Indices PF'!$F$15, 'Indices PF'!$G$15)),
   IF((O277&lt;='Indices PF'!$D$16),
   IF(('Funções Transações'!N277&lt;'Indices PF'!$E$18), 'Indices PF'!$E$16,
   IF(('Funções Transações'!N277&lt;'Indices PF'!$F$18), 'Indices PF'!$F$16, 'Indices PF'!$G$16)),
    IF((O277&gt;='Indices PF'!$D$17),
    IF(('Funções Transações'!N277&lt;'Indices PF'!$E$18), 'Indices PF'!$E$17,
    IF(('Funções Transações'!N277&lt;'Indices PF'!$F$18), 'Indices PF'!$F$17, 'Indices PF'!$G$17))))),
 IF(M277="EO", IF((O277&lt;='Indices PF'!$D$23),
  IF(('Funções Transações'!N277&lt;'Indices PF'!$E$26), 'Indices PF'!$E$23,
  IF(('Funções Transações'!N277&lt;'Indices PF'!$F$26), 'Indices PF'!$F$23, 'Indices PF'!$G$23)),
   IF((O277&lt;='Indices PF'!$D$24),
   IF(('Funções Transações'!N277&lt;'Indices PF'!$E$26), 'Indices PF'!$E$24,
   IF(('Funções Transações'!N277&lt;'Indices PF'!$F$26), 'Indices PF'!$F$24, 'Indices PF'!$G$24)),
    IF((O277&gt;='Indices PF'!$D$25),
    IF(('Funções Transações'!N277&lt;'Indices PF'!$E$26), 'Indices PF'!$E$25,
    IF(('Funções Transações'!N277&lt;'Indices PF'!$F$26), 'Indices PF'!$F$25, 'Indices PF'!$G$25)))))))))</f>
        <v/>
      </c>
      <c r="T277" s="215" t="str">
        <f>IF(OR(ISBLANK(N277),ISBLANK(O277)),"",
 IF(M277="EI", IF((O277&lt;='Indices PF'!$D$7),
  IF(('Funções Transações'!N277&lt;'Indices PF'!$E$10), N277*'Indices PF'!$J$7,
  IF(('Funções Transações'!N277&lt;'Indices PF'!$F$10), N277*'Indices PF'!$K$7, N277*'Indices PF'!$L$7)),
   IF((O277&lt;='Indices PF'!$D$8),
   IF(('Funções Transações'!N277&lt;'Indices PF'!$E$10), N277*'Indices PF'!$J$8,
   IF(('Funções Transações'!N277&lt;'Indices PF'!$F$10), N277*'Indices PF'!$K$8, N277*'Indices PF'!$L$8)),
    IF((O277&gt;='Indices PF'!$D$9),
    IF(('Funções Transações'!N277&lt;'Indices PF'!$E$10), N277*'Indices PF'!$J$9,
    IF(('Funções Transações'!N277&lt;'Indices PF'!$F$10), N277*'Indices PF'!$K$9, N277*'Indices PF'!$L$9))))),
 IF(M277="EQ", IF((O277&lt;='Indices PF'!$D$15),
  IF(('Funções Transações'!N277&lt;'Indices PF'!$E$18), N277*'Indices PF'!$J$15,
  IF(('Funções Transações'!N277&lt;'Indices PF'!$F$18), N277*'Indices PF'!$K$15, N277*'Indices PF'!$L$15)),
   IF((O277&lt;='Indices PF'!$D$16),
   IF(('Funções Transações'!N277&lt;'Indices PF'!$E$18), N277*'Indices PF'!$J$16,
   IF(('Funções Transações'!N277&lt;'Indices PF'!$F$18), N277*'Indices PF'!$K$16, N277*'Indices PF'!$L$16)),
    IF((O277&gt;='Indices PF'!$D$17),
    IF(('Funções Transações'!N277&lt;'Indices PF'!$E$18), N277*'Indices PF'!$J$17,
    IF(('Funções Transações'!N277&lt;'Indices PF'!$F$18), N277*'Indices PF'!$K$17, N277*'Indices PF'!$L$17))))),
 IF(M277="EO", IF((O277&lt;='Indices PF'!$D$23),
  IF(('Funções Transações'!N277&lt;'Indices PF'!$E$26), N277*'Indices PF'!$J$23,
  IF(('Funções Transações'!N277&lt;'Indices PF'!$F$26), N277*'Indices PF'!$K$23, N277*'Indices PF'!$L$23)),
   IF((O277&lt;='Indices PF'!$D$24),
   IF(('Funções Transações'!N277&lt;'Indices PF'!$E$26), N277*'Indices PF'!$J$24,
   IF(('Funções Transações'!N277&lt;'Indices PF'!$F$26), N277*'Indices PF'!$K$24, N277*'Indices PF'!$L$24)),
    IF((O277&gt;='Indices PF'!$D$25),
    IF(('Funções Transações'!N277&lt;'Indices PF'!$E$26), N277*'Indices PF'!$J$25,
    IF(('Funções Transações'!N277&lt;'Indices PF'!$F$26), N277*'Indices PF'!$K$25, N277*'Indices PF'!$L$25)))))))))</f>
        <v/>
      </c>
      <c r="U277" s="216" t="str">
        <f>IF(OR(ISBLANK(P277),ISBLANK(Q277)),"",
 IF((Q277&lt;='Indices PF'!$D$47),
  IF(('Funções Transações'!P277&lt;'Indices PF'!$E$50), P277*'Indices PF'!$J$47,
  IF(('Funções Transações'!P277&lt;'Indices PF'!$F$50), P277*'Indices PF'!$K$47, P277*'Indices PF'!$L$47)),
   IF((Q277&lt;='Indices PF'!$D$48),
   IF(('Funções Transações'!P277&lt;'Indices PF'!$E$50), P277*'Indices PF'!$J$48,
   IF(('Funções Transações'!P277&lt;'Indices PF'!$F$50), P277*'Indices PF'!$K$48, P277*'Indices PF'!$L$48)),
    IF((Q277&gt;='Indices PF'!$D$49),
    IF(('Funções Transações'!P277&lt;'Indices PF'!$E$50), P277*'Indices PF'!$J$49,
    IF(('Funções Transações'!P277&lt;'Indices PF'!$F$50), P277*'Indices PF'!$K$49, P277*'Indices PF'!$L$49))))))</f>
        <v/>
      </c>
      <c r="V277" s="256"/>
      <c r="W277" s="211"/>
      <c r="X277" s="211"/>
      <c r="Y277" s="169"/>
      <c r="Z277" s="169"/>
      <c r="AA277" s="169"/>
      <c r="AB277" s="170"/>
      <c r="AC277" s="148"/>
      <c r="AD277" s="148"/>
      <c r="AE277" s="173"/>
      <c r="AF277" s="123"/>
      <c r="AG277" s="89"/>
    </row>
    <row r="278" spans="1:33" ht="12.75" customHeight="1">
      <c r="A278" s="84"/>
      <c r="B278" s="107"/>
      <c r="C278" s="173"/>
      <c r="D278" s="168"/>
      <c r="E278" s="169"/>
      <c r="F278" s="169"/>
      <c r="G278" s="169"/>
      <c r="H278" s="169"/>
      <c r="I278" s="169"/>
      <c r="J278" s="169"/>
      <c r="K278" s="211"/>
      <c r="L278" s="205"/>
      <c r="M278" s="117"/>
      <c r="N278" s="117"/>
      <c r="O278" s="122"/>
      <c r="P278" s="122"/>
      <c r="Q278" s="122"/>
      <c r="R278" s="115" t="str">
        <f>IF(AND(ISTEXT(T278),ISTEXT(U278)),"",SUM(T278:U278)*'Indices PF'!$E$54)</f>
        <v/>
      </c>
      <c r="S278" s="214" t="str">
        <f>IF(OR(ISBLANK(N278),ISBLANK(O278)),"",
 IF(M278="EI", IF((O278&lt;='Indices PF'!$D$7),
  IF(('Funções Transações'!N278&lt;'Indices PF'!$E$10), 'Indices PF'!$E$7,
  IF(('Funções Transações'!N278&lt;'Indices PF'!$F$10), 'Indices PF'!$F$7, 'Indices PF'!$G$7)),
   IF((O278&lt;='Indices PF'!$D$8),
   IF(('Funções Transações'!N278&lt;'Indices PF'!$E$10), 'Indices PF'!$E$8,
   IF(('Funções Transações'!N278&lt;'Indices PF'!$F$10), 'Indices PF'!$F$8, 'Indices PF'!$G$8)),
    IF((O278&gt;='Indices PF'!$D$9),
    IF(('Funções Transações'!N278&lt;'Indices PF'!$E$10), 'Indices PF'!$E$9,
    IF(('Funções Transações'!N278&lt;'Indices PF'!$F$10), 'Indices PF'!$F$9, 'Indices PF'!$G$9))))),
 IF(M278="EQ", IF((O278&lt;='Indices PF'!$D$15),
  IF(('Funções Transações'!N278&lt;'Indices PF'!$E$18), 'Indices PF'!$E$15,
  IF(('Funções Transações'!N278&lt;'Indices PF'!$F$18), 'Indices PF'!$F$15, 'Indices PF'!$G$15)),
   IF((O278&lt;='Indices PF'!$D$16),
   IF(('Funções Transações'!N278&lt;'Indices PF'!$E$18), 'Indices PF'!$E$16,
   IF(('Funções Transações'!N278&lt;'Indices PF'!$F$18), 'Indices PF'!$F$16, 'Indices PF'!$G$16)),
    IF((O278&gt;='Indices PF'!$D$17),
    IF(('Funções Transações'!N278&lt;'Indices PF'!$E$18), 'Indices PF'!$E$17,
    IF(('Funções Transações'!N278&lt;'Indices PF'!$F$18), 'Indices PF'!$F$17, 'Indices PF'!$G$17))))),
 IF(M278="EO", IF((O278&lt;='Indices PF'!$D$23),
  IF(('Funções Transações'!N278&lt;'Indices PF'!$E$26), 'Indices PF'!$E$23,
  IF(('Funções Transações'!N278&lt;'Indices PF'!$F$26), 'Indices PF'!$F$23, 'Indices PF'!$G$23)),
   IF((O278&lt;='Indices PF'!$D$24),
   IF(('Funções Transações'!N278&lt;'Indices PF'!$E$26), 'Indices PF'!$E$24,
   IF(('Funções Transações'!N278&lt;'Indices PF'!$F$26), 'Indices PF'!$F$24, 'Indices PF'!$G$24)),
    IF((O278&gt;='Indices PF'!$D$25),
    IF(('Funções Transações'!N278&lt;'Indices PF'!$E$26), 'Indices PF'!$E$25,
    IF(('Funções Transações'!N278&lt;'Indices PF'!$F$26), 'Indices PF'!$F$25, 'Indices PF'!$G$25)))))))))</f>
        <v/>
      </c>
      <c r="T278" s="215" t="str">
        <f>IF(OR(ISBLANK(N278),ISBLANK(O278)),"",
 IF(M278="EI", IF((O278&lt;='Indices PF'!$D$7),
  IF(('Funções Transações'!N278&lt;'Indices PF'!$E$10), N278*'Indices PF'!$J$7,
  IF(('Funções Transações'!N278&lt;'Indices PF'!$F$10), N278*'Indices PF'!$K$7, N278*'Indices PF'!$L$7)),
   IF((O278&lt;='Indices PF'!$D$8),
   IF(('Funções Transações'!N278&lt;'Indices PF'!$E$10), N278*'Indices PF'!$J$8,
   IF(('Funções Transações'!N278&lt;'Indices PF'!$F$10), N278*'Indices PF'!$K$8, N278*'Indices PF'!$L$8)),
    IF((O278&gt;='Indices PF'!$D$9),
    IF(('Funções Transações'!N278&lt;'Indices PF'!$E$10), N278*'Indices PF'!$J$9,
    IF(('Funções Transações'!N278&lt;'Indices PF'!$F$10), N278*'Indices PF'!$K$9, N278*'Indices PF'!$L$9))))),
 IF(M278="EQ", IF((O278&lt;='Indices PF'!$D$15),
  IF(('Funções Transações'!N278&lt;'Indices PF'!$E$18), N278*'Indices PF'!$J$15,
  IF(('Funções Transações'!N278&lt;'Indices PF'!$F$18), N278*'Indices PF'!$K$15, N278*'Indices PF'!$L$15)),
   IF((O278&lt;='Indices PF'!$D$16),
   IF(('Funções Transações'!N278&lt;'Indices PF'!$E$18), N278*'Indices PF'!$J$16,
   IF(('Funções Transações'!N278&lt;'Indices PF'!$F$18), N278*'Indices PF'!$K$16, N278*'Indices PF'!$L$16)),
    IF((O278&gt;='Indices PF'!$D$17),
    IF(('Funções Transações'!N278&lt;'Indices PF'!$E$18), N278*'Indices PF'!$J$17,
    IF(('Funções Transações'!N278&lt;'Indices PF'!$F$18), N278*'Indices PF'!$K$17, N278*'Indices PF'!$L$17))))),
 IF(M278="EO", IF((O278&lt;='Indices PF'!$D$23),
  IF(('Funções Transações'!N278&lt;'Indices PF'!$E$26), N278*'Indices PF'!$J$23,
  IF(('Funções Transações'!N278&lt;'Indices PF'!$F$26), N278*'Indices PF'!$K$23, N278*'Indices PF'!$L$23)),
   IF((O278&lt;='Indices PF'!$D$24),
   IF(('Funções Transações'!N278&lt;'Indices PF'!$E$26), N278*'Indices PF'!$J$24,
   IF(('Funções Transações'!N278&lt;'Indices PF'!$F$26), N278*'Indices PF'!$K$24, N278*'Indices PF'!$L$24)),
    IF((O278&gt;='Indices PF'!$D$25),
    IF(('Funções Transações'!N278&lt;'Indices PF'!$E$26), N278*'Indices PF'!$J$25,
    IF(('Funções Transações'!N278&lt;'Indices PF'!$F$26), N278*'Indices PF'!$K$25, N278*'Indices PF'!$L$25)))))))))</f>
        <v/>
      </c>
      <c r="U278" s="216" t="str">
        <f>IF(OR(ISBLANK(P278),ISBLANK(Q278)),"",
 IF((Q278&lt;='Indices PF'!$D$47),
  IF(('Funções Transações'!P278&lt;'Indices PF'!$E$50), P278*'Indices PF'!$J$47,
  IF(('Funções Transações'!P278&lt;'Indices PF'!$F$50), P278*'Indices PF'!$K$47, P278*'Indices PF'!$L$47)),
   IF((Q278&lt;='Indices PF'!$D$48),
   IF(('Funções Transações'!P278&lt;'Indices PF'!$E$50), P278*'Indices PF'!$J$48,
   IF(('Funções Transações'!P278&lt;'Indices PF'!$F$50), P278*'Indices PF'!$K$48, P278*'Indices PF'!$L$48)),
    IF((Q278&gt;='Indices PF'!$D$49),
    IF(('Funções Transações'!P278&lt;'Indices PF'!$E$50), P278*'Indices PF'!$J$49,
    IF(('Funções Transações'!P278&lt;'Indices PF'!$F$50), P278*'Indices PF'!$K$49, P278*'Indices PF'!$L$49))))))</f>
        <v/>
      </c>
      <c r="V278" s="256"/>
      <c r="W278" s="211"/>
      <c r="X278" s="211"/>
      <c r="Y278" s="169"/>
      <c r="Z278" s="169"/>
      <c r="AA278" s="169"/>
      <c r="AB278" s="170"/>
      <c r="AC278" s="148"/>
      <c r="AD278" s="148"/>
      <c r="AE278" s="173"/>
      <c r="AF278" s="123"/>
      <c r="AG278" s="89"/>
    </row>
    <row r="279" spans="1:33" ht="12.75" customHeight="1">
      <c r="A279" s="84"/>
      <c r="B279" s="107"/>
      <c r="C279" s="173"/>
      <c r="D279" s="168"/>
      <c r="E279" s="169"/>
      <c r="F279" s="169"/>
      <c r="G279" s="169"/>
      <c r="H279" s="169"/>
      <c r="I279" s="169"/>
      <c r="J279" s="169"/>
      <c r="K279" s="211"/>
      <c r="L279" s="205"/>
      <c r="M279" s="117"/>
      <c r="N279" s="117"/>
      <c r="O279" s="122"/>
      <c r="P279" s="122"/>
      <c r="Q279" s="122"/>
      <c r="R279" s="115" t="str">
        <f>IF(AND(ISTEXT(T279),ISTEXT(U279)),"",SUM(T279:U279)*'Indices PF'!$E$54)</f>
        <v/>
      </c>
      <c r="S279" s="214" t="str">
        <f>IF(OR(ISBLANK(N279),ISBLANK(O279)),"",
 IF(M279="EI", IF((O279&lt;='Indices PF'!$D$7),
  IF(('Funções Transações'!N279&lt;'Indices PF'!$E$10), 'Indices PF'!$E$7,
  IF(('Funções Transações'!N279&lt;'Indices PF'!$F$10), 'Indices PF'!$F$7, 'Indices PF'!$G$7)),
   IF((O279&lt;='Indices PF'!$D$8),
   IF(('Funções Transações'!N279&lt;'Indices PF'!$E$10), 'Indices PF'!$E$8,
   IF(('Funções Transações'!N279&lt;'Indices PF'!$F$10), 'Indices PF'!$F$8, 'Indices PF'!$G$8)),
    IF((O279&gt;='Indices PF'!$D$9),
    IF(('Funções Transações'!N279&lt;'Indices PF'!$E$10), 'Indices PF'!$E$9,
    IF(('Funções Transações'!N279&lt;'Indices PF'!$F$10), 'Indices PF'!$F$9, 'Indices PF'!$G$9))))),
 IF(M279="EQ", IF((O279&lt;='Indices PF'!$D$15),
  IF(('Funções Transações'!N279&lt;'Indices PF'!$E$18), 'Indices PF'!$E$15,
  IF(('Funções Transações'!N279&lt;'Indices PF'!$F$18), 'Indices PF'!$F$15, 'Indices PF'!$G$15)),
   IF((O279&lt;='Indices PF'!$D$16),
   IF(('Funções Transações'!N279&lt;'Indices PF'!$E$18), 'Indices PF'!$E$16,
   IF(('Funções Transações'!N279&lt;'Indices PF'!$F$18), 'Indices PF'!$F$16, 'Indices PF'!$G$16)),
    IF((O279&gt;='Indices PF'!$D$17),
    IF(('Funções Transações'!N279&lt;'Indices PF'!$E$18), 'Indices PF'!$E$17,
    IF(('Funções Transações'!N279&lt;'Indices PF'!$F$18), 'Indices PF'!$F$17, 'Indices PF'!$G$17))))),
 IF(M279="EO", IF((O279&lt;='Indices PF'!$D$23),
  IF(('Funções Transações'!N279&lt;'Indices PF'!$E$26), 'Indices PF'!$E$23,
  IF(('Funções Transações'!N279&lt;'Indices PF'!$F$26), 'Indices PF'!$F$23, 'Indices PF'!$G$23)),
   IF((O279&lt;='Indices PF'!$D$24),
   IF(('Funções Transações'!N279&lt;'Indices PF'!$E$26), 'Indices PF'!$E$24,
   IF(('Funções Transações'!N279&lt;'Indices PF'!$F$26), 'Indices PF'!$F$24, 'Indices PF'!$G$24)),
    IF((O279&gt;='Indices PF'!$D$25),
    IF(('Funções Transações'!N279&lt;'Indices PF'!$E$26), 'Indices PF'!$E$25,
    IF(('Funções Transações'!N279&lt;'Indices PF'!$F$26), 'Indices PF'!$F$25, 'Indices PF'!$G$25)))))))))</f>
        <v/>
      </c>
      <c r="T279" s="215" t="str">
        <f>IF(OR(ISBLANK(N279),ISBLANK(O279)),"",
 IF(M279="EI", IF((O279&lt;='Indices PF'!$D$7),
  IF(('Funções Transações'!N279&lt;'Indices PF'!$E$10), N279*'Indices PF'!$J$7,
  IF(('Funções Transações'!N279&lt;'Indices PF'!$F$10), N279*'Indices PF'!$K$7, N279*'Indices PF'!$L$7)),
   IF((O279&lt;='Indices PF'!$D$8),
   IF(('Funções Transações'!N279&lt;'Indices PF'!$E$10), N279*'Indices PF'!$J$8,
   IF(('Funções Transações'!N279&lt;'Indices PF'!$F$10), N279*'Indices PF'!$K$8, N279*'Indices PF'!$L$8)),
    IF((O279&gt;='Indices PF'!$D$9),
    IF(('Funções Transações'!N279&lt;'Indices PF'!$E$10), N279*'Indices PF'!$J$9,
    IF(('Funções Transações'!N279&lt;'Indices PF'!$F$10), N279*'Indices PF'!$K$9, N279*'Indices PF'!$L$9))))),
 IF(M279="EQ", IF((O279&lt;='Indices PF'!$D$15),
  IF(('Funções Transações'!N279&lt;'Indices PF'!$E$18), N279*'Indices PF'!$J$15,
  IF(('Funções Transações'!N279&lt;'Indices PF'!$F$18), N279*'Indices PF'!$K$15, N279*'Indices PF'!$L$15)),
   IF((O279&lt;='Indices PF'!$D$16),
   IF(('Funções Transações'!N279&lt;'Indices PF'!$E$18), N279*'Indices PF'!$J$16,
   IF(('Funções Transações'!N279&lt;'Indices PF'!$F$18), N279*'Indices PF'!$K$16, N279*'Indices PF'!$L$16)),
    IF((O279&gt;='Indices PF'!$D$17),
    IF(('Funções Transações'!N279&lt;'Indices PF'!$E$18), N279*'Indices PF'!$J$17,
    IF(('Funções Transações'!N279&lt;'Indices PF'!$F$18), N279*'Indices PF'!$K$17, N279*'Indices PF'!$L$17))))),
 IF(M279="EO", IF((O279&lt;='Indices PF'!$D$23),
  IF(('Funções Transações'!N279&lt;'Indices PF'!$E$26), N279*'Indices PF'!$J$23,
  IF(('Funções Transações'!N279&lt;'Indices PF'!$F$26), N279*'Indices PF'!$K$23, N279*'Indices PF'!$L$23)),
   IF((O279&lt;='Indices PF'!$D$24),
   IF(('Funções Transações'!N279&lt;'Indices PF'!$E$26), N279*'Indices PF'!$J$24,
   IF(('Funções Transações'!N279&lt;'Indices PF'!$F$26), N279*'Indices PF'!$K$24, N279*'Indices PF'!$L$24)),
    IF((O279&gt;='Indices PF'!$D$25),
    IF(('Funções Transações'!N279&lt;'Indices PF'!$E$26), N279*'Indices PF'!$J$25,
    IF(('Funções Transações'!N279&lt;'Indices PF'!$F$26), N279*'Indices PF'!$K$25, N279*'Indices PF'!$L$25)))))))))</f>
        <v/>
      </c>
      <c r="U279" s="216" t="str">
        <f>IF(OR(ISBLANK(P279),ISBLANK(Q279)),"",
 IF((Q279&lt;='Indices PF'!$D$47),
  IF(('Funções Transações'!P279&lt;'Indices PF'!$E$50), P279*'Indices PF'!$J$47,
  IF(('Funções Transações'!P279&lt;'Indices PF'!$F$50), P279*'Indices PF'!$K$47, P279*'Indices PF'!$L$47)),
   IF((Q279&lt;='Indices PF'!$D$48),
   IF(('Funções Transações'!P279&lt;'Indices PF'!$E$50), P279*'Indices PF'!$J$48,
   IF(('Funções Transações'!P279&lt;'Indices PF'!$F$50), P279*'Indices PF'!$K$48, P279*'Indices PF'!$L$48)),
    IF((Q279&gt;='Indices PF'!$D$49),
    IF(('Funções Transações'!P279&lt;'Indices PF'!$E$50), P279*'Indices PF'!$J$49,
    IF(('Funções Transações'!P279&lt;'Indices PF'!$F$50), P279*'Indices PF'!$K$49, P279*'Indices PF'!$L$49))))))</f>
        <v/>
      </c>
      <c r="V279" s="256"/>
      <c r="W279" s="211"/>
      <c r="X279" s="211"/>
      <c r="Y279" s="169"/>
      <c r="Z279" s="169"/>
      <c r="AA279" s="169"/>
      <c r="AB279" s="170"/>
      <c r="AC279" s="148"/>
      <c r="AD279" s="148"/>
      <c r="AE279" s="173"/>
      <c r="AF279" s="123"/>
      <c r="AG279" s="89"/>
    </row>
    <row r="280" spans="1:33" ht="12.75" customHeight="1">
      <c r="A280" s="84"/>
      <c r="B280" s="107"/>
      <c r="C280" s="173"/>
      <c r="D280" s="168"/>
      <c r="E280" s="169"/>
      <c r="F280" s="169"/>
      <c r="G280" s="169"/>
      <c r="H280" s="169"/>
      <c r="I280" s="169"/>
      <c r="J280" s="169"/>
      <c r="K280" s="211"/>
      <c r="L280" s="205"/>
      <c r="M280" s="117"/>
      <c r="N280" s="117"/>
      <c r="O280" s="122"/>
      <c r="P280" s="122"/>
      <c r="Q280" s="122"/>
      <c r="R280" s="115" t="str">
        <f>IF(AND(ISTEXT(T280),ISTEXT(U280)),"",SUM(T280:U280)*'Indices PF'!$E$54)</f>
        <v/>
      </c>
      <c r="S280" s="214" t="str">
        <f>IF(OR(ISBLANK(N280),ISBLANK(O280)),"",
 IF(M280="EI", IF((O280&lt;='Indices PF'!$D$7),
  IF(('Funções Transações'!N280&lt;'Indices PF'!$E$10), 'Indices PF'!$E$7,
  IF(('Funções Transações'!N280&lt;'Indices PF'!$F$10), 'Indices PF'!$F$7, 'Indices PF'!$G$7)),
   IF((O280&lt;='Indices PF'!$D$8),
   IF(('Funções Transações'!N280&lt;'Indices PF'!$E$10), 'Indices PF'!$E$8,
   IF(('Funções Transações'!N280&lt;'Indices PF'!$F$10), 'Indices PF'!$F$8, 'Indices PF'!$G$8)),
    IF((O280&gt;='Indices PF'!$D$9),
    IF(('Funções Transações'!N280&lt;'Indices PF'!$E$10), 'Indices PF'!$E$9,
    IF(('Funções Transações'!N280&lt;'Indices PF'!$F$10), 'Indices PF'!$F$9, 'Indices PF'!$G$9))))),
 IF(M280="EQ", IF((O280&lt;='Indices PF'!$D$15),
  IF(('Funções Transações'!N280&lt;'Indices PF'!$E$18), 'Indices PF'!$E$15,
  IF(('Funções Transações'!N280&lt;'Indices PF'!$F$18), 'Indices PF'!$F$15, 'Indices PF'!$G$15)),
   IF((O280&lt;='Indices PF'!$D$16),
   IF(('Funções Transações'!N280&lt;'Indices PF'!$E$18), 'Indices PF'!$E$16,
   IF(('Funções Transações'!N280&lt;'Indices PF'!$F$18), 'Indices PF'!$F$16, 'Indices PF'!$G$16)),
    IF((O280&gt;='Indices PF'!$D$17),
    IF(('Funções Transações'!N280&lt;'Indices PF'!$E$18), 'Indices PF'!$E$17,
    IF(('Funções Transações'!N280&lt;'Indices PF'!$F$18), 'Indices PF'!$F$17, 'Indices PF'!$G$17))))),
 IF(M280="EO", IF((O280&lt;='Indices PF'!$D$23),
  IF(('Funções Transações'!N280&lt;'Indices PF'!$E$26), 'Indices PF'!$E$23,
  IF(('Funções Transações'!N280&lt;'Indices PF'!$F$26), 'Indices PF'!$F$23, 'Indices PF'!$G$23)),
   IF((O280&lt;='Indices PF'!$D$24),
   IF(('Funções Transações'!N280&lt;'Indices PF'!$E$26), 'Indices PF'!$E$24,
   IF(('Funções Transações'!N280&lt;'Indices PF'!$F$26), 'Indices PF'!$F$24, 'Indices PF'!$G$24)),
    IF((O280&gt;='Indices PF'!$D$25),
    IF(('Funções Transações'!N280&lt;'Indices PF'!$E$26), 'Indices PF'!$E$25,
    IF(('Funções Transações'!N280&lt;'Indices PF'!$F$26), 'Indices PF'!$F$25, 'Indices PF'!$G$25)))))))))</f>
        <v/>
      </c>
      <c r="T280" s="215" t="str">
        <f>IF(OR(ISBLANK(N280),ISBLANK(O280)),"",
 IF(M280="EI", IF((O280&lt;='Indices PF'!$D$7),
  IF(('Funções Transações'!N280&lt;'Indices PF'!$E$10), N280*'Indices PF'!$J$7,
  IF(('Funções Transações'!N280&lt;'Indices PF'!$F$10), N280*'Indices PF'!$K$7, N280*'Indices PF'!$L$7)),
   IF((O280&lt;='Indices PF'!$D$8),
   IF(('Funções Transações'!N280&lt;'Indices PF'!$E$10), N280*'Indices PF'!$J$8,
   IF(('Funções Transações'!N280&lt;'Indices PF'!$F$10), N280*'Indices PF'!$K$8, N280*'Indices PF'!$L$8)),
    IF((O280&gt;='Indices PF'!$D$9),
    IF(('Funções Transações'!N280&lt;'Indices PF'!$E$10), N280*'Indices PF'!$J$9,
    IF(('Funções Transações'!N280&lt;'Indices PF'!$F$10), N280*'Indices PF'!$K$9, N280*'Indices PF'!$L$9))))),
 IF(M280="EQ", IF((O280&lt;='Indices PF'!$D$15),
  IF(('Funções Transações'!N280&lt;'Indices PF'!$E$18), N280*'Indices PF'!$J$15,
  IF(('Funções Transações'!N280&lt;'Indices PF'!$F$18), N280*'Indices PF'!$K$15, N280*'Indices PF'!$L$15)),
   IF((O280&lt;='Indices PF'!$D$16),
   IF(('Funções Transações'!N280&lt;'Indices PF'!$E$18), N280*'Indices PF'!$J$16,
   IF(('Funções Transações'!N280&lt;'Indices PF'!$F$18), N280*'Indices PF'!$K$16, N280*'Indices PF'!$L$16)),
    IF((O280&gt;='Indices PF'!$D$17),
    IF(('Funções Transações'!N280&lt;'Indices PF'!$E$18), N280*'Indices PF'!$J$17,
    IF(('Funções Transações'!N280&lt;'Indices PF'!$F$18), N280*'Indices PF'!$K$17, N280*'Indices PF'!$L$17))))),
 IF(M280="EO", IF((O280&lt;='Indices PF'!$D$23),
  IF(('Funções Transações'!N280&lt;'Indices PF'!$E$26), N280*'Indices PF'!$J$23,
  IF(('Funções Transações'!N280&lt;'Indices PF'!$F$26), N280*'Indices PF'!$K$23, N280*'Indices PF'!$L$23)),
   IF((O280&lt;='Indices PF'!$D$24),
   IF(('Funções Transações'!N280&lt;'Indices PF'!$E$26), N280*'Indices PF'!$J$24,
   IF(('Funções Transações'!N280&lt;'Indices PF'!$F$26), N280*'Indices PF'!$K$24, N280*'Indices PF'!$L$24)),
    IF((O280&gt;='Indices PF'!$D$25),
    IF(('Funções Transações'!N280&lt;'Indices PF'!$E$26), N280*'Indices PF'!$J$25,
    IF(('Funções Transações'!N280&lt;'Indices PF'!$F$26), N280*'Indices PF'!$K$25, N280*'Indices PF'!$L$25)))))))))</f>
        <v/>
      </c>
      <c r="U280" s="216" t="str">
        <f>IF(OR(ISBLANK(P280),ISBLANK(Q280)),"",
 IF((Q280&lt;='Indices PF'!$D$47),
  IF(('Funções Transações'!P280&lt;'Indices PF'!$E$50), P280*'Indices PF'!$J$47,
  IF(('Funções Transações'!P280&lt;'Indices PF'!$F$50), P280*'Indices PF'!$K$47, P280*'Indices PF'!$L$47)),
   IF((Q280&lt;='Indices PF'!$D$48),
   IF(('Funções Transações'!P280&lt;'Indices PF'!$E$50), P280*'Indices PF'!$J$48,
   IF(('Funções Transações'!P280&lt;'Indices PF'!$F$50), P280*'Indices PF'!$K$48, P280*'Indices PF'!$L$48)),
    IF((Q280&gt;='Indices PF'!$D$49),
    IF(('Funções Transações'!P280&lt;'Indices PF'!$E$50), P280*'Indices PF'!$J$49,
    IF(('Funções Transações'!P280&lt;'Indices PF'!$F$50), P280*'Indices PF'!$K$49, P280*'Indices PF'!$L$49))))))</f>
        <v/>
      </c>
      <c r="V280" s="256"/>
      <c r="W280" s="211"/>
      <c r="X280" s="211"/>
      <c r="Y280" s="169"/>
      <c r="Z280" s="169"/>
      <c r="AA280" s="169"/>
      <c r="AB280" s="170"/>
      <c r="AC280" s="148"/>
      <c r="AD280" s="148"/>
      <c r="AE280" s="173"/>
      <c r="AF280" s="123"/>
      <c r="AG280" s="89"/>
    </row>
    <row r="281" spans="1:33" ht="12.75" customHeight="1">
      <c r="A281" s="84"/>
      <c r="B281" s="107"/>
      <c r="C281" s="173"/>
      <c r="D281" s="168"/>
      <c r="E281" s="169"/>
      <c r="F281" s="169"/>
      <c r="G281" s="169"/>
      <c r="H281" s="169"/>
      <c r="I281" s="169"/>
      <c r="J281" s="169"/>
      <c r="K281" s="211"/>
      <c r="L281" s="205"/>
      <c r="M281" s="117"/>
      <c r="N281" s="117"/>
      <c r="O281" s="122"/>
      <c r="P281" s="122"/>
      <c r="Q281" s="122"/>
      <c r="R281" s="115" t="str">
        <f>IF(AND(ISTEXT(T281),ISTEXT(U281)),"",SUM(T281:U281)*'Indices PF'!$E$54)</f>
        <v/>
      </c>
      <c r="S281" s="214" t="str">
        <f>IF(OR(ISBLANK(N281),ISBLANK(O281)),"",
 IF(M281="EI", IF((O281&lt;='Indices PF'!$D$7),
  IF(('Funções Transações'!N281&lt;'Indices PF'!$E$10), 'Indices PF'!$E$7,
  IF(('Funções Transações'!N281&lt;'Indices PF'!$F$10), 'Indices PF'!$F$7, 'Indices PF'!$G$7)),
   IF((O281&lt;='Indices PF'!$D$8),
   IF(('Funções Transações'!N281&lt;'Indices PF'!$E$10), 'Indices PF'!$E$8,
   IF(('Funções Transações'!N281&lt;'Indices PF'!$F$10), 'Indices PF'!$F$8, 'Indices PF'!$G$8)),
    IF((O281&gt;='Indices PF'!$D$9),
    IF(('Funções Transações'!N281&lt;'Indices PF'!$E$10), 'Indices PF'!$E$9,
    IF(('Funções Transações'!N281&lt;'Indices PF'!$F$10), 'Indices PF'!$F$9, 'Indices PF'!$G$9))))),
 IF(M281="EQ", IF((O281&lt;='Indices PF'!$D$15),
  IF(('Funções Transações'!N281&lt;'Indices PF'!$E$18), 'Indices PF'!$E$15,
  IF(('Funções Transações'!N281&lt;'Indices PF'!$F$18), 'Indices PF'!$F$15, 'Indices PF'!$G$15)),
   IF((O281&lt;='Indices PF'!$D$16),
   IF(('Funções Transações'!N281&lt;'Indices PF'!$E$18), 'Indices PF'!$E$16,
   IF(('Funções Transações'!N281&lt;'Indices PF'!$F$18), 'Indices PF'!$F$16, 'Indices PF'!$G$16)),
    IF((O281&gt;='Indices PF'!$D$17),
    IF(('Funções Transações'!N281&lt;'Indices PF'!$E$18), 'Indices PF'!$E$17,
    IF(('Funções Transações'!N281&lt;'Indices PF'!$F$18), 'Indices PF'!$F$17, 'Indices PF'!$G$17))))),
 IF(M281="EO", IF((O281&lt;='Indices PF'!$D$23),
  IF(('Funções Transações'!N281&lt;'Indices PF'!$E$26), 'Indices PF'!$E$23,
  IF(('Funções Transações'!N281&lt;'Indices PF'!$F$26), 'Indices PF'!$F$23, 'Indices PF'!$G$23)),
   IF((O281&lt;='Indices PF'!$D$24),
   IF(('Funções Transações'!N281&lt;'Indices PF'!$E$26), 'Indices PF'!$E$24,
   IF(('Funções Transações'!N281&lt;'Indices PF'!$F$26), 'Indices PF'!$F$24, 'Indices PF'!$G$24)),
    IF((O281&gt;='Indices PF'!$D$25),
    IF(('Funções Transações'!N281&lt;'Indices PF'!$E$26), 'Indices PF'!$E$25,
    IF(('Funções Transações'!N281&lt;'Indices PF'!$F$26), 'Indices PF'!$F$25, 'Indices PF'!$G$25)))))))))</f>
        <v/>
      </c>
      <c r="T281" s="215" t="str">
        <f>IF(OR(ISBLANK(N281),ISBLANK(O281)),"",
 IF(M281="EI", IF((O281&lt;='Indices PF'!$D$7),
  IF(('Funções Transações'!N281&lt;'Indices PF'!$E$10), N281*'Indices PF'!$J$7,
  IF(('Funções Transações'!N281&lt;'Indices PF'!$F$10), N281*'Indices PF'!$K$7, N281*'Indices PF'!$L$7)),
   IF((O281&lt;='Indices PF'!$D$8),
   IF(('Funções Transações'!N281&lt;'Indices PF'!$E$10), N281*'Indices PF'!$J$8,
   IF(('Funções Transações'!N281&lt;'Indices PF'!$F$10), N281*'Indices PF'!$K$8, N281*'Indices PF'!$L$8)),
    IF((O281&gt;='Indices PF'!$D$9),
    IF(('Funções Transações'!N281&lt;'Indices PF'!$E$10), N281*'Indices PF'!$J$9,
    IF(('Funções Transações'!N281&lt;'Indices PF'!$F$10), N281*'Indices PF'!$K$9, N281*'Indices PF'!$L$9))))),
 IF(M281="EQ", IF((O281&lt;='Indices PF'!$D$15),
  IF(('Funções Transações'!N281&lt;'Indices PF'!$E$18), N281*'Indices PF'!$J$15,
  IF(('Funções Transações'!N281&lt;'Indices PF'!$F$18), N281*'Indices PF'!$K$15, N281*'Indices PF'!$L$15)),
   IF((O281&lt;='Indices PF'!$D$16),
   IF(('Funções Transações'!N281&lt;'Indices PF'!$E$18), N281*'Indices PF'!$J$16,
   IF(('Funções Transações'!N281&lt;'Indices PF'!$F$18), N281*'Indices PF'!$K$16, N281*'Indices PF'!$L$16)),
    IF((O281&gt;='Indices PF'!$D$17),
    IF(('Funções Transações'!N281&lt;'Indices PF'!$E$18), N281*'Indices PF'!$J$17,
    IF(('Funções Transações'!N281&lt;'Indices PF'!$F$18), N281*'Indices PF'!$K$17, N281*'Indices PF'!$L$17))))),
 IF(M281="EO", IF((O281&lt;='Indices PF'!$D$23),
  IF(('Funções Transações'!N281&lt;'Indices PF'!$E$26), N281*'Indices PF'!$J$23,
  IF(('Funções Transações'!N281&lt;'Indices PF'!$F$26), N281*'Indices PF'!$K$23, N281*'Indices PF'!$L$23)),
   IF((O281&lt;='Indices PF'!$D$24),
   IF(('Funções Transações'!N281&lt;'Indices PF'!$E$26), N281*'Indices PF'!$J$24,
   IF(('Funções Transações'!N281&lt;'Indices PF'!$F$26), N281*'Indices PF'!$K$24, N281*'Indices PF'!$L$24)),
    IF((O281&gt;='Indices PF'!$D$25),
    IF(('Funções Transações'!N281&lt;'Indices PF'!$E$26), N281*'Indices PF'!$J$25,
    IF(('Funções Transações'!N281&lt;'Indices PF'!$F$26), N281*'Indices PF'!$K$25, N281*'Indices PF'!$L$25)))))))))</f>
        <v/>
      </c>
      <c r="U281" s="216" t="str">
        <f>IF(OR(ISBLANK(P281),ISBLANK(Q281)),"",
 IF((Q281&lt;='Indices PF'!$D$47),
  IF(('Funções Transações'!P281&lt;'Indices PF'!$E$50), P281*'Indices PF'!$J$47,
  IF(('Funções Transações'!P281&lt;'Indices PF'!$F$50), P281*'Indices PF'!$K$47, P281*'Indices PF'!$L$47)),
   IF((Q281&lt;='Indices PF'!$D$48),
   IF(('Funções Transações'!P281&lt;'Indices PF'!$E$50), P281*'Indices PF'!$J$48,
   IF(('Funções Transações'!P281&lt;'Indices PF'!$F$50), P281*'Indices PF'!$K$48, P281*'Indices PF'!$L$48)),
    IF((Q281&gt;='Indices PF'!$D$49),
    IF(('Funções Transações'!P281&lt;'Indices PF'!$E$50), P281*'Indices PF'!$J$49,
    IF(('Funções Transações'!P281&lt;'Indices PF'!$F$50), P281*'Indices PF'!$K$49, P281*'Indices PF'!$L$49))))))</f>
        <v/>
      </c>
      <c r="V281" s="256"/>
      <c r="W281" s="211"/>
      <c r="X281" s="211"/>
      <c r="Y281" s="169"/>
      <c r="Z281" s="169"/>
      <c r="AA281" s="169"/>
      <c r="AB281" s="170"/>
      <c r="AC281" s="148"/>
      <c r="AD281" s="148"/>
      <c r="AE281" s="173"/>
      <c r="AF281" s="123"/>
      <c r="AG281" s="89"/>
    </row>
    <row r="282" spans="1:33" ht="12.75" customHeight="1">
      <c r="A282" s="84"/>
      <c r="B282" s="107"/>
      <c r="C282" s="173"/>
      <c r="D282" s="168"/>
      <c r="E282" s="169"/>
      <c r="F282" s="169"/>
      <c r="G282" s="169"/>
      <c r="H282" s="169"/>
      <c r="I282" s="169"/>
      <c r="J282" s="169"/>
      <c r="K282" s="211"/>
      <c r="L282" s="205"/>
      <c r="M282" s="117"/>
      <c r="N282" s="117"/>
      <c r="O282" s="122"/>
      <c r="P282" s="122"/>
      <c r="Q282" s="122"/>
      <c r="R282" s="115" t="str">
        <f>IF(AND(ISTEXT(T282),ISTEXT(U282)),"",SUM(T282:U282)*'Indices PF'!$E$54)</f>
        <v/>
      </c>
      <c r="S282" s="214" t="str">
        <f>IF(OR(ISBLANK(N282),ISBLANK(O282)),"",
 IF(M282="EI", IF((O282&lt;='Indices PF'!$D$7),
  IF(('Funções Transações'!N282&lt;'Indices PF'!$E$10), 'Indices PF'!$E$7,
  IF(('Funções Transações'!N282&lt;'Indices PF'!$F$10), 'Indices PF'!$F$7, 'Indices PF'!$G$7)),
   IF((O282&lt;='Indices PF'!$D$8),
   IF(('Funções Transações'!N282&lt;'Indices PF'!$E$10), 'Indices PF'!$E$8,
   IF(('Funções Transações'!N282&lt;'Indices PF'!$F$10), 'Indices PF'!$F$8, 'Indices PF'!$G$8)),
    IF((O282&gt;='Indices PF'!$D$9),
    IF(('Funções Transações'!N282&lt;'Indices PF'!$E$10), 'Indices PF'!$E$9,
    IF(('Funções Transações'!N282&lt;'Indices PF'!$F$10), 'Indices PF'!$F$9, 'Indices PF'!$G$9))))),
 IF(M282="EQ", IF((O282&lt;='Indices PF'!$D$15),
  IF(('Funções Transações'!N282&lt;'Indices PF'!$E$18), 'Indices PF'!$E$15,
  IF(('Funções Transações'!N282&lt;'Indices PF'!$F$18), 'Indices PF'!$F$15, 'Indices PF'!$G$15)),
   IF((O282&lt;='Indices PF'!$D$16),
   IF(('Funções Transações'!N282&lt;'Indices PF'!$E$18), 'Indices PF'!$E$16,
   IF(('Funções Transações'!N282&lt;'Indices PF'!$F$18), 'Indices PF'!$F$16, 'Indices PF'!$G$16)),
    IF((O282&gt;='Indices PF'!$D$17),
    IF(('Funções Transações'!N282&lt;'Indices PF'!$E$18), 'Indices PF'!$E$17,
    IF(('Funções Transações'!N282&lt;'Indices PF'!$F$18), 'Indices PF'!$F$17, 'Indices PF'!$G$17))))),
 IF(M282="EO", IF((O282&lt;='Indices PF'!$D$23),
  IF(('Funções Transações'!N282&lt;'Indices PF'!$E$26), 'Indices PF'!$E$23,
  IF(('Funções Transações'!N282&lt;'Indices PF'!$F$26), 'Indices PF'!$F$23, 'Indices PF'!$G$23)),
   IF((O282&lt;='Indices PF'!$D$24),
   IF(('Funções Transações'!N282&lt;'Indices PF'!$E$26), 'Indices PF'!$E$24,
   IF(('Funções Transações'!N282&lt;'Indices PF'!$F$26), 'Indices PF'!$F$24, 'Indices PF'!$G$24)),
    IF((O282&gt;='Indices PF'!$D$25),
    IF(('Funções Transações'!N282&lt;'Indices PF'!$E$26), 'Indices PF'!$E$25,
    IF(('Funções Transações'!N282&lt;'Indices PF'!$F$26), 'Indices PF'!$F$25, 'Indices PF'!$G$25)))))))))</f>
        <v/>
      </c>
      <c r="T282" s="215" t="str">
        <f>IF(OR(ISBLANK(N282),ISBLANK(O282)),"",
 IF(M282="EI", IF((O282&lt;='Indices PF'!$D$7),
  IF(('Funções Transações'!N282&lt;'Indices PF'!$E$10), N282*'Indices PF'!$J$7,
  IF(('Funções Transações'!N282&lt;'Indices PF'!$F$10), N282*'Indices PF'!$K$7, N282*'Indices PF'!$L$7)),
   IF((O282&lt;='Indices PF'!$D$8),
   IF(('Funções Transações'!N282&lt;'Indices PF'!$E$10), N282*'Indices PF'!$J$8,
   IF(('Funções Transações'!N282&lt;'Indices PF'!$F$10), N282*'Indices PF'!$K$8, N282*'Indices PF'!$L$8)),
    IF((O282&gt;='Indices PF'!$D$9),
    IF(('Funções Transações'!N282&lt;'Indices PF'!$E$10), N282*'Indices PF'!$J$9,
    IF(('Funções Transações'!N282&lt;'Indices PF'!$F$10), N282*'Indices PF'!$K$9, N282*'Indices PF'!$L$9))))),
 IF(M282="EQ", IF((O282&lt;='Indices PF'!$D$15),
  IF(('Funções Transações'!N282&lt;'Indices PF'!$E$18), N282*'Indices PF'!$J$15,
  IF(('Funções Transações'!N282&lt;'Indices PF'!$F$18), N282*'Indices PF'!$K$15, N282*'Indices PF'!$L$15)),
   IF((O282&lt;='Indices PF'!$D$16),
   IF(('Funções Transações'!N282&lt;'Indices PF'!$E$18), N282*'Indices PF'!$J$16,
   IF(('Funções Transações'!N282&lt;'Indices PF'!$F$18), N282*'Indices PF'!$K$16, N282*'Indices PF'!$L$16)),
    IF((O282&gt;='Indices PF'!$D$17),
    IF(('Funções Transações'!N282&lt;'Indices PF'!$E$18), N282*'Indices PF'!$J$17,
    IF(('Funções Transações'!N282&lt;'Indices PF'!$F$18), N282*'Indices PF'!$K$17, N282*'Indices PF'!$L$17))))),
 IF(M282="EO", IF((O282&lt;='Indices PF'!$D$23),
  IF(('Funções Transações'!N282&lt;'Indices PF'!$E$26), N282*'Indices PF'!$J$23,
  IF(('Funções Transações'!N282&lt;'Indices PF'!$F$26), N282*'Indices PF'!$K$23, N282*'Indices PF'!$L$23)),
   IF((O282&lt;='Indices PF'!$D$24),
   IF(('Funções Transações'!N282&lt;'Indices PF'!$E$26), N282*'Indices PF'!$J$24,
   IF(('Funções Transações'!N282&lt;'Indices PF'!$F$26), N282*'Indices PF'!$K$24, N282*'Indices PF'!$L$24)),
    IF((O282&gt;='Indices PF'!$D$25),
    IF(('Funções Transações'!N282&lt;'Indices PF'!$E$26), N282*'Indices PF'!$J$25,
    IF(('Funções Transações'!N282&lt;'Indices PF'!$F$26), N282*'Indices PF'!$K$25, N282*'Indices PF'!$L$25)))))))))</f>
        <v/>
      </c>
      <c r="U282" s="216" t="str">
        <f>IF(OR(ISBLANK(P282),ISBLANK(Q282)),"",
 IF((Q282&lt;='Indices PF'!$D$47),
  IF(('Funções Transações'!P282&lt;'Indices PF'!$E$50), P282*'Indices PF'!$J$47,
  IF(('Funções Transações'!P282&lt;'Indices PF'!$F$50), P282*'Indices PF'!$K$47, P282*'Indices PF'!$L$47)),
   IF((Q282&lt;='Indices PF'!$D$48),
   IF(('Funções Transações'!P282&lt;'Indices PF'!$E$50), P282*'Indices PF'!$J$48,
   IF(('Funções Transações'!P282&lt;'Indices PF'!$F$50), P282*'Indices PF'!$K$48, P282*'Indices PF'!$L$48)),
    IF((Q282&gt;='Indices PF'!$D$49),
    IF(('Funções Transações'!P282&lt;'Indices PF'!$E$50), P282*'Indices PF'!$J$49,
    IF(('Funções Transações'!P282&lt;'Indices PF'!$F$50), P282*'Indices PF'!$K$49, P282*'Indices PF'!$L$49))))))</f>
        <v/>
      </c>
      <c r="V282" s="256"/>
      <c r="W282" s="211"/>
      <c r="X282" s="211"/>
      <c r="Y282" s="169"/>
      <c r="Z282" s="169"/>
      <c r="AA282" s="169"/>
      <c r="AB282" s="170"/>
      <c r="AC282" s="148"/>
      <c r="AD282" s="148"/>
      <c r="AE282" s="173"/>
      <c r="AF282" s="123"/>
      <c r="AG282" s="89"/>
    </row>
    <row r="283" spans="1:33" ht="12.75" customHeight="1">
      <c r="A283" s="84"/>
      <c r="B283" s="107"/>
      <c r="C283" s="173"/>
      <c r="D283" s="168"/>
      <c r="E283" s="169"/>
      <c r="F283" s="169"/>
      <c r="G283" s="169"/>
      <c r="H283" s="169"/>
      <c r="I283" s="169"/>
      <c r="J283" s="169"/>
      <c r="K283" s="211"/>
      <c r="L283" s="205"/>
      <c r="M283" s="117"/>
      <c r="N283" s="117"/>
      <c r="O283" s="122"/>
      <c r="P283" s="122"/>
      <c r="Q283" s="122"/>
      <c r="R283" s="115" t="str">
        <f>IF(AND(ISTEXT(T283),ISTEXT(U283)),"",SUM(T283:U283)*'Indices PF'!$E$54)</f>
        <v/>
      </c>
      <c r="S283" s="214" t="str">
        <f>IF(OR(ISBLANK(N283),ISBLANK(O283)),"",
 IF(M283="EI", IF((O283&lt;='Indices PF'!$D$7),
  IF(('Funções Transações'!N283&lt;'Indices PF'!$E$10), 'Indices PF'!$E$7,
  IF(('Funções Transações'!N283&lt;'Indices PF'!$F$10), 'Indices PF'!$F$7, 'Indices PF'!$G$7)),
   IF((O283&lt;='Indices PF'!$D$8),
   IF(('Funções Transações'!N283&lt;'Indices PF'!$E$10), 'Indices PF'!$E$8,
   IF(('Funções Transações'!N283&lt;'Indices PF'!$F$10), 'Indices PF'!$F$8, 'Indices PF'!$G$8)),
    IF((O283&gt;='Indices PF'!$D$9),
    IF(('Funções Transações'!N283&lt;'Indices PF'!$E$10), 'Indices PF'!$E$9,
    IF(('Funções Transações'!N283&lt;'Indices PF'!$F$10), 'Indices PF'!$F$9, 'Indices PF'!$G$9))))),
 IF(M283="EQ", IF((O283&lt;='Indices PF'!$D$15),
  IF(('Funções Transações'!N283&lt;'Indices PF'!$E$18), 'Indices PF'!$E$15,
  IF(('Funções Transações'!N283&lt;'Indices PF'!$F$18), 'Indices PF'!$F$15, 'Indices PF'!$G$15)),
   IF((O283&lt;='Indices PF'!$D$16),
   IF(('Funções Transações'!N283&lt;'Indices PF'!$E$18), 'Indices PF'!$E$16,
   IF(('Funções Transações'!N283&lt;'Indices PF'!$F$18), 'Indices PF'!$F$16, 'Indices PF'!$G$16)),
    IF((O283&gt;='Indices PF'!$D$17),
    IF(('Funções Transações'!N283&lt;'Indices PF'!$E$18), 'Indices PF'!$E$17,
    IF(('Funções Transações'!N283&lt;'Indices PF'!$F$18), 'Indices PF'!$F$17, 'Indices PF'!$G$17))))),
 IF(M283="EO", IF((O283&lt;='Indices PF'!$D$23),
  IF(('Funções Transações'!N283&lt;'Indices PF'!$E$26), 'Indices PF'!$E$23,
  IF(('Funções Transações'!N283&lt;'Indices PF'!$F$26), 'Indices PF'!$F$23, 'Indices PF'!$G$23)),
   IF((O283&lt;='Indices PF'!$D$24),
   IF(('Funções Transações'!N283&lt;'Indices PF'!$E$26), 'Indices PF'!$E$24,
   IF(('Funções Transações'!N283&lt;'Indices PF'!$F$26), 'Indices PF'!$F$24, 'Indices PF'!$G$24)),
    IF((O283&gt;='Indices PF'!$D$25),
    IF(('Funções Transações'!N283&lt;'Indices PF'!$E$26), 'Indices PF'!$E$25,
    IF(('Funções Transações'!N283&lt;'Indices PF'!$F$26), 'Indices PF'!$F$25, 'Indices PF'!$G$25)))))))))</f>
        <v/>
      </c>
      <c r="T283" s="215" t="str">
        <f>IF(OR(ISBLANK(N283),ISBLANK(O283)),"",
 IF(M283="EI", IF((O283&lt;='Indices PF'!$D$7),
  IF(('Funções Transações'!N283&lt;'Indices PF'!$E$10), N283*'Indices PF'!$J$7,
  IF(('Funções Transações'!N283&lt;'Indices PF'!$F$10), N283*'Indices PF'!$K$7, N283*'Indices PF'!$L$7)),
   IF((O283&lt;='Indices PF'!$D$8),
   IF(('Funções Transações'!N283&lt;'Indices PF'!$E$10), N283*'Indices PF'!$J$8,
   IF(('Funções Transações'!N283&lt;'Indices PF'!$F$10), N283*'Indices PF'!$K$8, N283*'Indices PF'!$L$8)),
    IF((O283&gt;='Indices PF'!$D$9),
    IF(('Funções Transações'!N283&lt;'Indices PF'!$E$10), N283*'Indices PF'!$J$9,
    IF(('Funções Transações'!N283&lt;'Indices PF'!$F$10), N283*'Indices PF'!$K$9, N283*'Indices PF'!$L$9))))),
 IF(M283="EQ", IF((O283&lt;='Indices PF'!$D$15),
  IF(('Funções Transações'!N283&lt;'Indices PF'!$E$18), N283*'Indices PF'!$J$15,
  IF(('Funções Transações'!N283&lt;'Indices PF'!$F$18), N283*'Indices PF'!$K$15, N283*'Indices PF'!$L$15)),
   IF((O283&lt;='Indices PF'!$D$16),
   IF(('Funções Transações'!N283&lt;'Indices PF'!$E$18), N283*'Indices PF'!$J$16,
   IF(('Funções Transações'!N283&lt;'Indices PF'!$F$18), N283*'Indices PF'!$K$16, N283*'Indices PF'!$L$16)),
    IF((O283&gt;='Indices PF'!$D$17),
    IF(('Funções Transações'!N283&lt;'Indices PF'!$E$18), N283*'Indices PF'!$J$17,
    IF(('Funções Transações'!N283&lt;'Indices PF'!$F$18), N283*'Indices PF'!$K$17, N283*'Indices PF'!$L$17))))),
 IF(M283="EO", IF((O283&lt;='Indices PF'!$D$23),
  IF(('Funções Transações'!N283&lt;'Indices PF'!$E$26), N283*'Indices PF'!$J$23,
  IF(('Funções Transações'!N283&lt;'Indices PF'!$F$26), N283*'Indices PF'!$K$23, N283*'Indices PF'!$L$23)),
   IF((O283&lt;='Indices PF'!$D$24),
   IF(('Funções Transações'!N283&lt;'Indices PF'!$E$26), N283*'Indices PF'!$J$24,
   IF(('Funções Transações'!N283&lt;'Indices PF'!$F$26), N283*'Indices PF'!$K$24, N283*'Indices PF'!$L$24)),
    IF((O283&gt;='Indices PF'!$D$25),
    IF(('Funções Transações'!N283&lt;'Indices PF'!$E$26), N283*'Indices PF'!$J$25,
    IF(('Funções Transações'!N283&lt;'Indices PF'!$F$26), N283*'Indices PF'!$K$25, N283*'Indices PF'!$L$25)))))))))</f>
        <v/>
      </c>
      <c r="U283" s="216" t="str">
        <f>IF(OR(ISBLANK(P283),ISBLANK(Q283)),"",
 IF((Q283&lt;='Indices PF'!$D$47),
  IF(('Funções Transações'!P283&lt;'Indices PF'!$E$50), P283*'Indices PF'!$J$47,
  IF(('Funções Transações'!P283&lt;'Indices PF'!$F$50), P283*'Indices PF'!$K$47, P283*'Indices PF'!$L$47)),
   IF((Q283&lt;='Indices PF'!$D$48),
   IF(('Funções Transações'!P283&lt;'Indices PF'!$E$50), P283*'Indices PF'!$J$48,
   IF(('Funções Transações'!P283&lt;'Indices PF'!$F$50), P283*'Indices PF'!$K$48, P283*'Indices PF'!$L$48)),
    IF((Q283&gt;='Indices PF'!$D$49),
    IF(('Funções Transações'!P283&lt;'Indices PF'!$E$50), P283*'Indices PF'!$J$49,
    IF(('Funções Transações'!P283&lt;'Indices PF'!$F$50), P283*'Indices PF'!$K$49, P283*'Indices PF'!$L$49))))))</f>
        <v/>
      </c>
      <c r="V283" s="256"/>
      <c r="W283" s="211"/>
      <c r="X283" s="211"/>
      <c r="Y283" s="169"/>
      <c r="Z283" s="169"/>
      <c r="AA283" s="169"/>
      <c r="AB283" s="170"/>
      <c r="AC283" s="148"/>
      <c r="AD283" s="148"/>
      <c r="AE283" s="173"/>
      <c r="AF283" s="123"/>
      <c r="AG283" s="89"/>
    </row>
    <row r="284" spans="1:33" ht="12.75" customHeight="1">
      <c r="A284" s="84"/>
      <c r="B284" s="107"/>
      <c r="C284" s="173"/>
      <c r="D284" s="168"/>
      <c r="E284" s="169"/>
      <c r="F284" s="169"/>
      <c r="G284" s="169"/>
      <c r="H284" s="169"/>
      <c r="I284" s="169"/>
      <c r="J284" s="169"/>
      <c r="K284" s="211"/>
      <c r="L284" s="205"/>
      <c r="M284" s="117"/>
      <c r="N284" s="117"/>
      <c r="O284" s="122"/>
      <c r="P284" s="122"/>
      <c r="Q284" s="122"/>
      <c r="R284" s="115" t="str">
        <f>IF(AND(ISTEXT(T284),ISTEXT(U284)),"",SUM(T284:U284)*'Indices PF'!$E$54)</f>
        <v/>
      </c>
      <c r="S284" s="214" t="str">
        <f>IF(OR(ISBLANK(N284),ISBLANK(O284)),"",
 IF(M284="EI", IF((O284&lt;='Indices PF'!$D$7),
  IF(('Funções Transações'!N284&lt;'Indices PF'!$E$10), 'Indices PF'!$E$7,
  IF(('Funções Transações'!N284&lt;'Indices PF'!$F$10), 'Indices PF'!$F$7, 'Indices PF'!$G$7)),
   IF((O284&lt;='Indices PF'!$D$8),
   IF(('Funções Transações'!N284&lt;'Indices PF'!$E$10), 'Indices PF'!$E$8,
   IF(('Funções Transações'!N284&lt;'Indices PF'!$F$10), 'Indices PF'!$F$8, 'Indices PF'!$G$8)),
    IF((O284&gt;='Indices PF'!$D$9),
    IF(('Funções Transações'!N284&lt;'Indices PF'!$E$10), 'Indices PF'!$E$9,
    IF(('Funções Transações'!N284&lt;'Indices PF'!$F$10), 'Indices PF'!$F$9, 'Indices PF'!$G$9))))),
 IF(M284="EQ", IF((O284&lt;='Indices PF'!$D$15),
  IF(('Funções Transações'!N284&lt;'Indices PF'!$E$18), 'Indices PF'!$E$15,
  IF(('Funções Transações'!N284&lt;'Indices PF'!$F$18), 'Indices PF'!$F$15, 'Indices PF'!$G$15)),
   IF((O284&lt;='Indices PF'!$D$16),
   IF(('Funções Transações'!N284&lt;'Indices PF'!$E$18), 'Indices PF'!$E$16,
   IF(('Funções Transações'!N284&lt;'Indices PF'!$F$18), 'Indices PF'!$F$16, 'Indices PF'!$G$16)),
    IF((O284&gt;='Indices PF'!$D$17),
    IF(('Funções Transações'!N284&lt;'Indices PF'!$E$18), 'Indices PF'!$E$17,
    IF(('Funções Transações'!N284&lt;'Indices PF'!$F$18), 'Indices PF'!$F$17, 'Indices PF'!$G$17))))),
 IF(M284="EO", IF((O284&lt;='Indices PF'!$D$23),
  IF(('Funções Transações'!N284&lt;'Indices PF'!$E$26), 'Indices PF'!$E$23,
  IF(('Funções Transações'!N284&lt;'Indices PF'!$F$26), 'Indices PF'!$F$23, 'Indices PF'!$G$23)),
   IF((O284&lt;='Indices PF'!$D$24),
   IF(('Funções Transações'!N284&lt;'Indices PF'!$E$26), 'Indices PF'!$E$24,
   IF(('Funções Transações'!N284&lt;'Indices PF'!$F$26), 'Indices PF'!$F$24, 'Indices PF'!$G$24)),
    IF((O284&gt;='Indices PF'!$D$25),
    IF(('Funções Transações'!N284&lt;'Indices PF'!$E$26), 'Indices PF'!$E$25,
    IF(('Funções Transações'!N284&lt;'Indices PF'!$F$26), 'Indices PF'!$F$25, 'Indices PF'!$G$25)))))))))</f>
        <v/>
      </c>
      <c r="T284" s="215" t="str">
        <f>IF(OR(ISBLANK(N284),ISBLANK(O284)),"",
 IF(M284="EI", IF((O284&lt;='Indices PF'!$D$7),
  IF(('Funções Transações'!N284&lt;'Indices PF'!$E$10), N284*'Indices PF'!$J$7,
  IF(('Funções Transações'!N284&lt;'Indices PF'!$F$10), N284*'Indices PF'!$K$7, N284*'Indices PF'!$L$7)),
   IF((O284&lt;='Indices PF'!$D$8),
   IF(('Funções Transações'!N284&lt;'Indices PF'!$E$10), N284*'Indices PF'!$J$8,
   IF(('Funções Transações'!N284&lt;'Indices PF'!$F$10), N284*'Indices PF'!$K$8, N284*'Indices PF'!$L$8)),
    IF((O284&gt;='Indices PF'!$D$9),
    IF(('Funções Transações'!N284&lt;'Indices PF'!$E$10), N284*'Indices PF'!$J$9,
    IF(('Funções Transações'!N284&lt;'Indices PF'!$F$10), N284*'Indices PF'!$K$9, N284*'Indices PF'!$L$9))))),
 IF(M284="EQ", IF((O284&lt;='Indices PF'!$D$15),
  IF(('Funções Transações'!N284&lt;'Indices PF'!$E$18), N284*'Indices PF'!$J$15,
  IF(('Funções Transações'!N284&lt;'Indices PF'!$F$18), N284*'Indices PF'!$K$15, N284*'Indices PF'!$L$15)),
   IF((O284&lt;='Indices PF'!$D$16),
   IF(('Funções Transações'!N284&lt;'Indices PF'!$E$18), N284*'Indices PF'!$J$16,
   IF(('Funções Transações'!N284&lt;'Indices PF'!$F$18), N284*'Indices PF'!$K$16, N284*'Indices PF'!$L$16)),
    IF((O284&gt;='Indices PF'!$D$17),
    IF(('Funções Transações'!N284&lt;'Indices PF'!$E$18), N284*'Indices PF'!$J$17,
    IF(('Funções Transações'!N284&lt;'Indices PF'!$F$18), N284*'Indices PF'!$K$17, N284*'Indices PF'!$L$17))))),
 IF(M284="EO", IF((O284&lt;='Indices PF'!$D$23),
  IF(('Funções Transações'!N284&lt;'Indices PF'!$E$26), N284*'Indices PF'!$J$23,
  IF(('Funções Transações'!N284&lt;'Indices PF'!$F$26), N284*'Indices PF'!$K$23, N284*'Indices PF'!$L$23)),
   IF((O284&lt;='Indices PF'!$D$24),
   IF(('Funções Transações'!N284&lt;'Indices PF'!$E$26), N284*'Indices PF'!$J$24,
   IF(('Funções Transações'!N284&lt;'Indices PF'!$F$26), N284*'Indices PF'!$K$24, N284*'Indices PF'!$L$24)),
    IF((O284&gt;='Indices PF'!$D$25),
    IF(('Funções Transações'!N284&lt;'Indices PF'!$E$26), N284*'Indices PF'!$J$25,
    IF(('Funções Transações'!N284&lt;'Indices PF'!$F$26), N284*'Indices PF'!$K$25, N284*'Indices PF'!$L$25)))))))))</f>
        <v/>
      </c>
      <c r="U284" s="216" t="str">
        <f>IF(OR(ISBLANK(P284),ISBLANK(Q284)),"",
 IF((Q284&lt;='Indices PF'!$D$47),
  IF(('Funções Transações'!P284&lt;'Indices PF'!$E$50), P284*'Indices PF'!$J$47,
  IF(('Funções Transações'!P284&lt;'Indices PF'!$F$50), P284*'Indices PF'!$K$47, P284*'Indices PF'!$L$47)),
   IF((Q284&lt;='Indices PF'!$D$48),
   IF(('Funções Transações'!P284&lt;'Indices PF'!$E$50), P284*'Indices PF'!$J$48,
   IF(('Funções Transações'!P284&lt;'Indices PF'!$F$50), P284*'Indices PF'!$K$48, P284*'Indices PF'!$L$48)),
    IF((Q284&gt;='Indices PF'!$D$49),
    IF(('Funções Transações'!P284&lt;'Indices PF'!$E$50), P284*'Indices PF'!$J$49,
    IF(('Funções Transações'!P284&lt;'Indices PF'!$F$50), P284*'Indices PF'!$K$49, P284*'Indices PF'!$L$49))))))</f>
        <v/>
      </c>
      <c r="V284" s="256"/>
      <c r="W284" s="211"/>
      <c r="X284" s="211"/>
      <c r="Y284" s="169"/>
      <c r="Z284" s="169"/>
      <c r="AA284" s="169"/>
      <c r="AB284" s="170"/>
      <c r="AC284" s="148"/>
      <c r="AD284" s="148"/>
      <c r="AE284" s="173"/>
      <c r="AF284" s="123"/>
      <c r="AG284" s="89"/>
    </row>
    <row r="285" spans="1:33" ht="12.75" customHeight="1">
      <c r="A285" s="84"/>
      <c r="B285" s="107"/>
      <c r="C285" s="173"/>
      <c r="D285" s="168"/>
      <c r="E285" s="169"/>
      <c r="F285" s="169"/>
      <c r="G285" s="169"/>
      <c r="H285" s="169"/>
      <c r="I285" s="169"/>
      <c r="J285" s="169"/>
      <c r="K285" s="211"/>
      <c r="L285" s="205"/>
      <c r="M285" s="117"/>
      <c r="N285" s="117"/>
      <c r="O285" s="122"/>
      <c r="P285" s="122"/>
      <c r="Q285" s="122"/>
      <c r="R285" s="115" t="str">
        <f>IF(AND(ISTEXT(T285),ISTEXT(U285)),"",SUM(T285:U285)*'Indices PF'!$E$54)</f>
        <v/>
      </c>
      <c r="S285" s="214" t="str">
        <f>IF(OR(ISBLANK(N285),ISBLANK(O285)),"",
 IF(M285="EI", IF((O285&lt;='Indices PF'!$D$7),
  IF(('Funções Transações'!N285&lt;'Indices PF'!$E$10), 'Indices PF'!$E$7,
  IF(('Funções Transações'!N285&lt;'Indices PF'!$F$10), 'Indices PF'!$F$7, 'Indices PF'!$G$7)),
   IF((O285&lt;='Indices PF'!$D$8),
   IF(('Funções Transações'!N285&lt;'Indices PF'!$E$10), 'Indices PF'!$E$8,
   IF(('Funções Transações'!N285&lt;'Indices PF'!$F$10), 'Indices PF'!$F$8, 'Indices PF'!$G$8)),
    IF((O285&gt;='Indices PF'!$D$9),
    IF(('Funções Transações'!N285&lt;'Indices PF'!$E$10), 'Indices PF'!$E$9,
    IF(('Funções Transações'!N285&lt;'Indices PF'!$F$10), 'Indices PF'!$F$9, 'Indices PF'!$G$9))))),
 IF(M285="EQ", IF((O285&lt;='Indices PF'!$D$15),
  IF(('Funções Transações'!N285&lt;'Indices PF'!$E$18), 'Indices PF'!$E$15,
  IF(('Funções Transações'!N285&lt;'Indices PF'!$F$18), 'Indices PF'!$F$15, 'Indices PF'!$G$15)),
   IF((O285&lt;='Indices PF'!$D$16),
   IF(('Funções Transações'!N285&lt;'Indices PF'!$E$18), 'Indices PF'!$E$16,
   IF(('Funções Transações'!N285&lt;'Indices PF'!$F$18), 'Indices PF'!$F$16, 'Indices PF'!$G$16)),
    IF((O285&gt;='Indices PF'!$D$17),
    IF(('Funções Transações'!N285&lt;'Indices PF'!$E$18), 'Indices PF'!$E$17,
    IF(('Funções Transações'!N285&lt;'Indices PF'!$F$18), 'Indices PF'!$F$17, 'Indices PF'!$G$17))))),
 IF(M285="EO", IF((O285&lt;='Indices PF'!$D$23),
  IF(('Funções Transações'!N285&lt;'Indices PF'!$E$26), 'Indices PF'!$E$23,
  IF(('Funções Transações'!N285&lt;'Indices PF'!$F$26), 'Indices PF'!$F$23, 'Indices PF'!$G$23)),
   IF((O285&lt;='Indices PF'!$D$24),
   IF(('Funções Transações'!N285&lt;'Indices PF'!$E$26), 'Indices PF'!$E$24,
   IF(('Funções Transações'!N285&lt;'Indices PF'!$F$26), 'Indices PF'!$F$24, 'Indices PF'!$G$24)),
    IF((O285&gt;='Indices PF'!$D$25),
    IF(('Funções Transações'!N285&lt;'Indices PF'!$E$26), 'Indices PF'!$E$25,
    IF(('Funções Transações'!N285&lt;'Indices PF'!$F$26), 'Indices PF'!$F$25, 'Indices PF'!$G$25)))))))))</f>
        <v/>
      </c>
      <c r="T285" s="215" t="str">
        <f>IF(OR(ISBLANK(N285),ISBLANK(O285)),"",
 IF(M285="EI", IF((O285&lt;='Indices PF'!$D$7),
  IF(('Funções Transações'!N285&lt;'Indices PF'!$E$10), N285*'Indices PF'!$J$7,
  IF(('Funções Transações'!N285&lt;'Indices PF'!$F$10), N285*'Indices PF'!$K$7, N285*'Indices PF'!$L$7)),
   IF((O285&lt;='Indices PF'!$D$8),
   IF(('Funções Transações'!N285&lt;'Indices PF'!$E$10), N285*'Indices PF'!$J$8,
   IF(('Funções Transações'!N285&lt;'Indices PF'!$F$10), N285*'Indices PF'!$K$8, N285*'Indices PF'!$L$8)),
    IF((O285&gt;='Indices PF'!$D$9),
    IF(('Funções Transações'!N285&lt;'Indices PF'!$E$10), N285*'Indices PF'!$J$9,
    IF(('Funções Transações'!N285&lt;'Indices PF'!$F$10), N285*'Indices PF'!$K$9, N285*'Indices PF'!$L$9))))),
 IF(M285="EQ", IF((O285&lt;='Indices PF'!$D$15),
  IF(('Funções Transações'!N285&lt;'Indices PF'!$E$18), N285*'Indices PF'!$J$15,
  IF(('Funções Transações'!N285&lt;'Indices PF'!$F$18), N285*'Indices PF'!$K$15, N285*'Indices PF'!$L$15)),
   IF((O285&lt;='Indices PF'!$D$16),
   IF(('Funções Transações'!N285&lt;'Indices PF'!$E$18), N285*'Indices PF'!$J$16,
   IF(('Funções Transações'!N285&lt;'Indices PF'!$F$18), N285*'Indices PF'!$K$16, N285*'Indices PF'!$L$16)),
    IF((O285&gt;='Indices PF'!$D$17),
    IF(('Funções Transações'!N285&lt;'Indices PF'!$E$18), N285*'Indices PF'!$J$17,
    IF(('Funções Transações'!N285&lt;'Indices PF'!$F$18), N285*'Indices PF'!$K$17, N285*'Indices PF'!$L$17))))),
 IF(M285="EO", IF((O285&lt;='Indices PF'!$D$23),
  IF(('Funções Transações'!N285&lt;'Indices PF'!$E$26), N285*'Indices PF'!$J$23,
  IF(('Funções Transações'!N285&lt;'Indices PF'!$F$26), N285*'Indices PF'!$K$23, N285*'Indices PF'!$L$23)),
   IF((O285&lt;='Indices PF'!$D$24),
   IF(('Funções Transações'!N285&lt;'Indices PF'!$E$26), N285*'Indices PF'!$J$24,
   IF(('Funções Transações'!N285&lt;'Indices PF'!$F$26), N285*'Indices PF'!$K$24, N285*'Indices PF'!$L$24)),
    IF((O285&gt;='Indices PF'!$D$25),
    IF(('Funções Transações'!N285&lt;'Indices PF'!$E$26), N285*'Indices PF'!$J$25,
    IF(('Funções Transações'!N285&lt;'Indices PF'!$F$26), N285*'Indices PF'!$K$25, N285*'Indices PF'!$L$25)))))))))</f>
        <v/>
      </c>
      <c r="U285" s="216" t="str">
        <f>IF(OR(ISBLANK(P285),ISBLANK(Q285)),"",
 IF((Q285&lt;='Indices PF'!$D$47),
  IF(('Funções Transações'!P285&lt;'Indices PF'!$E$50), P285*'Indices PF'!$J$47,
  IF(('Funções Transações'!P285&lt;'Indices PF'!$F$50), P285*'Indices PF'!$K$47, P285*'Indices PF'!$L$47)),
   IF((Q285&lt;='Indices PF'!$D$48),
   IF(('Funções Transações'!P285&lt;'Indices PF'!$E$50), P285*'Indices PF'!$J$48,
   IF(('Funções Transações'!P285&lt;'Indices PF'!$F$50), P285*'Indices PF'!$K$48, P285*'Indices PF'!$L$48)),
    IF((Q285&gt;='Indices PF'!$D$49),
    IF(('Funções Transações'!P285&lt;'Indices PF'!$E$50), P285*'Indices PF'!$J$49,
    IF(('Funções Transações'!P285&lt;'Indices PF'!$F$50), P285*'Indices PF'!$K$49, P285*'Indices PF'!$L$49))))))</f>
        <v/>
      </c>
      <c r="V285" s="256"/>
      <c r="W285" s="211"/>
      <c r="X285" s="211"/>
      <c r="Y285" s="169"/>
      <c r="Z285" s="169"/>
      <c r="AA285" s="169"/>
      <c r="AB285" s="170"/>
      <c r="AC285" s="148"/>
      <c r="AD285" s="148"/>
      <c r="AE285" s="173"/>
      <c r="AF285" s="123"/>
      <c r="AG285" s="89"/>
    </row>
    <row r="286" spans="1:33" ht="12.75" customHeight="1">
      <c r="A286" s="84"/>
      <c r="B286" s="107"/>
      <c r="C286" s="173"/>
      <c r="D286" s="168"/>
      <c r="E286" s="169"/>
      <c r="F286" s="169"/>
      <c r="G286" s="169"/>
      <c r="H286" s="169"/>
      <c r="I286" s="169"/>
      <c r="J286" s="169"/>
      <c r="K286" s="211"/>
      <c r="L286" s="205"/>
      <c r="M286" s="117"/>
      <c r="N286" s="117"/>
      <c r="O286" s="122"/>
      <c r="P286" s="122"/>
      <c r="Q286" s="122"/>
      <c r="R286" s="115" t="str">
        <f>IF(AND(ISTEXT(T286),ISTEXT(U286)),"",SUM(T286:U286)*'Indices PF'!$E$54)</f>
        <v/>
      </c>
      <c r="S286" s="214" t="str">
        <f>IF(OR(ISBLANK(N286),ISBLANK(O286)),"",
 IF(M286="EI", IF((O286&lt;='Indices PF'!$D$7),
  IF(('Funções Transações'!N286&lt;'Indices PF'!$E$10), 'Indices PF'!$E$7,
  IF(('Funções Transações'!N286&lt;'Indices PF'!$F$10), 'Indices PF'!$F$7, 'Indices PF'!$G$7)),
   IF((O286&lt;='Indices PF'!$D$8),
   IF(('Funções Transações'!N286&lt;'Indices PF'!$E$10), 'Indices PF'!$E$8,
   IF(('Funções Transações'!N286&lt;'Indices PF'!$F$10), 'Indices PF'!$F$8, 'Indices PF'!$G$8)),
    IF((O286&gt;='Indices PF'!$D$9),
    IF(('Funções Transações'!N286&lt;'Indices PF'!$E$10), 'Indices PF'!$E$9,
    IF(('Funções Transações'!N286&lt;'Indices PF'!$F$10), 'Indices PF'!$F$9, 'Indices PF'!$G$9))))),
 IF(M286="EQ", IF((O286&lt;='Indices PF'!$D$15),
  IF(('Funções Transações'!N286&lt;'Indices PF'!$E$18), 'Indices PF'!$E$15,
  IF(('Funções Transações'!N286&lt;'Indices PF'!$F$18), 'Indices PF'!$F$15, 'Indices PF'!$G$15)),
   IF((O286&lt;='Indices PF'!$D$16),
   IF(('Funções Transações'!N286&lt;'Indices PF'!$E$18), 'Indices PF'!$E$16,
   IF(('Funções Transações'!N286&lt;'Indices PF'!$F$18), 'Indices PF'!$F$16, 'Indices PF'!$G$16)),
    IF((O286&gt;='Indices PF'!$D$17),
    IF(('Funções Transações'!N286&lt;'Indices PF'!$E$18), 'Indices PF'!$E$17,
    IF(('Funções Transações'!N286&lt;'Indices PF'!$F$18), 'Indices PF'!$F$17, 'Indices PF'!$G$17))))),
 IF(M286="EO", IF((O286&lt;='Indices PF'!$D$23),
  IF(('Funções Transações'!N286&lt;'Indices PF'!$E$26), 'Indices PF'!$E$23,
  IF(('Funções Transações'!N286&lt;'Indices PF'!$F$26), 'Indices PF'!$F$23, 'Indices PF'!$G$23)),
   IF((O286&lt;='Indices PF'!$D$24),
   IF(('Funções Transações'!N286&lt;'Indices PF'!$E$26), 'Indices PF'!$E$24,
   IF(('Funções Transações'!N286&lt;'Indices PF'!$F$26), 'Indices PF'!$F$24, 'Indices PF'!$G$24)),
    IF((O286&gt;='Indices PF'!$D$25),
    IF(('Funções Transações'!N286&lt;'Indices PF'!$E$26), 'Indices PF'!$E$25,
    IF(('Funções Transações'!N286&lt;'Indices PF'!$F$26), 'Indices PF'!$F$25, 'Indices PF'!$G$25)))))))))</f>
        <v/>
      </c>
      <c r="T286" s="215" t="str">
        <f>IF(OR(ISBLANK(N286),ISBLANK(O286)),"",
 IF(M286="EI", IF((O286&lt;='Indices PF'!$D$7),
  IF(('Funções Transações'!N286&lt;'Indices PF'!$E$10), N286*'Indices PF'!$J$7,
  IF(('Funções Transações'!N286&lt;'Indices PF'!$F$10), N286*'Indices PF'!$K$7, N286*'Indices PF'!$L$7)),
   IF((O286&lt;='Indices PF'!$D$8),
   IF(('Funções Transações'!N286&lt;'Indices PF'!$E$10), N286*'Indices PF'!$J$8,
   IF(('Funções Transações'!N286&lt;'Indices PF'!$F$10), N286*'Indices PF'!$K$8, N286*'Indices PF'!$L$8)),
    IF((O286&gt;='Indices PF'!$D$9),
    IF(('Funções Transações'!N286&lt;'Indices PF'!$E$10), N286*'Indices PF'!$J$9,
    IF(('Funções Transações'!N286&lt;'Indices PF'!$F$10), N286*'Indices PF'!$K$9, N286*'Indices PF'!$L$9))))),
 IF(M286="EQ", IF((O286&lt;='Indices PF'!$D$15),
  IF(('Funções Transações'!N286&lt;'Indices PF'!$E$18), N286*'Indices PF'!$J$15,
  IF(('Funções Transações'!N286&lt;'Indices PF'!$F$18), N286*'Indices PF'!$K$15, N286*'Indices PF'!$L$15)),
   IF((O286&lt;='Indices PF'!$D$16),
   IF(('Funções Transações'!N286&lt;'Indices PF'!$E$18), N286*'Indices PF'!$J$16,
   IF(('Funções Transações'!N286&lt;'Indices PF'!$F$18), N286*'Indices PF'!$K$16, N286*'Indices PF'!$L$16)),
    IF((O286&gt;='Indices PF'!$D$17),
    IF(('Funções Transações'!N286&lt;'Indices PF'!$E$18), N286*'Indices PF'!$J$17,
    IF(('Funções Transações'!N286&lt;'Indices PF'!$F$18), N286*'Indices PF'!$K$17, N286*'Indices PF'!$L$17))))),
 IF(M286="EO", IF((O286&lt;='Indices PF'!$D$23),
  IF(('Funções Transações'!N286&lt;'Indices PF'!$E$26), N286*'Indices PF'!$J$23,
  IF(('Funções Transações'!N286&lt;'Indices PF'!$F$26), N286*'Indices PF'!$K$23, N286*'Indices PF'!$L$23)),
   IF((O286&lt;='Indices PF'!$D$24),
   IF(('Funções Transações'!N286&lt;'Indices PF'!$E$26), N286*'Indices PF'!$J$24,
   IF(('Funções Transações'!N286&lt;'Indices PF'!$F$26), N286*'Indices PF'!$K$24, N286*'Indices PF'!$L$24)),
    IF((O286&gt;='Indices PF'!$D$25),
    IF(('Funções Transações'!N286&lt;'Indices PF'!$E$26), N286*'Indices PF'!$J$25,
    IF(('Funções Transações'!N286&lt;'Indices PF'!$F$26), N286*'Indices PF'!$K$25, N286*'Indices PF'!$L$25)))))))))</f>
        <v/>
      </c>
      <c r="U286" s="216" t="str">
        <f>IF(OR(ISBLANK(P286),ISBLANK(Q286)),"",
 IF((Q286&lt;='Indices PF'!$D$47),
  IF(('Funções Transações'!P286&lt;'Indices PF'!$E$50), P286*'Indices PF'!$J$47,
  IF(('Funções Transações'!P286&lt;'Indices PF'!$F$50), P286*'Indices PF'!$K$47, P286*'Indices PF'!$L$47)),
   IF((Q286&lt;='Indices PF'!$D$48),
   IF(('Funções Transações'!P286&lt;'Indices PF'!$E$50), P286*'Indices PF'!$J$48,
   IF(('Funções Transações'!P286&lt;'Indices PF'!$F$50), P286*'Indices PF'!$K$48, P286*'Indices PF'!$L$48)),
    IF((Q286&gt;='Indices PF'!$D$49),
    IF(('Funções Transações'!P286&lt;'Indices PF'!$E$50), P286*'Indices PF'!$J$49,
    IF(('Funções Transações'!P286&lt;'Indices PF'!$F$50), P286*'Indices PF'!$K$49, P286*'Indices PF'!$L$49))))))</f>
        <v/>
      </c>
      <c r="V286" s="256"/>
      <c r="W286" s="211"/>
      <c r="X286" s="211"/>
      <c r="Y286" s="169"/>
      <c r="Z286" s="169"/>
      <c r="AA286" s="169"/>
      <c r="AB286" s="170"/>
      <c r="AC286" s="148"/>
      <c r="AD286" s="148"/>
      <c r="AE286" s="173"/>
      <c r="AF286" s="123"/>
      <c r="AG286" s="89"/>
    </row>
    <row r="287" spans="1:33" ht="12.75" customHeight="1">
      <c r="A287" s="84"/>
      <c r="B287" s="107"/>
      <c r="C287" s="173"/>
      <c r="D287" s="168"/>
      <c r="E287" s="169"/>
      <c r="F287" s="169"/>
      <c r="G287" s="169"/>
      <c r="H287" s="169"/>
      <c r="I287" s="169"/>
      <c r="J287" s="169"/>
      <c r="K287" s="211"/>
      <c r="L287" s="205"/>
      <c r="M287" s="117"/>
      <c r="N287" s="117"/>
      <c r="O287" s="122"/>
      <c r="P287" s="122"/>
      <c r="Q287" s="122"/>
      <c r="R287" s="115" t="str">
        <f>IF(AND(ISTEXT(T287),ISTEXT(U287)),"",SUM(T287:U287)*'Indices PF'!$E$54)</f>
        <v/>
      </c>
      <c r="S287" s="214" t="str">
        <f>IF(OR(ISBLANK(N287),ISBLANK(O287)),"",
 IF(M287="EI", IF((O287&lt;='Indices PF'!$D$7),
  IF(('Funções Transações'!N287&lt;'Indices PF'!$E$10), 'Indices PF'!$E$7,
  IF(('Funções Transações'!N287&lt;'Indices PF'!$F$10), 'Indices PF'!$F$7, 'Indices PF'!$G$7)),
   IF((O287&lt;='Indices PF'!$D$8),
   IF(('Funções Transações'!N287&lt;'Indices PF'!$E$10), 'Indices PF'!$E$8,
   IF(('Funções Transações'!N287&lt;'Indices PF'!$F$10), 'Indices PF'!$F$8, 'Indices PF'!$G$8)),
    IF((O287&gt;='Indices PF'!$D$9),
    IF(('Funções Transações'!N287&lt;'Indices PF'!$E$10), 'Indices PF'!$E$9,
    IF(('Funções Transações'!N287&lt;'Indices PF'!$F$10), 'Indices PF'!$F$9, 'Indices PF'!$G$9))))),
 IF(M287="EQ", IF((O287&lt;='Indices PF'!$D$15),
  IF(('Funções Transações'!N287&lt;'Indices PF'!$E$18), 'Indices PF'!$E$15,
  IF(('Funções Transações'!N287&lt;'Indices PF'!$F$18), 'Indices PF'!$F$15, 'Indices PF'!$G$15)),
   IF((O287&lt;='Indices PF'!$D$16),
   IF(('Funções Transações'!N287&lt;'Indices PF'!$E$18), 'Indices PF'!$E$16,
   IF(('Funções Transações'!N287&lt;'Indices PF'!$F$18), 'Indices PF'!$F$16, 'Indices PF'!$G$16)),
    IF((O287&gt;='Indices PF'!$D$17),
    IF(('Funções Transações'!N287&lt;'Indices PF'!$E$18), 'Indices PF'!$E$17,
    IF(('Funções Transações'!N287&lt;'Indices PF'!$F$18), 'Indices PF'!$F$17, 'Indices PF'!$G$17))))),
 IF(M287="EO", IF((O287&lt;='Indices PF'!$D$23),
  IF(('Funções Transações'!N287&lt;'Indices PF'!$E$26), 'Indices PF'!$E$23,
  IF(('Funções Transações'!N287&lt;'Indices PF'!$F$26), 'Indices PF'!$F$23, 'Indices PF'!$G$23)),
   IF((O287&lt;='Indices PF'!$D$24),
   IF(('Funções Transações'!N287&lt;'Indices PF'!$E$26), 'Indices PF'!$E$24,
   IF(('Funções Transações'!N287&lt;'Indices PF'!$F$26), 'Indices PF'!$F$24, 'Indices PF'!$G$24)),
    IF((O287&gt;='Indices PF'!$D$25),
    IF(('Funções Transações'!N287&lt;'Indices PF'!$E$26), 'Indices PF'!$E$25,
    IF(('Funções Transações'!N287&lt;'Indices PF'!$F$26), 'Indices PF'!$F$25, 'Indices PF'!$G$25)))))))))</f>
        <v/>
      </c>
      <c r="T287" s="215" t="str">
        <f>IF(OR(ISBLANK(N287),ISBLANK(O287)),"",
 IF(M287="EI", IF((O287&lt;='Indices PF'!$D$7),
  IF(('Funções Transações'!N287&lt;'Indices PF'!$E$10), N287*'Indices PF'!$J$7,
  IF(('Funções Transações'!N287&lt;'Indices PF'!$F$10), N287*'Indices PF'!$K$7, N287*'Indices PF'!$L$7)),
   IF((O287&lt;='Indices PF'!$D$8),
   IF(('Funções Transações'!N287&lt;'Indices PF'!$E$10), N287*'Indices PF'!$J$8,
   IF(('Funções Transações'!N287&lt;'Indices PF'!$F$10), N287*'Indices PF'!$K$8, N287*'Indices PF'!$L$8)),
    IF((O287&gt;='Indices PF'!$D$9),
    IF(('Funções Transações'!N287&lt;'Indices PF'!$E$10), N287*'Indices PF'!$J$9,
    IF(('Funções Transações'!N287&lt;'Indices PF'!$F$10), N287*'Indices PF'!$K$9, N287*'Indices PF'!$L$9))))),
 IF(M287="EQ", IF((O287&lt;='Indices PF'!$D$15),
  IF(('Funções Transações'!N287&lt;'Indices PF'!$E$18), N287*'Indices PF'!$J$15,
  IF(('Funções Transações'!N287&lt;'Indices PF'!$F$18), N287*'Indices PF'!$K$15, N287*'Indices PF'!$L$15)),
   IF((O287&lt;='Indices PF'!$D$16),
   IF(('Funções Transações'!N287&lt;'Indices PF'!$E$18), N287*'Indices PF'!$J$16,
   IF(('Funções Transações'!N287&lt;'Indices PF'!$F$18), N287*'Indices PF'!$K$16, N287*'Indices PF'!$L$16)),
    IF((O287&gt;='Indices PF'!$D$17),
    IF(('Funções Transações'!N287&lt;'Indices PF'!$E$18), N287*'Indices PF'!$J$17,
    IF(('Funções Transações'!N287&lt;'Indices PF'!$F$18), N287*'Indices PF'!$K$17, N287*'Indices PF'!$L$17))))),
 IF(M287="EO", IF((O287&lt;='Indices PF'!$D$23),
  IF(('Funções Transações'!N287&lt;'Indices PF'!$E$26), N287*'Indices PF'!$J$23,
  IF(('Funções Transações'!N287&lt;'Indices PF'!$F$26), N287*'Indices PF'!$K$23, N287*'Indices PF'!$L$23)),
   IF((O287&lt;='Indices PF'!$D$24),
   IF(('Funções Transações'!N287&lt;'Indices PF'!$E$26), N287*'Indices PF'!$J$24,
   IF(('Funções Transações'!N287&lt;'Indices PF'!$F$26), N287*'Indices PF'!$K$24, N287*'Indices PF'!$L$24)),
    IF((O287&gt;='Indices PF'!$D$25),
    IF(('Funções Transações'!N287&lt;'Indices PF'!$E$26), N287*'Indices PF'!$J$25,
    IF(('Funções Transações'!N287&lt;'Indices PF'!$F$26), N287*'Indices PF'!$K$25, N287*'Indices PF'!$L$25)))))))))</f>
        <v/>
      </c>
      <c r="U287" s="216" t="str">
        <f>IF(OR(ISBLANK(P287),ISBLANK(Q287)),"",
 IF((Q287&lt;='Indices PF'!$D$47),
  IF(('Funções Transações'!P287&lt;'Indices PF'!$E$50), P287*'Indices PF'!$J$47,
  IF(('Funções Transações'!P287&lt;'Indices PF'!$F$50), P287*'Indices PF'!$K$47, P287*'Indices PF'!$L$47)),
   IF((Q287&lt;='Indices PF'!$D$48),
   IF(('Funções Transações'!P287&lt;'Indices PF'!$E$50), P287*'Indices PF'!$J$48,
   IF(('Funções Transações'!P287&lt;'Indices PF'!$F$50), P287*'Indices PF'!$K$48, P287*'Indices PF'!$L$48)),
    IF((Q287&gt;='Indices PF'!$D$49),
    IF(('Funções Transações'!P287&lt;'Indices PF'!$E$50), P287*'Indices PF'!$J$49,
    IF(('Funções Transações'!P287&lt;'Indices PF'!$F$50), P287*'Indices PF'!$K$49, P287*'Indices PF'!$L$49))))))</f>
        <v/>
      </c>
      <c r="V287" s="256"/>
      <c r="W287" s="211"/>
      <c r="X287" s="211"/>
      <c r="Y287" s="169"/>
      <c r="Z287" s="169"/>
      <c r="AA287" s="169"/>
      <c r="AB287" s="170"/>
      <c r="AC287" s="148"/>
      <c r="AD287" s="148"/>
      <c r="AE287" s="173"/>
      <c r="AF287" s="123"/>
      <c r="AG287" s="89"/>
    </row>
    <row r="288" spans="1:33" ht="12.75" customHeight="1">
      <c r="A288" s="84"/>
      <c r="B288" s="107"/>
      <c r="C288" s="173"/>
      <c r="D288" s="168"/>
      <c r="E288" s="169"/>
      <c r="F288" s="169"/>
      <c r="G288" s="169"/>
      <c r="H288" s="169"/>
      <c r="I288" s="169"/>
      <c r="J288" s="169"/>
      <c r="K288" s="211"/>
      <c r="L288" s="205"/>
      <c r="M288" s="117"/>
      <c r="N288" s="117"/>
      <c r="O288" s="122"/>
      <c r="P288" s="122"/>
      <c r="Q288" s="122"/>
      <c r="R288" s="115" t="str">
        <f>IF(AND(ISTEXT(T288),ISTEXT(U288)),"",SUM(T288:U288)*'Indices PF'!$E$54)</f>
        <v/>
      </c>
      <c r="S288" s="214" t="str">
        <f>IF(OR(ISBLANK(N288),ISBLANK(O288)),"",
 IF(M288="EI", IF((O288&lt;='Indices PF'!$D$7),
  IF(('Funções Transações'!N288&lt;'Indices PF'!$E$10), 'Indices PF'!$E$7,
  IF(('Funções Transações'!N288&lt;'Indices PF'!$F$10), 'Indices PF'!$F$7, 'Indices PF'!$G$7)),
   IF((O288&lt;='Indices PF'!$D$8),
   IF(('Funções Transações'!N288&lt;'Indices PF'!$E$10), 'Indices PF'!$E$8,
   IF(('Funções Transações'!N288&lt;'Indices PF'!$F$10), 'Indices PF'!$F$8, 'Indices PF'!$G$8)),
    IF((O288&gt;='Indices PF'!$D$9),
    IF(('Funções Transações'!N288&lt;'Indices PF'!$E$10), 'Indices PF'!$E$9,
    IF(('Funções Transações'!N288&lt;'Indices PF'!$F$10), 'Indices PF'!$F$9, 'Indices PF'!$G$9))))),
 IF(M288="EQ", IF((O288&lt;='Indices PF'!$D$15),
  IF(('Funções Transações'!N288&lt;'Indices PF'!$E$18), 'Indices PF'!$E$15,
  IF(('Funções Transações'!N288&lt;'Indices PF'!$F$18), 'Indices PF'!$F$15, 'Indices PF'!$G$15)),
   IF((O288&lt;='Indices PF'!$D$16),
   IF(('Funções Transações'!N288&lt;'Indices PF'!$E$18), 'Indices PF'!$E$16,
   IF(('Funções Transações'!N288&lt;'Indices PF'!$F$18), 'Indices PF'!$F$16, 'Indices PF'!$G$16)),
    IF((O288&gt;='Indices PF'!$D$17),
    IF(('Funções Transações'!N288&lt;'Indices PF'!$E$18), 'Indices PF'!$E$17,
    IF(('Funções Transações'!N288&lt;'Indices PF'!$F$18), 'Indices PF'!$F$17, 'Indices PF'!$G$17))))),
 IF(M288="EO", IF((O288&lt;='Indices PF'!$D$23),
  IF(('Funções Transações'!N288&lt;'Indices PF'!$E$26), 'Indices PF'!$E$23,
  IF(('Funções Transações'!N288&lt;'Indices PF'!$F$26), 'Indices PF'!$F$23, 'Indices PF'!$G$23)),
   IF((O288&lt;='Indices PF'!$D$24),
   IF(('Funções Transações'!N288&lt;'Indices PF'!$E$26), 'Indices PF'!$E$24,
   IF(('Funções Transações'!N288&lt;'Indices PF'!$F$26), 'Indices PF'!$F$24, 'Indices PF'!$G$24)),
    IF((O288&gt;='Indices PF'!$D$25),
    IF(('Funções Transações'!N288&lt;'Indices PF'!$E$26), 'Indices PF'!$E$25,
    IF(('Funções Transações'!N288&lt;'Indices PF'!$F$26), 'Indices PF'!$F$25, 'Indices PF'!$G$25)))))))))</f>
        <v/>
      </c>
      <c r="T288" s="215" t="str">
        <f>IF(OR(ISBLANK(N288),ISBLANK(O288)),"",
 IF(M288="EI", IF((O288&lt;='Indices PF'!$D$7),
  IF(('Funções Transações'!N288&lt;'Indices PF'!$E$10), N288*'Indices PF'!$J$7,
  IF(('Funções Transações'!N288&lt;'Indices PF'!$F$10), N288*'Indices PF'!$K$7, N288*'Indices PF'!$L$7)),
   IF((O288&lt;='Indices PF'!$D$8),
   IF(('Funções Transações'!N288&lt;'Indices PF'!$E$10), N288*'Indices PF'!$J$8,
   IF(('Funções Transações'!N288&lt;'Indices PF'!$F$10), N288*'Indices PF'!$K$8, N288*'Indices PF'!$L$8)),
    IF((O288&gt;='Indices PF'!$D$9),
    IF(('Funções Transações'!N288&lt;'Indices PF'!$E$10), N288*'Indices PF'!$J$9,
    IF(('Funções Transações'!N288&lt;'Indices PF'!$F$10), N288*'Indices PF'!$K$9, N288*'Indices PF'!$L$9))))),
 IF(M288="EQ", IF((O288&lt;='Indices PF'!$D$15),
  IF(('Funções Transações'!N288&lt;'Indices PF'!$E$18), N288*'Indices PF'!$J$15,
  IF(('Funções Transações'!N288&lt;'Indices PF'!$F$18), N288*'Indices PF'!$K$15, N288*'Indices PF'!$L$15)),
   IF((O288&lt;='Indices PF'!$D$16),
   IF(('Funções Transações'!N288&lt;'Indices PF'!$E$18), N288*'Indices PF'!$J$16,
   IF(('Funções Transações'!N288&lt;'Indices PF'!$F$18), N288*'Indices PF'!$K$16, N288*'Indices PF'!$L$16)),
    IF((O288&gt;='Indices PF'!$D$17),
    IF(('Funções Transações'!N288&lt;'Indices PF'!$E$18), N288*'Indices PF'!$J$17,
    IF(('Funções Transações'!N288&lt;'Indices PF'!$F$18), N288*'Indices PF'!$K$17, N288*'Indices PF'!$L$17))))),
 IF(M288="EO", IF((O288&lt;='Indices PF'!$D$23),
  IF(('Funções Transações'!N288&lt;'Indices PF'!$E$26), N288*'Indices PF'!$J$23,
  IF(('Funções Transações'!N288&lt;'Indices PF'!$F$26), N288*'Indices PF'!$K$23, N288*'Indices PF'!$L$23)),
   IF((O288&lt;='Indices PF'!$D$24),
   IF(('Funções Transações'!N288&lt;'Indices PF'!$E$26), N288*'Indices PF'!$J$24,
   IF(('Funções Transações'!N288&lt;'Indices PF'!$F$26), N288*'Indices PF'!$K$24, N288*'Indices PF'!$L$24)),
    IF((O288&gt;='Indices PF'!$D$25),
    IF(('Funções Transações'!N288&lt;'Indices PF'!$E$26), N288*'Indices PF'!$J$25,
    IF(('Funções Transações'!N288&lt;'Indices PF'!$F$26), N288*'Indices PF'!$K$25, N288*'Indices PF'!$L$25)))))))))</f>
        <v/>
      </c>
      <c r="U288" s="216" t="str">
        <f>IF(OR(ISBLANK(P288),ISBLANK(Q288)),"",
 IF((Q288&lt;='Indices PF'!$D$47),
  IF(('Funções Transações'!P288&lt;'Indices PF'!$E$50), P288*'Indices PF'!$J$47,
  IF(('Funções Transações'!P288&lt;'Indices PF'!$F$50), P288*'Indices PF'!$K$47, P288*'Indices PF'!$L$47)),
   IF((Q288&lt;='Indices PF'!$D$48),
   IF(('Funções Transações'!P288&lt;'Indices PF'!$E$50), P288*'Indices PF'!$J$48,
   IF(('Funções Transações'!P288&lt;'Indices PF'!$F$50), P288*'Indices PF'!$K$48, P288*'Indices PF'!$L$48)),
    IF((Q288&gt;='Indices PF'!$D$49),
    IF(('Funções Transações'!P288&lt;'Indices PF'!$E$50), P288*'Indices PF'!$J$49,
    IF(('Funções Transações'!P288&lt;'Indices PF'!$F$50), P288*'Indices PF'!$K$49, P288*'Indices PF'!$L$49))))))</f>
        <v/>
      </c>
      <c r="V288" s="256"/>
      <c r="W288" s="211"/>
      <c r="X288" s="211"/>
      <c r="Y288" s="169"/>
      <c r="Z288" s="169"/>
      <c r="AA288" s="169"/>
      <c r="AB288" s="170"/>
      <c r="AC288" s="148"/>
      <c r="AD288" s="148"/>
      <c r="AE288" s="173"/>
      <c r="AF288" s="123"/>
      <c r="AG288" s="89"/>
    </row>
    <row r="289" spans="1:33" ht="12.75" customHeight="1">
      <c r="A289" s="84"/>
      <c r="B289" s="107"/>
      <c r="C289" s="173"/>
      <c r="D289" s="168"/>
      <c r="E289" s="169"/>
      <c r="F289" s="169"/>
      <c r="G289" s="169"/>
      <c r="H289" s="169"/>
      <c r="I289" s="169"/>
      <c r="J289" s="169"/>
      <c r="K289" s="211"/>
      <c r="L289" s="205"/>
      <c r="M289" s="117"/>
      <c r="N289" s="117"/>
      <c r="O289" s="122"/>
      <c r="P289" s="122"/>
      <c r="Q289" s="122"/>
      <c r="R289" s="115" t="str">
        <f>IF(AND(ISTEXT(T289),ISTEXT(U289)),"",SUM(T289:U289)*'Indices PF'!$E$54)</f>
        <v/>
      </c>
      <c r="S289" s="214" t="str">
        <f>IF(OR(ISBLANK(N289),ISBLANK(O289)),"",
 IF(M289="EI", IF((O289&lt;='Indices PF'!$D$7),
  IF(('Funções Transações'!N289&lt;'Indices PF'!$E$10), 'Indices PF'!$E$7,
  IF(('Funções Transações'!N289&lt;'Indices PF'!$F$10), 'Indices PF'!$F$7, 'Indices PF'!$G$7)),
   IF((O289&lt;='Indices PF'!$D$8),
   IF(('Funções Transações'!N289&lt;'Indices PF'!$E$10), 'Indices PF'!$E$8,
   IF(('Funções Transações'!N289&lt;'Indices PF'!$F$10), 'Indices PF'!$F$8, 'Indices PF'!$G$8)),
    IF((O289&gt;='Indices PF'!$D$9),
    IF(('Funções Transações'!N289&lt;'Indices PF'!$E$10), 'Indices PF'!$E$9,
    IF(('Funções Transações'!N289&lt;'Indices PF'!$F$10), 'Indices PF'!$F$9, 'Indices PF'!$G$9))))),
 IF(M289="EQ", IF((O289&lt;='Indices PF'!$D$15),
  IF(('Funções Transações'!N289&lt;'Indices PF'!$E$18), 'Indices PF'!$E$15,
  IF(('Funções Transações'!N289&lt;'Indices PF'!$F$18), 'Indices PF'!$F$15, 'Indices PF'!$G$15)),
   IF((O289&lt;='Indices PF'!$D$16),
   IF(('Funções Transações'!N289&lt;'Indices PF'!$E$18), 'Indices PF'!$E$16,
   IF(('Funções Transações'!N289&lt;'Indices PF'!$F$18), 'Indices PF'!$F$16, 'Indices PF'!$G$16)),
    IF((O289&gt;='Indices PF'!$D$17),
    IF(('Funções Transações'!N289&lt;'Indices PF'!$E$18), 'Indices PF'!$E$17,
    IF(('Funções Transações'!N289&lt;'Indices PF'!$F$18), 'Indices PF'!$F$17, 'Indices PF'!$G$17))))),
 IF(M289="EO", IF((O289&lt;='Indices PF'!$D$23),
  IF(('Funções Transações'!N289&lt;'Indices PF'!$E$26), 'Indices PF'!$E$23,
  IF(('Funções Transações'!N289&lt;'Indices PF'!$F$26), 'Indices PF'!$F$23, 'Indices PF'!$G$23)),
   IF((O289&lt;='Indices PF'!$D$24),
   IF(('Funções Transações'!N289&lt;'Indices PF'!$E$26), 'Indices PF'!$E$24,
   IF(('Funções Transações'!N289&lt;'Indices PF'!$F$26), 'Indices PF'!$F$24, 'Indices PF'!$G$24)),
    IF((O289&gt;='Indices PF'!$D$25),
    IF(('Funções Transações'!N289&lt;'Indices PF'!$E$26), 'Indices PF'!$E$25,
    IF(('Funções Transações'!N289&lt;'Indices PF'!$F$26), 'Indices PF'!$F$25, 'Indices PF'!$G$25)))))))))</f>
        <v/>
      </c>
      <c r="T289" s="215" t="str">
        <f>IF(OR(ISBLANK(N289),ISBLANK(O289)),"",
 IF(M289="EI", IF((O289&lt;='Indices PF'!$D$7),
  IF(('Funções Transações'!N289&lt;'Indices PF'!$E$10), N289*'Indices PF'!$J$7,
  IF(('Funções Transações'!N289&lt;'Indices PF'!$F$10), N289*'Indices PF'!$K$7, N289*'Indices PF'!$L$7)),
   IF((O289&lt;='Indices PF'!$D$8),
   IF(('Funções Transações'!N289&lt;'Indices PF'!$E$10), N289*'Indices PF'!$J$8,
   IF(('Funções Transações'!N289&lt;'Indices PF'!$F$10), N289*'Indices PF'!$K$8, N289*'Indices PF'!$L$8)),
    IF((O289&gt;='Indices PF'!$D$9),
    IF(('Funções Transações'!N289&lt;'Indices PF'!$E$10), N289*'Indices PF'!$J$9,
    IF(('Funções Transações'!N289&lt;'Indices PF'!$F$10), N289*'Indices PF'!$K$9, N289*'Indices PF'!$L$9))))),
 IF(M289="EQ", IF((O289&lt;='Indices PF'!$D$15),
  IF(('Funções Transações'!N289&lt;'Indices PF'!$E$18), N289*'Indices PF'!$J$15,
  IF(('Funções Transações'!N289&lt;'Indices PF'!$F$18), N289*'Indices PF'!$K$15, N289*'Indices PF'!$L$15)),
   IF((O289&lt;='Indices PF'!$D$16),
   IF(('Funções Transações'!N289&lt;'Indices PF'!$E$18), N289*'Indices PF'!$J$16,
   IF(('Funções Transações'!N289&lt;'Indices PF'!$F$18), N289*'Indices PF'!$K$16, N289*'Indices PF'!$L$16)),
    IF((O289&gt;='Indices PF'!$D$17),
    IF(('Funções Transações'!N289&lt;'Indices PF'!$E$18), N289*'Indices PF'!$J$17,
    IF(('Funções Transações'!N289&lt;'Indices PF'!$F$18), N289*'Indices PF'!$K$17, N289*'Indices PF'!$L$17))))),
 IF(M289="EO", IF((O289&lt;='Indices PF'!$D$23),
  IF(('Funções Transações'!N289&lt;'Indices PF'!$E$26), N289*'Indices PF'!$J$23,
  IF(('Funções Transações'!N289&lt;'Indices PF'!$F$26), N289*'Indices PF'!$K$23, N289*'Indices PF'!$L$23)),
   IF((O289&lt;='Indices PF'!$D$24),
   IF(('Funções Transações'!N289&lt;'Indices PF'!$E$26), N289*'Indices PF'!$J$24,
   IF(('Funções Transações'!N289&lt;'Indices PF'!$F$26), N289*'Indices PF'!$K$24, N289*'Indices PF'!$L$24)),
    IF((O289&gt;='Indices PF'!$D$25),
    IF(('Funções Transações'!N289&lt;'Indices PF'!$E$26), N289*'Indices PF'!$J$25,
    IF(('Funções Transações'!N289&lt;'Indices PF'!$F$26), N289*'Indices PF'!$K$25, N289*'Indices PF'!$L$25)))))))))</f>
        <v/>
      </c>
      <c r="U289" s="216" t="str">
        <f>IF(OR(ISBLANK(P289),ISBLANK(Q289)),"",
 IF((Q289&lt;='Indices PF'!$D$47),
  IF(('Funções Transações'!P289&lt;'Indices PF'!$E$50), P289*'Indices PF'!$J$47,
  IF(('Funções Transações'!P289&lt;'Indices PF'!$F$50), P289*'Indices PF'!$K$47, P289*'Indices PF'!$L$47)),
   IF((Q289&lt;='Indices PF'!$D$48),
   IF(('Funções Transações'!P289&lt;'Indices PF'!$E$50), P289*'Indices PF'!$J$48,
   IF(('Funções Transações'!P289&lt;'Indices PF'!$F$50), P289*'Indices PF'!$K$48, P289*'Indices PF'!$L$48)),
    IF((Q289&gt;='Indices PF'!$D$49),
    IF(('Funções Transações'!P289&lt;'Indices PF'!$E$50), P289*'Indices PF'!$J$49,
    IF(('Funções Transações'!P289&lt;'Indices PF'!$F$50), P289*'Indices PF'!$K$49, P289*'Indices PF'!$L$49))))))</f>
        <v/>
      </c>
      <c r="V289" s="256"/>
      <c r="W289" s="211"/>
      <c r="X289" s="211"/>
      <c r="Y289" s="169"/>
      <c r="Z289" s="169"/>
      <c r="AA289" s="169"/>
      <c r="AB289" s="170"/>
      <c r="AC289" s="148"/>
      <c r="AD289" s="148"/>
      <c r="AE289" s="173"/>
      <c r="AF289" s="123"/>
      <c r="AG289" s="89"/>
    </row>
    <row r="290" spans="1:33" ht="12.75" customHeight="1">
      <c r="A290" s="84"/>
      <c r="B290" s="107"/>
      <c r="C290" s="173"/>
      <c r="D290" s="168"/>
      <c r="E290" s="169"/>
      <c r="F290" s="169"/>
      <c r="G290" s="169"/>
      <c r="H290" s="169"/>
      <c r="I290" s="169"/>
      <c r="J290" s="169"/>
      <c r="K290" s="211"/>
      <c r="L290" s="205"/>
      <c r="M290" s="117"/>
      <c r="N290" s="117"/>
      <c r="O290" s="122"/>
      <c r="P290" s="122"/>
      <c r="Q290" s="122"/>
      <c r="R290" s="115" t="str">
        <f>IF(AND(ISTEXT(T290),ISTEXT(U290)),"",SUM(T290:U290)*'Indices PF'!$E$54)</f>
        <v/>
      </c>
      <c r="S290" s="214" t="str">
        <f>IF(OR(ISBLANK(N290),ISBLANK(O290)),"",
 IF(M290="EI", IF((O290&lt;='Indices PF'!$D$7),
  IF(('Funções Transações'!N290&lt;'Indices PF'!$E$10), 'Indices PF'!$E$7,
  IF(('Funções Transações'!N290&lt;'Indices PF'!$F$10), 'Indices PF'!$F$7, 'Indices PF'!$G$7)),
   IF((O290&lt;='Indices PF'!$D$8),
   IF(('Funções Transações'!N290&lt;'Indices PF'!$E$10), 'Indices PF'!$E$8,
   IF(('Funções Transações'!N290&lt;'Indices PF'!$F$10), 'Indices PF'!$F$8, 'Indices PF'!$G$8)),
    IF((O290&gt;='Indices PF'!$D$9),
    IF(('Funções Transações'!N290&lt;'Indices PF'!$E$10), 'Indices PF'!$E$9,
    IF(('Funções Transações'!N290&lt;'Indices PF'!$F$10), 'Indices PF'!$F$9, 'Indices PF'!$G$9))))),
 IF(M290="EQ", IF((O290&lt;='Indices PF'!$D$15),
  IF(('Funções Transações'!N290&lt;'Indices PF'!$E$18), 'Indices PF'!$E$15,
  IF(('Funções Transações'!N290&lt;'Indices PF'!$F$18), 'Indices PF'!$F$15, 'Indices PF'!$G$15)),
   IF((O290&lt;='Indices PF'!$D$16),
   IF(('Funções Transações'!N290&lt;'Indices PF'!$E$18), 'Indices PF'!$E$16,
   IF(('Funções Transações'!N290&lt;'Indices PF'!$F$18), 'Indices PF'!$F$16, 'Indices PF'!$G$16)),
    IF((O290&gt;='Indices PF'!$D$17),
    IF(('Funções Transações'!N290&lt;'Indices PF'!$E$18), 'Indices PF'!$E$17,
    IF(('Funções Transações'!N290&lt;'Indices PF'!$F$18), 'Indices PF'!$F$17, 'Indices PF'!$G$17))))),
 IF(M290="EO", IF((O290&lt;='Indices PF'!$D$23),
  IF(('Funções Transações'!N290&lt;'Indices PF'!$E$26), 'Indices PF'!$E$23,
  IF(('Funções Transações'!N290&lt;'Indices PF'!$F$26), 'Indices PF'!$F$23, 'Indices PF'!$G$23)),
   IF((O290&lt;='Indices PF'!$D$24),
   IF(('Funções Transações'!N290&lt;'Indices PF'!$E$26), 'Indices PF'!$E$24,
   IF(('Funções Transações'!N290&lt;'Indices PF'!$F$26), 'Indices PF'!$F$24, 'Indices PF'!$G$24)),
    IF((O290&gt;='Indices PF'!$D$25),
    IF(('Funções Transações'!N290&lt;'Indices PF'!$E$26), 'Indices PF'!$E$25,
    IF(('Funções Transações'!N290&lt;'Indices PF'!$F$26), 'Indices PF'!$F$25, 'Indices PF'!$G$25)))))))))</f>
        <v/>
      </c>
      <c r="T290" s="215" t="str">
        <f>IF(OR(ISBLANK(N290),ISBLANK(O290)),"",
 IF(M290="EI", IF((O290&lt;='Indices PF'!$D$7),
  IF(('Funções Transações'!N290&lt;'Indices PF'!$E$10), N290*'Indices PF'!$J$7,
  IF(('Funções Transações'!N290&lt;'Indices PF'!$F$10), N290*'Indices PF'!$K$7, N290*'Indices PF'!$L$7)),
   IF((O290&lt;='Indices PF'!$D$8),
   IF(('Funções Transações'!N290&lt;'Indices PF'!$E$10), N290*'Indices PF'!$J$8,
   IF(('Funções Transações'!N290&lt;'Indices PF'!$F$10), N290*'Indices PF'!$K$8, N290*'Indices PF'!$L$8)),
    IF((O290&gt;='Indices PF'!$D$9),
    IF(('Funções Transações'!N290&lt;'Indices PF'!$E$10), N290*'Indices PF'!$J$9,
    IF(('Funções Transações'!N290&lt;'Indices PF'!$F$10), N290*'Indices PF'!$K$9, N290*'Indices PF'!$L$9))))),
 IF(M290="EQ", IF((O290&lt;='Indices PF'!$D$15),
  IF(('Funções Transações'!N290&lt;'Indices PF'!$E$18), N290*'Indices PF'!$J$15,
  IF(('Funções Transações'!N290&lt;'Indices PF'!$F$18), N290*'Indices PF'!$K$15, N290*'Indices PF'!$L$15)),
   IF((O290&lt;='Indices PF'!$D$16),
   IF(('Funções Transações'!N290&lt;'Indices PF'!$E$18), N290*'Indices PF'!$J$16,
   IF(('Funções Transações'!N290&lt;'Indices PF'!$F$18), N290*'Indices PF'!$K$16, N290*'Indices PF'!$L$16)),
    IF((O290&gt;='Indices PF'!$D$17),
    IF(('Funções Transações'!N290&lt;'Indices PF'!$E$18), N290*'Indices PF'!$J$17,
    IF(('Funções Transações'!N290&lt;'Indices PF'!$F$18), N290*'Indices PF'!$K$17, N290*'Indices PF'!$L$17))))),
 IF(M290="EO", IF((O290&lt;='Indices PF'!$D$23),
  IF(('Funções Transações'!N290&lt;'Indices PF'!$E$26), N290*'Indices PF'!$J$23,
  IF(('Funções Transações'!N290&lt;'Indices PF'!$F$26), N290*'Indices PF'!$K$23, N290*'Indices PF'!$L$23)),
   IF((O290&lt;='Indices PF'!$D$24),
   IF(('Funções Transações'!N290&lt;'Indices PF'!$E$26), N290*'Indices PF'!$J$24,
   IF(('Funções Transações'!N290&lt;'Indices PF'!$F$26), N290*'Indices PF'!$K$24, N290*'Indices PF'!$L$24)),
    IF((O290&gt;='Indices PF'!$D$25),
    IF(('Funções Transações'!N290&lt;'Indices PF'!$E$26), N290*'Indices PF'!$J$25,
    IF(('Funções Transações'!N290&lt;'Indices PF'!$F$26), N290*'Indices PF'!$K$25, N290*'Indices PF'!$L$25)))))))))</f>
        <v/>
      </c>
      <c r="U290" s="216" t="str">
        <f>IF(OR(ISBLANK(P290),ISBLANK(Q290)),"",
 IF((Q290&lt;='Indices PF'!$D$47),
  IF(('Funções Transações'!P290&lt;'Indices PF'!$E$50), P290*'Indices PF'!$J$47,
  IF(('Funções Transações'!P290&lt;'Indices PF'!$F$50), P290*'Indices PF'!$K$47, P290*'Indices PF'!$L$47)),
   IF((Q290&lt;='Indices PF'!$D$48),
   IF(('Funções Transações'!P290&lt;'Indices PF'!$E$50), P290*'Indices PF'!$J$48,
   IF(('Funções Transações'!P290&lt;'Indices PF'!$F$50), P290*'Indices PF'!$K$48, P290*'Indices PF'!$L$48)),
    IF((Q290&gt;='Indices PF'!$D$49),
    IF(('Funções Transações'!P290&lt;'Indices PF'!$E$50), P290*'Indices PF'!$J$49,
    IF(('Funções Transações'!P290&lt;'Indices PF'!$F$50), P290*'Indices PF'!$K$49, P290*'Indices PF'!$L$49))))))</f>
        <v/>
      </c>
      <c r="V290" s="256"/>
      <c r="W290" s="211"/>
      <c r="X290" s="211"/>
      <c r="Y290" s="169"/>
      <c r="Z290" s="169"/>
      <c r="AA290" s="169"/>
      <c r="AB290" s="170"/>
      <c r="AC290" s="148"/>
      <c r="AD290" s="148"/>
      <c r="AE290" s="173"/>
      <c r="AF290" s="123"/>
      <c r="AG290" s="89"/>
    </row>
    <row r="291" spans="1:33" ht="12.75" customHeight="1">
      <c r="A291" s="84"/>
      <c r="B291" s="107"/>
      <c r="C291" s="173"/>
      <c r="D291" s="168"/>
      <c r="E291" s="169"/>
      <c r="F291" s="169"/>
      <c r="G291" s="169"/>
      <c r="H291" s="169"/>
      <c r="I291" s="169"/>
      <c r="J291" s="169"/>
      <c r="K291" s="211"/>
      <c r="L291" s="205"/>
      <c r="M291" s="117"/>
      <c r="N291" s="117"/>
      <c r="O291" s="122"/>
      <c r="P291" s="122"/>
      <c r="Q291" s="122"/>
      <c r="R291" s="115" t="str">
        <f>IF(AND(ISTEXT(T291),ISTEXT(U291)),"",SUM(T291:U291)*'Indices PF'!$E$54)</f>
        <v/>
      </c>
      <c r="S291" s="214" t="str">
        <f>IF(OR(ISBLANK(N291),ISBLANK(O291)),"",
 IF(M291="EI", IF((O291&lt;='Indices PF'!$D$7),
  IF(('Funções Transações'!N291&lt;'Indices PF'!$E$10), 'Indices PF'!$E$7,
  IF(('Funções Transações'!N291&lt;'Indices PF'!$F$10), 'Indices PF'!$F$7, 'Indices PF'!$G$7)),
   IF((O291&lt;='Indices PF'!$D$8),
   IF(('Funções Transações'!N291&lt;'Indices PF'!$E$10), 'Indices PF'!$E$8,
   IF(('Funções Transações'!N291&lt;'Indices PF'!$F$10), 'Indices PF'!$F$8, 'Indices PF'!$G$8)),
    IF((O291&gt;='Indices PF'!$D$9),
    IF(('Funções Transações'!N291&lt;'Indices PF'!$E$10), 'Indices PF'!$E$9,
    IF(('Funções Transações'!N291&lt;'Indices PF'!$F$10), 'Indices PF'!$F$9, 'Indices PF'!$G$9))))),
 IF(M291="EQ", IF((O291&lt;='Indices PF'!$D$15),
  IF(('Funções Transações'!N291&lt;'Indices PF'!$E$18), 'Indices PF'!$E$15,
  IF(('Funções Transações'!N291&lt;'Indices PF'!$F$18), 'Indices PF'!$F$15, 'Indices PF'!$G$15)),
   IF((O291&lt;='Indices PF'!$D$16),
   IF(('Funções Transações'!N291&lt;'Indices PF'!$E$18), 'Indices PF'!$E$16,
   IF(('Funções Transações'!N291&lt;'Indices PF'!$F$18), 'Indices PF'!$F$16, 'Indices PF'!$G$16)),
    IF((O291&gt;='Indices PF'!$D$17),
    IF(('Funções Transações'!N291&lt;'Indices PF'!$E$18), 'Indices PF'!$E$17,
    IF(('Funções Transações'!N291&lt;'Indices PF'!$F$18), 'Indices PF'!$F$17, 'Indices PF'!$G$17))))),
 IF(M291="EO", IF((O291&lt;='Indices PF'!$D$23),
  IF(('Funções Transações'!N291&lt;'Indices PF'!$E$26), 'Indices PF'!$E$23,
  IF(('Funções Transações'!N291&lt;'Indices PF'!$F$26), 'Indices PF'!$F$23, 'Indices PF'!$G$23)),
   IF((O291&lt;='Indices PF'!$D$24),
   IF(('Funções Transações'!N291&lt;'Indices PF'!$E$26), 'Indices PF'!$E$24,
   IF(('Funções Transações'!N291&lt;'Indices PF'!$F$26), 'Indices PF'!$F$24, 'Indices PF'!$G$24)),
    IF((O291&gt;='Indices PF'!$D$25),
    IF(('Funções Transações'!N291&lt;'Indices PF'!$E$26), 'Indices PF'!$E$25,
    IF(('Funções Transações'!N291&lt;'Indices PF'!$F$26), 'Indices PF'!$F$25, 'Indices PF'!$G$25)))))))))</f>
        <v/>
      </c>
      <c r="T291" s="215" t="str">
        <f>IF(OR(ISBLANK(N291),ISBLANK(O291)),"",
 IF(M291="EI", IF((O291&lt;='Indices PF'!$D$7),
  IF(('Funções Transações'!N291&lt;'Indices PF'!$E$10), N291*'Indices PF'!$J$7,
  IF(('Funções Transações'!N291&lt;'Indices PF'!$F$10), N291*'Indices PF'!$K$7, N291*'Indices PF'!$L$7)),
   IF((O291&lt;='Indices PF'!$D$8),
   IF(('Funções Transações'!N291&lt;'Indices PF'!$E$10), N291*'Indices PF'!$J$8,
   IF(('Funções Transações'!N291&lt;'Indices PF'!$F$10), N291*'Indices PF'!$K$8, N291*'Indices PF'!$L$8)),
    IF((O291&gt;='Indices PF'!$D$9),
    IF(('Funções Transações'!N291&lt;'Indices PF'!$E$10), N291*'Indices PF'!$J$9,
    IF(('Funções Transações'!N291&lt;'Indices PF'!$F$10), N291*'Indices PF'!$K$9, N291*'Indices PF'!$L$9))))),
 IF(M291="EQ", IF((O291&lt;='Indices PF'!$D$15),
  IF(('Funções Transações'!N291&lt;'Indices PF'!$E$18), N291*'Indices PF'!$J$15,
  IF(('Funções Transações'!N291&lt;'Indices PF'!$F$18), N291*'Indices PF'!$K$15, N291*'Indices PF'!$L$15)),
   IF((O291&lt;='Indices PF'!$D$16),
   IF(('Funções Transações'!N291&lt;'Indices PF'!$E$18), N291*'Indices PF'!$J$16,
   IF(('Funções Transações'!N291&lt;'Indices PF'!$F$18), N291*'Indices PF'!$K$16, N291*'Indices PF'!$L$16)),
    IF((O291&gt;='Indices PF'!$D$17),
    IF(('Funções Transações'!N291&lt;'Indices PF'!$E$18), N291*'Indices PF'!$J$17,
    IF(('Funções Transações'!N291&lt;'Indices PF'!$F$18), N291*'Indices PF'!$K$17, N291*'Indices PF'!$L$17))))),
 IF(M291="EO", IF((O291&lt;='Indices PF'!$D$23),
  IF(('Funções Transações'!N291&lt;'Indices PF'!$E$26), N291*'Indices PF'!$J$23,
  IF(('Funções Transações'!N291&lt;'Indices PF'!$F$26), N291*'Indices PF'!$K$23, N291*'Indices PF'!$L$23)),
   IF((O291&lt;='Indices PF'!$D$24),
   IF(('Funções Transações'!N291&lt;'Indices PF'!$E$26), N291*'Indices PF'!$J$24,
   IF(('Funções Transações'!N291&lt;'Indices PF'!$F$26), N291*'Indices PF'!$K$24, N291*'Indices PF'!$L$24)),
    IF((O291&gt;='Indices PF'!$D$25),
    IF(('Funções Transações'!N291&lt;'Indices PF'!$E$26), N291*'Indices PF'!$J$25,
    IF(('Funções Transações'!N291&lt;'Indices PF'!$F$26), N291*'Indices PF'!$K$25, N291*'Indices PF'!$L$25)))))))))</f>
        <v/>
      </c>
      <c r="U291" s="216" t="str">
        <f>IF(OR(ISBLANK(P291),ISBLANK(Q291)),"",
 IF((Q291&lt;='Indices PF'!$D$47),
  IF(('Funções Transações'!P291&lt;'Indices PF'!$E$50), P291*'Indices PF'!$J$47,
  IF(('Funções Transações'!P291&lt;'Indices PF'!$F$50), P291*'Indices PF'!$K$47, P291*'Indices PF'!$L$47)),
   IF((Q291&lt;='Indices PF'!$D$48),
   IF(('Funções Transações'!P291&lt;'Indices PF'!$E$50), P291*'Indices PF'!$J$48,
   IF(('Funções Transações'!P291&lt;'Indices PF'!$F$50), P291*'Indices PF'!$K$48, P291*'Indices PF'!$L$48)),
    IF((Q291&gt;='Indices PF'!$D$49),
    IF(('Funções Transações'!P291&lt;'Indices PF'!$E$50), P291*'Indices PF'!$J$49,
    IF(('Funções Transações'!P291&lt;'Indices PF'!$F$50), P291*'Indices PF'!$K$49, P291*'Indices PF'!$L$49))))))</f>
        <v/>
      </c>
      <c r="V291" s="256"/>
      <c r="W291" s="211"/>
      <c r="X291" s="211"/>
      <c r="Y291" s="169"/>
      <c r="Z291" s="169"/>
      <c r="AA291" s="169"/>
      <c r="AB291" s="170"/>
      <c r="AC291" s="148"/>
      <c r="AD291" s="148"/>
      <c r="AE291" s="173"/>
      <c r="AF291" s="123"/>
      <c r="AG291" s="89"/>
    </row>
    <row r="292" spans="1:33" ht="12.75" customHeight="1">
      <c r="A292" s="84"/>
      <c r="B292" s="107"/>
      <c r="C292" s="173"/>
      <c r="D292" s="168"/>
      <c r="E292" s="169"/>
      <c r="F292" s="169"/>
      <c r="G292" s="169"/>
      <c r="H292" s="169"/>
      <c r="I292" s="169"/>
      <c r="J292" s="169"/>
      <c r="K292" s="211"/>
      <c r="L292" s="205"/>
      <c r="M292" s="117"/>
      <c r="N292" s="117"/>
      <c r="O292" s="122"/>
      <c r="P292" s="122"/>
      <c r="Q292" s="122"/>
      <c r="R292" s="115" t="str">
        <f>IF(AND(ISTEXT(T292),ISTEXT(U292)),"",SUM(T292:U292)*'Indices PF'!$E$54)</f>
        <v/>
      </c>
      <c r="S292" s="214" t="str">
        <f>IF(OR(ISBLANK(N292),ISBLANK(O292)),"",
 IF(M292="EI", IF((O292&lt;='Indices PF'!$D$7),
  IF(('Funções Transações'!N292&lt;'Indices PF'!$E$10), 'Indices PF'!$E$7,
  IF(('Funções Transações'!N292&lt;'Indices PF'!$F$10), 'Indices PF'!$F$7, 'Indices PF'!$G$7)),
   IF((O292&lt;='Indices PF'!$D$8),
   IF(('Funções Transações'!N292&lt;'Indices PF'!$E$10), 'Indices PF'!$E$8,
   IF(('Funções Transações'!N292&lt;'Indices PF'!$F$10), 'Indices PF'!$F$8, 'Indices PF'!$G$8)),
    IF((O292&gt;='Indices PF'!$D$9),
    IF(('Funções Transações'!N292&lt;'Indices PF'!$E$10), 'Indices PF'!$E$9,
    IF(('Funções Transações'!N292&lt;'Indices PF'!$F$10), 'Indices PF'!$F$9, 'Indices PF'!$G$9))))),
 IF(M292="EQ", IF((O292&lt;='Indices PF'!$D$15),
  IF(('Funções Transações'!N292&lt;'Indices PF'!$E$18), 'Indices PF'!$E$15,
  IF(('Funções Transações'!N292&lt;'Indices PF'!$F$18), 'Indices PF'!$F$15, 'Indices PF'!$G$15)),
   IF((O292&lt;='Indices PF'!$D$16),
   IF(('Funções Transações'!N292&lt;'Indices PF'!$E$18), 'Indices PF'!$E$16,
   IF(('Funções Transações'!N292&lt;'Indices PF'!$F$18), 'Indices PF'!$F$16, 'Indices PF'!$G$16)),
    IF((O292&gt;='Indices PF'!$D$17),
    IF(('Funções Transações'!N292&lt;'Indices PF'!$E$18), 'Indices PF'!$E$17,
    IF(('Funções Transações'!N292&lt;'Indices PF'!$F$18), 'Indices PF'!$F$17, 'Indices PF'!$G$17))))),
 IF(M292="EO", IF((O292&lt;='Indices PF'!$D$23),
  IF(('Funções Transações'!N292&lt;'Indices PF'!$E$26), 'Indices PF'!$E$23,
  IF(('Funções Transações'!N292&lt;'Indices PF'!$F$26), 'Indices PF'!$F$23, 'Indices PF'!$G$23)),
   IF((O292&lt;='Indices PF'!$D$24),
   IF(('Funções Transações'!N292&lt;'Indices PF'!$E$26), 'Indices PF'!$E$24,
   IF(('Funções Transações'!N292&lt;'Indices PF'!$F$26), 'Indices PF'!$F$24, 'Indices PF'!$G$24)),
    IF((O292&gt;='Indices PF'!$D$25),
    IF(('Funções Transações'!N292&lt;'Indices PF'!$E$26), 'Indices PF'!$E$25,
    IF(('Funções Transações'!N292&lt;'Indices PF'!$F$26), 'Indices PF'!$F$25, 'Indices PF'!$G$25)))))))))</f>
        <v/>
      </c>
      <c r="T292" s="215" t="str">
        <f>IF(OR(ISBLANK(N292),ISBLANK(O292)),"",
 IF(M292="EI", IF((O292&lt;='Indices PF'!$D$7),
  IF(('Funções Transações'!N292&lt;'Indices PF'!$E$10), N292*'Indices PF'!$J$7,
  IF(('Funções Transações'!N292&lt;'Indices PF'!$F$10), N292*'Indices PF'!$K$7, N292*'Indices PF'!$L$7)),
   IF((O292&lt;='Indices PF'!$D$8),
   IF(('Funções Transações'!N292&lt;'Indices PF'!$E$10), N292*'Indices PF'!$J$8,
   IF(('Funções Transações'!N292&lt;'Indices PF'!$F$10), N292*'Indices PF'!$K$8, N292*'Indices PF'!$L$8)),
    IF((O292&gt;='Indices PF'!$D$9),
    IF(('Funções Transações'!N292&lt;'Indices PF'!$E$10), N292*'Indices PF'!$J$9,
    IF(('Funções Transações'!N292&lt;'Indices PF'!$F$10), N292*'Indices PF'!$K$9, N292*'Indices PF'!$L$9))))),
 IF(M292="EQ", IF((O292&lt;='Indices PF'!$D$15),
  IF(('Funções Transações'!N292&lt;'Indices PF'!$E$18), N292*'Indices PF'!$J$15,
  IF(('Funções Transações'!N292&lt;'Indices PF'!$F$18), N292*'Indices PF'!$K$15, N292*'Indices PF'!$L$15)),
   IF((O292&lt;='Indices PF'!$D$16),
   IF(('Funções Transações'!N292&lt;'Indices PF'!$E$18), N292*'Indices PF'!$J$16,
   IF(('Funções Transações'!N292&lt;'Indices PF'!$F$18), N292*'Indices PF'!$K$16, N292*'Indices PF'!$L$16)),
    IF((O292&gt;='Indices PF'!$D$17),
    IF(('Funções Transações'!N292&lt;'Indices PF'!$E$18), N292*'Indices PF'!$J$17,
    IF(('Funções Transações'!N292&lt;'Indices PF'!$F$18), N292*'Indices PF'!$K$17, N292*'Indices PF'!$L$17))))),
 IF(M292="EO", IF((O292&lt;='Indices PF'!$D$23),
  IF(('Funções Transações'!N292&lt;'Indices PF'!$E$26), N292*'Indices PF'!$J$23,
  IF(('Funções Transações'!N292&lt;'Indices PF'!$F$26), N292*'Indices PF'!$K$23, N292*'Indices PF'!$L$23)),
   IF((O292&lt;='Indices PF'!$D$24),
   IF(('Funções Transações'!N292&lt;'Indices PF'!$E$26), N292*'Indices PF'!$J$24,
   IF(('Funções Transações'!N292&lt;'Indices PF'!$F$26), N292*'Indices PF'!$K$24, N292*'Indices PF'!$L$24)),
    IF((O292&gt;='Indices PF'!$D$25),
    IF(('Funções Transações'!N292&lt;'Indices PF'!$E$26), N292*'Indices PF'!$J$25,
    IF(('Funções Transações'!N292&lt;'Indices PF'!$F$26), N292*'Indices PF'!$K$25, N292*'Indices PF'!$L$25)))))))))</f>
        <v/>
      </c>
      <c r="U292" s="216" t="str">
        <f>IF(OR(ISBLANK(P292),ISBLANK(Q292)),"",
 IF((Q292&lt;='Indices PF'!$D$47),
  IF(('Funções Transações'!P292&lt;'Indices PF'!$E$50), P292*'Indices PF'!$J$47,
  IF(('Funções Transações'!P292&lt;'Indices PF'!$F$50), P292*'Indices PF'!$K$47, P292*'Indices PF'!$L$47)),
   IF((Q292&lt;='Indices PF'!$D$48),
   IF(('Funções Transações'!P292&lt;'Indices PF'!$E$50), P292*'Indices PF'!$J$48,
   IF(('Funções Transações'!P292&lt;'Indices PF'!$F$50), P292*'Indices PF'!$K$48, P292*'Indices PF'!$L$48)),
    IF((Q292&gt;='Indices PF'!$D$49),
    IF(('Funções Transações'!P292&lt;'Indices PF'!$E$50), P292*'Indices PF'!$J$49,
    IF(('Funções Transações'!P292&lt;'Indices PF'!$F$50), P292*'Indices PF'!$K$49, P292*'Indices PF'!$L$49))))))</f>
        <v/>
      </c>
      <c r="V292" s="256"/>
      <c r="W292" s="211"/>
      <c r="X292" s="211"/>
      <c r="Y292" s="169"/>
      <c r="Z292" s="169"/>
      <c r="AA292" s="169"/>
      <c r="AB292" s="170"/>
      <c r="AC292" s="148"/>
      <c r="AD292" s="148"/>
      <c r="AE292" s="173"/>
      <c r="AF292" s="123"/>
      <c r="AG292" s="89"/>
    </row>
    <row r="293" spans="1:33" ht="12.75" customHeight="1">
      <c r="A293" s="84"/>
      <c r="B293" s="107"/>
      <c r="C293" s="173"/>
      <c r="D293" s="168"/>
      <c r="E293" s="169"/>
      <c r="F293" s="169"/>
      <c r="G293" s="169"/>
      <c r="H293" s="169"/>
      <c r="I293" s="169"/>
      <c r="J293" s="169"/>
      <c r="K293" s="211"/>
      <c r="L293" s="205"/>
      <c r="M293" s="117"/>
      <c r="N293" s="117"/>
      <c r="O293" s="122"/>
      <c r="P293" s="122"/>
      <c r="Q293" s="122"/>
      <c r="R293" s="115" t="str">
        <f>IF(AND(ISTEXT(T293),ISTEXT(U293)),"",SUM(T293:U293)*'Indices PF'!$E$54)</f>
        <v/>
      </c>
      <c r="S293" s="214" t="str">
        <f>IF(OR(ISBLANK(N293),ISBLANK(O293)),"",
 IF(M293="EI", IF((O293&lt;='Indices PF'!$D$7),
  IF(('Funções Transações'!N293&lt;'Indices PF'!$E$10), 'Indices PF'!$E$7,
  IF(('Funções Transações'!N293&lt;'Indices PF'!$F$10), 'Indices PF'!$F$7, 'Indices PF'!$G$7)),
   IF((O293&lt;='Indices PF'!$D$8),
   IF(('Funções Transações'!N293&lt;'Indices PF'!$E$10), 'Indices PF'!$E$8,
   IF(('Funções Transações'!N293&lt;'Indices PF'!$F$10), 'Indices PF'!$F$8, 'Indices PF'!$G$8)),
    IF((O293&gt;='Indices PF'!$D$9),
    IF(('Funções Transações'!N293&lt;'Indices PF'!$E$10), 'Indices PF'!$E$9,
    IF(('Funções Transações'!N293&lt;'Indices PF'!$F$10), 'Indices PF'!$F$9, 'Indices PF'!$G$9))))),
 IF(M293="EQ", IF((O293&lt;='Indices PF'!$D$15),
  IF(('Funções Transações'!N293&lt;'Indices PF'!$E$18), 'Indices PF'!$E$15,
  IF(('Funções Transações'!N293&lt;'Indices PF'!$F$18), 'Indices PF'!$F$15, 'Indices PF'!$G$15)),
   IF((O293&lt;='Indices PF'!$D$16),
   IF(('Funções Transações'!N293&lt;'Indices PF'!$E$18), 'Indices PF'!$E$16,
   IF(('Funções Transações'!N293&lt;'Indices PF'!$F$18), 'Indices PF'!$F$16, 'Indices PF'!$G$16)),
    IF((O293&gt;='Indices PF'!$D$17),
    IF(('Funções Transações'!N293&lt;'Indices PF'!$E$18), 'Indices PF'!$E$17,
    IF(('Funções Transações'!N293&lt;'Indices PF'!$F$18), 'Indices PF'!$F$17, 'Indices PF'!$G$17))))),
 IF(M293="EO", IF((O293&lt;='Indices PF'!$D$23),
  IF(('Funções Transações'!N293&lt;'Indices PF'!$E$26), 'Indices PF'!$E$23,
  IF(('Funções Transações'!N293&lt;'Indices PF'!$F$26), 'Indices PF'!$F$23, 'Indices PF'!$G$23)),
   IF((O293&lt;='Indices PF'!$D$24),
   IF(('Funções Transações'!N293&lt;'Indices PF'!$E$26), 'Indices PF'!$E$24,
   IF(('Funções Transações'!N293&lt;'Indices PF'!$F$26), 'Indices PF'!$F$24, 'Indices PF'!$G$24)),
    IF((O293&gt;='Indices PF'!$D$25),
    IF(('Funções Transações'!N293&lt;'Indices PF'!$E$26), 'Indices PF'!$E$25,
    IF(('Funções Transações'!N293&lt;'Indices PF'!$F$26), 'Indices PF'!$F$25, 'Indices PF'!$G$25)))))))))</f>
        <v/>
      </c>
      <c r="T293" s="215" t="str">
        <f>IF(OR(ISBLANK(N293),ISBLANK(O293)),"",
 IF(M293="EI", IF((O293&lt;='Indices PF'!$D$7),
  IF(('Funções Transações'!N293&lt;'Indices PF'!$E$10), N293*'Indices PF'!$J$7,
  IF(('Funções Transações'!N293&lt;'Indices PF'!$F$10), N293*'Indices PF'!$K$7, N293*'Indices PF'!$L$7)),
   IF((O293&lt;='Indices PF'!$D$8),
   IF(('Funções Transações'!N293&lt;'Indices PF'!$E$10), N293*'Indices PF'!$J$8,
   IF(('Funções Transações'!N293&lt;'Indices PF'!$F$10), N293*'Indices PF'!$K$8, N293*'Indices PF'!$L$8)),
    IF((O293&gt;='Indices PF'!$D$9),
    IF(('Funções Transações'!N293&lt;'Indices PF'!$E$10), N293*'Indices PF'!$J$9,
    IF(('Funções Transações'!N293&lt;'Indices PF'!$F$10), N293*'Indices PF'!$K$9, N293*'Indices PF'!$L$9))))),
 IF(M293="EQ", IF((O293&lt;='Indices PF'!$D$15),
  IF(('Funções Transações'!N293&lt;'Indices PF'!$E$18), N293*'Indices PF'!$J$15,
  IF(('Funções Transações'!N293&lt;'Indices PF'!$F$18), N293*'Indices PF'!$K$15, N293*'Indices PF'!$L$15)),
   IF((O293&lt;='Indices PF'!$D$16),
   IF(('Funções Transações'!N293&lt;'Indices PF'!$E$18), N293*'Indices PF'!$J$16,
   IF(('Funções Transações'!N293&lt;'Indices PF'!$F$18), N293*'Indices PF'!$K$16, N293*'Indices PF'!$L$16)),
    IF((O293&gt;='Indices PF'!$D$17),
    IF(('Funções Transações'!N293&lt;'Indices PF'!$E$18), N293*'Indices PF'!$J$17,
    IF(('Funções Transações'!N293&lt;'Indices PF'!$F$18), N293*'Indices PF'!$K$17, N293*'Indices PF'!$L$17))))),
 IF(M293="EO", IF((O293&lt;='Indices PF'!$D$23),
  IF(('Funções Transações'!N293&lt;'Indices PF'!$E$26), N293*'Indices PF'!$J$23,
  IF(('Funções Transações'!N293&lt;'Indices PF'!$F$26), N293*'Indices PF'!$K$23, N293*'Indices PF'!$L$23)),
   IF((O293&lt;='Indices PF'!$D$24),
   IF(('Funções Transações'!N293&lt;'Indices PF'!$E$26), N293*'Indices PF'!$J$24,
   IF(('Funções Transações'!N293&lt;'Indices PF'!$F$26), N293*'Indices PF'!$K$24, N293*'Indices PF'!$L$24)),
    IF((O293&gt;='Indices PF'!$D$25),
    IF(('Funções Transações'!N293&lt;'Indices PF'!$E$26), N293*'Indices PF'!$J$25,
    IF(('Funções Transações'!N293&lt;'Indices PF'!$F$26), N293*'Indices PF'!$K$25, N293*'Indices PF'!$L$25)))))))))</f>
        <v/>
      </c>
      <c r="U293" s="216" t="str">
        <f>IF(OR(ISBLANK(P293),ISBLANK(Q293)),"",
 IF((Q293&lt;='Indices PF'!$D$47),
  IF(('Funções Transações'!P293&lt;'Indices PF'!$E$50), P293*'Indices PF'!$J$47,
  IF(('Funções Transações'!P293&lt;'Indices PF'!$F$50), P293*'Indices PF'!$K$47, P293*'Indices PF'!$L$47)),
   IF((Q293&lt;='Indices PF'!$D$48),
   IF(('Funções Transações'!P293&lt;'Indices PF'!$E$50), P293*'Indices PF'!$J$48,
   IF(('Funções Transações'!P293&lt;'Indices PF'!$F$50), P293*'Indices PF'!$K$48, P293*'Indices PF'!$L$48)),
    IF((Q293&gt;='Indices PF'!$D$49),
    IF(('Funções Transações'!P293&lt;'Indices PF'!$E$50), P293*'Indices PF'!$J$49,
    IF(('Funções Transações'!P293&lt;'Indices PF'!$F$50), P293*'Indices PF'!$K$49, P293*'Indices PF'!$L$49))))))</f>
        <v/>
      </c>
      <c r="V293" s="256"/>
      <c r="W293" s="211"/>
      <c r="X293" s="211"/>
      <c r="Y293" s="169"/>
      <c r="Z293" s="169"/>
      <c r="AA293" s="169"/>
      <c r="AB293" s="170"/>
      <c r="AC293" s="148"/>
      <c r="AD293" s="148"/>
      <c r="AE293" s="173"/>
      <c r="AF293" s="123"/>
      <c r="AG293" s="89"/>
    </row>
    <row r="294" spans="1:33" ht="12.75" customHeight="1">
      <c r="A294" s="84"/>
      <c r="B294" s="107"/>
      <c r="C294" s="173"/>
      <c r="D294" s="168"/>
      <c r="E294" s="169"/>
      <c r="F294" s="169"/>
      <c r="G294" s="169"/>
      <c r="H294" s="169"/>
      <c r="I294" s="169"/>
      <c r="J294" s="169"/>
      <c r="K294" s="211"/>
      <c r="L294" s="205"/>
      <c r="M294" s="117"/>
      <c r="N294" s="117"/>
      <c r="O294" s="122"/>
      <c r="P294" s="122"/>
      <c r="Q294" s="122"/>
      <c r="R294" s="115" t="str">
        <f>IF(AND(ISTEXT(T294),ISTEXT(U294)),"",SUM(T294:U294)*'Indices PF'!$E$54)</f>
        <v/>
      </c>
      <c r="S294" s="214" t="str">
        <f>IF(OR(ISBLANK(N294),ISBLANK(O294)),"",
 IF(M294="EI", IF((O294&lt;='Indices PF'!$D$7),
  IF(('Funções Transações'!N294&lt;'Indices PF'!$E$10), 'Indices PF'!$E$7,
  IF(('Funções Transações'!N294&lt;'Indices PF'!$F$10), 'Indices PF'!$F$7, 'Indices PF'!$G$7)),
   IF((O294&lt;='Indices PF'!$D$8),
   IF(('Funções Transações'!N294&lt;'Indices PF'!$E$10), 'Indices PF'!$E$8,
   IF(('Funções Transações'!N294&lt;'Indices PF'!$F$10), 'Indices PF'!$F$8, 'Indices PF'!$G$8)),
    IF((O294&gt;='Indices PF'!$D$9),
    IF(('Funções Transações'!N294&lt;'Indices PF'!$E$10), 'Indices PF'!$E$9,
    IF(('Funções Transações'!N294&lt;'Indices PF'!$F$10), 'Indices PF'!$F$9, 'Indices PF'!$G$9))))),
 IF(M294="EQ", IF((O294&lt;='Indices PF'!$D$15),
  IF(('Funções Transações'!N294&lt;'Indices PF'!$E$18), 'Indices PF'!$E$15,
  IF(('Funções Transações'!N294&lt;'Indices PF'!$F$18), 'Indices PF'!$F$15, 'Indices PF'!$G$15)),
   IF((O294&lt;='Indices PF'!$D$16),
   IF(('Funções Transações'!N294&lt;'Indices PF'!$E$18), 'Indices PF'!$E$16,
   IF(('Funções Transações'!N294&lt;'Indices PF'!$F$18), 'Indices PF'!$F$16, 'Indices PF'!$G$16)),
    IF((O294&gt;='Indices PF'!$D$17),
    IF(('Funções Transações'!N294&lt;'Indices PF'!$E$18), 'Indices PF'!$E$17,
    IF(('Funções Transações'!N294&lt;'Indices PF'!$F$18), 'Indices PF'!$F$17, 'Indices PF'!$G$17))))),
 IF(M294="EO", IF((O294&lt;='Indices PF'!$D$23),
  IF(('Funções Transações'!N294&lt;'Indices PF'!$E$26), 'Indices PF'!$E$23,
  IF(('Funções Transações'!N294&lt;'Indices PF'!$F$26), 'Indices PF'!$F$23, 'Indices PF'!$G$23)),
   IF((O294&lt;='Indices PF'!$D$24),
   IF(('Funções Transações'!N294&lt;'Indices PF'!$E$26), 'Indices PF'!$E$24,
   IF(('Funções Transações'!N294&lt;'Indices PF'!$F$26), 'Indices PF'!$F$24, 'Indices PF'!$G$24)),
    IF((O294&gt;='Indices PF'!$D$25),
    IF(('Funções Transações'!N294&lt;'Indices PF'!$E$26), 'Indices PF'!$E$25,
    IF(('Funções Transações'!N294&lt;'Indices PF'!$F$26), 'Indices PF'!$F$25, 'Indices PF'!$G$25)))))))))</f>
        <v/>
      </c>
      <c r="T294" s="215" t="str">
        <f>IF(OR(ISBLANK(N294),ISBLANK(O294)),"",
 IF(M294="EI", IF((O294&lt;='Indices PF'!$D$7),
  IF(('Funções Transações'!N294&lt;'Indices PF'!$E$10), N294*'Indices PF'!$J$7,
  IF(('Funções Transações'!N294&lt;'Indices PF'!$F$10), N294*'Indices PF'!$K$7, N294*'Indices PF'!$L$7)),
   IF((O294&lt;='Indices PF'!$D$8),
   IF(('Funções Transações'!N294&lt;'Indices PF'!$E$10), N294*'Indices PF'!$J$8,
   IF(('Funções Transações'!N294&lt;'Indices PF'!$F$10), N294*'Indices PF'!$K$8, N294*'Indices PF'!$L$8)),
    IF((O294&gt;='Indices PF'!$D$9),
    IF(('Funções Transações'!N294&lt;'Indices PF'!$E$10), N294*'Indices PF'!$J$9,
    IF(('Funções Transações'!N294&lt;'Indices PF'!$F$10), N294*'Indices PF'!$K$9, N294*'Indices PF'!$L$9))))),
 IF(M294="EQ", IF((O294&lt;='Indices PF'!$D$15),
  IF(('Funções Transações'!N294&lt;'Indices PF'!$E$18), N294*'Indices PF'!$J$15,
  IF(('Funções Transações'!N294&lt;'Indices PF'!$F$18), N294*'Indices PF'!$K$15, N294*'Indices PF'!$L$15)),
   IF((O294&lt;='Indices PF'!$D$16),
   IF(('Funções Transações'!N294&lt;'Indices PF'!$E$18), N294*'Indices PF'!$J$16,
   IF(('Funções Transações'!N294&lt;'Indices PF'!$F$18), N294*'Indices PF'!$K$16, N294*'Indices PF'!$L$16)),
    IF((O294&gt;='Indices PF'!$D$17),
    IF(('Funções Transações'!N294&lt;'Indices PF'!$E$18), N294*'Indices PF'!$J$17,
    IF(('Funções Transações'!N294&lt;'Indices PF'!$F$18), N294*'Indices PF'!$K$17, N294*'Indices PF'!$L$17))))),
 IF(M294="EO", IF((O294&lt;='Indices PF'!$D$23),
  IF(('Funções Transações'!N294&lt;'Indices PF'!$E$26), N294*'Indices PF'!$J$23,
  IF(('Funções Transações'!N294&lt;'Indices PF'!$F$26), N294*'Indices PF'!$K$23, N294*'Indices PF'!$L$23)),
   IF((O294&lt;='Indices PF'!$D$24),
   IF(('Funções Transações'!N294&lt;'Indices PF'!$E$26), N294*'Indices PF'!$J$24,
   IF(('Funções Transações'!N294&lt;'Indices PF'!$F$26), N294*'Indices PF'!$K$24, N294*'Indices PF'!$L$24)),
    IF((O294&gt;='Indices PF'!$D$25),
    IF(('Funções Transações'!N294&lt;'Indices PF'!$E$26), N294*'Indices PF'!$J$25,
    IF(('Funções Transações'!N294&lt;'Indices PF'!$F$26), N294*'Indices PF'!$K$25, N294*'Indices PF'!$L$25)))))))))</f>
        <v/>
      </c>
      <c r="U294" s="216" t="str">
        <f>IF(OR(ISBLANK(P294),ISBLANK(Q294)),"",
 IF((Q294&lt;='Indices PF'!$D$47),
  IF(('Funções Transações'!P294&lt;'Indices PF'!$E$50), P294*'Indices PF'!$J$47,
  IF(('Funções Transações'!P294&lt;'Indices PF'!$F$50), P294*'Indices PF'!$K$47, P294*'Indices PF'!$L$47)),
   IF((Q294&lt;='Indices PF'!$D$48),
   IF(('Funções Transações'!P294&lt;'Indices PF'!$E$50), P294*'Indices PF'!$J$48,
   IF(('Funções Transações'!P294&lt;'Indices PF'!$F$50), P294*'Indices PF'!$K$48, P294*'Indices PF'!$L$48)),
    IF((Q294&gt;='Indices PF'!$D$49),
    IF(('Funções Transações'!P294&lt;'Indices PF'!$E$50), P294*'Indices PF'!$J$49,
    IF(('Funções Transações'!P294&lt;'Indices PF'!$F$50), P294*'Indices PF'!$K$49, P294*'Indices PF'!$L$49))))))</f>
        <v/>
      </c>
      <c r="V294" s="256"/>
      <c r="W294" s="211"/>
      <c r="X294" s="211"/>
      <c r="Y294" s="169"/>
      <c r="Z294" s="169"/>
      <c r="AA294" s="169"/>
      <c r="AB294" s="170"/>
      <c r="AC294" s="148"/>
      <c r="AD294" s="148"/>
      <c r="AE294" s="173"/>
      <c r="AF294" s="123"/>
      <c r="AG294" s="89"/>
    </row>
    <row r="295" spans="1:33" ht="12.75" customHeight="1">
      <c r="A295" s="84"/>
      <c r="B295" s="107"/>
      <c r="C295" s="173"/>
      <c r="D295" s="168"/>
      <c r="E295" s="169"/>
      <c r="F295" s="169"/>
      <c r="G295" s="169"/>
      <c r="H295" s="169"/>
      <c r="I295" s="169"/>
      <c r="J295" s="169"/>
      <c r="K295" s="211"/>
      <c r="L295" s="205"/>
      <c r="M295" s="117"/>
      <c r="N295" s="117"/>
      <c r="O295" s="122"/>
      <c r="P295" s="122"/>
      <c r="Q295" s="122"/>
      <c r="R295" s="115" t="str">
        <f>IF(AND(ISTEXT(T295),ISTEXT(U295)),"",SUM(T295:U295)*'Indices PF'!$E$54)</f>
        <v/>
      </c>
      <c r="S295" s="214" t="str">
        <f>IF(OR(ISBLANK(N295),ISBLANK(O295)),"",
 IF(M295="EI", IF((O295&lt;='Indices PF'!$D$7),
  IF(('Funções Transações'!N295&lt;'Indices PF'!$E$10), 'Indices PF'!$E$7,
  IF(('Funções Transações'!N295&lt;'Indices PF'!$F$10), 'Indices PF'!$F$7, 'Indices PF'!$G$7)),
   IF((O295&lt;='Indices PF'!$D$8),
   IF(('Funções Transações'!N295&lt;'Indices PF'!$E$10), 'Indices PF'!$E$8,
   IF(('Funções Transações'!N295&lt;'Indices PF'!$F$10), 'Indices PF'!$F$8, 'Indices PF'!$G$8)),
    IF((O295&gt;='Indices PF'!$D$9),
    IF(('Funções Transações'!N295&lt;'Indices PF'!$E$10), 'Indices PF'!$E$9,
    IF(('Funções Transações'!N295&lt;'Indices PF'!$F$10), 'Indices PF'!$F$9, 'Indices PF'!$G$9))))),
 IF(M295="EQ", IF((O295&lt;='Indices PF'!$D$15),
  IF(('Funções Transações'!N295&lt;'Indices PF'!$E$18), 'Indices PF'!$E$15,
  IF(('Funções Transações'!N295&lt;'Indices PF'!$F$18), 'Indices PF'!$F$15, 'Indices PF'!$G$15)),
   IF((O295&lt;='Indices PF'!$D$16),
   IF(('Funções Transações'!N295&lt;'Indices PF'!$E$18), 'Indices PF'!$E$16,
   IF(('Funções Transações'!N295&lt;'Indices PF'!$F$18), 'Indices PF'!$F$16, 'Indices PF'!$G$16)),
    IF((O295&gt;='Indices PF'!$D$17),
    IF(('Funções Transações'!N295&lt;'Indices PF'!$E$18), 'Indices PF'!$E$17,
    IF(('Funções Transações'!N295&lt;'Indices PF'!$F$18), 'Indices PF'!$F$17, 'Indices PF'!$G$17))))),
 IF(M295="EO", IF((O295&lt;='Indices PF'!$D$23),
  IF(('Funções Transações'!N295&lt;'Indices PF'!$E$26), 'Indices PF'!$E$23,
  IF(('Funções Transações'!N295&lt;'Indices PF'!$F$26), 'Indices PF'!$F$23, 'Indices PF'!$G$23)),
   IF((O295&lt;='Indices PF'!$D$24),
   IF(('Funções Transações'!N295&lt;'Indices PF'!$E$26), 'Indices PF'!$E$24,
   IF(('Funções Transações'!N295&lt;'Indices PF'!$F$26), 'Indices PF'!$F$24, 'Indices PF'!$G$24)),
    IF((O295&gt;='Indices PF'!$D$25),
    IF(('Funções Transações'!N295&lt;'Indices PF'!$E$26), 'Indices PF'!$E$25,
    IF(('Funções Transações'!N295&lt;'Indices PF'!$F$26), 'Indices PF'!$F$25, 'Indices PF'!$G$25)))))))))</f>
        <v/>
      </c>
      <c r="T295" s="215" t="str">
        <f>IF(OR(ISBLANK(N295),ISBLANK(O295)),"",
 IF(M295="EI", IF((O295&lt;='Indices PF'!$D$7),
  IF(('Funções Transações'!N295&lt;'Indices PF'!$E$10), N295*'Indices PF'!$J$7,
  IF(('Funções Transações'!N295&lt;'Indices PF'!$F$10), N295*'Indices PF'!$K$7, N295*'Indices PF'!$L$7)),
   IF((O295&lt;='Indices PF'!$D$8),
   IF(('Funções Transações'!N295&lt;'Indices PF'!$E$10), N295*'Indices PF'!$J$8,
   IF(('Funções Transações'!N295&lt;'Indices PF'!$F$10), N295*'Indices PF'!$K$8, N295*'Indices PF'!$L$8)),
    IF((O295&gt;='Indices PF'!$D$9),
    IF(('Funções Transações'!N295&lt;'Indices PF'!$E$10), N295*'Indices PF'!$J$9,
    IF(('Funções Transações'!N295&lt;'Indices PF'!$F$10), N295*'Indices PF'!$K$9, N295*'Indices PF'!$L$9))))),
 IF(M295="EQ", IF((O295&lt;='Indices PF'!$D$15),
  IF(('Funções Transações'!N295&lt;'Indices PF'!$E$18), N295*'Indices PF'!$J$15,
  IF(('Funções Transações'!N295&lt;'Indices PF'!$F$18), N295*'Indices PF'!$K$15, N295*'Indices PF'!$L$15)),
   IF((O295&lt;='Indices PF'!$D$16),
   IF(('Funções Transações'!N295&lt;'Indices PF'!$E$18), N295*'Indices PF'!$J$16,
   IF(('Funções Transações'!N295&lt;'Indices PF'!$F$18), N295*'Indices PF'!$K$16, N295*'Indices PF'!$L$16)),
    IF((O295&gt;='Indices PF'!$D$17),
    IF(('Funções Transações'!N295&lt;'Indices PF'!$E$18), N295*'Indices PF'!$J$17,
    IF(('Funções Transações'!N295&lt;'Indices PF'!$F$18), N295*'Indices PF'!$K$17, N295*'Indices PF'!$L$17))))),
 IF(M295="EO", IF((O295&lt;='Indices PF'!$D$23),
  IF(('Funções Transações'!N295&lt;'Indices PF'!$E$26), N295*'Indices PF'!$J$23,
  IF(('Funções Transações'!N295&lt;'Indices PF'!$F$26), N295*'Indices PF'!$K$23, N295*'Indices PF'!$L$23)),
   IF((O295&lt;='Indices PF'!$D$24),
   IF(('Funções Transações'!N295&lt;'Indices PF'!$E$26), N295*'Indices PF'!$J$24,
   IF(('Funções Transações'!N295&lt;'Indices PF'!$F$26), N295*'Indices PF'!$K$24, N295*'Indices PF'!$L$24)),
    IF((O295&gt;='Indices PF'!$D$25),
    IF(('Funções Transações'!N295&lt;'Indices PF'!$E$26), N295*'Indices PF'!$J$25,
    IF(('Funções Transações'!N295&lt;'Indices PF'!$F$26), N295*'Indices PF'!$K$25, N295*'Indices PF'!$L$25)))))))))</f>
        <v/>
      </c>
      <c r="U295" s="216" t="str">
        <f>IF(OR(ISBLANK(P295),ISBLANK(Q295)),"",
 IF((Q295&lt;='Indices PF'!$D$47),
  IF(('Funções Transações'!P295&lt;'Indices PF'!$E$50), P295*'Indices PF'!$J$47,
  IF(('Funções Transações'!P295&lt;'Indices PF'!$F$50), P295*'Indices PF'!$K$47, P295*'Indices PF'!$L$47)),
   IF((Q295&lt;='Indices PF'!$D$48),
   IF(('Funções Transações'!P295&lt;'Indices PF'!$E$50), P295*'Indices PF'!$J$48,
   IF(('Funções Transações'!P295&lt;'Indices PF'!$F$50), P295*'Indices PF'!$K$48, P295*'Indices PF'!$L$48)),
    IF((Q295&gt;='Indices PF'!$D$49),
    IF(('Funções Transações'!P295&lt;'Indices PF'!$E$50), P295*'Indices PF'!$J$49,
    IF(('Funções Transações'!P295&lt;'Indices PF'!$F$50), P295*'Indices PF'!$K$49, P295*'Indices PF'!$L$49))))))</f>
        <v/>
      </c>
      <c r="V295" s="256"/>
      <c r="W295" s="211"/>
      <c r="X295" s="211"/>
      <c r="Y295" s="169"/>
      <c r="Z295" s="169"/>
      <c r="AA295" s="169"/>
      <c r="AB295" s="170"/>
      <c r="AC295" s="148"/>
      <c r="AD295" s="148"/>
      <c r="AE295" s="173"/>
      <c r="AF295" s="123"/>
      <c r="AG295" s="89"/>
    </row>
    <row r="296" spans="1:33" ht="12.75" customHeight="1">
      <c r="A296" s="84"/>
      <c r="B296" s="107"/>
      <c r="C296" s="173"/>
      <c r="D296" s="168"/>
      <c r="E296" s="169"/>
      <c r="F296" s="169"/>
      <c r="G296" s="169"/>
      <c r="H296" s="169"/>
      <c r="I296" s="169"/>
      <c r="J296" s="169"/>
      <c r="K296" s="211"/>
      <c r="L296" s="205"/>
      <c r="M296" s="117"/>
      <c r="N296" s="117"/>
      <c r="O296" s="122"/>
      <c r="P296" s="122"/>
      <c r="Q296" s="122"/>
      <c r="R296" s="115" t="str">
        <f>IF(AND(ISTEXT(T296),ISTEXT(U296)),"",SUM(T296:U296)*'Indices PF'!$E$54)</f>
        <v/>
      </c>
      <c r="S296" s="214" t="str">
        <f>IF(OR(ISBLANK(N296),ISBLANK(O296)),"",
 IF(M296="EI", IF((O296&lt;='Indices PF'!$D$7),
  IF(('Funções Transações'!N296&lt;'Indices PF'!$E$10), 'Indices PF'!$E$7,
  IF(('Funções Transações'!N296&lt;'Indices PF'!$F$10), 'Indices PF'!$F$7, 'Indices PF'!$G$7)),
   IF((O296&lt;='Indices PF'!$D$8),
   IF(('Funções Transações'!N296&lt;'Indices PF'!$E$10), 'Indices PF'!$E$8,
   IF(('Funções Transações'!N296&lt;'Indices PF'!$F$10), 'Indices PF'!$F$8, 'Indices PF'!$G$8)),
    IF((O296&gt;='Indices PF'!$D$9),
    IF(('Funções Transações'!N296&lt;'Indices PF'!$E$10), 'Indices PF'!$E$9,
    IF(('Funções Transações'!N296&lt;'Indices PF'!$F$10), 'Indices PF'!$F$9, 'Indices PF'!$G$9))))),
 IF(M296="EQ", IF((O296&lt;='Indices PF'!$D$15),
  IF(('Funções Transações'!N296&lt;'Indices PF'!$E$18), 'Indices PF'!$E$15,
  IF(('Funções Transações'!N296&lt;'Indices PF'!$F$18), 'Indices PF'!$F$15, 'Indices PF'!$G$15)),
   IF((O296&lt;='Indices PF'!$D$16),
   IF(('Funções Transações'!N296&lt;'Indices PF'!$E$18), 'Indices PF'!$E$16,
   IF(('Funções Transações'!N296&lt;'Indices PF'!$F$18), 'Indices PF'!$F$16, 'Indices PF'!$G$16)),
    IF((O296&gt;='Indices PF'!$D$17),
    IF(('Funções Transações'!N296&lt;'Indices PF'!$E$18), 'Indices PF'!$E$17,
    IF(('Funções Transações'!N296&lt;'Indices PF'!$F$18), 'Indices PF'!$F$17, 'Indices PF'!$G$17))))),
 IF(M296="EO", IF((O296&lt;='Indices PF'!$D$23),
  IF(('Funções Transações'!N296&lt;'Indices PF'!$E$26), 'Indices PF'!$E$23,
  IF(('Funções Transações'!N296&lt;'Indices PF'!$F$26), 'Indices PF'!$F$23, 'Indices PF'!$G$23)),
   IF((O296&lt;='Indices PF'!$D$24),
   IF(('Funções Transações'!N296&lt;'Indices PF'!$E$26), 'Indices PF'!$E$24,
   IF(('Funções Transações'!N296&lt;'Indices PF'!$F$26), 'Indices PF'!$F$24, 'Indices PF'!$G$24)),
    IF((O296&gt;='Indices PF'!$D$25),
    IF(('Funções Transações'!N296&lt;'Indices PF'!$E$26), 'Indices PF'!$E$25,
    IF(('Funções Transações'!N296&lt;'Indices PF'!$F$26), 'Indices PF'!$F$25, 'Indices PF'!$G$25)))))))))</f>
        <v/>
      </c>
      <c r="T296" s="215" t="str">
        <f>IF(OR(ISBLANK(N296),ISBLANK(O296)),"",
 IF(M296="EI", IF((O296&lt;='Indices PF'!$D$7),
  IF(('Funções Transações'!N296&lt;'Indices PF'!$E$10), N296*'Indices PF'!$J$7,
  IF(('Funções Transações'!N296&lt;'Indices PF'!$F$10), N296*'Indices PF'!$K$7, N296*'Indices PF'!$L$7)),
   IF((O296&lt;='Indices PF'!$D$8),
   IF(('Funções Transações'!N296&lt;'Indices PF'!$E$10), N296*'Indices PF'!$J$8,
   IF(('Funções Transações'!N296&lt;'Indices PF'!$F$10), N296*'Indices PF'!$K$8, N296*'Indices PF'!$L$8)),
    IF((O296&gt;='Indices PF'!$D$9),
    IF(('Funções Transações'!N296&lt;'Indices PF'!$E$10), N296*'Indices PF'!$J$9,
    IF(('Funções Transações'!N296&lt;'Indices PF'!$F$10), N296*'Indices PF'!$K$9, N296*'Indices PF'!$L$9))))),
 IF(M296="EQ", IF((O296&lt;='Indices PF'!$D$15),
  IF(('Funções Transações'!N296&lt;'Indices PF'!$E$18), N296*'Indices PF'!$J$15,
  IF(('Funções Transações'!N296&lt;'Indices PF'!$F$18), N296*'Indices PF'!$K$15, N296*'Indices PF'!$L$15)),
   IF((O296&lt;='Indices PF'!$D$16),
   IF(('Funções Transações'!N296&lt;'Indices PF'!$E$18), N296*'Indices PF'!$J$16,
   IF(('Funções Transações'!N296&lt;'Indices PF'!$F$18), N296*'Indices PF'!$K$16, N296*'Indices PF'!$L$16)),
    IF((O296&gt;='Indices PF'!$D$17),
    IF(('Funções Transações'!N296&lt;'Indices PF'!$E$18), N296*'Indices PF'!$J$17,
    IF(('Funções Transações'!N296&lt;'Indices PF'!$F$18), N296*'Indices PF'!$K$17, N296*'Indices PF'!$L$17))))),
 IF(M296="EO", IF((O296&lt;='Indices PF'!$D$23),
  IF(('Funções Transações'!N296&lt;'Indices PF'!$E$26), N296*'Indices PF'!$J$23,
  IF(('Funções Transações'!N296&lt;'Indices PF'!$F$26), N296*'Indices PF'!$K$23, N296*'Indices PF'!$L$23)),
   IF((O296&lt;='Indices PF'!$D$24),
   IF(('Funções Transações'!N296&lt;'Indices PF'!$E$26), N296*'Indices PF'!$J$24,
   IF(('Funções Transações'!N296&lt;'Indices PF'!$F$26), N296*'Indices PF'!$K$24, N296*'Indices PF'!$L$24)),
    IF((O296&gt;='Indices PF'!$D$25),
    IF(('Funções Transações'!N296&lt;'Indices PF'!$E$26), N296*'Indices PF'!$J$25,
    IF(('Funções Transações'!N296&lt;'Indices PF'!$F$26), N296*'Indices PF'!$K$25, N296*'Indices PF'!$L$25)))))))))</f>
        <v/>
      </c>
      <c r="U296" s="216" t="str">
        <f>IF(OR(ISBLANK(P296),ISBLANK(Q296)),"",
 IF((Q296&lt;='Indices PF'!$D$47),
  IF(('Funções Transações'!P296&lt;'Indices PF'!$E$50), P296*'Indices PF'!$J$47,
  IF(('Funções Transações'!P296&lt;'Indices PF'!$F$50), P296*'Indices PF'!$K$47, P296*'Indices PF'!$L$47)),
   IF((Q296&lt;='Indices PF'!$D$48),
   IF(('Funções Transações'!P296&lt;'Indices PF'!$E$50), P296*'Indices PF'!$J$48,
   IF(('Funções Transações'!P296&lt;'Indices PF'!$F$50), P296*'Indices PF'!$K$48, P296*'Indices PF'!$L$48)),
    IF((Q296&gt;='Indices PF'!$D$49),
    IF(('Funções Transações'!P296&lt;'Indices PF'!$E$50), P296*'Indices PF'!$J$49,
    IF(('Funções Transações'!P296&lt;'Indices PF'!$F$50), P296*'Indices PF'!$K$49, P296*'Indices PF'!$L$49))))))</f>
        <v/>
      </c>
      <c r="V296" s="256"/>
      <c r="W296" s="211"/>
      <c r="X296" s="211"/>
      <c r="Y296" s="169"/>
      <c r="Z296" s="169"/>
      <c r="AA296" s="169"/>
      <c r="AB296" s="170"/>
      <c r="AC296" s="148"/>
      <c r="AD296" s="148"/>
      <c r="AE296" s="173"/>
      <c r="AF296" s="123"/>
      <c r="AG296" s="89"/>
    </row>
    <row r="297" spans="1:33" ht="12.75" customHeight="1">
      <c r="A297" s="84"/>
      <c r="B297" s="107"/>
      <c r="C297" s="173"/>
      <c r="D297" s="168"/>
      <c r="E297" s="169"/>
      <c r="F297" s="169"/>
      <c r="G297" s="169"/>
      <c r="H297" s="169"/>
      <c r="I297" s="169"/>
      <c r="J297" s="169"/>
      <c r="K297" s="211"/>
      <c r="L297" s="205"/>
      <c r="M297" s="117"/>
      <c r="N297" s="117"/>
      <c r="O297" s="122"/>
      <c r="P297" s="122"/>
      <c r="Q297" s="122"/>
      <c r="R297" s="115" t="str">
        <f>IF(AND(ISTEXT(T297),ISTEXT(U297)),"",SUM(T297:U297)*'Indices PF'!$E$54)</f>
        <v/>
      </c>
      <c r="S297" s="214" t="str">
        <f>IF(OR(ISBLANK(N297),ISBLANK(O297)),"",
 IF(M297="EI", IF((O297&lt;='Indices PF'!$D$7),
  IF(('Funções Transações'!N297&lt;'Indices PF'!$E$10), 'Indices PF'!$E$7,
  IF(('Funções Transações'!N297&lt;'Indices PF'!$F$10), 'Indices PF'!$F$7, 'Indices PF'!$G$7)),
   IF((O297&lt;='Indices PF'!$D$8),
   IF(('Funções Transações'!N297&lt;'Indices PF'!$E$10), 'Indices PF'!$E$8,
   IF(('Funções Transações'!N297&lt;'Indices PF'!$F$10), 'Indices PF'!$F$8, 'Indices PF'!$G$8)),
    IF((O297&gt;='Indices PF'!$D$9),
    IF(('Funções Transações'!N297&lt;'Indices PF'!$E$10), 'Indices PF'!$E$9,
    IF(('Funções Transações'!N297&lt;'Indices PF'!$F$10), 'Indices PF'!$F$9, 'Indices PF'!$G$9))))),
 IF(M297="EQ", IF((O297&lt;='Indices PF'!$D$15),
  IF(('Funções Transações'!N297&lt;'Indices PF'!$E$18), 'Indices PF'!$E$15,
  IF(('Funções Transações'!N297&lt;'Indices PF'!$F$18), 'Indices PF'!$F$15, 'Indices PF'!$G$15)),
   IF((O297&lt;='Indices PF'!$D$16),
   IF(('Funções Transações'!N297&lt;'Indices PF'!$E$18), 'Indices PF'!$E$16,
   IF(('Funções Transações'!N297&lt;'Indices PF'!$F$18), 'Indices PF'!$F$16, 'Indices PF'!$G$16)),
    IF((O297&gt;='Indices PF'!$D$17),
    IF(('Funções Transações'!N297&lt;'Indices PF'!$E$18), 'Indices PF'!$E$17,
    IF(('Funções Transações'!N297&lt;'Indices PF'!$F$18), 'Indices PF'!$F$17, 'Indices PF'!$G$17))))),
 IF(M297="EO", IF((O297&lt;='Indices PF'!$D$23),
  IF(('Funções Transações'!N297&lt;'Indices PF'!$E$26), 'Indices PF'!$E$23,
  IF(('Funções Transações'!N297&lt;'Indices PF'!$F$26), 'Indices PF'!$F$23, 'Indices PF'!$G$23)),
   IF((O297&lt;='Indices PF'!$D$24),
   IF(('Funções Transações'!N297&lt;'Indices PF'!$E$26), 'Indices PF'!$E$24,
   IF(('Funções Transações'!N297&lt;'Indices PF'!$F$26), 'Indices PF'!$F$24, 'Indices PF'!$G$24)),
    IF((O297&gt;='Indices PF'!$D$25),
    IF(('Funções Transações'!N297&lt;'Indices PF'!$E$26), 'Indices PF'!$E$25,
    IF(('Funções Transações'!N297&lt;'Indices PF'!$F$26), 'Indices PF'!$F$25, 'Indices PF'!$G$25)))))))))</f>
        <v/>
      </c>
      <c r="T297" s="215" t="str">
        <f>IF(OR(ISBLANK(N297),ISBLANK(O297)),"",
 IF(M297="EI", IF((O297&lt;='Indices PF'!$D$7),
  IF(('Funções Transações'!N297&lt;'Indices PF'!$E$10), N297*'Indices PF'!$J$7,
  IF(('Funções Transações'!N297&lt;'Indices PF'!$F$10), N297*'Indices PF'!$K$7, N297*'Indices PF'!$L$7)),
   IF((O297&lt;='Indices PF'!$D$8),
   IF(('Funções Transações'!N297&lt;'Indices PF'!$E$10), N297*'Indices PF'!$J$8,
   IF(('Funções Transações'!N297&lt;'Indices PF'!$F$10), N297*'Indices PF'!$K$8, N297*'Indices PF'!$L$8)),
    IF((O297&gt;='Indices PF'!$D$9),
    IF(('Funções Transações'!N297&lt;'Indices PF'!$E$10), N297*'Indices PF'!$J$9,
    IF(('Funções Transações'!N297&lt;'Indices PF'!$F$10), N297*'Indices PF'!$K$9, N297*'Indices PF'!$L$9))))),
 IF(M297="EQ", IF((O297&lt;='Indices PF'!$D$15),
  IF(('Funções Transações'!N297&lt;'Indices PF'!$E$18), N297*'Indices PF'!$J$15,
  IF(('Funções Transações'!N297&lt;'Indices PF'!$F$18), N297*'Indices PF'!$K$15, N297*'Indices PF'!$L$15)),
   IF((O297&lt;='Indices PF'!$D$16),
   IF(('Funções Transações'!N297&lt;'Indices PF'!$E$18), N297*'Indices PF'!$J$16,
   IF(('Funções Transações'!N297&lt;'Indices PF'!$F$18), N297*'Indices PF'!$K$16, N297*'Indices PF'!$L$16)),
    IF((O297&gt;='Indices PF'!$D$17),
    IF(('Funções Transações'!N297&lt;'Indices PF'!$E$18), N297*'Indices PF'!$J$17,
    IF(('Funções Transações'!N297&lt;'Indices PF'!$F$18), N297*'Indices PF'!$K$17, N297*'Indices PF'!$L$17))))),
 IF(M297="EO", IF((O297&lt;='Indices PF'!$D$23),
  IF(('Funções Transações'!N297&lt;'Indices PF'!$E$26), N297*'Indices PF'!$J$23,
  IF(('Funções Transações'!N297&lt;'Indices PF'!$F$26), N297*'Indices PF'!$K$23, N297*'Indices PF'!$L$23)),
   IF((O297&lt;='Indices PF'!$D$24),
   IF(('Funções Transações'!N297&lt;'Indices PF'!$E$26), N297*'Indices PF'!$J$24,
   IF(('Funções Transações'!N297&lt;'Indices PF'!$F$26), N297*'Indices PF'!$K$24, N297*'Indices PF'!$L$24)),
    IF((O297&gt;='Indices PF'!$D$25),
    IF(('Funções Transações'!N297&lt;'Indices PF'!$E$26), N297*'Indices PF'!$J$25,
    IF(('Funções Transações'!N297&lt;'Indices PF'!$F$26), N297*'Indices PF'!$K$25, N297*'Indices PF'!$L$25)))))))))</f>
        <v/>
      </c>
      <c r="U297" s="216" t="str">
        <f>IF(OR(ISBLANK(P297),ISBLANK(Q297)),"",
 IF((Q297&lt;='Indices PF'!$D$47),
  IF(('Funções Transações'!P297&lt;'Indices PF'!$E$50), P297*'Indices PF'!$J$47,
  IF(('Funções Transações'!P297&lt;'Indices PF'!$F$50), P297*'Indices PF'!$K$47, P297*'Indices PF'!$L$47)),
   IF((Q297&lt;='Indices PF'!$D$48),
   IF(('Funções Transações'!P297&lt;'Indices PF'!$E$50), P297*'Indices PF'!$J$48,
   IF(('Funções Transações'!P297&lt;'Indices PF'!$F$50), P297*'Indices PF'!$K$48, P297*'Indices PF'!$L$48)),
    IF((Q297&gt;='Indices PF'!$D$49),
    IF(('Funções Transações'!P297&lt;'Indices PF'!$E$50), P297*'Indices PF'!$J$49,
    IF(('Funções Transações'!P297&lt;'Indices PF'!$F$50), P297*'Indices PF'!$K$49, P297*'Indices PF'!$L$49))))))</f>
        <v/>
      </c>
      <c r="V297" s="256"/>
      <c r="W297" s="211"/>
      <c r="X297" s="211"/>
      <c r="Y297" s="169"/>
      <c r="Z297" s="169"/>
      <c r="AA297" s="169"/>
      <c r="AB297" s="170"/>
      <c r="AC297" s="148"/>
      <c r="AD297" s="148"/>
      <c r="AE297" s="173"/>
      <c r="AF297" s="123"/>
      <c r="AG297" s="89"/>
    </row>
    <row r="298" spans="1:33" ht="12.75" customHeight="1">
      <c r="A298" s="84"/>
      <c r="B298" s="107"/>
      <c r="C298" s="173"/>
      <c r="D298" s="168"/>
      <c r="E298" s="169"/>
      <c r="F298" s="169"/>
      <c r="G298" s="169"/>
      <c r="H298" s="169"/>
      <c r="I298" s="169"/>
      <c r="J298" s="169"/>
      <c r="K298" s="211"/>
      <c r="L298" s="205"/>
      <c r="M298" s="117"/>
      <c r="N298" s="117"/>
      <c r="O298" s="122"/>
      <c r="P298" s="122"/>
      <c r="Q298" s="122"/>
      <c r="R298" s="115" t="str">
        <f>IF(AND(ISTEXT(T298),ISTEXT(U298)),"",SUM(T298:U298)*'Indices PF'!$E$54)</f>
        <v/>
      </c>
      <c r="S298" s="214" t="str">
        <f>IF(OR(ISBLANK(N298),ISBLANK(O298)),"",
 IF(M298="EI", IF((O298&lt;='Indices PF'!$D$7),
  IF(('Funções Transações'!N298&lt;'Indices PF'!$E$10), 'Indices PF'!$E$7,
  IF(('Funções Transações'!N298&lt;'Indices PF'!$F$10), 'Indices PF'!$F$7, 'Indices PF'!$G$7)),
   IF((O298&lt;='Indices PF'!$D$8),
   IF(('Funções Transações'!N298&lt;'Indices PF'!$E$10), 'Indices PF'!$E$8,
   IF(('Funções Transações'!N298&lt;'Indices PF'!$F$10), 'Indices PF'!$F$8, 'Indices PF'!$G$8)),
    IF((O298&gt;='Indices PF'!$D$9),
    IF(('Funções Transações'!N298&lt;'Indices PF'!$E$10), 'Indices PF'!$E$9,
    IF(('Funções Transações'!N298&lt;'Indices PF'!$F$10), 'Indices PF'!$F$9, 'Indices PF'!$G$9))))),
 IF(M298="EQ", IF((O298&lt;='Indices PF'!$D$15),
  IF(('Funções Transações'!N298&lt;'Indices PF'!$E$18), 'Indices PF'!$E$15,
  IF(('Funções Transações'!N298&lt;'Indices PF'!$F$18), 'Indices PF'!$F$15, 'Indices PF'!$G$15)),
   IF((O298&lt;='Indices PF'!$D$16),
   IF(('Funções Transações'!N298&lt;'Indices PF'!$E$18), 'Indices PF'!$E$16,
   IF(('Funções Transações'!N298&lt;'Indices PF'!$F$18), 'Indices PF'!$F$16, 'Indices PF'!$G$16)),
    IF((O298&gt;='Indices PF'!$D$17),
    IF(('Funções Transações'!N298&lt;'Indices PF'!$E$18), 'Indices PF'!$E$17,
    IF(('Funções Transações'!N298&lt;'Indices PF'!$F$18), 'Indices PF'!$F$17, 'Indices PF'!$G$17))))),
 IF(M298="EO", IF((O298&lt;='Indices PF'!$D$23),
  IF(('Funções Transações'!N298&lt;'Indices PF'!$E$26), 'Indices PF'!$E$23,
  IF(('Funções Transações'!N298&lt;'Indices PF'!$F$26), 'Indices PF'!$F$23, 'Indices PF'!$G$23)),
   IF((O298&lt;='Indices PF'!$D$24),
   IF(('Funções Transações'!N298&lt;'Indices PF'!$E$26), 'Indices PF'!$E$24,
   IF(('Funções Transações'!N298&lt;'Indices PF'!$F$26), 'Indices PF'!$F$24, 'Indices PF'!$G$24)),
    IF((O298&gt;='Indices PF'!$D$25),
    IF(('Funções Transações'!N298&lt;'Indices PF'!$E$26), 'Indices PF'!$E$25,
    IF(('Funções Transações'!N298&lt;'Indices PF'!$F$26), 'Indices PF'!$F$25, 'Indices PF'!$G$25)))))))))</f>
        <v/>
      </c>
      <c r="T298" s="215" t="str">
        <f>IF(OR(ISBLANK(N298),ISBLANK(O298)),"",
 IF(M298="EI", IF((O298&lt;='Indices PF'!$D$7),
  IF(('Funções Transações'!N298&lt;'Indices PF'!$E$10), N298*'Indices PF'!$J$7,
  IF(('Funções Transações'!N298&lt;'Indices PF'!$F$10), N298*'Indices PF'!$K$7, N298*'Indices PF'!$L$7)),
   IF((O298&lt;='Indices PF'!$D$8),
   IF(('Funções Transações'!N298&lt;'Indices PF'!$E$10), N298*'Indices PF'!$J$8,
   IF(('Funções Transações'!N298&lt;'Indices PF'!$F$10), N298*'Indices PF'!$K$8, N298*'Indices PF'!$L$8)),
    IF((O298&gt;='Indices PF'!$D$9),
    IF(('Funções Transações'!N298&lt;'Indices PF'!$E$10), N298*'Indices PF'!$J$9,
    IF(('Funções Transações'!N298&lt;'Indices PF'!$F$10), N298*'Indices PF'!$K$9, N298*'Indices PF'!$L$9))))),
 IF(M298="EQ", IF((O298&lt;='Indices PF'!$D$15),
  IF(('Funções Transações'!N298&lt;'Indices PF'!$E$18), N298*'Indices PF'!$J$15,
  IF(('Funções Transações'!N298&lt;'Indices PF'!$F$18), N298*'Indices PF'!$K$15, N298*'Indices PF'!$L$15)),
   IF((O298&lt;='Indices PF'!$D$16),
   IF(('Funções Transações'!N298&lt;'Indices PF'!$E$18), N298*'Indices PF'!$J$16,
   IF(('Funções Transações'!N298&lt;'Indices PF'!$F$18), N298*'Indices PF'!$K$16, N298*'Indices PF'!$L$16)),
    IF((O298&gt;='Indices PF'!$D$17),
    IF(('Funções Transações'!N298&lt;'Indices PF'!$E$18), N298*'Indices PF'!$J$17,
    IF(('Funções Transações'!N298&lt;'Indices PF'!$F$18), N298*'Indices PF'!$K$17, N298*'Indices PF'!$L$17))))),
 IF(M298="EO", IF((O298&lt;='Indices PF'!$D$23),
  IF(('Funções Transações'!N298&lt;'Indices PF'!$E$26), N298*'Indices PF'!$J$23,
  IF(('Funções Transações'!N298&lt;'Indices PF'!$F$26), N298*'Indices PF'!$K$23, N298*'Indices PF'!$L$23)),
   IF((O298&lt;='Indices PF'!$D$24),
   IF(('Funções Transações'!N298&lt;'Indices PF'!$E$26), N298*'Indices PF'!$J$24,
   IF(('Funções Transações'!N298&lt;'Indices PF'!$F$26), N298*'Indices PF'!$K$24, N298*'Indices PF'!$L$24)),
    IF((O298&gt;='Indices PF'!$D$25),
    IF(('Funções Transações'!N298&lt;'Indices PF'!$E$26), N298*'Indices PF'!$J$25,
    IF(('Funções Transações'!N298&lt;'Indices PF'!$F$26), N298*'Indices PF'!$K$25, N298*'Indices PF'!$L$25)))))))))</f>
        <v/>
      </c>
      <c r="U298" s="216" t="str">
        <f>IF(OR(ISBLANK(P298),ISBLANK(Q298)),"",
 IF((Q298&lt;='Indices PF'!$D$47),
  IF(('Funções Transações'!P298&lt;'Indices PF'!$E$50), P298*'Indices PF'!$J$47,
  IF(('Funções Transações'!P298&lt;'Indices PF'!$F$50), P298*'Indices PF'!$K$47, P298*'Indices PF'!$L$47)),
   IF((Q298&lt;='Indices PF'!$D$48),
   IF(('Funções Transações'!P298&lt;'Indices PF'!$E$50), P298*'Indices PF'!$J$48,
   IF(('Funções Transações'!P298&lt;'Indices PF'!$F$50), P298*'Indices PF'!$K$48, P298*'Indices PF'!$L$48)),
    IF((Q298&gt;='Indices PF'!$D$49),
    IF(('Funções Transações'!P298&lt;'Indices PF'!$E$50), P298*'Indices PF'!$J$49,
    IF(('Funções Transações'!P298&lt;'Indices PF'!$F$50), P298*'Indices PF'!$K$49, P298*'Indices PF'!$L$49))))))</f>
        <v/>
      </c>
      <c r="V298" s="256"/>
      <c r="W298" s="211"/>
      <c r="X298" s="211"/>
      <c r="Y298" s="169"/>
      <c r="Z298" s="169"/>
      <c r="AA298" s="169"/>
      <c r="AB298" s="170"/>
      <c r="AC298" s="148"/>
      <c r="AD298" s="148"/>
      <c r="AE298" s="173"/>
      <c r="AF298" s="123"/>
      <c r="AG298" s="89"/>
    </row>
    <row r="299" spans="1:33" ht="12.75" customHeight="1">
      <c r="A299" s="84"/>
      <c r="B299" s="107"/>
      <c r="C299" s="173"/>
      <c r="D299" s="168"/>
      <c r="E299" s="169"/>
      <c r="F299" s="169"/>
      <c r="G299" s="169"/>
      <c r="H299" s="169"/>
      <c r="I299" s="169"/>
      <c r="J299" s="169"/>
      <c r="K299" s="211"/>
      <c r="L299" s="205"/>
      <c r="M299" s="117"/>
      <c r="N299" s="117"/>
      <c r="O299" s="122"/>
      <c r="P299" s="122"/>
      <c r="Q299" s="122"/>
      <c r="R299" s="115" t="str">
        <f>IF(AND(ISTEXT(T299),ISTEXT(U299)),"",SUM(T299:U299)*'Indices PF'!$E$54)</f>
        <v/>
      </c>
      <c r="S299" s="214" t="str">
        <f>IF(OR(ISBLANK(N299),ISBLANK(O299)),"",
 IF(M299="EI", IF((O299&lt;='Indices PF'!$D$7),
  IF(('Funções Transações'!N299&lt;'Indices PF'!$E$10), 'Indices PF'!$E$7,
  IF(('Funções Transações'!N299&lt;'Indices PF'!$F$10), 'Indices PF'!$F$7, 'Indices PF'!$G$7)),
   IF((O299&lt;='Indices PF'!$D$8),
   IF(('Funções Transações'!N299&lt;'Indices PF'!$E$10), 'Indices PF'!$E$8,
   IF(('Funções Transações'!N299&lt;'Indices PF'!$F$10), 'Indices PF'!$F$8, 'Indices PF'!$G$8)),
    IF((O299&gt;='Indices PF'!$D$9),
    IF(('Funções Transações'!N299&lt;'Indices PF'!$E$10), 'Indices PF'!$E$9,
    IF(('Funções Transações'!N299&lt;'Indices PF'!$F$10), 'Indices PF'!$F$9, 'Indices PF'!$G$9))))),
 IF(M299="EQ", IF((O299&lt;='Indices PF'!$D$15),
  IF(('Funções Transações'!N299&lt;'Indices PF'!$E$18), 'Indices PF'!$E$15,
  IF(('Funções Transações'!N299&lt;'Indices PF'!$F$18), 'Indices PF'!$F$15, 'Indices PF'!$G$15)),
   IF((O299&lt;='Indices PF'!$D$16),
   IF(('Funções Transações'!N299&lt;'Indices PF'!$E$18), 'Indices PF'!$E$16,
   IF(('Funções Transações'!N299&lt;'Indices PF'!$F$18), 'Indices PF'!$F$16, 'Indices PF'!$G$16)),
    IF((O299&gt;='Indices PF'!$D$17),
    IF(('Funções Transações'!N299&lt;'Indices PF'!$E$18), 'Indices PF'!$E$17,
    IF(('Funções Transações'!N299&lt;'Indices PF'!$F$18), 'Indices PF'!$F$17, 'Indices PF'!$G$17))))),
 IF(M299="EO", IF((O299&lt;='Indices PF'!$D$23),
  IF(('Funções Transações'!N299&lt;'Indices PF'!$E$26), 'Indices PF'!$E$23,
  IF(('Funções Transações'!N299&lt;'Indices PF'!$F$26), 'Indices PF'!$F$23, 'Indices PF'!$G$23)),
   IF((O299&lt;='Indices PF'!$D$24),
   IF(('Funções Transações'!N299&lt;'Indices PF'!$E$26), 'Indices PF'!$E$24,
   IF(('Funções Transações'!N299&lt;'Indices PF'!$F$26), 'Indices PF'!$F$24, 'Indices PF'!$G$24)),
    IF((O299&gt;='Indices PF'!$D$25),
    IF(('Funções Transações'!N299&lt;'Indices PF'!$E$26), 'Indices PF'!$E$25,
    IF(('Funções Transações'!N299&lt;'Indices PF'!$F$26), 'Indices PF'!$F$25, 'Indices PF'!$G$25)))))))))</f>
        <v/>
      </c>
      <c r="T299" s="215" t="str">
        <f>IF(OR(ISBLANK(N299),ISBLANK(O299)),"",
 IF(M299="EI", IF((O299&lt;='Indices PF'!$D$7),
  IF(('Funções Transações'!N299&lt;'Indices PF'!$E$10), N299*'Indices PF'!$J$7,
  IF(('Funções Transações'!N299&lt;'Indices PF'!$F$10), N299*'Indices PF'!$K$7, N299*'Indices PF'!$L$7)),
   IF((O299&lt;='Indices PF'!$D$8),
   IF(('Funções Transações'!N299&lt;'Indices PF'!$E$10), N299*'Indices PF'!$J$8,
   IF(('Funções Transações'!N299&lt;'Indices PF'!$F$10), N299*'Indices PF'!$K$8, N299*'Indices PF'!$L$8)),
    IF((O299&gt;='Indices PF'!$D$9),
    IF(('Funções Transações'!N299&lt;'Indices PF'!$E$10), N299*'Indices PF'!$J$9,
    IF(('Funções Transações'!N299&lt;'Indices PF'!$F$10), N299*'Indices PF'!$K$9, N299*'Indices PF'!$L$9))))),
 IF(M299="EQ", IF((O299&lt;='Indices PF'!$D$15),
  IF(('Funções Transações'!N299&lt;'Indices PF'!$E$18), N299*'Indices PF'!$J$15,
  IF(('Funções Transações'!N299&lt;'Indices PF'!$F$18), N299*'Indices PF'!$K$15, N299*'Indices PF'!$L$15)),
   IF((O299&lt;='Indices PF'!$D$16),
   IF(('Funções Transações'!N299&lt;'Indices PF'!$E$18), N299*'Indices PF'!$J$16,
   IF(('Funções Transações'!N299&lt;'Indices PF'!$F$18), N299*'Indices PF'!$K$16, N299*'Indices PF'!$L$16)),
    IF((O299&gt;='Indices PF'!$D$17),
    IF(('Funções Transações'!N299&lt;'Indices PF'!$E$18), N299*'Indices PF'!$J$17,
    IF(('Funções Transações'!N299&lt;'Indices PF'!$F$18), N299*'Indices PF'!$K$17, N299*'Indices PF'!$L$17))))),
 IF(M299="EO", IF((O299&lt;='Indices PF'!$D$23),
  IF(('Funções Transações'!N299&lt;'Indices PF'!$E$26), N299*'Indices PF'!$J$23,
  IF(('Funções Transações'!N299&lt;'Indices PF'!$F$26), N299*'Indices PF'!$K$23, N299*'Indices PF'!$L$23)),
   IF((O299&lt;='Indices PF'!$D$24),
   IF(('Funções Transações'!N299&lt;'Indices PF'!$E$26), N299*'Indices PF'!$J$24,
   IF(('Funções Transações'!N299&lt;'Indices PF'!$F$26), N299*'Indices PF'!$K$24, N299*'Indices PF'!$L$24)),
    IF((O299&gt;='Indices PF'!$D$25),
    IF(('Funções Transações'!N299&lt;'Indices PF'!$E$26), N299*'Indices PF'!$J$25,
    IF(('Funções Transações'!N299&lt;'Indices PF'!$F$26), N299*'Indices PF'!$K$25, N299*'Indices PF'!$L$25)))))))))</f>
        <v/>
      </c>
      <c r="U299" s="216" t="str">
        <f>IF(OR(ISBLANK(P299),ISBLANK(Q299)),"",
 IF((Q299&lt;='Indices PF'!$D$47),
  IF(('Funções Transações'!P299&lt;'Indices PF'!$E$50), P299*'Indices PF'!$J$47,
  IF(('Funções Transações'!P299&lt;'Indices PF'!$F$50), P299*'Indices PF'!$K$47, P299*'Indices PF'!$L$47)),
   IF((Q299&lt;='Indices PF'!$D$48),
   IF(('Funções Transações'!P299&lt;'Indices PF'!$E$50), P299*'Indices PF'!$J$48,
   IF(('Funções Transações'!P299&lt;'Indices PF'!$F$50), P299*'Indices PF'!$K$48, P299*'Indices PF'!$L$48)),
    IF((Q299&gt;='Indices PF'!$D$49),
    IF(('Funções Transações'!P299&lt;'Indices PF'!$E$50), P299*'Indices PF'!$J$49,
    IF(('Funções Transações'!P299&lt;'Indices PF'!$F$50), P299*'Indices PF'!$K$49, P299*'Indices PF'!$L$49))))))</f>
        <v/>
      </c>
      <c r="V299" s="256"/>
      <c r="W299" s="211"/>
      <c r="X299" s="211"/>
      <c r="Y299" s="169"/>
      <c r="Z299" s="169"/>
      <c r="AA299" s="169"/>
      <c r="AB299" s="170"/>
      <c r="AC299" s="148"/>
      <c r="AD299" s="148"/>
      <c r="AE299" s="173"/>
      <c r="AF299" s="123"/>
      <c r="AG299" s="89"/>
    </row>
    <row r="300" spans="1:33" ht="12.75" customHeight="1">
      <c r="A300" s="84"/>
      <c r="B300" s="107"/>
      <c r="C300" s="173"/>
      <c r="D300" s="168"/>
      <c r="E300" s="169"/>
      <c r="F300" s="169"/>
      <c r="G300" s="169"/>
      <c r="H300" s="169"/>
      <c r="I300" s="169"/>
      <c r="J300" s="169"/>
      <c r="K300" s="211"/>
      <c r="L300" s="205"/>
      <c r="M300" s="117"/>
      <c r="N300" s="117"/>
      <c r="O300" s="122"/>
      <c r="P300" s="122"/>
      <c r="Q300" s="122"/>
      <c r="R300" s="115" t="str">
        <f>IF(AND(ISTEXT(T300),ISTEXT(U300)),"",SUM(T300:U300)*'Indices PF'!$E$54)</f>
        <v/>
      </c>
      <c r="S300" s="214" t="str">
        <f>IF(OR(ISBLANK(N300),ISBLANK(O300)),"",
 IF(M300="EI", IF((O300&lt;='Indices PF'!$D$7),
  IF(('Funções Transações'!N300&lt;'Indices PF'!$E$10), 'Indices PF'!$E$7,
  IF(('Funções Transações'!N300&lt;'Indices PF'!$F$10), 'Indices PF'!$F$7, 'Indices PF'!$G$7)),
   IF((O300&lt;='Indices PF'!$D$8),
   IF(('Funções Transações'!N300&lt;'Indices PF'!$E$10), 'Indices PF'!$E$8,
   IF(('Funções Transações'!N300&lt;'Indices PF'!$F$10), 'Indices PF'!$F$8, 'Indices PF'!$G$8)),
    IF((O300&gt;='Indices PF'!$D$9),
    IF(('Funções Transações'!N300&lt;'Indices PF'!$E$10), 'Indices PF'!$E$9,
    IF(('Funções Transações'!N300&lt;'Indices PF'!$F$10), 'Indices PF'!$F$9, 'Indices PF'!$G$9))))),
 IF(M300="EQ", IF((O300&lt;='Indices PF'!$D$15),
  IF(('Funções Transações'!N300&lt;'Indices PF'!$E$18), 'Indices PF'!$E$15,
  IF(('Funções Transações'!N300&lt;'Indices PF'!$F$18), 'Indices PF'!$F$15, 'Indices PF'!$G$15)),
   IF((O300&lt;='Indices PF'!$D$16),
   IF(('Funções Transações'!N300&lt;'Indices PF'!$E$18), 'Indices PF'!$E$16,
   IF(('Funções Transações'!N300&lt;'Indices PF'!$F$18), 'Indices PF'!$F$16, 'Indices PF'!$G$16)),
    IF((O300&gt;='Indices PF'!$D$17),
    IF(('Funções Transações'!N300&lt;'Indices PF'!$E$18), 'Indices PF'!$E$17,
    IF(('Funções Transações'!N300&lt;'Indices PF'!$F$18), 'Indices PF'!$F$17, 'Indices PF'!$G$17))))),
 IF(M300="EO", IF((O300&lt;='Indices PF'!$D$23),
  IF(('Funções Transações'!N300&lt;'Indices PF'!$E$26), 'Indices PF'!$E$23,
  IF(('Funções Transações'!N300&lt;'Indices PF'!$F$26), 'Indices PF'!$F$23, 'Indices PF'!$G$23)),
   IF((O300&lt;='Indices PF'!$D$24),
   IF(('Funções Transações'!N300&lt;'Indices PF'!$E$26), 'Indices PF'!$E$24,
   IF(('Funções Transações'!N300&lt;'Indices PF'!$F$26), 'Indices PF'!$F$24, 'Indices PF'!$G$24)),
    IF((O300&gt;='Indices PF'!$D$25),
    IF(('Funções Transações'!N300&lt;'Indices PF'!$E$26), 'Indices PF'!$E$25,
    IF(('Funções Transações'!N300&lt;'Indices PF'!$F$26), 'Indices PF'!$F$25, 'Indices PF'!$G$25)))))))))</f>
        <v/>
      </c>
      <c r="T300" s="215" t="str">
        <f>IF(OR(ISBLANK(N300),ISBLANK(O300)),"",
 IF(M300="EI", IF((O300&lt;='Indices PF'!$D$7),
  IF(('Funções Transações'!N300&lt;'Indices PF'!$E$10), N300*'Indices PF'!$J$7,
  IF(('Funções Transações'!N300&lt;'Indices PF'!$F$10), N300*'Indices PF'!$K$7, N300*'Indices PF'!$L$7)),
   IF((O300&lt;='Indices PF'!$D$8),
   IF(('Funções Transações'!N300&lt;'Indices PF'!$E$10), N300*'Indices PF'!$J$8,
   IF(('Funções Transações'!N300&lt;'Indices PF'!$F$10), N300*'Indices PF'!$K$8, N300*'Indices PF'!$L$8)),
    IF((O300&gt;='Indices PF'!$D$9),
    IF(('Funções Transações'!N300&lt;'Indices PF'!$E$10), N300*'Indices PF'!$J$9,
    IF(('Funções Transações'!N300&lt;'Indices PF'!$F$10), N300*'Indices PF'!$K$9, N300*'Indices PF'!$L$9))))),
 IF(M300="EQ", IF((O300&lt;='Indices PF'!$D$15),
  IF(('Funções Transações'!N300&lt;'Indices PF'!$E$18), N300*'Indices PF'!$J$15,
  IF(('Funções Transações'!N300&lt;'Indices PF'!$F$18), N300*'Indices PF'!$K$15, N300*'Indices PF'!$L$15)),
   IF((O300&lt;='Indices PF'!$D$16),
   IF(('Funções Transações'!N300&lt;'Indices PF'!$E$18), N300*'Indices PF'!$J$16,
   IF(('Funções Transações'!N300&lt;'Indices PF'!$F$18), N300*'Indices PF'!$K$16, N300*'Indices PF'!$L$16)),
    IF((O300&gt;='Indices PF'!$D$17),
    IF(('Funções Transações'!N300&lt;'Indices PF'!$E$18), N300*'Indices PF'!$J$17,
    IF(('Funções Transações'!N300&lt;'Indices PF'!$F$18), N300*'Indices PF'!$K$17, N300*'Indices PF'!$L$17))))),
 IF(M300="EO", IF((O300&lt;='Indices PF'!$D$23),
  IF(('Funções Transações'!N300&lt;'Indices PF'!$E$26), N300*'Indices PF'!$J$23,
  IF(('Funções Transações'!N300&lt;'Indices PF'!$F$26), N300*'Indices PF'!$K$23, N300*'Indices PF'!$L$23)),
   IF((O300&lt;='Indices PF'!$D$24),
   IF(('Funções Transações'!N300&lt;'Indices PF'!$E$26), N300*'Indices PF'!$J$24,
   IF(('Funções Transações'!N300&lt;'Indices PF'!$F$26), N300*'Indices PF'!$K$24, N300*'Indices PF'!$L$24)),
    IF((O300&gt;='Indices PF'!$D$25),
    IF(('Funções Transações'!N300&lt;'Indices PF'!$E$26), N300*'Indices PF'!$J$25,
    IF(('Funções Transações'!N300&lt;'Indices PF'!$F$26), N300*'Indices PF'!$K$25, N300*'Indices PF'!$L$25)))))))))</f>
        <v/>
      </c>
      <c r="U300" s="216" t="str">
        <f>IF(OR(ISBLANK(P300),ISBLANK(Q300)),"",
 IF((Q300&lt;='Indices PF'!$D$47),
  IF(('Funções Transações'!P300&lt;'Indices PF'!$E$50), P300*'Indices PF'!$J$47,
  IF(('Funções Transações'!P300&lt;'Indices PF'!$F$50), P300*'Indices PF'!$K$47, P300*'Indices PF'!$L$47)),
   IF((Q300&lt;='Indices PF'!$D$48),
   IF(('Funções Transações'!P300&lt;'Indices PF'!$E$50), P300*'Indices PF'!$J$48,
   IF(('Funções Transações'!P300&lt;'Indices PF'!$F$50), P300*'Indices PF'!$K$48, P300*'Indices PF'!$L$48)),
    IF((Q300&gt;='Indices PF'!$D$49),
    IF(('Funções Transações'!P300&lt;'Indices PF'!$E$50), P300*'Indices PF'!$J$49,
    IF(('Funções Transações'!P300&lt;'Indices PF'!$F$50), P300*'Indices PF'!$K$49, P300*'Indices PF'!$L$49))))))</f>
        <v/>
      </c>
      <c r="V300" s="256"/>
      <c r="W300" s="211"/>
      <c r="X300" s="211"/>
      <c r="Y300" s="169"/>
      <c r="Z300" s="169"/>
      <c r="AA300" s="169"/>
      <c r="AB300" s="170"/>
      <c r="AC300" s="148"/>
      <c r="AD300" s="148"/>
      <c r="AE300" s="173"/>
      <c r="AF300" s="123"/>
      <c r="AG300" s="89"/>
    </row>
    <row r="301" spans="1:33" ht="12.75" customHeight="1">
      <c r="A301" s="84"/>
      <c r="B301" s="107"/>
      <c r="C301" s="173"/>
      <c r="D301" s="168"/>
      <c r="E301" s="169"/>
      <c r="F301" s="169"/>
      <c r="G301" s="169"/>
      <c r="H301" s="169"/>
      <c r="I301" s="169"/>
      <c r="J301" s="169"/>
      <c r="K301" s="211"/>
      <c r="L301" s="205"/>
      <c r="M301" s="117"/>
      <c r="N301" s="117"/>
      <c r="O301" s="122"/>
      <c r="P301" s="122"/>
      <c r="Q301" s="122"/>
      <c r="R301" s="115" t="str">
        <f>IF(AND(ISTEXT(T301),ISTEXT(U301)),"",SUM(T301:U301)*'Indices PF'!$E$54)</f>
        <v/>
      </c>
      <c r="S301" s="214" t="str">
        <f>IF(OR(ISBLANK(N301),ISBLANK(O301)),"",
 IF(M301="EI", IF((O301&lt;='Indices PF'!$D$7),
  IF(('Funções Transações'!N301&lt;'Indices PF'!$E$10), 'Indices PF'!$E$7,
  IF(('Funções Transações'!N301&lt;'Indices PF'!$F$10), 'Indices PF'!$F$7, 'Indices PF'!$G$7)),
   IF((O301&lt;='Indices PF'!$D$8),
   IF(('Funções Transações'!N301&lt;'Indices PF'!$E$10), 'Indices PF'!$E$8,
   IF(('Funções Transações'!N301&lt;'Indices PF'!$F$10), 'Indices PF'!$F$8, 'Indices PF'!$G$8)),
    IF((O301&gt;='Indices PF'!$D$9),
    IF(('Funções Transações'!N301&lt;'Indices PF'!$E$10), 'Indices PF'!$E$9,
    IF(('Funções Transações'!N301&lt;'Indices PF'!$F$10), 'Indices PF'!$F$9, 'Indices PF'!$G$9))))),
 IF(M301="EQ", IF((O301&lt;='Indices PF'!$D$15),
  IF(('Funções Transações'!N301&lt;'Indices PF'!$E$18), 'Indices PF'!$E$15,
  IF(('Funções Transações'!N301&lt;'Indices PF'!$F$18), 'Indices PF'!$F$15, 'Indices PF'!$G$15)),
   IF((O301&lt;='Indices PF'!$D$16),
   IF(('Funções Transações'!N301&lt;'Indices PF'!$E$18), 'Indices PF'!$E$16,
   IF(('Funções Transações'!N301&lt;'Indices PF'!$F$18), 'Indices PF'!$F$16, 'Indices PF'!$G$16)),
    IF((O301&gt;='Indices PF'!$D$17),
    IF(('Funções Transações'!N301&lt;'Indices PF'!$E$18), 'Indices PF'!$E$17,
    IF(('Funções Transações'!N301&lt;'Indices PF'!$F$18), 'Indices PF'!$F$17, 'Indices PF'!$G$17))))),
 IF(M301="EO", IF((O301&lt;='Indices PF'!$D$23),
  IF(('Funções Transações'!N301&lt;'Indices PF'!$E$26), 'Indices PF'!$E$23,
  IF(('Funções Transações'!N301&lt;'Indices PF'!$F$26), 'Indices PF'!$F$23, 'Indices PF'!$G$23)),
   IF((O301&lt;='Indices PF'!$D$24),
   IF(('Funções Transações'!N301&lt;'Indices PF'!$E$26), 'Indices PF'!$E$24,
   IF(('Funções Transações'!N301&lt;'Indices PF'!$F$26), 'Indices PF'!$F$24, 'Indices PF'!$G$24)),
    IF((O301&gt;='Indices PF'!$D$25),
    IF(('Funções Transações'!N301&lt;'Indices PF'!$E$26), 'Indices PF'!$E$25,
    IF(('Funções Transações'!N301&lt;'Indices PF'!$F$26), 'Indices PF'!$F$25, 'Indices PF'!$G$25)))))))))</f>
        <v/>
      </c>
      <c r="T301" s="215" t="str">
        <f>IF(OR(ISBLANK(N301),ISBLANK(O301)),"",
 IF(M301="EI", IF((O301&lt;='Indices PF'!$D$7),
  IF(('Funções Transações'!N301&lt;'Indices PF'!$E$10), N301*'Indices PF'!$J$7,
  IF(('Funções Transações'!N301&lt;'Indices PF'!$F$10), N301*'Indices PF'!$K$7, N301*'Indices PF'!$L$7)),
   IF((O301&lt;='Indices PF'!$D$8),
   IF(('Funções Transações'!N301&lt;'Indices PF'!$E$10), N301*'Indices PF'!$J$8,
   IF(('Funções Transações'!N301&lt;'Indices PF'!$F$10), N301*'Indices PF'!$K$8, N301*'Indices PF'!$L$8)),
    IF((O301&gt;='Indices PF'!$D$9),
    IF(('Funções Transações'!N301&lt;'Indices PF'!$E$10), N301*'Indices PF'!$J$9,
    IF(('Funções Transações'!N301&lt;'Indices PF'!$F$10), N301*'Indices PF'!$K$9, N301*'Indices PF'!$L$9))))),
 IF(M301="EQ", IF((O301&lt;='Indices PF'!$D$15),
  IF(('Funções Transações'!N301&lt;'Indices PF'!$E$18), N301*'Indices PF'!$J$15,
  IF(('Funções Transações'!N301&lt;'Indices PF'!$F$18), N301*'Indices PF'!$K$15, N301*'Indices PF'!$L$15)),
   IF((O301&lt;='Indices PF'!$D$16),
   IF(('Funções Transações'!N301&lt;'Indices PF'!$E$18), N301*'Indices PF'!$J$16,
   IF(('Funções Transações'!N301&lt;'Indices PF'!$F$18), N301*'Indices PF'!$K$16, N301*'Indices PF'!$L$16)),
    IF((O301&gt;='Indices PF'!$D$17),
    IF(('Funções Transações'!N301&lt;'Indices PF'!$E$18), N301*'Indices PF'!$J$17,
    IF(('Funções Transações'!N301&lt;'Indices PF'!$F$18), N301*'Indices PF'!$K$17, N301*'Indices PF'!$L$17))))),
 IF(M301="EO", IF((O301&lt;='Indices PF'!$D$23),
  IF(('Funções Transações'!N301&lt;'Indices PF'!$E$26), N301*'Indices PF'!$J$23,
  IF(('Funções Transações'!N301&lt;'Indices PF'!$F$26), N301*'Indices PF'!$K$23, N301*'Indices PF'!$L$23)),
   IF((O301&lt;='Indices PF'!$D$24),
   IF(('Funções Transações'!N301&lt;'Indices PF'!$E$26), N301*'Indices PF'!$J$24,
   IF(('Funções Transações'!N301&lt;'Indices PF'!$F$26), N301*'Indices PF'!$K$24, N301*'Indices PF'!$L$24)),
    IF((O301&gt;='Indices PF'!$D$25),
    IF(('Funções Transações'!N301&lt;'Indices PF'!$E$26), N301*'Indices PF'!$J$25,
    IF(('Funções Transações'!N301&lt;'Indices PF'!$F$26), N301*'Indices PF'!$K$25, N301*'Indices PF'!$L$25)))))))))</f>
        <v/>
      </c>
      <c r="U301" s="216" t="str">
        <f>IF(OR(ISBLANK(P301),ISBLANK(Q301)),"",
 IF((Q301&lt;='Indices PF'!$D$47),
  IF(('Funções Transações'!P301&lt;'Indices PF'!$E$50), P301*'Indices PF'!$J$47,
  IF(('Funções Transações'!P301&lt;'Indices PF'!$F$50), P301*'Indices PF'!$K$47, P301*'Indices PF'!$L$47)),
   IF((Q301&lt;='Indices PF'!$D$48),
   IF(('Funções Transações'!P301&lt;'Indices PF'!$E$50), P301*'Indices PF'!$J$48,
   IF(('Funções Transações'!P301&lt;'Indices PF'!$F$50), P301*'Indices PF'!$K$48, P301*'Indices PF'!$L$48)),
    IF((Q301&gt;='Indices PF'!$D$49),
    IF(('Funções Transações'!P301&lt;'Indices PF'!$E$50), P301*'Indices PF'!$J$49,
    IF(('Funções Transações'!P301&lt;'Indices PF'!$F$50), P301*'Indices PF'!$K$49, P301*'Indices PF'!$L$49))))))</f>
        <v/>
      </c>
      <c r="V301" s="256"/>
      <c r="W301" s="211"/>
      <c r="X301" s="211"/>
      <c r="Y301" s="169"/>
      <c r="Z301" s="169"/>
      <c r="AA301" s="169"/>
      <c r="AB301" s="170"/>
      <c r="AC301" s="148"/>
      <c r="AD301" s="148"/>
      <c r="AE301" s="173"/>
      <c r="AF301" s="123"/>
      <c r="AG301" s="89"/>
    </row>
    <row r="302" spans="1:33" ht="12.75" customHeight="1">
      <c r="A302" s="84"/>
      <c r="B302" s="107"/>
      <c r="C302" s="173"/>
      <c r="D302" s="168"/>
      <c r="E302" s="169"/>
      <c r="F302" s="169"/>
      <c r="G302" s="169"/>
      <c r="H302" s="169"/>
      <c r="I302" s="169"/>
      <c r="J302" s="169"/>
      <c r="K302" s="211"/>
      <c r="L302" s="205"/>
      <c r="M302" s="117"/>
      <c r="N302" s="117"/>
      <c r="O302" s="122"/>
      <c r="P302" s="122"/>
      <c r="Q302" s="122"/>
      <c r="R302" s="115" t="str">
        <f>IF(AND(ISTEXT(T302),ISTEXT(U302)),"",SUM(T302:U302)*'Indices PF'!$E$54)</f>
        <v/>
      </c>
      <c r="S302" s="214" t="str">
        <f>IF(OR(ISBLANK(N302),ISBLANK(O302)),"",
 IF(M302="EI", IF((O302&lt;='Indices PF'!$D$7),
  IF(('Funções Transações'!N302&lt;'Indices PF'!$E$10), 'Indices PF'!$E$7,
  IF(('Funções Transações'!N302&lt;'Indices PF'!$F$10), 'Indices PF'!$F$7, 'Indices PF'!$G$7)),
   IF((O302&lt;='Indices PF'!$D$8),
   IF(('Funções Transações'!N302&lt;'Indices PF'!$E$10), 'Indices PF'!$E$8,
   IF(('Funções Transações'!N302&lt;'Indices PF'!$F$10), 'Indices PF'!$F$8, 'Indices PF'!$G$8)),
    IF((O302&gt;='Indices PF'!$D$9),
    IF(('Funções Transações'!N302&lt;'Indices PF'!$E$10), 'Indices PF'!$E$9,
    IF(('Funções Transações'!N302&lt;'Indices PF'!$F$10), 'Indices PF'!$F$9, 'Indices PF'!$G$9))))),
 IF(M302="EQ", IF((O302&lt;='Indices PF'!$D$15),
  IF(('Funções Transações'!N302&lt;'Indices PF'!$E$18), 'Indices PF'!$E$15,
  IF(('Funções Transações'!N302&lt;'Indices PF'!$F$18), 'Indices PF'!$F$15, 'Indices PF'!$G$15)),
   IF((O302&lt;='Indices PF'!$D$16),
   IF(('Funções Transações'!N302&lt;'Indices PF'!$E$18), 'Indices PF'!$E$16,
   IF(('Funções Transações'!N302&lt;'Indices PF'!$F$18), 'Indices PF'!$F$16, 'Indices PF'!$G$16)),
    IF((O302&gt;='Indices PF'!$D$17),
    IF(('Funções Transações'!N302&lt;'Indices PF'!$E$18), 'Indices PF'!$E$17,
    IF(('Funções Transações'!N302&lt;'Indices PF'!$F$18), 'Indices PF'!$F$17, 'Indices PF'!$G$17))))),
 IF(M302="EO", IF((O302&lt;='Indices PF'!$D$23),
  IF(('Funções Transações'!N302&lt;'Indices PF'!$E$26), 'Indices PF'!$E$23,
  IF(('Funções Transações'!N302&lt;'Indices PF'!$F$26), 'Indices PF'!$F$23, 'Indices PF'!$G$23)),
   IF((O302&lt;='Indices PF'!$D$24),
   IF(('Funções Transações'!N302&lt;'Indices PF'!$E$26), 'Indices PF'!$E$24,
   IF(('Funções Transações'!N302&lt;'Indices PF'!$F$26), 'Indices PF'!$F$24, 'Indices PF'!$G$24)),
    IF((O302&gt;='Indices PF'!$D$25),
    IF(('Funções Transações'!N302&lt;'Indices PF'!$E$26), 'Indices PF'!$E$25,
    IF(('Funções Transações'!N302&lt;'Indices PF'!$F$26), 'Indices PF'!$F$25, 'Indices PF'!$G$25)))))))))</f>
        <v/>
      </c>
      <c r="T302" s="215" t="str">
        <f>IF(OR(ISBLANK(N302),ISBLANK(O302)),"",
 IF(M302="EI", IF((O302&lt;='Indices PF'!$D$7),
  IF(('Funções Transações'!N302&lt;'Indices PF'!$E$10), N302*'Indices PF'!$J$7,
  IF(('Funções Transações'!N302&lt;'Indices PF'!$F$10), N302*'Indices PF'!$K$7, N302*'Indices PF'!$L$7)),
   IF((O302&lt;='Indices PF'!$D$8),
   IF(('Funções Transações'!N302&lt;'Indices PF'!$E$10), N302*'Indices PF'!$J$8,
   IF(('Funções Transações'!N302&lt;'Indices PF'!$F$10), N302*'Indices PF'!$K$8, N302*'Indices PF'!$L$8)),
    IF((O302&gt;='Indices PF'!$D$9),
    IF(('Funções Transações'!N302&lt;'Indices PF'!$E$10), N302*'Indices PF'!$J$9,
    IF(('Funções Transações'!N302&lt;'Indices PF'!$F$10), N302*'Indices PF'!$K$9, N302*'Indices PF'!$L$9))))),
 IF(M302="EQ", IF((O302&lt;='Indices PF'!$D$15),
  IF(('Funções Transações'!N302&lt;'Indices PF'!$E$18), N302*'Indices PF'!$J$15,
  IF(('Funções Transações'!N302&lt;'Indices PF'!$F$18), N302*'Indices PF'!$K$15, N302*'Indices PF'!$L$15)),
   IF((O302&lt;='Indices PF'!$D$16),
   IF(('Funções Transações'!N302&lt;'Indices PF'!$E$18), N302*'Indices PF'!$J$16,
   IF(('Funções Transações'!N302&lt;'Indices PF'!$F$18), N302*'Indices PF'!$K$16, N302*'Indices PF'!$L$16)),
    IF((O302&gt;='Indices PF'!$D$17),
    IF(('Funções Transações'!N302&lt;'Indices PF'!$E$18), N302*'Indices PF'!$J$17,
    IF(('Funções Transações'!N302&lt;'Indices PF'!$F$18), N302*'Indices PF'!$K$17, N302*'Indices PF'!$L$17))))),
 IF(M302="EO", IF((O302&lt;='Indices PF'!$D$23),
  IF(('Funções Transações'!N302&lt;'Indices PF'!$E$26), N302*'Indices PF'!$J$23,
  IF(('Funções Transações'!N302&lt;'Indices PF'!$F$26), N302*'Indices PF'!$K$23, N302*'Indices PF'!$L$23)),
   IF((O302&lt;='Indices PF'!$D$24),
   IF(('Funções Transações'!N302&lt;'Indices PF'!$E$26), N302*'Indices PF'!$J$24,
   IF(('Funções Transações'!N302&lt;'Indices PF'!$F$26), N302*'Indices PF'!$K$24, N302*'Indices PF'!$L$24)),
    IF((O302&gt;='Indices PF'!$D$25),
    IF(('Funções Transações'!N302&lt;'Indices PF'!$E$26), N302*'Indices PF'!$J$25,
    IF(('Funções Transações'!N302&lt;'Indices PF'!$F$26), N302*'Indices PF'!$K$25, N302*'Indices PF'!$L$25)))))))))</f>
        <v/>
      </c>
      <c r="U302" s="216" t="str">
        <f>IF(OR(ISBLANK(P302),ISBLANK(Q302)),"",
 IF((Q302&lt;='Indices PF'!$D$47),
  IF(('Funções Transações'!P302&lt;'Indices PF'!$E$50), P302*'Indices PF'!$J$47,
  IF(('Funções Transações'!P302&lt;'Indices PF'!$F$50), P302*'Indices PF'!$K$47, P302*'Indices PF'!$L$47)),
   IF((Q302&lt;='Indices PF'!$D$48),
   IF(('Funções Transações'!P302&lt;'Indices PF'!$E$50), P302*'Indices PF'!$J$48,
   IF(('Funções Transações'!P302&lt;'Indices PF'!$F$50), P302*'Indices PF'!$K$48, P302*'Indices PF'!$L$48)),
    IF((Q302&gt;='Indices PF'!$D$49),
    IF(('Funções Transações'!P302&lt;'Indices PF'!$E$50), P302*'Indices PF'!$J$49,
    IF(('Funções Transações'!P302&lt;'Indices PF'!$F$50), P302*'Indices PF'!$K$49, P302*'Indices PF'!$L$49))))))</f>
        <v/>
      </c>
      <c r="V302" s="256"/>
      <c r="W302" s="211"/>
      <c r="X302" s="211"/>
      <c r="Y302" s="169"/>
      <c r="Z302" s="169"/>
      <c r="AA302" s="169"/>
      <c r="AB302" s="170"/>
      <c r="AC302" s="148"/>
      <c r="AD302" s="148"/>
      <c r="AE302" s="173"/>
      <c r="AF302" s="123"/>
      <c r="AG302" s="89"/>
    </row>
    <row r="303" spans="1:33" ht="12.75" customHeight="1">
      <c r="A303" s="84"/>
      <c r="B303" s="107"/>
      <c r="C303" s="173"/>
      <c r="D303" s="168"/>
      <c r="E303" s="169"/>
      <c r="F303" s="169"/>
      <c r="G303" s="169"/>
      <c r="H303" s="169"/>
      <c r="I303" s="169"/>
      <c r="J303" s="169"/>
      <c r="K303" s="211"/>
      <c r="L303" s="205"/>
      <c r="M303" s="117"/>
      <c r="N303" s="117"/>
      <c r="O303" s="122"/>
      <c r="P303" s="122"/>
      <c r="Q303" s="122"/>
      <c r="R303" s="115" t="str">
        <f>IF(AND(ISTEXT(T303),ISTEXT(U303)),"",SUM(T303:U303)*'Indices PF'!$E$54)</f>
        <v/>
      </c>
      <c r="S303" s="214" t="str">
        <f>IF(OR(ISBLANK(N303),ISBLANK(O303)),"",
 IF(M303="EI", IF((O303&lt;='Indices PF'!$D$7),
  IF(('Funções Transações'!N303&lt;'Indices PF'!$E$10), 'Indices PF'!$E$7,
  IF(('Funções Transações'!N303&lt;'Indices PF'!$F$10), 'Indices PF'!$F$7, 'Indices PF'!$G$7)),
   IF((O303&lt;='Indices PF'!$D$8),
   IF(('Funções Transações'!N303&lt;'Indices PF'!$E$10), 'Indices PF'!$E$8,
   IF(('Funções Transações'!N303&lt;'Indices PF'!$F$10), 'Indices PF'!$F$8, 'Indices PF'!$G$8)),
    IF((O303&gt;='Indices PF'!$D$9),
    IF(('Funções Transações'!N303&lt;'Indices PF'!$E$10), 'Indices PF'!$E$9,
    IF(('Funções Transações'!N303&lt;'Indices PF'!$F$10), 'Indices PF'!$F$9, 'Indices PF'!$G$9))))),
 IF(M303="EQ", IF((O303&lt;='Indices PF'!$D$15),
  IF(('Funções Transações'!N303&lt;'Indices PF'!$E$18), 'Indices PF'!$E$15,
  IF(('Funções Transações'!N303&lt;'Indices PF'!$F$18), 'Indices PF'!$F$15, 'Indices PF'!$G$15)),
   IF((O303&lt;='Indices PF'!$D$16),
   IF(('Funções Transações'!N303&lt;'Indices PF'!$E$18), 'Indices PF'!$E$16,
   IF(('Funções Transações'!N303&lt;'Indices PF'!$F$18), 'Indices PF'!$F$16, 'Indices PF'!$G$16)),
    IF((O303&gt;='Indices PF'!$D$17),
    IF(('Funções Transações'!N303&lt;'Indices PF'!$E$18), 'Indices PF'!$E$17,
    IF(('Funções Transações'!N303&lt;'Indices PF'!$F$18), 'Indices PF'!$F$17, 'Indices PF'!$G$17))))),
 IF(M303="EO", IF((O303&lt;='Indices PF'!$D$23),
  IF(('Funções Transações'!N303&lt;'Indices PF'!$E$26), 'Indices PF'!$E$23,
  IF(('Funções Transações'!N303&lt;'Indices PF'!$F$26), 'Indices PF'!$F$23, 'Indices PF'!$G$23)),
   IF((O303&lt;='Indices PF'!$D$24),
   IF(('Funções Transações'!N303&lt;'Indices PF'!$E$26), 'Indices PF'!$E$24,
   IF(('Funções Transações'!N303&lt;'Indices PF'!$F$26), 'Indices PF'!$F$24, 'Indices PF'!$G$24)),
    IF((O303&gt;='Indices PF'!$D$25),
    IF(('Funções Transações'!N303&lt;'Indices PF'!$E$26), 'Indices PF'!$E$25,
    IF(('Funções Transações'!N303&lt;'Indices PF'!$F$26), 'Indices PF'!$F$25, 'Indices PF'!$G$25)))))))))</f>
        <v/>
      </c>
      <c r="T303" s="215" t="str">
        <f>IF(OR(ISBLANK(N303),ISBLANK(O303)),"",
 IF(M303="EI", IF((O303&lt;='Indices PF'!$D$7),
  IF(('Funções Transações'!N303&lt;'Indices PF'!$E$10), N303*'Indices PF'!$J$7,
  IF(('Funções Transações'!N303&lt;'Indices PF'!$F$10), N303*'Indices PF'!$K$7, N303*'Indices PF'!$L$7)),
   IF((O303&lt;='Indices PF'!$D$8),
   IF(('Funções Transações'!N303&lt;'Indices PF'!$E$10), N303*'Indices PF'!$J$8,
   IF(('Funções Transações'!N303&lt;'Indices PF'!$F$10), N303*'Indices PF'!$K$8, N303*'Indices PF'!$L$8)),
    IF((O303&gt;='Indices PF'!$D$9),
    IF(('Funções Transações'!N303&lt;'Indices PF'!$E$10), N303*'Indices PF'!$J$9,
    IF(('Funções Transações'!N303&lt;'Indices PF'!$F$10), N303*'Indices PF'!$K$9, N303*'Indices PF'!$L$9))))),
 IF(M303="EQ", IF((O303&lt;='Indices PF'!$D$15),
  IF(('Funções Transações'!N303&lt;'Indices PF'!$E$18), N303*'Indices PF'!$J$15,
  IF(('Funções Transações'!N303&lt;'Indices PF'!$F$18), N303*'Indices PF'!$K$15, N303*'Indices PF'!$L$15)),
   IF((O303&lt;='Indices PF'!$D$16),
   IF(('Funções Transações'!N303&lt;'Indices PF'!$E$18), N303*'Indices PF'!$J$16,
   IF(('Funções Transações'!N303&lt;'Indices PF'!$F$18), N303*'Indices PF'!$K$16, N303*'Indices PF'!$L$16)),
    IF((O303&gt;='Indices PF'!$D$17),
    IF(('Funções Transações'!N303&lt;'Indices PF'!$E$18), N303*'Indices PF'!$J$17,
    IF(('Funções Transações'!N303&lt;'Indices PF'!$F$18), N303*'Indices PF'!$K$17, N303*'Indices PF'!$L$17))))),
 IF(M303="EO", IF((O303&lt;='Indices PF'!$D$23),
  IF(('Funções Transações'!N303&lt;'Indices PF'!$E$26), N303*'Indices PF'!$J$23,
  IF(('Funções Transações'!N303&lt;'Indices PF'!$F$26), N303*'Indices PF'!$K$23, N303*'Indices PF'!$L$23)),
   IF((O303&lt;='Indices PF'!$D$24),
   IF(('Funções Transações'!N303&lt;'Indices PF'!$E$26), N303*'Indices PF'!$J$24,
   IF(('Funções Transações'!N303&lt;'Indices PF'!$F$26), N303*'Indices PF'!$K$24, N303*'Indices PF'!$L$24)),
    IF((O303&gt;='Indices PF'!$D$25),
    IF(('Funções Transações'!N303&lt;'Indices PF'!$E$26), N303*'Indices PF'!$J$25,
    IF(('Funções Transações'!N303&lt;'Indices PF'!$F$26), N303*'Indices PF'!$K$25, N303*'Indices PF'!$L$25)))))))))</f>
        <v/>
      </c>
      <c r="U303" s="216" t="str">
        <f>IF(OR(ISBLANK(P303),ISBLANK(Q303)),"",
 IF((Q303&lt;='Indices PF'!$D$47),
  IF(('Funções Transações'!P303&lt;'Indices PF'!$E$50), P303*'Indices PF'!$J$47,
  IF(('Funções Transações'!P303&lt;'Indices PF'!$F$50), P303*'Indices PF'!$K$47, P303*'Indices PF'!$L$47)),
   IF((Q303&lt;='Indices PF'!$D$48),
   IF(('Funções Transações'!P303&lt;'Indices PF'!$E$50), P303*'Indices PF'!$J$48,
   IF(('Funções Transações'!P303&lt;'Indices PF'!$F$50), P303*'Indices PF'!$K$48, P303*'Indices PF'!$L$48)),
    IF((Q303&gt;='Indices PF'!$D$49),
    IF(('Funções Transações'!P303&lt;'Indices PF'!$E$50), P303*'Indices PF'!$J$49,
    IF(('Funções Transações'!P303&lt;'Indices PF'!$F$50), P303*'Indices PF'!$K$49, P303*'Indices PF'!$L$49))))))</f>
        <v/>
      </c>
      <c r="V303" s="256"/>
      <c r="W303" s="211"/>
      <c r="X303" s="211"/>
      <c r="Y303" s="169"/>
      <c r="Z303" s="169"/>
      <c r="AA303" s="169"/>
      <c r="AB303" s="170"/>
      <c r="AC303" s="148"/>
      <c r="AD303" s="148"/>
      <c r="AE303" s="173"/>
      <c r="AF303" s="123"/>
      <c r="AG303" s="89"/>
    </row>
    <row r="304" spans="1:33" ht="12.75" customHeight="1">
      <c r="A304" s="84"/>
      <c r="B304" s="107"/>
      <c r="C304" s="173"/>
      <c r="D304" s="168"/>
      <c r="E304" s="169"/>
      <c r="F304" s="169"/>
      <c r="G304" s="169"/>
      <c r="H304" s="169"/>
      <c r="I304" s="169"/>
      <c r="J304" s="169"/>
      <c r="K304" s="211"/>
      <c r="L304" s="205"/>
      <c r="M304" s="117"/>
      <c r="N304" s="117"/>
      <c r="O304" s="122"/>
      <c r="P304" s="122"/>
      <c r="Q304" s="122"/>
      <c r="R304" s="115" t="str">
        <f>IF(AND(ISTEXT(T304),ISTEXT(U304)),"",SUM(T304:U304)*'Indices PF'!$E$54)</f>
        <v/>
      </c>
      <c r="S304" s="214" t="str">
        <f>IF(OR(ISBLANK(N304),ISBLANK(O304)),"",
 IF(M304="EI", IF((O304&lt;='Indices PF'!$D$7),
  IF(('Funções Transações'!N304&lt;'Indices PF'!$E$10), 'Indices PF'!$E$7,
  IF(('Funções Transações'!N304&lt;'Indices PF'!$F$10), 'Indices PF'!$F$7, 'Indices PF'!$G$7)),
   IF((O304&lt;='Indices PF'!$D$8),
   IF(('Funções Transações'!N304&lt;'Indices PF'!$E$10), 'Indices PF'!$E$8,
   IF(('Funções Transações'!N304&lt;'Indices PF'!$F$10), 'Indices PF'!$F$8, 'Indices PF'!$G$8)),
    IF((O304&gt;='Indices PF'!$D$9),
    IF(('Funções Transações'!N304&lt;'Indices PF'!$E$10), 'Indices PF'!$E$9,
    IF(('Funções Transações'!N304&lt;'Indices PF'!$F$10), 'Indices PF'!$F$9, 'Indices PF'!$G$9))))),
 IF(M304="EQ", IF((O304&lt;='Indices PF'!$D$15),
  IF(('Funções Transações'!N304&lt;'Indices PF'!$E$18), 'Indices PF'!$E$15,
  IF(('Funções Transações'!N304&lt;'Indices PF'!$F$18), 'Indices PF'!$F$15, 'Indices PF'!$G$15)),
   IF((O304&lt;='Indices PF'!$D$16),
   IF(('Funções Transações'!N304&lt;'Indices PF'!$E$18), 'Indices PF'!$E$16,
   IF(('Funções Transações'!N304&lt;'Indices PF'!$F$18), 'Indices PF'!$F$16, 'Indices PF'!$G$16)),
    IF((O304&gt;='Indices PF'!$D$17),
    IF(('Funções Transações'!N304&lt;'Indices PF'!$E$18), 'Indices PF'!$E$17,
    IF(('Funções Transações'!N304&lt;'Indices PF'!$F$18), 'Indices PF'!$F$17, 'Indices PF'!$G$17))))),
 IF(M304="EO", IF((O304&lt;='Indices PF'!$D$23),
  IF(('Funções Transações'!N304&lt;'Indices PF'!$E$26), 'Indices PF'!$E$23,
  IF(('Funções Transações'!N304&lt;'Indices PF'!$F$26), 'Indices PF'!$F$23, 'Indices PF'!$G$23)),
   IF((O304&lt;='Indices PF'!$D$24),
   IF(('Funções Transações'!N304&lt;'Indices PF'!$E$26), 'Indices PF'!$E$24,
   IF(('Funções Transações'!N304&lt;'Indices PF'!$F$26), 'Indices PF'!$F$24, 'Indices PF'!$G$24)),
    IF((O304&gt;='Indices PF'!$D$25),
    IF(('Funções Transações'!N304&lt;'Indices PF'!$E$26), 'Indices PF'!$E$25,
    IF(('Funções Transações'!N304&lt;'Indices PF'!$F$26), 'Indices PF'!$F$25, 'Indices PF'!$G$25)))))))))</f>
        <v/>
      </c>
      <c r="T304" s="215" t="str">
        <f>IF(OR(ISBLANK(N304),ISBLANK(O304)),"",
 IF(M304="EI", IF((O304&lt;='Indices PF'!$D$7),
  IF(('Funções Transações'!N304&lt;'Indices PF'!$E$10), N304*'Indices PF'!$J$7,
  IF(('Funções Transações'!N304&lt;'Indices PF'!$F$10), N304*'Indices PF'!$K$7, N304*'Indices PF'!$L$7)),
   IF((O304&lt;='Indices PF'!$D$8),
   IF(('Funções Transações'!N304&lt;'Indices PF'!$E$10), N304*'Indices PF'!$J$8,
   IF(('Funções Transações'!N304&lt;'Indices PF'!$F$10), N304*'Indices PF'!$K$8, N304*'Indices PF'!$L$8)),
    IF((O304&gt;='Indices PF'!$D$9),
    IF(('Funções Transações'!N304&lt;'Indices PF'!$E$10), N304*'Indices PF'!$J$9,
    IF(('Funções Transações'!N304&lt;'Indices PF'!$F$10), N304*'Indices PF'!$K$9, N304*'Indices PF'!$L$9))))),
 IF(M304="EQ", IF((O304&lt;='Indices PF'!$D$15),
  IF(('Funções Transações'!N304&lt;'Indices PF'!$E$18), N304*'Indices PF'!$J$15,
  IF(('Funções Transações'!N304&lt;'Indices PF'!$F$18), N304*'Indices PF'!$K$15, N304*'Indices PF'!$L$15)),
   IF((O304&lt;='Indices PF'!$D$16),
   IF(('Funções Transações'!N304&lt;'Indices PF'!$E$18), N304*'Indices PF'!$J$16,
   IF(('Funções Transações'!N304&lt;'Indices PF'!$F$18), N304*'Indices PF'!$K$16, N304*'Indices PF'!$L$16)),
    IF((O304&gt;='Indices PF'!$D$17),
    IF(('Funções Transações'!N304&lt;'Indices PF'!$E$18), N304*'Indices PF'!$J$17,
    IF(('Funções Transações'!N304&lt;'Indices PF'!$F$18), N304*'Indices PF'!$K$17, N304*'Indices PF'!$L$17))))),
 IF(M304="EO", IF((O304&lt;='Indices PF'!$D$23),
  IF(('Funções Transações'!N304&lt;'Indices PF'!$E$26), N304*'Indices PF'!$J$23,
  IF(('Funções Transações'!N304&lt;'Indices PF'!$F$26), N304*'Indices PF'!$K$23, N304*'Indices PF'!$L$23)),
   IF((O304&lt;='Indices PF'!$D$24),
   IF(('Funções Transações'!N304&lt;'Indices PF'!$E$26), N304*'Indices PF'!$J$24,
   IF(('Funções Transações'!N304&lt;'Indices PF'!$F$26), N304*'Indices PF'!$K$24, N304*'Indices PF'!$L$24)),
    IF((O304&gt;='Indices PF'!$D$25),
    IF(('Funções Transações'!N304&lt;'Indices PF'!$E$26), N304*'Indices PF'!$J$25,
    IF(('Funções Transações'!N304&lt;'Indices PF'!$F$26), N304*'Indices PF'!$K$25, N304*'Indices PF'!$L$25)))))))))</f>
        <v/>
      </c>
      <c r="U304" s="216" t="str">
        <f>IF(OR(ISBLANK(P304),ISBLANK(Q304)),"",
 IF((Q304&lt;='Indices PF'!$D$47),
  IF(('Funções Transações'!P304&lt;'Indices PF'!$E$50), P304*'Indices PF'!$J$47,
  IF(('Funções Transações'!P304&lt;'Indices PF'!$F$50), P304*'Indices PF'!$K$47, P304*'Indices PF'!$L$47)),
   IF((Q304&lt;='Indices PF'!$D$48),
   IF(('Funções Transações'!P304&lt;'Indices PF'!$E$50), P304*'Indices PF'!$J$48,
   IF(('Funções Transações'!P304&lt;'Indices PF'!$F$50), P304*'Indices PF'!$K$48, P304*'Indices PF'!$L$48)),
    IF((Q304&gt;='Indices PF'!$D$49),
    IF(('Funções Transações'!P304&lt;'Indices PF'!$E$50), P304*'Indices PF'!$J$49,
    IF(('Funções Transações'!P304&lt;'Indices PF'!$F$50), P304*'Indices PF'!$K$49, P304*'Indices PF'!$L$49))))))</f>
        <v/>
      </c>
      <c r="V304" s="256"/>
      <c r="W304" s="211"/>
      <c r="X304" s="211"/>
      <c r="Y304" s="169"/>
      <c r="Z304" s="169"/>
      <c r="AA304" s="169"/>
      <c r="AB304" s="170"/>
      <c r="AC304" s="148"/>
      <c r="AD304" s="148"/>
      <c r="AE304" s="173"/>
      <c r="AF304" s="123"/>
      <c r="AG304" s="89"/>
    </row>
    <row r="305" spans="1:33" ht="12.75" customHeight="1">
      <c r="A305" s="84"/>
      <c r="B305" s="107"/>
      <c r="C305" s="173"/>
      <c r="D305" s="168"/>
      <c r="E305" s="169"/>
      <c r="F305" s="169"/>
      <c r="G305" s="169"/>
      <c r="H305" s="169"/>
      <c r="I305" s="169"/>
      <c r="J305" s="169"/>
      <c r="K305" s="211"/>
      <c r="L305" s="205"/>
      <c r="M305" s="117"/>
      <c r="N305" s="117"/>
      <c r="O305" s="122"/>
      <c r="P305" s="122"/>
      <c r="Q305" s="122"/>
      <c r="R305" s="115" t="str">
        <f>IF(AND(ISTEXT(T305),ISTEXT(U305)),"",SUM(T305:U305)*'Indices PF'!$E$54)</f>
        <v/>
      </c>
      <c r="S305" s="214" t="str">
        <f>IF(OR(ISBLANK(N305),ISBLANK(O305)),"",
 IF(M305="EI", IF((O305&lt;='Indices PF'!$D$7),
  IF(('Funções Transações'!N305&lt;'Indices PF'!$E$10), 'Indices PF'!$E$7,
  IF(('Funções Transações'!N305&lt;'Indices PF'!$F$10), 'Indices PF'!$F$7, 'Indices PF'!$G$7)),
   IF((O305&lt;='Indices PF'!$D$8),
   IF(('Funções Transações'!N305&lt;'Indices PF'!$E$10), 'Indices PF'!$E$8,
   IF(('Funções Transações'!N305&lt;'Indices PF'!$F$10), 'Indices PF'!$F$8, 'Indices PF'!$G$8)),
    IF((O305&gt;='Indices PF'!$D$9),
    IF(('Funções Transações'!N305&lt;'Indices PF'!$E$10), 'Indices PF'!$E$9,
    IF(('Funções Transações'!N305&lt;'Indices PF'!$F$10), 'Indices PF'!$F$9, 'Indices PF'!$G$9))))),
 IF(M305="EQ", IF((O305&lt;='Indices PF'!$D$15),
  IF(('Funções Transações'!N305&lt;'Indices PF'!$E$18), 'Indices PF'!$E$15,
  IF(('Funções Transações'!N305&lt;'Indices PF'!$F$18), 'Indices PF'!$F$15, 'Indices PF'!$G$15)),
   IF((O305&lt;='Indices PF'!$D$16),
   IF(('Funções Transações'!N305&lt;'Indices PF'!$E$18), 'Indices PF'!$E$16,
   IF(('Funções Transações'!N305&lt;'Indices PF'!$F$18), 'Indices PF'!$F$16, 'Indices PF'!$G$16)),
    IF((O305&gt;='Indices PF'!$D$17),
    IF(('Funções Transações'!N305&lt;'Indices PF'!$E$18), 'Indices PF'!$E$17,
    IF(('Funções Transações'!N305&lt;'Indices PF'!$F$18), 'Indices PF'!$F$17, 'Indices PF'!$G$17))))),
 IF(M305="EO", IF((O305&lt;='Indices PF'!$D$23),
  IF(('Funções Transações'!N305&lt;'Indices PF'!$E$26), 'Indices PF'!$E$23,
  IF(('Funções Transações'!N305&lt;'Indices PF'!$F$26), 'Indices PF'!$F$23, 'Indices PF'!$G$23)),
   IF((O305&lt;='Indices PF'!$D$24),
   IF(('Funções Transações'!N305&lt;'Indices PF'!$E$26), 'Indices PF'!$E$24,
   IF(('Funções Transações'!N305&lt;'Indices PF'!$F$26), 'Indices PF'!$F$24, 'Indices PF'!$G$24)),
    IF((O305&gt;='Indices PF'!$D$25),
    IF(('Funções Transações'!N305&lt;'Indices PF'!$E$26), 'Indices PF'!$E$25,
    IF(('Funções Transações'!N305&lt;'Indices PF'!$F$26), 'Indices PF'!$F$25, 'Indices PF'!$G$25)))))))))</f>
        <v/>
      </c>
      <c r="T305" s="215" t="str">
        <f>IF(OR(ISBLANK(N305),ISBLANK(O305)),"",
 IF(M305="EI", IF((O305&lt;='Indices PF'!$D$7),
  IF(('Funções Transações'!N305&lt;'Indices PF'!$E$10), N305*'Indices PF'!$J$7,
  IF(('Funções Transações'!N305&lt;'Indices PF'!$F$10), N305*'Indices PF'!$K$7, N305*'Indices PF'!$L$7)),
   IF((O305&lt;='Indices PF'!$D$8),
   IF(('Funções Transações'!N305&lt;'Indices PF'!$E$10), N305*'Indices PF'!$J$8,
   IF(('Funções Transações'!N305&lt;'Indices PF'!$F$10), N305*'Indices PF'!$K$8, N305*'Indices PF'!$L$8)),
    IF((O305&gt;='Indices PF'!$D$9),
    IF(('Funções Transações'!N305&lt;'Indices PF'!$E$10), N305*'Indices PF'!$J$9,
    IF(('Funções Transações'!N305&lt;'Indices PF'!$F$10), N305*'Indices PF'!$K$9, N305*'Indices PF'!$L$9))))),
 IF(M305="EQ", IF((O305&lt;='Indices PF'!$D$15),
  IF(('Funções Transações'!N305&lt;'Indices PF'!$E$18), N305*'Indices PF'!$J$15,
  IF(('Funções Transações'!N305&lt;'Indices PF'!$F$18), N305*'Indices PF'!$K$15, N305*'Indices PF'!$L$15)),
   IF((O305&lt;='Indices PF'!$D$16),
   IF(('Funções Transações'!N305&lt;'Indices PF'!$E$18), N305*'Indices PF'!$J$16,
   IF(('Funções Transações'!N305&lt;'Indices PF'!$F$18), N305*'Indices PF'!$K$16, N305*'Indices PF'!$L$16)),
    IF((O305&gt;='Indices PF'!$D$17),
    IF(('Funções Transações'!N305&lt;'Indices PF'!$E$18), N305*'Indices PF'!$J$17,
    IF(('Funções Transações'!N305&lt;'Indices PF'!$F$18), N305*'Indices PF'!$K$17, N305*'Indices PF'!$L$17))))),
 IF(M305="EO", IF((O305&lt;='Indices PF'!$D$23),
  IF(('Funções Transações'!N305&lt;'Indices PF'!$E$26), N305*'Indices PF'!$J$23,
  IF(('Funções Transações'!N305&lt;'Indices PF'!$F$26), N305*'Indices PF'!$K$23, N305*'Indices PF'!$L$23)),
   IF((O305&lt;='Indices PF'!$D$24),
   IF(('Funções Transações'!N305&lt;'Indices PF'!$E$26), N305*'Indices PF'!$J$24,
   IF(('Funções Transações'!N305&lt;'Indices PF'!$F$26), N305*'Indices PF'!$K$24, N305*'Indices PF'!$L$24)),
    IF((O305&gt;='Indices PF'!$D$25),
    IF(('Funções Transações'!N305&lt;'Indices PF'!$E$26), N305*'Indices PF'!$J$25,
    IF(('Funções Transações'!N305&lt;'Indices PF'!$F$26), N305*'Indices PF'!$K$25, N305*'Indices PF'!$L$25)))))))))</f>
        <v/>
      </c>
      <c r="U305" s="216" t="str">
        <f>IF(OR(ISBLANK(P305),ISBLANK(Q305)),"",
 IF((Q305&lt;='Indices PF'!$D$47),
  IF(('Funções Transações'!P305&lt;'Indices PF'!$E$50), P305*'Indices PF'!$J$47,
  IF(('Funções Transações'!P305&lt;'Indices PF'!$F$50), P305*'Indices PF'!$K$47, P305*'Indices PF'!$L$47)),
   IF((Q305&lt;='Indices PF'!$D$48),
   IF(('Funções Transações'!P305&lt;'Indices PF'!$E$50), P305*'Indices PF'!$J$48,
   IF(('Funções Transações'!P305&lt;'Indices PF'!$F$50), P305*'Indices PF'!$K$48, P305*'Indices PF'!$L$48)),
    IF((Q305&gt;='Indices PF'!$D$49),
    IF(('Funções Transações'!P305&lt;'Indices PF'!$E$50), P305*'Indices PF'!$J$49,
    IF(('Funções Transações'!P305&lt;'Indices PF'!$F$50), P305*'Indices PF'!$K$49, P305*'Indices PF'!$L$49))))))</f>
        <v/>
      </c>
      <c r="V305" s="256"/>
      <c r="W305" s="211"/>
      <c r="X305" s="211"/>
      <c r="Y305" s="169"/>
      <c r="Z305" s="169"/>
      <c r="AA305" s="169"/>
      <c r="AB305" s="170"/>
      <c r="AC305" s="148"/>
      <c r="AD305" s="148"/>
      <c r="AE305" s="173"/>
      <c r="AF305" s="123"/>
      <c r="AG305" s="89"/>
    </row>
    <row r="306" spans="1:33" ht="12.75" customHeight="1">
      <c r="A306" s="84"/>
      <c r="B306" s="107"/>
      <c r="C306" s="173"/>
      <c r="D306" s="168"/>
      <c r="E306" s="169"/>
      <c r="F306" s="169"/>
      <c r="G306" s="169"/>
      <c r="H306" s="169"/>
      <c r="I306" s="169"/>
      <c r="J306" s="169"/>
      <c r="K306" s="211"/>
      <c r="L306" s="205"/>
      <c r="M306" s="117"/>
      <c r="N306" s="117"/>
      <c r="O306" s="122"/>
      <c r="P306" s="122"/>
      <c r="Q306" s="122"/>
      <c r="R306" s="115" t="str">
        <f>IF(AND(ISTEXT(T306),ISTEXT(U306)),"",SUM(T306:U306)*'Indices PF'!$E$54)</f>
        <v/>
      </c>
      <c r="S306" s="214" t="str">
        <f>IF(OR(ISBLANK(N306),ISBLANK(O306)),"",
 IF(M306="EI", IF((O306&lt;='Indices PF'!$D$7),
  IF(('Funções Transações'!N306&lt;'Indices PF'!$E$10), 'Indices PF'!$E$7,
  IF(('Funções Transações'!N306&lt;'Indices PF'!$F$10), 'Indices PF'!$F$7, 'Indices PF'!$G$7)),
   IF((O306&lt;='Indices PF'!$D$8),
   IF(('Funções Transações'!N306&lt;'Indices PF'!$E$10), 'Indices PF'!$E$8,
   IF(('Funções Transações'!N306&lt;'Indices PF'!$F$10), 'Indices PF'!$F$8, 'Indices PF'!$G$8)),
    IF((O306&gt;='Indices PF'!$D$9),
    IF(('Funções Transações'!N306&lt;'Indices PF'!$E$10), 'Indices PF'!$E$9,
    IF(('Funções Transações'!N306&lt;'Indices PF'!$F$10), 'Indices PF'!$F$9, 'Indices PF'!$G$9))))),
 IF(M306="EQ", IF((O306&lt;='Indices PF'!$D$15),
  IF(('Funções Transações'!N306&lt;'Indices PF'!$E$18), 'Indices PF'!$E$15,
  IF(('Funções Transações'!N306&lt;'Indices PF'!$F$18), 'Indices PF'!$F$15, 'Indices PF'!$G$15)),
   IF((O306&lt;='Indices PF'!$D$16),
   IF(('Funções Transações'!N306&lt;'Indices PF'!$E$18), 'Indices PF'!$E$16,
   IF(('Funções Transações'!N306&lt;'Indices PF'!$F$18), 'Indices PF'!$F$16, 'Indices PF'!$G$16)),
    IF((O306&gt;='Indices PF'!$D$17),
    IF(('Funções Transações'!N306&lt;'Indices PF'!$E$18), 'Indices PF'!$E$17,
    IF(('Funções Transações'!N306&lt;'Indices PF'!$F$18), 'Indices PF'!$F$17, 'Indices PF'!$G$17))))),
 IF(M306="EO", IF((O306&lt;='Indices PF'!$D$23),
  IF(('Funções Transações'!N306&lt;'Indices PF'!$E$26), 'Indices PF'!$E$23,
  IF(('Funções Transações'!N306&lt;'Indices PF'!$F$26), 'Indices PF'!$F$23, 'Indices PF'!$G$23)),
   IF((O306&lt;='Indices PF'!$D$24),
   IF(('Funções Transações'!N306&lt;'Indices PF'!$E$26), 'Indices PF'!$E$24,
   IF(('Funções Transações'!N306&lt;'Indices PF'!$F$26), 'Indices PF'!$F$24, 'Indices PF'!$G$24)),
    IF((O306&gt;='Indices PF'!$D$25),
    IF(('Funções Transações'!N306&lt;'Indices PF'!$E$26), 'Indices PF'!$E$25,
    IF(('Funções Transações'!N306&lt;'Indices PF'!$F$26), 'Indices PF'!$F$25, 'Indices PF'!$G$25)))))))))</f>
        <v/>
      </c>
      <c r="T306" s="215" t="str">
        <f>IF(OR(ISBLANK(N306),ISBLANK(O306)),"",
 IF(M306="EI", IF((O306&lt;='Indices PF'!$D$7),
  IF(('Funções Transações'!N306&lt;'Indices PF'!$E$10), N306*'Indices PF'!$J$7,
  IF(('Funções Transações'!N306&lt;'Indices PF'!$F$10), N306*'Indices PF'!$K$7, N306*'Indices PF'!$L$7)),
   IF((O306&lt;='Indices PF'!$D$8),
   IF(('Funções Transações'!N306&lt;'Indices PF'!$E$10), N306*'Indices PF'!$J$8,
   IF(('Funções Transações'!N306&lt;'Indices PF'!$F$10), N306*'Indices PF'!$K$8, N306*'Indices PF'!$L$8)),
    IF((O306&gt;='Indices PF'!$D$9),
    IF(('Funções Transações'!N306&lt;'Indices PF'!$E$10), N306*'Indices PF'!$J$9,
    IF(('Funções Transações'!N306&lt;'Indices PF'!$F$10), N306*'Indices PF'!$K$9, N306*'Indices PF'!$L$9))))),
 IF(M306="EQ", IF((O306&lt;='Indices PF'!$D$15),
  IF(('Funções Transações'!N306&lt;'Indices PF'!$E$18), N306*'Indices PF'!$J$15,
  IF(('Funções Transações'!N306&lt;'Indices PF'!$F$18), N306*'Indices PF'!$K$15, N306*'Indices PF'!$L$15)),
   IF((O306&lt;='Indices PF'!$D$16),
   IF(('Funções Transações'!N306&lt;'Indices PF'!$E$18), N306*'Indices PF'!$J$16,
   IF(('Funções Transações'!N306&lt;'Indices PF'!$F$18), N306*'Indices PF'!$K$16, N306*'Indices PF'!$L$16)),
    IF((O306&gt;='Indices PF'!$D$17),
    IF(('Funções Transações'!N306&lt;'Indices PF'!$E$18), N306*'Indices PF'!$J$17,
    IF(('Funções Transações'!N306&lt;'Indices PF'!$F$18), N306*'Indices PF'!$K$17, N306*'Indices PF'!$L$17))))),
 IF(M306="EO", IF((O306&lt;='Indices PF'!$D$23),
  IF(('Funções Transações'!N306&lt;'Indices PF'!$E$26), N306*'Indices PF'!$J$23,
  IF(('Funções Transações'!N306&lt;'Indices PF'!$F$26), N306*'Indices PF'!$K$23, N306*'Indices PF'!$L$23)),
   IF((O306&lt;='Indices PF'!$D$24),
   IF(('Funções Transações'!N306&lt;'Indices PF'!$E$26), N306*'Indices PF'!$J$24,
   IF(('Funções Transações'!N306&lt;'Indices PF'!$F$26), N306*'Indices PF'!$K$24, N306*'Indices PF'!$L$24)),
    IF((O306&gt;='Indices PF'!$D$25),
    IF(('Funções Transações'!N306&lt;'Indices PF'!$E$26), N306*'Indices PF'!$J$25,
    IF(('Funções Transações'!N306&lt;'Indices PF'!$F$26), N306*'Indices PF'!$K$25, N306*'Indices PF'!$L$25)))))))))</f>
        <v/>
      </c>
      <c r="U306" s="216" t="str">
        <f>IF(OR(ISBLANK(P306),ISBLANK(Q306)),"",
 IF((Q306&lt;='Indices PF'!$D$47),
  IF(('Funções Transações'!P306&lt;'Indices PF'!$E$50), P306*'Indices PF'!$J$47,
  IF(('Funções Transações'!P306&lt;'Indices PF'!$F$50), P306*'Indices PF'!$K$47, P306*'Indices PF'!$L$47)),
   IF((Q306&lt;='Indices PF'!$D$48),
   IF(('Funções Transações'!P306&lt;'Indices PF'!$E$50), P306*'Indices PF'!$J$48,
   IF(('Funções Transações'!P306&lt;'Indices PF'!$F$50), P306*'Indices PF'!$K$48, P306*'Indices PF'!$L$48)),
    IF((Q306&gt;='Indices PF'!$D$49),
    IF(('Funções Transações'!P306&lt;'Indices PF'!$E$50), P306*'Indices PF'!$J$49,
    IF(('Funções Transações'!P306&lt;'Indices PF'!$F$50), P306*'Indices PF'!$K$49, P306*'Indices PF'!$L$49))))))</f>
        <v/>
      </c>
      <c r="V306" s="256"/>
      <c r="W306" s="211"/>
      <c r="X306" s="211"/>
      <c r="Y306" s="169"/>
      <c r="Z306" s="169"/>
      <c r="AA306" s="169"/>
      <c r="AB306" s="170"/>
      <c r="AC306" s="148"/>
      <c r="AD306" s="148"/>
      <c r="AE306" s="173"/>
      <c r="AF306" s="123"/>
      <c r="AG306" s="89"/>
    </row>
    <row r="307" spans="1:33" ht="12.75" customHeight="1">
      <c r="A307" s="84"/>
      <c r="B307" s="107"/>
      <c r="C307" s="173"/>
      <c r="D307" s="168"/>
      <c r="E307" s="169"/>
      <c r="F307" s="169"/>
      <c r="G307" s="169"/>
      <c r="H307" s="169"/>
      <c r="I307" s="169"/>
      <c r="J307" s="169"/>
      <c r="K307" s="211"/>
      <c r="L307" s="205"/>
      <c r="M307" s="117"/>
      <c r="N307" s="117"/>
      <c r="O307" s="122"/>
      <c r="P307" s="122"/>
      <c r="Q307" s="122"/>
      <c r="R307" s="115" t="str">
        <f>IF(AND(ISTEXT(T307),ISTEXT(U307)),"",SUM(T307:U307)*'Indices PF'!$E$54)</f>
        <v/>
      </c>
      <c r="S307" s="214" t="str">
        <f>IF(OR(ISBLANK(N307),ISBLANK(O307)),"",
 IF(M307="EI", IF((O307&lt;='Indices PF'!$D$7),
  IF(('Funções Transações'!N307&lt;'Indices PF'!$E$10), 'Indices PF'!$E$7,
  IF(('Funções Transações'!N307&lt;'Indices PF'!$F$10), 'Indices PF'!$F$7, 'Indices PF'!$G$7)),
   IF((O307&lt;='Indices PF'!$D$8),
   IF(('Funções Transações'!N307&lt;'Indices PF'!$E$10), 'Indices PF'!$E$8,
   IF(('Funções Transações'!N307&lt;'Indices PF'!$F$10), 'Indices PF'!$F$8, 'Indices PF'!$G$8)),
    IF((O307&gt;='Indices PF'!$D$9),
    IF(('Funções Transações'!N307&lt;'Indices PF'!$E$10), 'Indices PF'!$E$9,
    IF(('Funções Transações'!N307&lt;'Indices PF'!$F$10), 'Indices PF'!$F$9, 'Indices PF'!$G$9))))),
 IF(M307="EQ", IF((O307&lt;='Indices PF'!$D$15),
  IF(('Funções Transações'!N307&lt;'Indices PF'!$E$18), 'Indices PF'!$E$15,
  IF(('Funções Transações'!N307&lt;'Indices PF'!$F$18), 'Indices PF'!$F$15, 'Indices PF'!$G$15)),
   IF((O307&lt;='Indices PF'!$D$16),
   IF(('Funções Transações'!N307&lt;'Indices PF'!$E$18), 'Indices PF'!$E$16,
   IF(('Funções Transações'!N307&lt;'Indices PF'!$F$18), 'Indices PF'!$F$16, 'Indices PF'!$G$16)),
    IF((O307&gt;='Indices PF'!$D$17),
    IF(('Funções Transações'!N307&lt;'Indices PF'!$E$18), 'Indices PF'!$E$17,
    IF(('Funções Transações'!N307&lt;'Indices PF'!$F$18), 'Indices PF'!$F$17, 'Indices PF'!$G$17))))),
 IF(M307="EO", IF((O307&lt;='Indices PF'!$D$23),
  IF(('Funções Transações'!N307&lt;'Indices PF'!$E$26), 'Indices PF'!$E$23,
  IF(('Funções Transações'!N307&lt;'Indices PF'!$F$26), 'Indices PF'!$F$23, 'Indices PF'!$G$23)),
   IF((O307&lt;='Indices PF'!$D$24),
   IF(('Funções Transações'!N307&lt;'Indices PF'!$E$26), 'Indices PF'!$E$24,
   IF(('Funções Transações'!N307&lt;'Indices PF'!$F$26), 'Indices PF'!$F$24, 'Indices PF'!$G$24)),
    IF((O307&gt;='Indices PF'!$D$25),
    IF(('Funções Transações'!N307&lt;'Indices PF'!$E$26), 'Indices PF'!$E$25,
    IF(('Funções Transações'!N307&lt;'Indices PF'!$F$26), 'Indices PF'!$F$25, 'Indices PF'!$G$25)))))))))</f>
        <v/>
      </c>
      <c r="T307" s="215" t="str">
        <f>IF(OR(ISBLANK(N307),ISBLANK(O307)),"",
 IF(M307="EI", IF((O307&lt;='Indices PF'!$D$7),
  IF(('Funções Transações'!N307&lt;'Indices PF'!$E$10), N307*'Indices PF'!$J$7,
  IF(('Funções Transações'!N307&lt;'Indices PF'!$F$10), N307*'Indices PF'!$K$7, N307*'Indices PF'!$L$7)),
   IF((O307&lt;='Indices PF'!$D$8),
   IF(('Funções Transações'!N307&lt;'Indices PF'!$E$10), N307*'Indices PF'!$J$8,
   IF(('Funções Transações'!N307&lt;'Indices PF'!$F$10), N307*'Indices PF'!$K$8, N307*'Indices PF'!$L$8)),
    IF((O307&gt;='Indices PF'!$D$9),
    IF(('Funções Transações'!N307&lt;'Indices PF'!$E$10), N307*'Indices PF'!$J$9,
    IF(('Funções Transações'!N307&lt;'Indices PF'!$F$10), N307*'Indices PF'!$K$9, N307*'Indices PF'!$L$9))))),
 IF(M307="EQ", IF((O307&lt;='Indices PF'!$D$15),
  IF(('Funções Transações'!N307&lt;'Indices PF'!$E$18), N307*'Indices PF'!$J$15,
  IF(('Funções Transações'!N307&lt;'Indices PF'!$F$18), N307*'Indices PF'!$K$15, N307*'Indices PF'!$L$15)),
   IF((O307&lt;='Indices PF'!$D$16),
   IF(('Funções Transações'!N307&lt;'Indices PF'!$E$18), N307*'Indices PF'!$J$16,
   IF(('Funções Transações'!N307&lt;'Indices PF'!$F$18), N307*'Indices PF'!$K$16, N307*'Indices PF'!$L$16)),
    IF((O307&gt;='Indices PF'!$D$17),
    IF(('Funções Transações'!N307&lt;'Indices PF'!$E$18), N307*'Indices PF'!$J$17,
    IF(('Funções Transações'!N307&lt;'Indices PF'!$F$18), N307*'Indices PF'!$K$17, N307*'Indices PF'!$L$17))))),
 IF(M307="EO", IF((O307&lt;='Indices PF'!$D$23),
  IF(('Funções Transações'!N307&lt;'Indices PF'!$E$26), N307*'Indices PF'!$J$23,
  IF(('Funções Transações'!N307&lt;'Indices PF'!$F$26), N307*'Indices PF'!$K$23, N307*'Indices PF'!$L$23)),
   IF((O307&lt;='Indices PF'!$D$24),
   IF(('Funções Transações'!N307&lt;'Indices PF'!$E$26), N307*'Indices PF'!$J$24,
   IF(('Funções Transações'!N307&lt;'Indices PF'!$F$26), N307*'Indices PF'!$K$24, N307*'Indices PF'!$L$24)),
    IF((O307&gt;='Indices PF'!$D$25),
    IF(('Funções Transações'!N307&lt;'Indices PF'!$E$26), N307*'Indices PF'!$J$25,
    IF(('Funções Transações'!N307&lt;'Indices PF'!$F$26), N307*'Indices PF'!$K$25, N307*'Indices PF'!$L$25)))))))))</f>
        <v/>
      </c>
      <c r="U307" s="216" t="str">
        <f>IF(OR(ISBLANK(P307),ISBLANK(Q307)),"",
 IF((Q307&lt;='Indices PF'!$D$47),
  IF(('Funções Transações'!P307&lt;'Indices PF'!$E$50), P307*'Indices PF'!$J$47,
  IF(('Funções Transações'!P307&lt;'Indices PF'!$F$50), P307*'Indices PF'!$K$47, P307*'Indices PF'!$L$47)),
   IF((Q307&lt;='Indices PF'!$D$48),
   IF(('Funções Transações'!P307&lt;'Indices PF'!$E$50), P307*'Indices PF'!$J$48,
   IF(('Funções Transações'!P307&lt;'Indices PF'!$F$50), P307*'Indices PF'!$K$48, P307*'Indices PF'!$L$48)),
    IF((Q307&gt;='Indices PF'!$D$49),
    IF(('Funções Transações'!P307&lt;'Indices PF'!$E$50), P307*'Indices PF'!$J$49,
    IF(('Funções Transações'!P307&lt;'Indices PF'!$F$50), P307*'Indices PF'!$K$49, P307*'Indices PF'!$L$49))))))</f>
        <v/>
      </c>
      <c r="V307" s="256"/>
      <c r="W307" s="211"/>
      <c r="X307" s="211"/>
      <c r="Y307" s="169"/>
      <c r="Z307" s="169"/>
      <c r="AA307" s="169"/>
      <c r="AB307" s="170"/>
      <c r="AC307" s="148"/>
      <c r="AD307" s="148"/>
      <c r="AE307" s="173"/>
      <c r="AF307" s="123"/>
      <c r="AG307" s="89"/>
    </row>
    <row r="308" spans="1:33" ht="12.75" customHeight="1">
      <c r="A308" s="84"/>
      <c r="B308" s="107"/>
      <c r="C308" s="173"/>
      <c r="D308" s="168"/>
      <c r="E308" s="169"/>
      <c r="F308" s="169"/>
      <c r="G308" s="169"/>
      <c r="H308" s="169"/>
      <c r="I308" s="169"/>
      <c r="J308" s="169"/>
      <c r="K308" s="211"/>
      <c r="L308" s="205"/>
      <c r="M308" s="117"/>
      <c r="N308" s="117"/>
      <c r="O308" s="122"/>
      <c r="P308" s="122"/>
      <c r="Q308" s="122"/>
      <c r="R308" s="115" t="str">
        <f>IF(AND(ISTEXT(T308),ISTEXT(U308)),"",SUM(T308:U308)*'Indices PF'!$E$54)</f>
        <v/>
      </c>
      <c r="S308" s="214" t="str">
        <f>IF(OR(ISBLANK(N308),ISBLANK(O308)),"",
 IF(M308="EI", IF((O308&lt;='Indices PF'!$D$7),
  IF(('Funções Transações'!N308&lt;'Indices PF'!$E$10), 'Indices PF'!$E$7,
  IF(('Funções Transações'!N308&lt;'Indices PF'!$F$10), 'Indices PF'!$F$7, 'Indices PF'!$G$7)),
   IF((O308&lt;='Indices PF'!$D$8),
   IF(('Funções Transações'!N308&lt;'Indices PF'!$E$10), 'Indices PF'!$E$8,
   IF(('Funções Transações'!N308&lt;'Indices PF'!$F$10), 'Indices PF'!$F$8, 'Indices PF'!$G$8)),
    IF((O308&gt;='Indices PF'!$D$9),
    IF(('Funções Transações'!N308&lt;'Indices PF'!$E$10), 'Indices PF'!$E$9,
    IF(('Funções Transações'!N308&lt;'Indices PF'!$F$10), 'Indices PF'!$F$9, 'Indices PF'!$G$9))))),
 IF(M308="EQ", IF((O308&lt;='Indices PF'!$D$15),
  IF(('Funções Transações'!N308&lt;'Indices PF'!$E$18), 'Indices PF'!$E$15,
  IF(('Funções Transações'!N308&lt;'Indices PF'!$F$18), 'Indices PF'!$F$15, 'Indices PF'!$G$15)),
   IF((O308&lt;='Indices PF'!$D$16),
   IF(('Funções Transações'!N308&lt;'Indices PF'!$E$18), 'Indices PF'!$E$16,
   IF(('Funções Transações'!N308&lt;'Indices PF'!$F$18), 'Indices PF'!$F$16, 'Indices PF'!$G$16)),
    IF((O308&gt;='Indices PF'!$D$17),
    IF(('Funções Transações'!N308&lt;'Indices PF'!$E$18), 'Indices PF'!$E$17,
    IF(('Funções Transações'!N308&lt;'Indices PF'!$F$18), 'Indices PF'!$F$17, 'Indices PF'!$G$17))))),
 IF(M308="EO", IF((O308&lt;='Indices PF'!$D$23),
  IF(('Funções Transações'!N308&lt;'Indices PF'!$E$26), 'Indices PF'!$E$23,
  IF(('Funções Transações'!N308&lt;'Indices PF'!$F$26), 'Indices PF'!$F$23, 'Indices PF'!$G$23)),
   IF((O308&lt;='Indices PF'!$D$24),
   IF(('Funções Transações'!N308&lt;'Indices PF'!$E$26), 'Indices PF'!$E$24,
   IF(('Funções Transações'!N308&lt;'Indices PF'!$F$26), 'Indices PF'!$F$24, 'Indices PF'!$G$24)),
    IF((O308&gt;='Indices PF'!$D$25),
    IF(('Funções Transações'!N308&lt;'Indices PF'!$E$26), 'Indices PF'!$E$25,
    IF(('Funções Transações'!N308&lt;'Indices PF'!$F$26), 'Indices PF'!$F$25, 'Indices PF'!$G$25)))))))))</f>
        <v/>
      </c>
      <c r="T308" s="215" t="str">
        <f>IF(OR(ISBLANK(N308),ISBLANK(O308)),"",
 IF(M308="EI", IF((O308&lt;='Indices PF'!$D$7),
  IF(('Funções Transações'!N308&lt;'Indices PF'!$E$10), N308*'Indices PF'!$J$7,
  IF(('Funções Transações'!N308&lt;'Indices PF'!$F$10), N308*'Indices PF'!$K$7, N308*'Indices PF'!$L$7)),
   IF((O308&lt;='Indices PF'!$D$8),
   IF(('Funções Transações'!N308&lt;'Indices PF'!$E$10), N308*'Indices PF'!$J$8,
   IF(('Funções Transações'!N308&lt;'Indices PF'!$F$10), N308*'Indices PF'!$K$8, N308*'Indices PF'!$L$8)),
    IF((O308&gt;='Indices PF'!$D$9),
    IF(('Funções Transações'!N308&lt;'Indices PF'!$E$10), N308*'Indices PF'!$J$9,
    IF(('Funções Transações'!N308&lt;'Indices PF'!$F$10), N308*'Indices PF'!$K$9, N308*'Indices PF'!$L$9))))),
 IF(M308="EQ", IF((O308&lt;='Indices PF'!$D$15),
  IF(('Funções Transações'!N308&lt;'Indices PF'!$E$18), N308*'Indices PF'!$J$15,
  IF(('Funções Transações'!N308&lt;'Indices PF'!$F$18), N308*'Indices PF'!$K$15, N308*'Indices PF'!$L$15)),
   IF((O308&lt;='Indices PF'!$D$16),
   IF(('Funções Transações'!N308&lt;'Indices PF'!$E$18), N308*'Indices PF'!$J$16,
   IF(('Funções Transações'!N308&lt;'Indices PF'!$F$18), N308*'Indices PF'!$K$16, N308*'Indices PF'!$L$16)),
    IF((O308&gt;='Indices PF'!$D$17),
    IF(('Funções Transações'!N308&lt;'Indices PF'!$E$18), N308*'Indices PF'!$J$17,
    IF(('Funções Transações'!N308&lt;'Indices PF'!$F$18), N308*'Indices PF'!$K$17, N308*'Indices PF'!$L$17))))),
 IF(M308="EO", IF((O308&lt;='Indices PF'!$D$23),
  IF(('Funções Transações'!N308&lt;'Indices PF'!$E$26), N308*'Indices PF'!$J$23,
  IF(('Funções Transações'!N308&lt;'Indices PF'!$F$26), N308*'Indices PF'!$K$23, N308*'Indices PF'!$L$23)),
   IF((O308&lt;='Indices PF'!$D$24),
   IF(('Funções Transações'!N308&lt;'Indices PF'!$E$26), N308*'Indices PF'!$J$24,
   IF(('Funções Transações'!N308&lt;'Indices PF'!$F$26), N308*'Indices PF'!$K$24, N308*'Indices PF'!$L$24)),
    IF((O308&gt;='Indices PF'!$D$25),
    IF(('Funções Transações'!N308&lt;'Indices PF'!$E$26), N308*'Indices PF'!$J$25,
    IF(('Funções Transações'!N308&lt;'Indices PF'!$F$26), N308*'Indices PF'!$K$25, N308*'Indices PF'!$L$25)))))))))</f>
        <v/>
      </c>
      <c r="U308" s="216" t="str">
        <f>IF(OR(ISBLANK(P308),ISBLANK(Q308)),"",
 IF((Q308&lt;='Indices PF'!$D$47),
  IF(('Funções Transações'!P308&lt;'Indices PF'!$E$50), P308*'Indices PF'!$J$47,
  IF(('Funções Transações'!P308&lt;'Indices PF'!$F$50), P308*'Indices PF'!$K$47, P308*'Indices PF'!$L$47)),
   IF((Q308&lt;='Indices PF'!$D$48),
   IF(('Funções Transações'!P308&lt;'Indices PF'!$E$50), P308*'Indices PF'!$J$48,
   IF(('Funções Transações'!P308&lt;'Indices PF'!$F$50), P308*'Indices PF'!$K$48, P308*'Indices PF'!$L$48)),
    IF((Q308&gt;='Indices PF'!$D$49),
    IF(('Funções Transações'!P308&lt;'Indices PF'!$E$50), P308*'Indices PF'!$J$49,
    IF(('Funções Transações'!P308&lt;'Indices PF'!$F$50), P308*'Indices PF'!$K$49, P308*'Indices PF'!$L$49))))))</f>
        <v/>
      </c>
      <c r="V308" s="256"/>
      <c r="W308" s="211"/>
      <c r="X308" s="211"/>
      <c r="Y308" s="169"/>
      <c r="Z308" s="169"/>
      <c r="AA308" s="169"/>
      <c r="AB308" s="170"/>
      <c r="AC308" s="148"/>
      <c r="AD308" s="148"/>
      <c r="AE308" s="173"/>
      <c r="AF308" s="123"/>
      <c r="AG308" s="89"/>
    </row>
    <row r="309" spans="1:33" ht="12.75" customHeight="1">
      <c r="A309" s="84"/>
      <c r="B309" s="107"/>
      <c r="C309" s="173"/>
      <c r="D309" s="168"/>
      <c r="E309" s="169"/>
      <c r="F309" s="169"/>
      <c r="G309" s="169"/>
      <c r="H309" s="169"/>
      <c r="I309" s="169"/>
      <c r="J309" s="169"/>
      <c r="K309" s="211"/>
      <c r="L309" s="205"/>
      <c r="M309" s="117"/>
      <c r="N309" s="117"/>
      <c r="O309" s="122"/>
      <c r="P309" s="122"/>
      <c r="Q309" s="122"/>
      <c r="R309" s="115" t="str">
        <f>IF(AND(ISTEXT(T309),ISTEXT(U309)),"",SUM(T309:U309)*'Indices PF'!$E$54)</f>
        <v/>
      </c>
      <c r="S309" s="214" t="str">
        <f>IF(OR(ISBLANK(N309),ISBLANK(O309)),"",
 IF(M309="EI", IF((O309&lt;='Indices PF'!$D$7),
  IF(('Funções Transações'!N309&lt;'Indices PF'!$E$10), 'Indices PF'!$E$7,
  IF(('Funções Transações'!N309&lt;'Indices PF'!$F$10), 'Indices PF'!$F$7, 'Indices PF'!$G$7)),
   IF((O309&lt;='Indices PF'!$D$8),
   IF(('Funções Transações'!N309&lt;'Indices PF'!$E$10), 'Indices PF'!$E$8,
   IF(('Funções Transações'!N309&lt;'Indices PF'!$F$10), 'Indices PF'!$F$8, 'Indices PF'!$G$8)),
    IF((O309&gt;='Indices PF'!$D$9),
    IF(('Funções Transações'!N309&lt;'Indices PF'!$E$10), 'Indices PF'!$E$9,
    IF(('Funções Transações'!N309&lt;'Indices PF'!$F$10), 'Indices PF'!$F$9, 'Indices PF'!$G$9))))),
 IF(M309="EQ", IF((O309&lt;='Indices PF'!$D$15),
  IF(('Funções Transações'!N309&lt;'Indices PF'!$E$18), 'Indices PF'!$E$15,
  IF(('Funções Transações'!N309&lt;'Indices PF'!$F$18), 'Indices PF'!$F$15, 'Indices PF'!$G$15)),
   IF((O309&lt;='Indices PF'!$D$16),
   IF(('Funções Transações'!N309&lt;'Indices PF'!$E$18), 'Indices PF'!$E$16,
   IF(('Funções Transações'!N309&lt;'Indices PF'!$F$18), 'Indices PF'!$F$16, 'Indices PF'!$G$16)),
    IF((O309&gt;='Indices PF'!$D$17),
    IF(('Funções Transações'!N309&lt;'Indices PF'!$E$18), 'Indices PF'!$E$17,
    IF(('Funções Transações'!N309&lt;'Indices PF'!$F$18), 'Indices PF'!$F$17, 'Indices PF'!$G$17))))),
 IF(M309="EO", IF((O309&lt;='Indices PF'!$D$23),
  IF(('Funções Transações'!N309&lt;'Indices PF'!$E$26), 'Indices PF'!$E$23,
  IF(('Funções Transações'!N309&lt;'Indices PF'!$F$26), 'Indices PF'!$F$23, 'Indices PF'!$G$23)),
   IF((O309&lt;='Indices PF'!$D$24),
   IF(('Funções Transações'!N309&lt;'Indices PF'!$E$26), 'Indices PF'!$E$24,
   IF(('Funções Transações'!N309&lt;'Indices PF'!$F$26), 'Indices PF'!$F$24, 'Indices PF'!$G$24)),
    IF((O309&gt;='Indices PF'!$D$25),
    IF(('Funções Transações'!N309&lt;'Indices PF'!$E$26), 'Indices PF'!$E$25,
    IF(('Funções Transações'!N309&lt;'Indices PF'!$F$26), 'Indices PF'!$F$25, 'Indices PF'!$G$25)))))))))</f>
        <v/>
      </c>
      <c r="T309" s="215" t="str">
        <f>IF(OR(ISBLANK(N309),ISBLANK(O309)),"",
 IF(M309="EI", IF((O309&lt;='Indices PF'!$D$7),
  IF(('Funções Transações'!N309&lt;'Indices PF'!$E$10), N309*'Indices PF'!$J$7,
  IF(('Funções Transações'!N309&lt;'Indices PF'!$F$10), N309*'Indices PF'!$K$7, N309*'Indices PF'!$L$7)),
   IF((O309&lt;='Indices PF'!$D$8),
   IF(('Funções Transações'!N309&lt;'Indices PF'!$E$10), N309*'Indices PF'!$J$8,
   IF(('Funções Transações'!N309&lt;'Indices PF'!$F$10), N309*'Indices PF'!$K$8, N309*'Indices PF'!$L$8)),
    IF((O309&gt;='Indices PF'!$D$9),
    IF(('Funções Transações'!N309&lt;'Indices PF'!$E$10), N309*'Indices PF'!$J$9,
    IF(('Funções Transações'!N309&lt;'Indices PF'!$F$10), N309*'Indices PF'!$K$9, N309*'Indices PF'!$L$9))))),
 IF(M309="EQ", IF((O309&lt;='Indices PF'!$D$15),
  IF(('Funções Transações'!N309&lt;'Indices PF'!$E$18), N309*'Indices PF'!$J$15,
  IF(('Funções Transações'!N309&lt;'Indices PF'!$F$18), N309*'Indices PF'!$K$15, N309*'Indices PF'!$L$15)),
   IF((O309&lt;='Indices PF'!$D$16),
   IF(('Funções Transações'!N309&lt;'Indices PF'!$E$18), N309*'Indices PF'!$J$16,
   IF(('Funções Transações'!N309&lt;'Indices PF'!$F$18), N309*'Indices PF'!$K$16, N309*'Indices PF'!$L$16)),
    IF((O309&gt;='Indices PF'!$D$17),
    IF(('Funções Transações'!N309&lt;'Indices PF'!$E$18), N309*'Indices PF'!$J$17,
    IF(('Funções Transações'!N309&lt;'Indices PF'!$F$18), N309*'Indices PF'!$K$17, N309*'Indices PF'!$L$17))))),
 IF(M309="EO", IF((O309&lt;='Indices PF'!$D$23),
  IF(('Funções Transações'!N309&lt;'Indices PF'!$E$26), N309*'Indices PF'!$J$23,
  IF(('Funções Transações'!N309&lt;'Indices PF'!$F$26), N309*'Indices PF'!$K$23, N309*'Indices PF'!$L$23)),
   IF((O309&lt;='Indices PF'!$D$24),
   IF(('Funções Transações'!N309&lt;'Indices PF'!$E$26), N309*'Indices PF'!$J$24,
   IF(('Funções Transações'!N309&lt;'Indices PF'!$F$26), N309*'Indices PF'!$K$24, N309*'Indices PF'!$L$24)),
    IF((O309&gt;='Indices PF'!$D$25),
    IF(('Funções Transações'!N309&lt;'Indices PF'!$E$26), N309*'Indices PF'!$J$25,
    IF(('Funções Transações'!N309&lt;'Indices PF'!$F$26), N309*'Indices PF'!$K$25, N309*'Indices PF'!$L$25)))))))))</f>
        <v/>
      </c>
      <c r="U309" s="216" t="str">
        <f>IF(OR(ISBLANK(P309),ISBLANK(Q309)),"",
 IF((Q309&lt;='Indices PF'!$D$47),
  IF(('Funções Transações'!P309&lt;'Indices PF'!$E$50), P309*'Indices PF'!$J$47,
  IF(('Funções Transações'!P309&lt;'Indices PF'!$F$50), P309*'Indices PF'!$K$47, P309*'Indices PF'!$L$47)),
   IF((Q309&lt;='Indices PF'!$D$48),
   IF(('Funções Transações'!P309&lt;'Indices PF'!$E$50), P309*'Indices PF'!$J$48,
   IF(('Funções Transações'!P309&lt;'Indices PF'!$F$50), P309*'Indices PF'!$K$48, P309*'Indices PF'!$L$48)),
    IF((Q309&gt;='Indices PF'!$D$49),
    IF(('Funções Transações'!P309&lt;'Indices PF'!$E$50), P309*'Indices PF'!$J$49,
    IF(('Funções Transações'!P309&lt;'Indices PF'!$F$50), P309*'Indices PF'!$K$49, P309*'Indices PF'!$L$49))))))</f>
        <v/>
      </c>
      <c r="V309" s="256"/>
      <c r="W309" s="211"/>
      <c r="X309" s="211"/>
      <c r="Y309" s="169"/>
      <c r="Z309" s="169"/>
      <c r="AA309" s="169"/>
      <c r="AB309" s="170"/>
      <c r="AC309" s="148"/>
      <c r="AD309" s="148"/>
      <c r="AE309" s="173"/>
      <c r="AF309" s="123"/>
      <c r="AG309" s="89"/>
    </row>
    <row r="310" spans="1:33" ht="12.75" customHeight="1">
      <c r="A310" s="84"/>
      <c r="B310" s="107"/>
      <c r="C310" s="173"/>
      <c r="D310" s="168"/>
      <c r="E310" s="169"/>
      <c r="F310" s="169"/>
      <c r="G310" s="169"/>
      <c r="H310" s="169"/>
      <c r="I310" s="169"/>
      <c r="J310" s="169"/>
      <c r="K310" s="211"/>
      <c r="L310" s="205"/>
      <c r="M310" s="117"/>
      <c r="N310" s="117"/>
      <c r="O310" s="122"/>
      <c r="P310" s="122"/>
      <c r="Q310" s="122"/>
      <c r="R310" s="115" t="str">
        <f>IF(AND(ISTEXT(T310),ISTEXT(U310)),"",SUM(T310:U310)*'Indices PF'!$E$54)</f>
        <v/>
      </c>
      <c r="S310" s="214" t="str">
        <f>IF(OR(ISBLANK(N310),ISBLANK(O310)),"",
 IF(M310="EI", IF((O310&lt;='Indices PF'!$D$7),
  IF(('Funções Transações'!N310&lt;'Indices PF'!$E$10), 'Indices PF'!$E$7,
  IF(('Funções Transações'!N310&lt;'Indices PF'!$F$10), 'Indices PF'!$F$7, 'Indices PF'!$G$7)),
   IF((O310&lt;='Indices PF'!$D$8),
   IF(('Funções Transações'!N310&lt;'Indices PF'!$E$10), 'Indices PF'!$E$8,
   IF(('Funções Transações'!N310&lt;'Indices PF'!$F$10), 'Indices PF'!$F$8, 'Indices PF'!$G$8)),
    IF((O310&gt;='Indices PF'!$D$9),
    IF(('Funções Transações'!N310&lt;'Indices PF'!$E$10), 'Indices PF'!$E$9,
    IF(('Funções Transações'!N310&lt;'Indices PF'!$F$10), 'Indices PF'!$F$9, 'Indices PF'!$G$9))))),
 IF(M310="EQ", IF((O310&lt;='Indices PF'!$D$15),
  IF(('Funções Transações'!N310&lt;'Indices PF'!$E$18), 'Indices PF'!$E$15,
  IF(('Funções Transações'!N310&lt;'Indices PF'!$F$18), 'Indices PF'!$F$15, 'Indices PF'!$G$15)),
   IF((O310&lt;='Indices PF'!$D$16),
   IF(('Funções Transações'!N310&lt;'Indices PF'!$E$18), 'Indices PF'!$E$16,
   IF(('Funções Transações'!N310&lt;'Indices PF'!$F$18), 'Indices PF'!$F$16, 'Indices PF'!$G$16)),
    IF((O310&gt;='Indices PF'!$D$17),
    IF(('Funções Transações'!N310&lt;'Indices PF'!$E$18), 'Indices PF'!$E$17,
    IF(('Funções Transações'!N310&lt;'Indices PF'!$F$18), 'Indices PF'!$F$17, 'Indices PF'!$G$17))))),
 IF(M310="EO", IF((O310&lt;='Indices PF'!$D$23),
  IF(('Funções Transações'!N310&lt;'Indices PF'!$E$26), 'Indices PF'!$E$23,
  IF(('Funções Transações'!N310&lt;'Indices PF'!$F$26), 'Indices PF'!$F$23, 'Indices PF'!$G$23)),
   IF((O310&lt;='Indices PF'!$D$24),
   IF(('Funções Transações'!N310&lt;'Indices PF'!$E$26), 'Indices PF'!$E$24,
   IF(('Funções Transações'!N310&lt;'Indices PF'!$F$26), 'Indices PF'!$F$24, 'Indices PF'!$G$24)),
    IF((O310&gt;='Indices PF'!$D$25),
    IF(('Funções Transações'!N310&lt;'Indices PF'!$E$26), 'Indices PF'!$E$25,
    IF(('Funções Transações'!N310&lt;'Indices PF'!$F$26), 'Indices PF'!$F$25, 'Indices PF'!$G$25)))))))))</f>
        <v/>
      </c>
      <c r="T310" s="215" t="str">
        <f>IF(OR(ISBLANK(N310),ISBLANK(O310)),"",
 IF(M310="EI", IF((O310&lt;='Indices PF'!$D$7),
  IF(('Funções Transações'!N310&lt;'Indices PF'!$E$10), N310*'Indices PF'!$J$7,
  IF(('Funções Transações'!N310&lt;'Indices PF'!$F$10), N310*'Indices PF'!$K$7, N310*'Indices PF'!$L$7)),
   IF((O310&lt;='Indices PF'!$D$8),
   IF(('Funções Transações'!N310&lt;'Indices PF'!$E$10), N310*'Indices PF'!$J$8,
   IF(('Funções Transações'!N310&lt;'Indices PF'!$F$10), N310*'Indices PF'!$K$8, N310*'Indices PF'!$L$8)),
    IF((O310&gt;='Indices PF'!$D$9),
    IF(('Funções Transações'!N310&lt;'Indices PF'!$E$10), N310*'Indices PF'!$J$9,
    IF(('Funções Transações'!N310&lt;'Indices PF'!$F$10), N310*'Indices PF'!$K$9, N310*'Indices PF'!$L$9))))),
 IF(M310="EQ", IF((O310&lt;='Indices PF'!$D$15),
  IF(('Funções Transações'!N310&lt;'Indices PF'!$E$18), N310*'Indices PF'!$J$15,
  IF(('Funções Transações'!N310&lt;'Indices PF'!$F$18), N310*'Indices PF'!$K$15, N310*'Indices PF'!$L$15)),
   IF((O310&lt;='Indices PF'!$D$16),
   IF(('Funções Transações'!N310&lt;'Indices PF'!$E$18), N310*'Indices PF'!$J$16,
   IF(('Funções Transações'!N310&lt;'Indices PF'!$F$18), N310*'Indices PF'!$K$16, N310*'Indices PF'!$L$16)),
    IF((O310&gt;='Indices PF'!$D$17),
    IF(('Funções Transações'!N310&lt;'Indices PF'!$E$18), N310*'Indices PF'!$J$17,
    IF(('Funções Transações'!N310&lt;'Indices PF'!$F$18), N310*'Indices PF'!$K$17, N310*'Indices PF'!$L$17))))),
 IF(M310="EO", IF((O310&lt;='Indices PF'!$D$23),
  IF(('Funções Transações'!N310&lt;'Indices PF'!$E$26), N310*'Indices PF'!$J$23,
  IF(('Funções Transações'!N310&lt;'Indices PF'!$F$26), N310*'Indices PF'!$K$23, N310*'Indices PF'!$L$23)),
   IF((O310&lt;='Indices PF'!$D$24),
   IF(('Funções Transações'!N310&lt;'Indices PF'!$E$26), N310*'Indices PF'!$J$24,
   IF(('Funções Transações'!N310&lt;'Indices PF'!$F$26), N310*'Indices PF'!$K$24, N310*'Indices PF'!$L$24)),
    IF((O310&gt;='Indices PF'!$D$25),
    IF(('Funções Transações'!N310&lt;'Indices PF'!$E$26), N310*'Indices PF'!$J$25,
    IF(('Funções Transações'!N310&lt;'Indices PF'!$F$26), N310*'Indices PF'!$K$25, N310*'Indices PF'!$L$25)))))))))</f>
        <v/>
      </c>
      <c r="U310" s="216" t="str">
        <f>IF(OR(ISBLANK(P310),ISBLANK(Q310)),"",
 IF((Q310&lt;='Indices PF'!$D$47),
  IF(('Funções Transações'!P310&lt;'Indices PF'!$E$50), P310*'Indices PF'!$J$47,
  IF(('Funções Transações'!P310&lt;'Indices PF'!$F$50), P310*'Indices PF'!$K$47, P310*'Indices PF'!$L$47)),
   IF((Q310&lt;='Indices PF'!$D$48),
   IF(('Funções Transações'!P310&lt;'Indices PF'!$E$50), P310*'Indices PF'!$J$48,
   IF(('Funções Transações'!P310&lt;'Indices PF'!$F$50), P310*'Indices PF'!$K$48, P310*'Indices PF'!$L$48)),
    IF((Q310&gt;='Indices PF'!$D$49),
    IF(('Funções Transações'!P310&lt;'Indices PF'!$E$50), P310*'Indices PF'!$J$49,
    IF(('Funções Transações'!P310&lt;'Indices PF'!$F$50), P310*'Indices PF'!$K$49, P310*'Indices PF'!$L$49))))))</f>
        <v/>
      </c>
      <c r="V310" s="256"/>
      <c r="W310" s="211"/>
      <c r="X310" s="211"/>
      <c r="Y310" s="169"/>
      <c r="Z310" s="169"/>
      <c r="AA310" s="169"/>
      <c r="AB310" s="170"/>
      <c r="AC310" s="148"/>
      <c r="AD310" s="148"/>
      <c r="AE310" s="173"/>
      <c r="AF310" s="123"/>
      <c r="AG310" s="89"/>
    </row>
    <row r="311" spans="1:33" ht="12.75" customHeight="1">
      <c r="A311" s="84"/>
      <c r="B311" s="107"/>
      <c r="C311" s="173"/>
      <c r="D311" s="168"/>
      <c r="E311" s="169"/>
      <c r="F311" s="169"/>
      <c r="G311" s="169"/>
      <c r="H311" s="169"/>
      <c r="I311" s="169"/>
      <c r="J311" s="169"/>
      <c r="K311" s="211"/>
      <c r="L311" s="205"/>
      <c r="M311" s="117"/>
      <c r="N311" s="117"/>
      <c r="O311" s="122"/>
      <c r="P311" s="122"/>
      <c r="Q311" s="122"/>
      <c r="R311" s="115" t="str">
        <f>IF(AND(ISTEXT(T311),ISTEXT(U311)),"",SUM(T311:U311)*'Indices PF'!$E$54)</f>
        <v/>
      </c>
      <c r="S311" s="214" t="str">
        <f>IF(OR(ISBLANK(N311),ISBLANK(O311)),"",
 IF(M311="EI", IF((O311&lt;='Indices PF'!$D$7),
  IF(('Funções Transações'!N311&lt;'Indices PF'!$E$10), 'Indices PF'!$E$7,
  IF(('Funções Transações'!N311&lt;'Indices PF'!$F$10), 'Indices PF'!$F$7, 'Indices PF'!$G$7)),
   IF((O311&lt;='Indices PF'!$D$8),
   IF(('Funções Transações'!N311&lt;'Indices PF'!$E$10), 'Indices PF'!$E$8,
   IF(('Funções Transações'!N311&lt;'Indices PF'!$F$10), 'Indices PF'!$F$8, 'Indices PF'!$G$8)),
    IF((O311&gt;='Indices PF'!$D$9),
    IF(('Funções Transações'!N311&lt;'Indices PF'!$E$10), 'Indices PF'!$E$9,
    IF(('Funções Transações'!N311&lt;'Indices PF'!$F$10), 'Indices PF'!$F$9, 'Indices PF'!$G$9))))),
 IF(M311="EQ", IF((O311&lt;='Indices PF'!$D$15),
  IF(('Funções Transações'!N311&lt;'Indices PF'!$E$18), 'Indices PF'!$E$15,
  IF(('Funções Transações'!N311&lt;'Indices PF'!$F$18), 'Indices PF'!$F$15, 'Indices PF'!$G$15)),
   IF((O311&lt;='Indices PF'!$D$16),
   IF(('Funções Transações'!N311&lt;'Indices PF'!$E$18), 'Indices PF'!$E$16,
   IF(('Funções Transações'!N311&lt;'Indices PF'!$F$18), 'Indices PF'!$F$16, 'Indices PF'!$G$16)),
    IF((O311&gt;='Indices PF'!$D$17),
    IF(('Funções Transações'!N311&lt;'Indices PF'!$E$18), 'Indices PF'!$E$17,
    IF(('Funções Transações'!N311&lt;'Indices PF'!$F$18), 'Indices PF'!$F$17, 'Indices PF'!$G$17))))),
 IF(M311="EO", IF((O311&lt;='Indices PF'!$D$23),
  IF(('Funções Transações'!N311&lt;'Indices PF'!$E$26), 'Indices PF'!$E$23,
  IF(('Funções Transações'!N311&lt;'Indices PF'!$F$26), 'Indices PF'!$F$23, 'Indices PF'!$G$23)),
   IF((O311&lt;='Indices PF'!$D$24),
   IF(('Funções Transações'!N311&lt;'Indices PF'!$E$26), 'Indices PF'!$E$24,
   IF(('Funções Transações'!N311&lt;'Indices PF'!$F$26), 'Indices PF'!$F$24, 'Indices PF'!$G$24)),
    IF((O311&gt;='Indices PF'!$D$25),
    IF(('Funções Transações'!N311&lt;'Indices PF'!$E$26), 'Indices PF'!$E$25,
    IF(('Funções Transações'!N311&lt;'Indices PF'!$F$26), 'Indices PF'!$F$25, 'Indices PF'!$G$25)))))))))</f>
        <v/>
      </c>
      <c r="T311" s="215" t="str">
        <f>IF(OR(ISBLANK(N311),ISBLANK(O311)),"",
 IF(M311="EI", IF((O311&lt;='Indices PF'!$D$7),
  IF(('Funções Transações'!N311&lt;'Indices PF'!$E$10), N311*'Indices PF'!$J$7,
  IF(('Funções Transações'!N311&lt;'Indices PF'!$F$10), N311*'Indices PF'!$K$7, N311*'Indices PF'!$L$7)),
   IF((O311&lt;='Indices PF'!$D$8),
   IF(('Funções Transações'!N311&lt;'Indices PF'!$E$10), N311*'Indices PF'!$J$8,
   IF(('Funções Transações'!N311&lt;'Indices PF'!$F$10), N311*'Indices PF'!$K$8, N311*'Indices PF'!$L$8)),
    IF((O311&gt;='Indices PF'!$D$9),
    IF(('Funções Transações'!N311&lt;'Indices PF'!$E$10), N311*'Indices PF'!$J$9,
    IF(('Funções Transações'!N311&lt;'Indices PF'!$F$10), N311*'Indices PF'!$K$9, N311*'Indices PF'!$L$9))))),
 IF(M311="EQ", IF((O311&lt;='Indices PF'!$D$15),
  IF(('Funções Transações'!N311&lt;'Indices PF'!$E$18), N311*'Indices PF'!$J$15,
  IF(('Funções Transações'!N311&lt;'Indices PF'!$F$18), N311*'Indices PF'!$K$15, N311*'Indices PF'!$L$15)),
   IF((O311&lt;='Indices PF'!$D$16),
   IF(('Funções Transações'!N311&lt;'Indices PF'!$E$18), N311*'Indices PF'!$J$16,
   IF(('Funções Transações'!N311&lt;'Indices PF'!$F$18), N311*'Indices PF'!$K$16, N311*'Indices PF'!$L$16)),
    IF((O311&gt;='Indices PF'!$D$17),
    IF(('Funções Transações'!N311&lt;'Indices PF'!$E$18), N311*'Indices PF'!$J$17,
    IF(('Funções Transações'!N311&lt;'Indices PF'!$F$18), N311*'Indices PF'!$K$17, N311*'Indices PF'!$L$17))))),
 IF(M311="EO", IF((O311&lt;='Indices PF'!$D$23),
  IF(('Funções Transações'!N311&lt;'Indices PF'!$E$26), N311*'Indices PF'!$J$23,
  IF(('Funções Transações'!N311&lt;'Indices PF'!$F$26), N311*'Indices PF'!$K$23, N311*'Indices PF'!$L$23)),
   IF((O311&lt;='Indices PF'!$D$24),
   IF(('Funções Transações'!N311&lt;'Indices PF'!$E$26), N311*'Indices PF'!$J$24,
   IF(('Funções Transações'!N311&lt;'Indices PF'!$F$26), N311*'Indices PF'!$K$24, N311*'Indices PF'!$L$24)),
    IF((O311&gt;='Indices PF'!$D$25),
    IF(('Funções Transações'!N311&lt;'Indices PF'!$E$26), N311*'Indices PF'!$J$25,
    IF(('Funções Transações'!N311&lt;'Indices PF'!$F$26), N311*'Indices PF'!$K$25, N311*'Indices PF'!$L$25)))))))))</f>
        <v/>
      </c>
      <c r="U311" s="216" t="str">
        <f>IF(OR(ISBLANK(P311),ISBLANK(Q311)),"",
 IF((Q311&lt;='Indices PF'!$D$47),
  IF(('Funções Transações'!P311&lt;'Indices PF'!$E$50), P311*'Indices PF'!$J$47,
  IF(('Funções Transações'!P311&lt;'Indices PF'!$F$50), P311*'Indices PF'!$K$47, P311*'Indices PF'!$L$47)),
   IF((Q311&lt;='Indices PF'!$D$48),
   IF(('Funções Transações'!P311&lt;'Indices PF'!$E$50), P311*'Indices PF'!$J$48,
   IF(('Funções Transações'!P311&lt;'Indices PF'!$F$50), P311*'Indices PF'!$K$48, P311*'Indices PF'!$L$48)),
    IF((Q311&gt;='Indices PF'!$D$49),
    IF(('Funções Transações'!P311&lt;'Indices PF'!$E$50), P311*'Indices PF'!$J$49,
    IF(('Funções Transações'!P311&lt;'Indices PF'!$F$50), P311*'Indices PF'!$K$49, P311*'Indices PF'!$L$49))))))</f>
        <v/>
      </c>
      <c r="V311" s="256"/>
      <c r="W311" s="211"/>
      <c r="X311" s="211"/>
      <c r="Y311" s="169"/>
      <c r="Z311" s="169"/>
      <c r="AA311" s="169"/>
      <c r="AB311" s="170"/>
      <c r="AC311" s="148"/>
      <c r="AD311" s="148"/>
      <c r="AE311" s="173"/>
      <c r="AF311" s="123"/>
      <c r="AG311" s="89"/>
    </row>
    <row r="312" spans="1:33" ht="12.75" customHeight="1">
      <c r="A312" s="84"/>
      <c r="B312" s="107"/>
      <c r="C312" s="173"/>
      <c r="D312" s="168"/>
      <c r="E312" s="169"/>
      <c r="F312" s="169"/>
      <c r="G312" s="169"/>
      <c r="H312" s="169"/>
      <c r="I312" s="169"/>
      <c r="J312" s="169"/>
      <c r="K312" s="211"/>
      <c r="L312" s="205"/>
      <c r="M312" s="117"/>
      <c r="N312" s="117"/>
      <c r="O312" s="122"/>
      <c r="P312" s="122"/>
      <c r="Q312" s="122"/>
      <c r="R312" s="115" t="str">
        <f>IF(AND(ISTEXT(T312),ISTEXT(U312)),"",SUM(T312:U312)*'Indices PF'!$E$54)</f>
        <v/>
      </c>
      <c r="S312" s="214" t="str">
        <f>IF(OR(ISBLANK(N312),ISBLANK(O312)),"",
 IF(M312="EI", IF((O312&lt;='Indices PF'!$D$7),
  IF(('Funções Transações'!N312&lt;'Indices PF'!$E$10), 'Indices PF'!$E$7,
  IF(('Funções Transações'!N312&lt;'Indices PF'!$F$10), 'Indices PF'!$F$7, 'Indices PF'!$G$7)),
   IF((O312&lt;='Indices PF'!$D$8),
   IF(('Funções Transações'!N312&lt;'Indices PF'!$E$10), 'Indices PF'!$E$8,
   IF(('Funções Transações'!N312&lt;'Indices PF'!$F$10), 'Indices PF'!$F$8, 'Indices PF'!$G$8)),
    IF((O312&gt;='Indices PF'!$D$9),
    IF(('Funções Transações'!N312&lt;'Indices PF'!$E$10), 'Indices PF'!$E$9,
    IF(('Funções Transações'!N312&lt;'Indices PF'!$F$10), 'Indices PF'!$F$9, 'Indices PF'!$G$9))))),
 IF(M312="EQ", IF((O312&lt;='Indices PF'!$D$15),
  IF(('Funções Transações'!N312&lt;'Indices PF'!$E$18), 'Indices PF'!$E$15,
  IF(('Funções Transações'!N312&lt;'Indices PF'!$F$18), 'Indices PF'!$F$15, 'Indices PF'!$G$15)),
   IF((O312&lt;='Indices PF'!$D$16),
   IF(('Funções Transações'!N312&lt;'Indices PF'!$E$18), 'Indices PF'!$E$16,
   IF(('Funções Transações'!N312&lt;'Indices PF'!$F$18), 'Indices PF'!$F$16, 'Indices PF'!$G$16)),
    IF((O312&gt;='Indices PF'!$D$17),
    IF(('Funções Transações'!N312&lt;'Indices PF'!$E$18), 'Indices PF'!$E$17,
    IF(('Funções Transações'!N312&lt;'Indices PF'!$F$18), 'Indices PF'!$F$17, 'Indices PF'!$G$17))))),
 IF(M312="EO", IF((O312&lt;='Indices PF'!$D$23),
  IF(('Funções Transações'!N312&lt;'Indices PF'!$E$26), 'Indices PF'!$E$23,
  IF(('Funções Transações'!N312&lt;'Indices PF'!$F$26), 'Indices PF'!$F$23, 'Indices PF'!$G$23)),
   IF((O312&lt;='Indices PF'!$D$24),
   IF(('Funções Transações'!N312&lt;'Indices PF'!$E$26), 'Indices PF'!$E$24,
   IF(('Funções Transações'!N312&lt;'Indices PF'!$F$26), 'Indices PF'!$F$24, 'Indices PF'!$G$24)),
    IF((O312&gt;='Indices PF'!$D$25),
    IF(('Funções Transações'!N312&lt;'Indices PF'!$E$26), 'Indices PF'!$E$25,
    IF(('Funções Transações'!N312&lt;'Indices PF'!$F$26), 'Indices PF'!$F$25, 'Indices PF'!$G$25)))))))))</f>
        <v/>
      </c>
      <c r="T312" s="215" t="str">
        <f>IF(OR(ISBLANK(N312),ISBLANK(O312)),"",
 IF(M312="EI", IF((O312&lt;='Indices PF'!$D$7),
  IF(('Funções Transações'!N312&lt;'Indices PF'!$E$10), N312*'Indices PF'!$J$7,
  IF(('Funções Transações'!N312&lt;'Indices PF'!$F$10), N312*'Indices PF'!$K$7, N312*'Indices PF'!$L$7)),
   IF((O312&lt;='Indices PF'!$D$8),
   IF(('Funções Transações'!N312&lt;'Indices PF'!$E$10), N312*'Indices PF'!$J$8,
   IF(('Funções Transações'!N312&lt;'Indices PF'!$F$10), N312*'Indices PF'!$K$8, N312*'Indices PF'!$L$8)),
    IF((O312&gt;='Indices PF'!$D$9),
    IF(('Funções Transações'!N312&lt;'Indices PF'!$E$10), N312*'Indices PF'!$J$9,
    IF(('Funções Transações'!N312&lt;'Indices PF'!$F$10), N312*'Indices PF'!$K$9, N312*'Indices PF'!$L$9))))),
 IF(M312="EQ", IF((O312&lt;='Indices PF'!$D$15),
  IF(('Funções Transações'!N312&lt;'Indices PF'!$E$18), N312*'Indices PF'!$J$15,
  IF(('Funções Transações'!N312&lt;'Indices PF'!$F$18), N312*'Indices PF'!$K$15, N312*'Indices PF'!$L$15)),
   IF((O312&lt;='Indices PF'!$D$16),
   IF(('Funções Transações'!N312&lt;'Indices PF'!$E$18), N312*'Indices PF'!$J$16,
   IF(('Funções Transações'!N312&lt;'Indices PF'!$F$18), N312*'Indices PF'!$K$16, N312*'Indices PF'!$L$16)),
    IF((O312&gt;='Indices PF'!$D$17),
    IF(('Funções Transações'!N312&lt;'Indices PF'!$E$18), N312*'Indices PF'!$J$17,
    IF(('Funções Transações'!N312&lt;'Indices PF'!$F$18), N312*'Indices PF'!$K$17, N312*'Indices PF'!$L$17))))),
 IF(M312="EO", IF((O312&lt;='Indices PF'!$D$23),
  IF(('Funções Transações'!N312&lt;'Indices PF'!$E$26), N312*'Indices PF'!$J$23,
  IF(('Funções Transações'!N312&lt;'Indices PF'!$F$26), N312*'Indices PF'!$K$23, N312*'Indices PF'!$L$23)),
   IF((O312&lt;='Indices PF'!$D$24),
   IF(('Funções Transações'!N312&lt;'Indices PF'!$E$26), N312*'Indices PF'!$J$24,
   IF(('Funções Transações'!N312&lt;'Indices PF'!$F$26), N312*'Indices PF'!$K$24, N312*'Indices PF'!$L$24)),
    IF((O312&gt;='Indices PF'!$D$25),
    IF(('Funções Transações'!N312&lt;'Indices PF'!$E$26), N312*'Indices PF'!$J$25,
    IF(('Funções Transações'!N312&lt;'Indices PF'!$F$26), N312*'Indices PF'!$K$25, N312*'Indices PF'!$L$25)))))))))</f>
        <v/>
      </c>
      <c r="U312" s="216" t="str">
        <f>IF(OR(ISBLANK(P312),ISBLANK(Q312)),"",
 IF((Q312&lt;='Indices PF'!$D$47),
  IF(('Funções Transações'!P312&lt;'Indices PF'!$E$50), P312*'Indices PF'!$J$47,
  IF(('Funções Transações'!P312&lt;'Indices PF'!$F$50), P312*'Indices PF'!$K$47, P312*'Indices PF'!$L$47)),
   IF((Q312&lt;='Indices PF'!$D$48),
   IF(('Funções Transações'!P312&lt;'Indices PF'!$E$50), P312*'Indices PF'!$J$48,
   IF(('Funções Transações'!P312&lt;'Indices PF'!$F$50), P312*'Indices PF'!$K$48, P312*'Indices PF'!$L$48)),
    IF((Q312&gt;='Indices PF'!$D$49),
    IF(('Funções Transações'!P312&lt;'Indices PF'!$E$50), P312*'Indices PF'!$J$49,
    IF(('Funções Transações'!P312&lt;'Indices PF'!$F$50), P312*'Indices PF'!$K$49, P312*'Indices PF'!$L$49))))))</f>
        <v/>
      </c>
      <c r="V312" s="256"/>
      <c r="W312" s="211"/>
      <c r="X312" s="211"/>
      <c r="Y312" s="169"/>
      <c r="Z312" s="169"/>
      <c r="AA312" s="169"/>
      <c r="AB312" s="170"/>
      <c r="AC312" s="148"/>
      <c r="AD312" s="148"/>
      <c r="AE312" s="173"/>
      <c r="AF312" s="123"/>
      <c r="AG312" s="89"/>
    </row>
    <row r="313" spans="1:33" ht="12.75" customHeight="1">
      <c r="A313" s="84"/>
      <c r="B313" s="107"/>
      <c r="C313" s="173"/>
      <c r="D313" s="168"/>
      <c r="E313" s="169"/>
      <c r="F313" s="169"/>
      <c r="G313" s="169"/>
      <c r="H313" s="169"/>
      <c r="I313" s="169"/>
      <c r="J313" s="169"/>
      <c r="K313" s="211"/>
      <c r="L313" s="205"/>
      <c r="M313" s="117"/>
      <c r="N313" s="117"/>
      <c r="O313" s="122"/>
      <c r="P313" s="122"/>
      <c r="Q313" s="122"/>
      <c r="R313" s="115" t="str">
        <f>IF(AND(ISTEXT(T313),ISTEXT(U313)),"",SUM(T313:U313)*'Indices PF'!$E$54)</f>
        <v/>
      </c>
      <c r="S313" s="214" t="str">
        <f>IF(OR(ISBLANK(N313),ISBLANK(O313)),"",
 IF(M313="EI", IF((O313&lt;='Indices PF'!$D$7),
  IF(('Funções Transações'!N313&lt;'Indices PF'!$E$10), 'Indices PF'!$E$7,
  IF(('Funções Transações'!N313&lt;'Indices PF'!$F$10), 'Indices PF'!$F$7, 'Indices PF'!$G$7)),
   IF((O313&lt;='Indices PF'!$D$8),
   IF(('Funções Transações'!N313&lt;'Indices PF'!$E$10), 'Indices PF'!$E$8,
   IF(('Funções Transações'!N313&lt;'Indices PF'!$F$10), 'Indices PF'!$F$8, 'Indices PF'!$G$8)),
    IF((O313&gt;='Indices PF'!$D$9),
    IF(('Funções Transações'!N313&lt;'Indices PF'!$E$10), 'Indices PF'!$E$9,
    IF(('Funções Transações'!N313&lt;'Indices PF'!$F$10), 'Indices PF'!$F$9, 'Indices PF'!$G$9))))),
 IF(M313="EQ", IF((O313&lt;='Indices PF'!$D$15),
  IF(('Funções Transações'!N313&lt;'Indices PF'!$E$18), 'Indices PF'!$E$15,
  IF(('Funções Transações'!N313&lt;'Indices PF'!$F$18), 'Indices PF'!$F$15, 'Indices PF'!$G$15)),
   IF((O313&lt;='Indices PF'!$D$16),
   IF(('Funções Transações'!N313&lt;'Indices PF'!$E$18), 'Indices PF'!$E$16,
   IF(('Funções Transações'!N313&lt;'Indices PF'!$F$18), 'Indices PF'!$F$16, 'Indices PF'!$G$16)),
    IF((O313&gt;='Indices PF'!$D$17),
    IF(('Funções Transações'!N313&lt;'Indices PF'!$E$18), 'Indices PF'!$E$17,
    IF(('Funções Transações'!N313&lt;'Indices PF'!$F$18), 'Indices PF'!$F$17, 'Indices PF'!$G$17))))),
 IF(M313="EO", IF((O313&lt;='Indices PF'!$D$23),
  IF(('Funções Transações'!N313&lt;'Indices PF'!$E$26), 'Indices PF'!$E$23,
  IF(('Funções Transações'!N313&lt;'Indices PF'!$F$26), 'Indices PF'!$F$23, 'Indices PF'!$G$23)),
   IF((O313&lt;='Indices PF'!$D$24),
   IF(('Funções Transações'!N313&lt;'Indices PF'!$E$26), 'Indices PF'!$E$24,
   IF(('Funções Transações'!N313&lt;'Indices PF'!$F$26), 'Indices PF'!$F$24, 'Indices PF'!$G$24)),
    IF((O313&gt;='Indices PF'!$D$25),
    IF(('Funções Transações'!N313&lt;'Indices PF'!$E$26), 'Indices PF'!$E$25,
    IF(('Funções Transações'!N313&lt;'Indices PF'!$F$26), 'Indices PF'!$F$25, 'Indices PF'!$G$25)))))))))</f>
        <v/>
      </c>
      <c r="T313" s="215" t="str">
        <f>IF(OR(ISBLANK(N313),ISBLANK(O313)),"",
 IF(M313="EI", IF((O313&lt;='Indices PF'!$D$7),
  IF(('Funções Transações'!N313&lt;'Indices PF'!$E$10), N313*'Indices PF'!$J$7,
  IF(('Funções Transações'!N313&lt;'Indices PF'!$F$10), N313*'Indices PF'!$K$7, N313*'Indices PF'!$L$7)),
   IF((O313&lt;='Indices PF'!$D$8),
   IF(('Funções Transações'!N313&lt;'Indices PF'!$E$10), N313*'Indices PF'!$J$8,
   IF(('Funções Transações'!N313&lt;'Indices PF'!$F$10), N313*'Indices PF'!$K$8, N313*'Indices PF'!$L$8)),
    IF((O313&gt;='Indices PF'!$D$9),
    IF(('Funções Transações'!N313&lt;'Indices PF'!$E$10), N313*'Indices PF'!$J$9,
    IF(('Funções Transações'!N313&lt;'Indices PF'!$F$10), N313*'Indices PF'!$K$9, N313*'Indices PF'!$L$9))))),
 IF(M313="EQ", IF((O313&lt;='Indices PF'!$D$15),
  IF(('Funções Transações'!N313&lt;'Indices PF'!$E$18), N313*'Indices PF'!$J$15,
  IF(('Funções Transações'!N313&lt;'Indices PF'!$F$18), N313*'Indices PF'!$K$15, N313*'Indices PF'!$L$15)),
   IF((O313&lt;='Indices PF'!$D$16),
   IF(('Funções Transações'!N313&lt;'Indices PF'!$E$18), N313*'Indices PF'!$J$16,
   IF(('Funções Transações'!N313&lt;'Indices PF'!$F$18), N313*'Indices PF'!$K$16, N313*'Indices PF'!$L$16)),
    IF((O313&gt;='Indices PF'!$D$17),
    IF(('Funções Transações'!N313&lt;'Indices PF'!$E$18), N313*'Indices PF'!$J$17,
    IF(('Funções Transações'!N313&lt;'Indices PF'!$F$18), N313*'Indices PF'!$K$17, N313*'Indices PF'!$L$17))))),
 IF(M313="EO", IF((O313&lt;='Indices PF'!$D$23),
  IF(('Funções Transações'!N313&lt;'Indices PF'!$E$26), N313*'Indices PF'!$J$23,
  IF(('Funções Transações'!N313&lt;'Indices PF'!$F$26), N313*'Indices PF'!$K$23, N313*'Indices PF'!$L$23)),
   IF((O313&lt;='Indices PF'!$D$24),
   IF(('Funções Transações'!N313&lt;'Indices PF'!$E$26), N313*'Indices PF'!$J$24,
   IF(('Funções Transações'!N313&lt;'Indices PF'!$F$26), N313*'Indices PF'!$K$24, N313*'Indices PF'!$L$24)),
    IF((O313&gt;='Indices PF'!$D$25),
    IF(('Funções Transações'!N313&lt;'Indices PF'!$E$26), N313*'Indices PF'!$J$25,
    IF(('Funções Transações'!N313&lt;'Indices PF'!$F$26), N313*'Indices PF'!$K$25, N313*'Indices PF'!$L$25)))))))))</f>
        <v/>
      </c>
      <c r="U313" s="216" t="str">
        <f>IF(OR(ISBLANK(P313),ISBLANK(Q313)),"",
 IF((Q313&lt;='Indices PF'!$D$47),
  IF(('Funções Transações'!P313&lt;'Indices PF'!$E$50), P313*'Indices PF'!$J$47,
  IF(('Funções Transações'!P313&lt;'Indices PF'!$F$50), P313*'Indices PF'!$K$47, P313*'Indices PF'!$L$47)),
   IF((Q313&lt;='Indices PF'!$D$48),
   IF(('Funções Transações'!P313&lt;'Indices PF'!$E$50), P313*'Indices PF'!$J$48,
   IF(('Funções Transações'!P313&lt;'Indices PF'!$F$50), P313*'Indices PF'!$K$48, P313*'Indices PF'!$L$48)),
    IF((Q313&gt;='Indices PF'!$D$49),
    IF(('Funções Transações'!P313&lt;'Indices PF'!$E$50), P313*'Indices PF'!$J$49,
    IF(('Funções Transações'!P313&lt;'Indices PF'!$F$50), P313*'Indices PF'!$K$49, P313*'Indices PF'!$L$49))))))</f>
        <v/>
      </c>
      <c r="V313" s="256"/>
      <c r="W313" s="211"/>
      <c r="X313" s="211"/>
      <c r="Y313" s="169"/>
      <c r="Z313" s="169"/>
      <c r="AA313" s="169"/>
      <c r="AB313" s="170"/>
      <c r="AC313" s="148"/>
      <c r="AD313" s="148"/>
      <c r="AE313" s="173"/>
      <c r="AF313" s="123"/>
      <c r="AG313" s="89"/>
    </row>
    <row r="314" spans="1:33" ht="12.75" customHeight="1">
      <c r="A314" s="84"/>
      <c r="B314" s="107"/>
      <c r="C314" s="173"/>
      <c r="D314" s="168"/>
      <c r="E314" s="169"/>
      <c r="F314" s="169"/>
      <c r="G314" s="169"/>
      <c r="H314" s="169"/>
      <c r="I314" s="169"/>
      <c r="J314" s="169"/>
      <c r="K314" s="211"/>
      <c r="L314" s="205"/>
      <c r="M314" s="117"/>
      <c r="N314" s="117"/>
      <c r="O314" s="122"/>
      <c r="P314" s="122"/>
      <c r="Q314" s="122"/>
      <c r="R314" s="115" t="str">
        <f>IF(AND(ISTEXT(T314),ISTEXT(U314)),"",SUM(T314:U314)*'Indices PF'!$E$54)</f>
        <v/>
      </c>
      <c r="S314" s="214" t="str">
        <f>IF(OR(ISBLANK(N314),ISBLANK(O314)),"",
 IF(M314="EI", IF((O314&lt;='Indices PF'!$D$7),
  IF(('Funções Transações'!N314&lt;'Indices PF'!$E$10), 'Indices PF'!$E$7,
  IF(('Funções Transações'!N314&lt;'Indices PF'!$F$10), 'Indices PF'!$F$7, 'Indices PF'!$G$7)),
   IF((O314&lt;='Indices PF'!$D$8),
   IF(('Funções Transações'!N314&lt;'Indices PF'!$E$10), 'Indices PF'!$E$8,
   IF(('Funções Transações'!N314&lt;'Indices PF'!$F$10), 'Indices PF'!$F$8, 'Indices PF'!$G$8)),
    IF((O314&gt;='Indices PF'!$D$9),
    IF(('Funções Transações'!N314&lt;'Indices PF'!$E$10), 'Indices PF'!$E$9,
    IF(('Funções Transações'!N314&lt;'Indices PF'!$F$10), 'Indices PF'!$F$9, 'Indices PF'!$G$9))))),
 IF(M314="EQ", IF((O314&lt;='Indices PF'!$D$15),
  IF(('Funções Transações'!N314&lt;'Indices PF'!$E$18), 'Indices PF'!$E$15,
  IF(('Funções Transações'!N314&lt;'Indices PF'!$F$18), 'Indices PF'!$F$15, 'Indices PF'!$G$15)),
   IF((O314&lt;='Indices PF'!$D$16),
   IF(('Funções Transações'!N314&lt;'Indices PF'!$E$18), 'Indices PF'!$E$16,
   IF(('Funções Transações'!N314&lt;'Indices PF'!$F$18), 'Indices PF'!$F$16, 'Indices PF'!$G$16)),
    IF((O314&gt;='Indices PF'!$D$17),
    IF(('Funções Transações'!N314&lt;'Indices PF'!$E$18), 'Indices PF'!$E$17,
    IF(('Funções Transações'!N314&lt;'Indices PF'!$F$18), 'Indices PF'!$F$17, 'Indices PF'!$G$17))))),
 IF(M314="EO", IF((O314&lt;='Indices PF'!$D$23),
  IF(('Funções Transações'!N314&lt;'Indices PF'!$E$26), 'Indices PF'!$E$23,
  IF(('Funções Transações'!N314&lt;'Indices PF'!$F$26), 'Indices PF'!$F$23, 'Indices PF'!$G$23)),
   IF((O314&lt;='Indices PF'!$D$24),
   IF(('Funções Transações'!N314&lt;'Indices PF'!$E$26), 'Indices PF'!$E$24,
   IF(('Funções Transações'!N314&lt;'Indices PF'!$F$26), 'Indices PF'!$F$24, 'Indices PF'!$G$24)),
    IF((O314&gt;='Indices PF'!$D$25),
    IF(('Funções Transações'!N314&lt;'Indices PF'!$E$26), 'Indices PF'!$E$25,
    IF(('Funções Transações'!N314&lt;'Indices PF'!$F$26), 'Indices PF'!$F$25, 'Indices PF'!$G$25)))))))))</f>
        <v/>
      </c>
      <c r="T314" s="215" t="str">
        <f>IF(OR(ISBLANK(N314),ISBLANK(O314)),"",
 IF(M314="EI", IF((O314&lt;='Indices PF'!$D$7),
  IF(('Funções Transações'!N314&lt;'Indices PF'!$E$10), N314*'Indices PF'!$J$7,
  IF(('Funções Transações'!N314&lt;'Indices PF'!$F$10), N314*'Indices PF'!$K$7, N314*'Indices PF'!$L$7)),
   IF((O314&lt;='Indices PF'!$D$8),
   IF(('Funções Transações'!N314&lt;'Indices PF'!$E$10), N314*'Indices PF'!$J$8,
   IF(('Funções Transações'!N314&lt;'Indices PF'!$F$10), N314*'Indices PF'!$K$8, N314*'Indices PF'!$L$8)),
    IF((O314&gt;='Indices PF'!$D$9),
    IF(('Funções Transações'!N314&lt;'Indices PF'!$E$10), N314*'Indices PF'!$J$9,
    IF(('Funções Transações'!N314&lt;'Indices PF'!$F$10), N314*'Indices PF'!$K$9, N314*'Indices PF'!$L$9))))),
 IF(M314="EQ", IF((O314&lt;='Indices PF'!$D$15),
  IF(('Funções Transações'!N314&lt;'Indices PF'!$E$18), N314*'Indices PF'!$J$15,
  IF(('Funções Transações'!N314&lt;'Indices PF'!$F$18), N314*'Indices PF'!$K$15, N314*'Indices PF'!$L$15)),
   IF((O314&lt;='Indices PF'!$D$16),
   IF(('Funções Transações'!N314&lt;'Indices PF'!$E$18), N314*'Indices PF'!$J$16,
   IF(('Funções Transações'!N314&lt;'Indices PF'!$F$18), N314*'Indices PF'!$K$16, N314*'Indices PF'!$L$16)),
    IF((O314&gt;='Indices PF'!$D$17),
    IF(('Funções Transações'!N314&lt;'Indices PF'!$E$18), N314*'Indices PF'!$J$17,
    IF(('Funções Transações'!N314&lt;'Indices PF'!$F$18), N314*'Indices PF'!$K$17, N314*'Indices PF'!$L$17))))),
 IF(M314="EO", IF((O314&lt;='Indices PF'!$D$23),
  IF(('Funções Transações'!N314&lt;'Indices PF'!$E$26), N314*'Indices PF'!$J$23,
  IF(('Funções Transações'!N314&lt;'Indices PF'!$F$26), N314*'Indices PF'!$K$23, N314*'Indices PF'!$L$23)),
   IF((O314&lt;='Indices PF'!$D$24),
   IF(('Funções Transações'!N314&lt;'Indices PF'!$E$26), N314*'Indices PF'!$J$24,
   IF(('Funções Transações'!N314&lt;'Indices PF'!$F$26), N314*'Indices PF'!$K$24, N314*'Indices PF'!$L$24)),
    IF((O314&gt;='Indices PF'!$D$25),
    IF(('Funções Transações'!N314&lt;'Indices PF'!$E$26), N314*'Indices PF'!$J$25,
    IF(('Funções Transações'!N314&lt;'Indices PF'!$F$26), N314*'Indices PF'!$K$25, N314*'Indices PF'!$L$25)))))))))</f>
        <v/>
      </c>
      <c r="U314" s="216" t="str">
        <f>IF(OR(ISBLANK(P314),ISBLANK(Q314)),"",
 IF((Q314&lt;='Indices PF'!$D$47),
  IF(('Funções Transações'!P314&lt;'Indices PF'!$E$50), P314*'Indices PF'!$J$47,
  IF(('Funções Transações'!P314&lt;'Indices PF'!$F$50), P314*'Indices PF'!$K$47, P314*'Indices PF'!$L$47)),
   IF((Q314&lt;='Indices PF'!$D$48),
   IF(('Funções Transações'!P314&lt;'Indices PF'!$E$50), P314*'Indices PF'!$J$48,
   IF(('Funções Transações'!P314&lt;'Indices PF'!$F$50), P314*'Indices PF'!$K$48, P314*'Indices PF'!$L$48)),
    IF((Q314&gt;='Indices PF'!$D$49),
    IF(('Funções Transações'!P314&lt;'Indices PF'!$E$50), P314*'Indices PF'!$J$49,
    IF(('Funções Transações'!P314&lt;'Indices PF'!$F$50), P314*'Indices PF'!$K$49, P314*'Indices PF'!$L$49))))))</f>
        <v/>
      </c>
      <c r="V314" s="256"/>
      <c r="W314" s="211"/>
      <c r="X314" s="211"/>
      <c r="Y314" s="169"/>
      <c r="Z314" s="169"/>
      <c r="AA314" s="169"/>
      <c r="AB314" s="170"/>
      <c r="AC314" s="148"/>
      <c r="AD314" s="148"/>
      <c r="AE314" s="173"/>
      <c r="AF314" s="123"/>
      <c r="AG314" s="89"/>
    </row>
    <row r="315" spans="1:33" ht="12.75" customHeight="1">
      <c r="A315" s="84"/>
      <c r="B315" s="107"/>
      <c r="C315" s="173"/>
      <c r="D315" s="168"/>
      <c r="E315" s="169"/>
      <c r="F315" s="169"/>
      <c r="G315" s="169"/>
      <c r="H315" s="169"/>
      <c r="I315" s="169"/>
      <c r="J315" s="169"/>
      <c r="K315" s="211"/>
      <c r="L315" s="205"/>
      <c r="M315" s="117"/>
      <c r="N315" s="117"/>
      <c r="O315" s="122"/>
      <c r="P315" s="122"/>
      <c r="Q315" s="122"/>
      <c r="R315" s="115" t="str">
        <f>IF(AND(ISTEXT(T315),ISTEXT(U315)),"",SUM(T315:U315)*'Indices PF'!$E$54)</f>
        <v/>
      </c>
      <c r="S315" s="214" t="str">
        <f>IF(OR(ISBLANK(N315),ISBLANK(O315)),"",
 IF(M315="EI", IF((O315&lt;='Indices PF'!$D$7),
  IF(('Funções Transações'!N315&lt;'Indices PF'!$E$10), 'Indices PF'!$E$7,
  IF(('Funções Transações'!N315&lt;'Indices PF'!$F$10), 'Indices PF'!$F$7, 'Indices PF'!$G$7)),
   IF((O315&lt;='Indices PF'!$D$8),
   IF(('Funções Transações'!N315&lt;'Indices PF'!$E$10), 'Indices PF'!$E$8,
   IF(('Funções Transações'!N315&lt;'Indices PF'!$F$10), 'Indices PF'!$F$8, 'Indices PF'!$G$8)),
    IF((O315&gt;='Indices PF'!$D$9),
    IF(('Funções Transações'!N315&lt;'Indices PF'!$E$10), 'Indices PF'!$E$9,
    IF(('Funções Transações'!N315&lt;'Indices PF'!$F$10), 'Indices PF'!$F$9, 'Indices PF'!$G$9))))),
 IF(M315="EQ", IF((O315&lt;='Indices PF'!$D$15),
  IF(('Funções Transações'!N315&lt;'Indices PF'!$E$18), 'Indices PF'!$E$15,
  IF(('Funções Transações'!N315&lt;'Indices PF'!$F$18), 'Indices PF'!$F$15, 'Indices PF'!$G$15)),
   IF((O315&lt;='Indices PF'!$D$16),
   IF(('Funções Transações'!N315&lt;'Indices PF'!$E$18), 'Indices PF'!$E$16,
   IF(('Funções Transações'!N315&lt;'Indices PF'!$F$18), 'Indices PF'!$F$16, 'Indices PF'!$G$16)),
    IF((O315&gt;='Indices PF'!$D$17),
    IF(('Funções Transações'!N315&lt;'Indices PF'!$E$18), 'Indices PF'!$E$17,
    IF(('Funções Transações'!N315&lt;'Indices PF'!$F$18), 'Indices PF'!$F$17, 'Indices PF'!$G$17))))),
 IF(M315="EO", IF((O315&lt;='Indices PF'!$D$23),
  IF(('Funções Transações'!N315&lt;'Indices PF'!$E$26), 'Indices PF'!$E$23,
  IF(('Funções Transações'!N315&lt;'Indices PF'!$F$26), 'Indices PF'!$F$23, 'Indices PF'!$G$23)),
   IF((O315&lt;='Indices PF'!$D$24),
   IF(('Funções Transações'!N315&lt;'Indices PF'!$E$26), 'Indices PF'!$E$24,
   IF(('Funções Transações'!N315&lt;'Indices PF'!$F$26), 'Indices PF'!$F$24, 'Indices PF'!$G$24)),
    IF((O315&gt;='Indices PF'!$D$25),
    IF(('Funções Transações'!N315&lt;'Indices PF'!$E$26), 'Indices PF'!$E$25,
    IF(('Funções Transações'!N315&lt;'Indices PF'!$F$26), 'Indices PF'!$F$25, 'Indices PF'!$G$25)))))))))</f>
        <v/>
      </c>
      <c r="T315" s="215" t="str">
        <f>IF(OR(ISBLANK(N315),ISBLANK(O315)),"",
 IF(M315="EI", IF((O315&lt;='Indices PF'!$D$7),
  IF(('Funções Transações'!N315&lt;'Indices PF'!$E$10), N315*'Indices PF'!$J$7,
  IF(('Funções Transações'!N315&lt;'Indices PF'!$F$10), N315*'Indices PF'!$K$7, N315*'Indices PF'!$L$7)),
   IF((O315&lt;='Indices PF'!$D$8),
   IF(('Funções Transações'!N315&lt;'Indices PF'!$E$10), N315*'Indices PF'!$J$8,
   IF(('Funções Transações'!N315&lt;'Indices PF'!$F$10), N315*'Indices PF'!$K$8, N315*'Indices PF'!$L$8)),
    IF((O315&gt;='Indices PF'!$D$9),
    IF(('Funções Transações'!N315&lt;'Indices PF'!$E$10), N315*'Indices PF'!$J$9,
    IF(('Funções Transações'!N315&lt;'Indices PF'!$F$10), N315*'Indices PF'!$K$9, N315*'Indices PF'!$L$9))))),
 IF(M315="EQ", IF((O315&lt;='Indices PF'!$D$15),
  IF(('Funções Transações'!N315&lt;'Indices PF'!$E$18), N315*'Indices PF'!$J$15,
  IF(('Funções Transações'!N315&lt;'Indices PF'!$F$18), N315*'Indices PF'!$K$15, N315*'Indices PF'!$L$15)),
   IF((O315&lt;='Indices PF'!$D$16),
   IF(('Funções Transações'!N315&lt;'Indices PF'!$E$18), N315*'Indices PF'!$J$16,
   IF(('Funções Transações'!N315&lt;'Indices PF'!$F$18), N315*'Indices PF'!$K$16, N315*'Indices PF'!$L$16)),
    IF((O315&gt;='Indices PF'!$D$17),
    IF(('Funções Transações'!N315&lt;'Indices PF'!$E$18), N315*'Indices PF'!$J$17,
    IF(('Funções Transações'!N315&lt;'Indices PF'!$F$18), N315*'Indices PF'!$K$17, N315*'Indices PF'!$L$17))))),
 IF(M315="EO", IF((O315&lt;='Indices PF'!$D$23),
  IF(('Funções Transações'!N315&lt;'Indices PF'!$E$26), N315*'Indices PF'!$J$23,
  IF(('Funções Transações'!N315&lt;'Indices PF'!$F$26), N315*'Indices PF'!$K$23, N315*'Indices PF'!$L$23)),
   IF((O315&lt;='Indices PF'!$D$24),
   IF(('Funções Transações'!N315&lt;'Indices PF'!$E$26), N315*'Indices PF'!$J$24,
   IF(('Funções Transações'!N315&lt;'Indices PF'!$F$26), N315*'Indices PF'!$K$24, N315*'Indices PF'!$L$24)),
    IF((O315&gt;='Indices PF'!$D$25),
    IF(('Funções Transações'!N315&lt;'Indices PF'!$E$26), N315*'Indices PF'!$J$25,
    IF(('Funções Transações'!N315&lt;'Indices PF'!$F$26), N315*'Indices PF'!$K$25, N315*'Indices PF'!$L$25)))))))))</f>
        <v/>
      </c>
      <c r="U315" s="216" t="str">
        <f>IF(OR(ISBLANK(P315),ISBLANK(Q315)),"",
 IF((Q315&lt;='Indices PF'!$D$47),
  IF(('Funções Transações'!P315&lt;'Indices PF'!$E$50), P315*'Indices PF'!$J$47,
  IF(('Funções Transações'!P315&lt;'Indices PF'!$F$50), P315*'Indices PF'!$K$47, P315*'Indices PF'!$L$47)),
   IF((Q315&lt;='Indices PF'!$D$48),
   IF(('Funções Transações'!P315&lt;'Indices PF'!$E$50), P315*'Indices PF'!$J$48,
   IF(('Funções Transações'!P315&lt;'Indices PF'!$F$50), P315*'Indices PF'!$K$48, P315*'Indices PF'!$L$48)),
    IF((Q315&gt;='Indices PF'!$D$49),
    IF(('Funções Transações'!P315&lt;'Indices PF'!$E$50), P315*'Indices PF'!$J$49,
    IF(('Funções Transações'!P315&lt;'Indices PF'!$F$50), P315*'Indices PF'!$K$49, P315*'Indices PF'!$L$49))))))</f>
        <v/>
      </c>
      <c r="V315" s="256"/>
      <c r="W315" s="211"/>
      <c r="X315" s="211"/>
      <c r="Y315" s="169"/>
      <c r="Z315" s="169"/>
      <c r="AA315" s="169"/>
      <c r="AB315" s="170"/>
      <c r="AC315" s="148"/>
      <c r="AD315" s="148"/>
      <c r="AE315" s="173"/>
      <c r="AF315" s="123"/>
      <c r="AG315" s="89"/>
    </row>
    <row r="316" spans="1:33" ht="12.75" customHeight="1">
      <c r="A316" s="84"/>
      <c r="B316" s="107"/>
      <c r="C316" s="173"/>
      <c r="D316" s="168"/>
      <c r="E316" s="169"/>
      <c r="F316" s="169"/>
      <c r="G316" s="169"/>
      <c r="H316" s="169"/>
      <c r="I316" s="169"/>
      <c r="J316" s="169"/>
      <c r="K316" s="211"/>
      <c r="L316" s="205"/>
      <c r="M316" s="117"/>
      <c r="N316" s="117"/>
      <c r="O316" s="122"/>
      <c r="P316" s="122"/>
      <c r="Q316" s="122"/>
      <c r="R316" s="115" t="str">
        <f>IF(AND(ISTEXT(T316),ISTEXT(U316)),"",SUM(T316:U316)*'Indices PF'!$E$54)</f>
        <v/>
      </c>
      <c r="S316" s="214" t="str">
        <f>IF(OR(ISBLANK(N316),ISBLANK(O316)),"",
 IF(M316="EI", IF((O316&lt;='Indices PF'!$D$7),
  IF(('Funções Transações'!N316&lt;'Indices PF'!$E$10), 'Indices PF'!$E$7,
  IF(('Funções Transações'!N316&lt;'Indices PF'!$F$10), 'Indices PF'!$F$7, 'Indices PF'!$G$7)),
   IF((O316&lt;='Indices PF'!$D$8),
   IF(('Funções Transações'!N316&lt;'Indices PF'!$E$10), 'Indices PF'!$E$8,
   IF(('Funções Transações'!N316&lt;'Indices PF'!$F$10), 'Indices PF'!$F$8, 'Indices PF'!$G$8)),
    IF((O316&gt;='Indices PF'!$D$9),
    IF(('Funções Transações'!N316&lt;'Indices PF'!$E$10), 'Indices PF'!$E$9,
    IF(('Funções Transações'!N316&lt;'Indices PF'!$F$10), 'Indices PF'!$F$9, 'Indices PF'!$G$9))))),
 IF(M316="EQ", IF((O316&lt;='Indices PF'!$D$15),
  IF(('Funções Transações'!N316&lt;'Indices PF'!$E$18), 'Indices PF'!$E$15,
  IF(('Funções Transações'!N316&lt;'Indices PF'!$F$18), 'Indices PF'!$F$15, 'Indices PF'!$G$15)),
   IF((O316&lt;='Indices PF'!$D$16),
   IF(('Funções Transações'!N316&lt;'Indices PF'!$E$18), 'Indices PF'!$E$16,
   IF(('Funções Transações'!N316&lt;'Indices PF'!$F$18), 'Indices PF'!$F$16, 'Indices PF'!$G$16)),
    IF((O316&gt;='Indices PF'!$D$17),
    IF(('Funções Transações'!N316&lt;'Indices PF'!$E$18), 'Indices PF'!$E$17,
    IF(('Funções Transações'!N316&lt;'Indices PF'!$F$18), 'Indices PF'!$F$17, 'Indices PF'!$G$17))))),
 IF(M316="EO", IF((O316&lt;='Indices PF'!$D$23),
  IF(('Funções Transações'!N316&lt;'Indices PF'!$E$26), 'Indices PF'!$E$23,
  IF(('Funções Transações'!N316&lt;'Indices PF'!$F$26), 'Indices PF'!$F$23, 'Indices PF'!$G$23)),
   IF((O316&lt;='Indices PF'!$D$24),
   IF(('Funções Transações'!N316&lt;'Indices PF'!$E$26), 'Indices PF'!$E$24,
   IF(('Funções Transações'!N316&lt;'Indices PF'!$F$26), 'Indices PF'!$F$24, 'Indices PF'!$G$24)),
    IF((O316&gt;='Indices PF'!$D$25),
    IF(('Funções Transações'!N316&lt;'Indices PF'!$E$26), 'Indices PF'!$E$25,
    IF(('Funções Transações'!N316&lt;'Indices PF'!$F$26), 'Indices PF'!$F$25, 'Indices PF'!$G$25)))))))))</f>
        <v/>
      </c>
      <c r="T316" s="215" t="str">
        <f>IF(OR(ISBLANK(N316),ISBLANK(O316)),"",
 IF(M316="EI", IF((O316&lt;='Indices PF'!$D$7),
  IF(('Funções Transações'!N316&lt;'Indices PF'!$E$10), N316*'Indices PF'!$J$7,
  IF(('Funções Transações'!N316&lt;'Indices PF'!$F$10), N316*'Indices PF'!$K$7, N316*'Indices PF'!$L$7)),
   IF((O316&lt;='Indices PF'!$D$8),
   IF(('Funções Transações'!N316&lt;'Indices PF'!$E$10), N316*'Indices PF'!$J$8,
   IF(('Funções Transações'!N316&lt;'Indices PF'!$F$10), N316*'Indices PF'!$K$8, N316*'Indices PF'!$L$8)),
    IF((O316&gt;='Indices PF'!$D$9),
    IF(('Funções Transações'!N316&lt;'Indices PF'!$E$10), N316*'Indices PF'!$J$9,
    IF(('Funções Transações'!N316&lt;'Indices PF'!$F$10), N316*'Indices PF'!$K$9, N316*'Indices PF'!$L$9))))),
 IF(M316="EQ", IF((O316&lt;='Indices PF'!$D$15),
  IF(('Funções Transações'!N316&lt;'Indices PF'!$E$18), N316*'Indices PF'!$J$15,
  IF(('Funções Transações'!N316&lt;'Indices PF'!$F$18), N316*'Indices PF'!$K$15, N316*'Indices PF'!$L$15)),
   IF((O316&lt;='Indices PF'!$D$16),
   IF(('Funções Transações'!N316&lt;'Indices PF'!$E$18), N316*'Indices PF'!$J$16,
   IF(('Funções Transações'!N316&lt;'Indices PF'!$F$18), N316*'Indices PF'!$K$16, N316*'Indices PF'!$L$16)),
    IF((O316&gt;='Indices PF'!$D$17),
    IF(('Funções Transações'!N316&lt;'Indices PF'!$E$18), N316*'Indices PF'!$J$17,
    IF(('Funções Transações'!N316&lt;'Indices PF'!$F$18), N316*'Indices PF'!$K$17, N316*'Indices PF'!$L$17))))),
 IF(M316="EO", IF((O316&lt;='Indices PF'!$D$23),
  IF(('Funções Transações'!N316&lt;'Indices PF'!$E$26), N316*'Indices PF'!$J$23,
  IF(('Funções Transações'!N316&lt;'Indices PF'!$F$26), N316*'Indices PF'!$K$23, N316*'Indices PF'!$L$23)),
   IF((O316&lt;='Indices PF'!$D$24),
   IF(('Funções Transações'!N316&lt;'Indices PF'!$E$26), N316*'Indices PF'!$J$24,
   IF(('Funções Transações'!N316&lt;'Indices PF'!$F$26), N316*'Indices PF'!$K$24, N316*'Indices PF'!$L$24)),
    IF((O316&gt;='Indices PF'!$D$25),
    IF(('Funções Transações'!N316&lt;'Indices PF'!$E$26), N316*'Indices PF'!$J$25,
    IF(('Funções Transações'!N316&lt;'Indices PF'!$F$26), N316*'Indices PF'!$K$25, N316*'Indices PF'!$L$25)))))))))</f>
        <v/>
      </c>
      <c r="U316" s="216" t="str">
        <f>IF(OR(ISBLANK(P316),ISBLANK(Q316)),"",
 IF((Q316&lt;='Indices PF'!$D$47),
  IF(('Funções Transações'!P316&lt;'Indices PF'!$E$50), P316*'Indices PF'!$J$47,
  IF(('Funções Transações'!P316&lt;'Indices PF'!$F$50), P316*'Indices PF'!$K$47, P316*'Indices PF'!$L$47)),
   IF((Q316&lt;='Indices PF'!$D$48),
   IF(('Funções Transações'!P316&lt;'Indices PF'!$E$50), P316*'Indices PF'!$J$48,
   IF(('Funções Transações'!P316&lt;'Indices PF'!$F$50), P316*'Indices PF'!$K$48, P316*'Indices PF'!$L$48)),
    IF((Q316&gt;='Indices PF'!$D$49),
    IF(('Funções Transações'!P316&lt;'Indices PF'!$E$50), P316*'Indices PF'!$J$49,
    IF(('Funções Transações'!P316&lt;'Indices PF'!$F$50), P316*'Indices PF'!$K$49, P316*'Indices PF'!$L$49))))))</f>
        <v/>
      </c>
      <c r="V316" s="256"/>
      <c r="W316" s="211"/>
      <c r="X316" s="211"/>
      <c r="Y316" s="169"/>
      <c r="Z316" s="169"/>
      <c r="AA316" s="169"/>
      <c r="AB316" s="170"/>
      <c r="AC316" s="148"/>
      <c r="AD316" s="148"/>
      <c r="AE316" s="173"/>
      <c r="AF316" s="123"/>
      <c r="AG316" s="89"/>
    </row>
    <row r="317" spans="1:33" ht="12.75" customHeight="1">
      <c r="A317" s="84"/>
      <c r="B317" s="224"/>
      <c r="C317" s="173"/>
      <c r="D317" s="168"/>
      <c r="E317" s="169"/>
      <c r="F317" s="169"/>
      <c r="G317" s="169"/>
      <c r="H317" s="169"/>
      <c r="I317" s="169"/>
      <c r="J317" s="169"/>
      <c r="K317" s="211"/>
      <c r="L317" s="205"/>
      <c r="M317" s="125"/>
      <c r="N317" s="126"/>
      <c r="O317" s="212"/>
      <c r="P317" s="126"/>
      <c r="Q317" s="148"/>
      <c r="R317" s="115" t="str">
        <f>IF(AND(ISTEXT(T317),ISTEXT(U317)),"",SUM(T317:U317)*'Indices PF'!$E$54)</f>
        <v/>
      </c>
      <c r="S317" s="214" t="str">
        <f>IF(OR(ISBLANK(N317),ISBLANK(O317)),"",
 IF(M317="EI", IF((O317&lt;='Indices PF'!$D$7),
  IF(('Funções Transações'!N317&lt;'Indices PF'!$E$10), 'Indices PF'!$E$7,
  IF(('Funções Transações'!N317&lt;'Indices PF'!$F$10), 'Indices PF'!$F$7, 'Indices PF'!$G$7)),
   IF((O317&lt;='Indices PF'!$D$8),
   IF(('Funções Transações'!N317&lt;'Indices PF'!$E$10), 'Indices PF'!$E$8,
   IF(('Funções Transações'!N317&lt;'Indices PF'!$F$10), 'Indices PF'!$F$8, 'Indices PF'!$G$8)),
    IF((O317&gt;='Indices PF'!$D$9),
    IF(('Funções Transações'!N317&lt;'Indices PF'!$E$10), 'Indices PF'!$E$9,
    IF(('Funções Transações'!N317&lt;'Indices PF'!$F$10), 'Indices PF'!$F$9, 'Indices PF'!$G$9))))),
 IF(M317="EQ", IF((O317&lt;='Indices PF'!$D$15),
  IF(('Funções Transações'!N317&lt;'Indices PF'!$E$18), 'Indices PF'!$E$15,
  IF(('Funções Transações'!N317&lt;'Indices PF'!$F$18), 'Indices PF'!$F$15, 'Indices PF'!$G$15)),
   IF((O317&lt;='Indices PF'!$D$16),
   IF(('Funções Transações'!N317&lt;'Indices PF'!$E$18), 'Indices PF'!$E$16,
   IF(('Funções Transações'!N317&lt;'Indices PF'!$F$18), 'Indices PF'!$F$16, 'Indices PF'!$G$16)),
    IF((O317&gt;='Indices PF'!$D$17),
    IF(('Funções Transações'!N317&lt;'Indices PF'!$E$18), 'Indices PF'!$E$17,
    IF(('Funções Transações'!N317&lt;'Indices PF'!$F$18), 'Indices PF'!$F$17, 'Indices PF'!$G$17))))),
 IF(M317="EO", IF((O317&lt;='Indices PF'!$D$23),
  IF(('Funções Transações'!N317&lt;'Indices PF'!$E$26), 'Indices PF'!$E$23,
  IF(('Funções Transações'!N317&lt;'Indices PF'!$F$26), 'Indices PF'!$F$23, 'Indices PF'!$G$23)),
   IF((O317&lt;='Indices PF'!$D$24),
   IF(('Funções Transações'!N317&lt;'Indices PF'!$E$26), 'Indices PF'!$E$24,
   IF(('Funções Transações'!N317&lt;'Indices PF'!$F$26), 'Indices PF'!$F$24, 'Indices PF'!$G$24)),
    IF((O317&gt;='Indices PF'!$D$25),
    IF(('Funções Transações'!N317&lt;'Indices PF'!$E$26), 'Indices PF'!$E$25,
    IF(('Funções Transações'!N317&lt;'Indices PF'!$F$26), 'Indices PF'!$F$25, 'Indices PF'!$G$25)))))))))</f>
        <v/>
      </c>
      <c r="T317" s="215" t="str">
        <f>IF(OR(ISBLANK(N317),ISBLANK(O317)),"",
 IF(M317="EI", IF((O317&lt;='Indices PF'!$D$7),
  IF(('Funções Transações'!N317&lt;'Indices PF'!$E$10), N317*'Indices PF'!$J$7,
  IF(('Funções Transações'!N317&lt;'Indices PF'!$F$10), N317*'Indices PF'!$K$7, N317*'Indices PF'!$L$7)),
   IF((O317&lt;='Indices PF'!$D$8),
   IF(('Funções Transações'!N317&lt;'Indices PF'!$E$10), N317*'Indices PF'!$J$8,
   IF(('Funções Transações'!N317&lt;'Indices PF'!$F$10), N317*'Indices PF'!$K$8, N317*'Indices PF'!$L$8)),
    IF((O317&gt;='Indices PF'!$D$9),
    IF(('Funções Transações'!N317&lt;'Indices PF'!$E$10), N317*'Indices PF'!$J$9,
    IF(('Funções Transações'!N317&lt;'Indices PF'!$F$10), N317*'Indices PF'!$K$9, N317*'Indices PF'!$L$9))))),
 IF(M317="EQ", IF((O317&lt;='Indices PF'!$D$15),
  IF(('Funções Transações'!N317&lt;'Indices PF'!$E$18), N317*'Indices PF'!$J$15,
  IF(('Funções Transações'!N317&lt;'Indices PF'!$F$18), N317*'Indices PF'!$K$15, N317*'Indices PF'!$L$15)),
   IF((O317&lt;='Indices PF'!$D$16),
   IF(('Funções Transações'!N317&lt;'Indices PF'!$E$18), N317*'Indices PF'!$J$16,
   IF(('Funções Transações'!N317&lt;'Indices PF'!$F$18), N317*'Indices PF'!$K$16, N317*'Indices PF'!$L$16)),
    IF((O317&gt;='Indices PF'!$D$17),
    IF(('Funções Transações'!N317&lt;'Indices PF'!$E$18), N317*'Indices PF'!$J$17,
    IF(('Funções Transações'!N317&lt;'Indices PF'!$F$18), N317*'Indices PF'!$K$17, N317*'Indices PF'!$L$17))))),
 IF(M317="EO", IF((O317&lt;='Indices PF'!$D$23),
  IF(('Funções Transações'!N317&lt;'Indices PF'!$E$26), N317*'Indices PF'!$J$23,
  IF(('Funções Transações'!N317&lt;'Indices PF'!$F$26), N317*'Indices PF'!$K$23, N317*'Indices PF'!$L$23)),
   IF((O317&lt;='Indices PF'!$D$24),
   IF(('Funções Transações'!N317&lt;'Indices PF'!$E$26), N317*'Indices PF'!$J$24,
   IF(('Funções Transações'!N317&lt;'Indices PF'!$F$26), N317*'Indices PF'!$K$24, N317*'Indices PF'!$L$24)),
    IF((O317&gt;='Indices PF'!$D$25),
    IF(('Funções Transações'!N317&lt;'Indices PF'!$E$26), N317*'Indices PF'!$J$25,
    IF(('Funções Transações'!N317&lt;'Indices PF'!$F$26), N317*'Indices PF'!$K$25, N317*'Indices PF'!$L$25)))))))))</f>
        <v/>
      </c>
      <c r="U317" s="216" t="str">
        <f>IF(OR(ISBLANK(P317),ISBLANK(Q317)),"",
 IF((Q317&lt;='Indices PF'!$D$47),
  IF(('Funções Transações'!P317&lt;'Indices PF'!$E$50), P317*'Indices PF'!$J$47,
  IF(('Funções Transações'!P317&lt;'Indices PF'!$F$50), P317*'Indices PF'!$K$47, P317*'Indices PF'!$L$47)),
   IF((Q317&lt;='Indices PF'!$D$48),
   IF(('Funções Transações'!P317&lt;'Indices PF'!$E$50), P317*'Indices PF'!$J$48,
   IF(('Funções Transações'!P317&lt;'Indices PF'!$F$50), P317*'Indices PF'!$K$48, P317*'Indices PF'!$L$48)),
    IF((Q317&gt;='Indices PF'!$D$49),
    IF(('Funções Transações'!P317&lt;'Indices PF'!$E$50), P317*'Indices PF'!$J$49,
    IF(('Funções Transações'!P317&lt;'Indices PF'!$F$50), P317*'Indices PF'!$K$49, P317*'Indices PF'!$L$49))))))</f>
        <v/>
      </c>
      <c r="V317" s="256"/>
      <c r="W317" s="211"/>
      <c r="X317" s="211"/>
      <c r="Y317" s="169"/>
      <c r="Z317" s="169"/>
      <c r="AA317" s="169"/>
      <c r="AB317" s="170"/>
      <c r="AC317" s="148"/>
      <c r="AD317" s="148"/>
      <c r="AE317" s="173"/>
      <c r="AF317" s="123"/>
      <c r="AG317" s="89"/>
    </row>
    <row r="318" spans="1:33" ht="12.75" customHeight="1">
      <c r="A318" s="84"/>
      <c r="B318" s="226" t="s">
        <v>94</v>
      </c>
      <c r="C318" s="175"/>
      <c r="D318" s="227"/>
      <c r="E318" s="178"/>
      <c r="F318" s="178"/>
      <c r="G318" s="178"/>
      <c r="H318" s="178"/>
      <c r="I318" s="178"/>
      <c r="J318" s="178"/>
      <c r="K318" s="178"/>
      <c r="L318" s="228"/>
      <c r="M318" s="96"/>
      <c r="N318" s="97"/>
      <c r="O318" s="97"/>
      <c r="P318" s="97"/>
      <c r="Q318" s="97"/>
      <c r="R318" s="135">
        <f t="shared" ref="R318:U318" si="5">SUM(R218:R317)</f>
        <v>0</v>
      </c>
      <c r="S318" s="135">
        <f t="shared" si="5"/>
        <v>0</v>
      </c>
      <c r="T318" s="135">
        <f t="shared" si="5"/>
        <v>0</v>
      </c>
      <c r="U318" s="136">
        <f t="shared" si="5"/>
        <v>0</v>
      </c>
      <c r="V318" s="227"/>
      <c r="W318" s="178"/>
      <c r="X318" s="178"/>
      <c r="Y318" s="178"/>
      <c r="Z318" s="178"/>
      <c r="AA318" s="179"/>
      <c r="AB318" s="180"/>
      <c r="AC318" s="22"/>
      <c r="AD318" s="182"/>
      <c r="AE318" s="253"/>
      <c r="AF318" s="21"/>
      <c r="AG318" s="254"/>
    </row>
    <row r="319" spans="1:33" ht="12.75" customHeight="1">
      <c r="A319" s="84"/>
      <c r="B319" s="88"/>
      <c r="C319" s="89"/>
      <c r="D319" s="118"/>
      <c r="E319" s="118"/>
      <c r="F319" s="118"/>
      <c r="G319" s="118"/>
      <c r="H319" s="118"/>
      <c r="I319" s="236"/>
      <c r="J319" s="236"/>
      <c r="K319" s="118"/>
      <c r="L319" s="118"/>
      <c r="M319" s="118"/>
      <c r="N319" s="118"/>
      <c r="O319" s="118"/>
      <c r="P319" s="118"/>
      <c r="Q319" s="118"/>
      <c r="R319" s="236"/>
      <c r="S319" s="236"/>
      <c r="T319" s="118"/>
      <c r="U319" s="118"/>
      <c r="V319" s="118"/>
      <c r="W319" s="118"/>
      <c r="X319" s="118"/>
      <c r="Y319" s="118"/>
      <c r="Z319" s="118"/>
      <c r="AA319" s="84"/>
      <c r="AB319" s="84"/>
      <c r="AC319" s="118"/>
      <c r="AD319" s="118"/>
      <c r="AE319" s="118"/>
      <c r="AF319" s="118"/>
      <c r="AG319" s="118"/>
    </row>
    <row r="320" spans="1:33" ht="12.75" customHeight="1">
      <c r="A320" s="84"/>
      <c r="B320" s="88"/>
      <c r="C320" s="89"/>
      <c r="D320" s="118"/>
      <c r="E320" s="118"/>
      <c r="F320" s="118"/>
      <c r="G320" s="236"/>
      <c r="H320" s="118"/>
      <c r="I320" s="118"/>
      <c r="J320" s="118"/>
      <c r="K320" s="118"/>
      <c r="L320" s="118"/>
      <c r="M320" s="118"/>
      <c r="N320" s="118"/>
      <c r="O320" s="236"/>
      <c r="P320" s="118"/>
      <c r="Q320" s="118"/>
      <c r="R320" s="118"/>
      <c r="S320" s="118"/>
      <c r="T320" s="118"/>
      <c r="U320" s="118"/>
      <c r="V320" s="84"/>
      <c r="W320" s="84"/>
      <c r="X320" s="118"/>
      <c r="Y320" s="118"/>
      <c r="Z320" s="118"/>
      <c r="AA320" s="118"/>
      <c r="AB320" s="84"/>
      <c r="AC320" s="84"/>
      <c r="AD320" s="84"/>
      <c r="AE320" s="84"/>
      <c r="AF320" s="84"/>
      <c r="AG320" s="84"/>
    </row>
    <row r="321" spans="1:33" ht="12.75" customHeight="1">
      <c r="A321" s="84"/>
      <c r="B321" s="88"/>
      <c r="C321" s="89"/>
      <c r="D321" s="118"/>
      <c r="E321" s="118"/>
      <c r="F321" s="118"/>
      <c r="G321" s="236"/>
      <c r="H321" s="118"/>
      <c r="I321" s="118"/>
      <c r="J321" s="118"/>
      <c r="K321" s="118"/>
      <c r="L321" s="118"/>
      <c r="M321" s="118"/>
      <c r="N321" s="118"/>
      <c r="O321" s="236"/>
      <c r="P321" s="118"/>
      <c r="Q321" s="118"/>
      <c r="R321" s="118"/>
      <c r="S321" s="118"/>
      <c r="T321" s="118"/>
      <c r="U321" s="118"/>
      <c r="V321" s="84"/>
      <c r="W321" s="84"/>
      <c r="X321" s="118"/>
      <c r="Y321" s="118"/>
      <c r="Z321" s="118"/>
      <c r="AA321" s="118"/>
      <c r="AB321" s="84"/>
      <c r="AC321" s="84"/>
      <c r="AD321" s="84"/>
      <c r="AE321" s="84"/>
      <c r="AF321" s="84"/>
      <c r="AG321" s="84"/>
    </row>
    <row r="322" spans="1:33" ht="24.75" customHeight="1">
      <c r="A322" s="84"/>
      <c r="B322" s="88"/>
      <c r="C322" s="89"/>
      <c r="D322" s="118"/>
      <c r="E322" s="118"/>
      <c r="F322" s="567" t="s">
        <v>105</v>
      </c>
      <c r="G322" s="540"/>
      <c r="H322" s="540"/>
      <c r="I322" s="540"/>
      <c r="J322" s="540"/>
      <c r="K322" s="541"/>
      <c r="L322" s="118"/>
      <c r="M322" s="118"/>
      <c r="N322" s="236"/>
      <c r="O322" s="118"/>
      <c r="P322" s="118"/>
      <c r="Q322" s="118"/>
      <c r="R322" s="118"/>
      <c r="S322" s="118"/>
      <c r="T322" s="118"/>
      <c r="U322" s="84"/>
      <c r="V322" s="84"/>
      <c r="W322" s="118"/>
      <c r="X322" s="118"/>
      <c r="Y322" s="118"/>
      <c r="Z322" s="118"/>
      <c r="AA322" s="84"/>
      <c r="AB322" s="84"/>
      <c r="AC322" s="84"/>
      <c r="AD322" s="84"/>
      <c r="AE322" s="84"/>
      <c r="AF322" s="84"/>
      <c r="AG322" s="29"/>
    </row>
    <row r="323" spans="1:33" ht="12.75" customHeight="1">
      <c r="A323" s="84"/>
      <c r="B323" s="88"/>
      <c r="C323" s="89"/>
      <c r="D323" s="118"/>
      <c r="E323" s="118"/>
      <c r="F323" s="188"/>
      <c r="G323" s="185"/>
      <c r="H323" s="185"/>
      <c r="I323" s="185"/>
      <c r="J323" s="185"/>
      <c r="K323" s="186"/>
      <c r="L323" s="118"/>
      <c r="M323" s="118"/>
      <c r="N323" s="236"/>
      <c r="O323" s="118"/>
      <c r="P323" s="118"/>
      <c r="Q323" s="118"/>
      <c r="R323" s="118"/>
      <c r="S323" s="118"/>
      <c r="T323" s="118"/>
      <c r="U323" s="84"/>
      <c r="V323" s="84"/>
      <c r="W323" s="118"/>
      <c r="X323" s="118"/>
      <c r="Y323" s="118"/>
      <c r="Z323" s="118"/>
      <c r="AA323" s="84"/>
      <c r="AB323" s="84"/>
      <c r="AC323" s="84"/>
      <c r="AD323" s="84"/>
      <c r="AE323" s="84"/>
      <c r="AF323" s="84"/>
      <c r="AG323" s="29"/>
    </row>
    <row r="324" spans="1:33" ht="12.75" customHeight="1">
      <c r="A324" s="84"/>
      <c r="B324" s="88"/>
      <c r="C324" s="89"/>
      <c r="D324" s="88"/>
      <c r="E324" s="84"/>
      <c r="F324" s="188"/>
      <c r="G324" s="257" t="s">
        <v>106</v>
      </c>
      <c r="H324" s="258" t="s">
        <v>107</v>
      </c>
      <c r="I324" s="258" t="s">
        <v>108</v>
      </c>
      <c r="J324" s="259" t="s">
        <v>85</v>
      </c>
      <c r="K324" s="186"/>
      <c r="L324" s="84"/>
      <c r="M324" s="84"/>
      <c r="N324" s="84"/>
      <c r="O324" s="84"/>
      <c r="P324" s="84"/>
      <c r="Q324" s="84"/>
      <c r="R324" s="84"/>
      <c r="S324" s="84"/>
      <c r="T324" s="84"/>
      <c r="U324" s="84"/>
      <c r="V324" s="84"/>
      <c r="W324" s="84"/>
      <c r="X324" s="84"/>
      <c r="Y324" s="84"/>
      <c r="Z324" s="84"/>
      <c r="AA324" s="84"/>
      <c r="AB324" s="84"/>
      <c r="AC324" s="84"/>
      <c r="AD324" s="84"/>
      <c r="AE324" s="84"/>
      <c r="AF324" s="84"/>
      <c r="AG324" s="29"/>
    </row>
    <row r="325" spans="1:33" ht="12.75" customHeight="1">
      <c r="A325" s="84"/>
      <c r="B325" s="88"/>
      <c r="C325" s="89"/>
      <c r="D325" s="88"/>
      <c r="E325" s="84"/>
      <c r="F325" s="260" t="s">
        <v>109</v>
      </c>
      <c r="G325" s="261">
        <f>SUM(SUMIF($M$6:$M$105,"EI",$T$6:$T$105), SUMIF($M$6:$M$105,"EI",$U$6:$U$105))-SUMIF($M$6:$M$105,"EI",$AB$6:$AB$105)</f>
        <v>16.850000000000001</v>
      </c>
      <c r="H325" s="261">
        <f>SUM(SUMIF($M$112:$M$211,"EI",$T$112:$T$211), SUMIF($M$112:$M$211,"EI",$U$112:$U$211))-SUMIF($M$112:$M$211,"EI",$AB$112:$AB$211)</f>
        <v>0</v>
      </c>
      <c r="I325" s="261">
        <f>SUM(SUMIF($M$218:$M$317,"EI",$T$218:$T$317), SUMIF($M$218:$M$317,"EI",$U$218:$U$317))</f>
        <v>0</v>
      </c>
      <c r="J325" s="262">
        <f>SUM(SUMIF($M$6:$M$105,"EI",$AB$6:$AB$105), SUMIF($M$112:$M$121,"EI",$AB$112:$AB$121))</f>
        <v>0</v>
      </c>
      <c r="K325" s="186"/>
      <c r="L325" s="84"/>
      <c r="M325" s="84"/>
      <c r="N325" s="84"/>
      <c r="O325" s="84"/>
      <c r="P325" s="84"/>
      <c r="Q325" s="84"/>
      <c r="R325" s="84"/>
      <c r="S325" s="84"/>
      <c r="T325" s="84"/>
      <c r="U325" s="84"/>
      <c r="V325" s="84"/>
      <c r="W325" s="84"/>
      <c r="X325" s="84"/>
      <c r="Y325" s="84"/>
      <c r="Z325" s="84"/>
      <c r="AA325" s="84"/>
      <c r="AB325" s="84"/>
      <c r="AC325" s="84"/>
      <c r="AD325" s="84"/>
      <c r="AE325" s="84"/>
      <c r="AF325" s="84"/>
      <c r="AG325" s="29"/>
    </row>
    <row r="326" spans="1:33" ht="12.75" customHeight="1">
      <c r="A326" s="84"/>
      <c r="B326" s="88"/>
      <c r="C326" s="89"/>
      <c r="D326" s="84"/>
      <c r="E326" s="84"/>
      <c r="F326" s="263" t="s">
        <v>110</v>
      </c>
      <c r="G326" s="264">
        <f>SUM(SUMIF($M$6:$M$105,"EO",$T$6:$T$105), SUMIF($M$6:$M$105,"EO",$U$6:$U$105))-SUMIF($M$6:$M$105,"EO",$AB$6:$AB$105)</f>
        <v>5.6</v>
      </c>
      <c r="H326" s="264">
        <f>SUM(SUMIF($M$112:$M$211,"EO",$T$112:$T$211), SUMIF($M$112:$M$211,"EO",$U$112:$U$211))-SUMIF($M$112:$M$211,"EO",$AB$112:$AB$211)</f>
        <v>0</v>
      </c>
      <c r="I326" s="264">
        <f>SUM(SUMIF($M$218:$M$317,"EO",$T$218:$T$317), SUMIF($M$218:$M$317,"EO",$U$218:$U$317))</f>
        <v>0</v>
      </c>
      <c r="J326" s="193">
        <f>SUM(SUMIF($M$6:$M$105,"EO",$AB$6:$AB$105), SUMIF($M$112:$M$121,"EO",$AB$112:$AB$121))</f>
        <v>0</v>
      </c>
      <c r="K326" s="186"/>
      <c r="L326" s="84"/>
      <c r="M326" s="84"/>
      <c r="N326" s="84"/>
      <c r="O326" s="84"/>
      <c r="P326" s="84"/>
      <c r="Q326" s="84"/>
      <c r="R326" s="84"/>
      <c r="S326" s="84"/>
      <c r="T326" s="84"/>
      <c r="U326" s="84"/>
      <c r="V326" s="84"/>
      <c r="W326" s="84"/>
      <c r="X326" s="84"/>
      <c r="Y326" s="84"/>
      <c r="Z326" s="84"/>
      <c r="AA326" s="84"/>
      <c r="AB326" s="84"/>
      <c r="AC326" s="84"/>
      <c r="AD326" s="84"/>
      <c r="AE326" s="84"/>
      <c r="AF326" s="84"/>
      <c r="AG326" s="29"/>
    </row>
    <row r="327" spans="1:33" ht="12.75" customHeight="1">
      <c r="A327" s="84"/>
      <c r="B327" s="88"/>
      <c r="C327" s="89"/>
      <c r="D327" s="84"/>
      <c r="E327" s="84"/>
      <c r="F327" s="263" t="s">
        <v>111</v>
      </c>
      <c r="G327" s="264">
        <f>SUM(SUMIF($M$6:$M$105,"EQ",$T$6:$T$105), SUMIF($M$6:$M$105,"EQ",$U$6:$U$105))-SUMIF($M$6:$M$105,"EQ",$AB$6:$AB$105)</f>
        <v>0</v>
      </c>
      <c r="H327" s="264">
        <f>SUM(SUMIF($M$112:$M$211,"EQ",$T$112:$T$211), SUMIF($M$112:$M$211,"EQ",$U$112:$U$211))-SUMIF($M$112:$M$211,"EQ",$AB$112:$AB$211)</f>
        <v>0</v>
      </c>
      <c r="I327" s="264">
        <f>SUM(SUMIF($M$218:$M$317,"EQ",$T$218:$T$317), SUMIF($M$218:$M$317,"EQ",$U$218:$U$317))</f>
        <v>0</v>
      </c>
      <c r="J327" s="193">
        <f>SUM(SUMIF($M$6:$M$105,"EQ",$AB$6:$AB$105), SUMIF($M$112:$M$121,"EQ",$AB$112:$AB$121))</f>
        <v>0</v>
      </c>
      <c r="K327" s="186"/>
      <c r="L327" s="84"/>
      <c r="M327" s="84"/>
      <c r="N327" s="84"/>
      <c r="O327" s="84"/>
      <c r="P327" s="84"/>
      <c r="Q327" s="84"/>
      <c r="R327" s="84"/>
      <c r="S327" s="84"/>
      <c r="T327" s="84"/>
      <c r="U327" s="84"/>
      <c r="V327" s="84"/>
      <c r="W327" s="84"/>
      <c r="X327" s="84"/>
      <c r="Y327" s="84"/>
      <c r="Z327" s="84"/>
      <c r="AA327" s="84"/>
      <c r="AB327" s="84"/>
      <c r="AC327" s="84"/>
      <c r="AD327" s="84"/>
      <c r="AE327" s="84"/>
      <c r="AF327" s="84"/>
      <c r="AG327" s="29"/>
    </row>
    <row r="328" spans="1:33" ht="12.75" customHeight="1">
      <c r="A328" s="84"/>
      <c r="B328" s="84"/>
      <c r="C328" s="85"/>
      <c r="D328" s="84"/>
      <c r="E328" s="84"/>
      <c r="F328" s="265" t="s">
        <v>84</v>
      </c>
      <c r="G328" s="266">
        <f>R106</f>
        <v>89.800000000000011</v>
      </c>
      <c r="H328" s="266">
        <f>R212</f>
        <v>0</v>
      </c>
      <c r="I328" s="266">
        <f>R318</f>
        <v>0</v>
      </c>
      <c r="J328" s="267"/>
      <c r="K328" s="186"/>
      <c r="L328" s="84"/>
      <c r="M328" s="84"/>
      <c r="N328" s="84"/>
      <c r="O328" s="84"/>
      <c r="P328" s="84"/>
      <c r="Q328" s="84"/>
      <c r="R328" s="84"/>
      <c r="S328" s="84"/>
      <c r="T328" s="84"/>
      <c r="U328" s="84"/>
      <c r="V328" s="84"/>
      <c r="W328" s="84"/>
      <c r="X328" s="84"/>
      <c r="Y328" s="84"/>
      <c r="Z328" s="84"/>
      <c r="AA328" s="84"/>
      <c r="AB328" s="84"/>
      <c r="AC328" s="84"/>
      <c r="AD328" s="84"/>
      <c r="AE328" s="84"/>
      <c r="AF328" s="84"/>
      <c r="AG328" s="29"/>
    </row>
    <row r="329" spans="1:33" ht="12.75" customHeight="1">
      <c r="A329" s="84"/>
      <c r="B329" s="84"/>
      <c r="C329" s="85"/>
      <c r="D329" s="84"/>
      <c r="E329" s="84"/>
      <c r="F329" s="194"/>
      <c r="G329" s="195"/>
      <c r="H329" s="195"/>
      <c r="I329" s="195"/>
      <c r="J329" s="195"/>
      <c r="K329" s="186"/>
      <c r="L329" s="84"/>
      <c r="M329" s="84"/>
      <c r="N329" s="84"/>
      <c r="O329" s="84"/>
      <c r="P329" s="84"/>
      <c r="Q329" s="84"/>
      <c r="R329" s="84"/>
      <c r="S329" s="84"/>
      <c r="T329" s="84"/>
      <c r="U329" s="84"/>
      <c r="V329" s="84"/>
      <c r="W329" s="84"/>
      <c r="X329" s="84"/>
      <c r="Y329" s="84"/>
      <c r="Z329" s="84"/>
      <c r="AA329" s="84"/>
      <c r="AB329" s="84"/>
      <c r="AC329" s="84"/>
      <c r="AD329" s="84"/>
      <c r="AE329" s="84"/>
      <c r="AF329" s="84"/>
      <c r="AG329" s="29"/>
    </row>
    <row r="330" spans="1:33" ht="12.75" customHeight="1">
      <c r="A330" s="84"/>
      <c r="B330" s="84"/>
      <c r="C330" s="85"/>
      <c r="D330" s="84"/>
      <c r="E330" s="84"/>
      <c r="F330" s="564" t="s">
        <v>112</v>
      </c>
      <c r="G330" s="532"/>
      <c r="H330" s="533"/>
      <c r="I330" s="529">
        <f>SUM(G325:G327)</f>
        <v>22.450000000000003</v>
      </c>
      <c r="J330" s="529">
        <f>AB106</f>
        <v>0</v>
      </c>
      <c r="K330" s="186"/>
      <c r="L330" s="84"/>
      <c r="M330" s="84"/>
      <c r="N330" s="84"/>
      <c r="O330" s="84"/>
      <c r="P330" s="84"/>
      <c r="Q330" s="84"/>
      <c r="R330" s="84"/>
      <c r="S330" s="84"/>
      <c r="T330" s="84"/>
      <c r="U330" s="84"/>
      <c r="V330" s="84"/>
      <c r="W330" s="84"/>
      <c r="X330" s="84"/>
      <c r="Y330" s="84"/>
      <c r="Z330" s="84"/>
      <c r="AA330" s="84"/>
      <c r="AB330" s="84"/>
      <c r="AC330" s="84"/>
      <c r="AD330" s="84"/>
      <c r="AE330" s="84"/>
      <c r="AF330" s="84"/>
      <c r="AG330" s="29"/>
    </row>
    <row r="331" spans="1:33" ht="12.75" customHeight="1">
      <c r="A331" s="84"/>
      <c r="B331" s="84"/>
      <c r="C331" s="85"/>
      <c r="D331" s="84"/>
      <c r="E331" s="84"/>
      <c r="F331" s="536"/>
      <c r="G331" s="537"/>
      <c r="H331" s="538"/>
      <c r="I331" s="530"/>
      <c r="J331" s="530"/>
      <c r="K331" s="186"/>
      <c r="L331" s="84"/>
      <c r="M331" s="84"/>
      <c r="N331" s="84"/>
      <c r="O331" s="84"/>
      <c r="P331" s="84"/>
      <c r="Q331" s="84"/>
      <c r="R331" s="84"/>
      <c r="S331" s="84"/>
      <c r="T331" s="84"/>
      <c r="U331" s="84"/>
      <c r="V331" s="84"/>
      <c r="W331" s="84"/>
      <c r="X331" s="84"/>
      <c r="Y331" s="84"/>
      <c r="Z331" s="84"/>
      <c r="AA331" s="84"/>
      <c r="AB331" s="84"/>
      <c r="AC331" s="84"/>
      <c r="AD331" s="84"/>
      <c r="AE331" s="84"/>
      <c r="AF331" s="84"/>
      <c r="AG331" s="29"/>
    </row>
    <row r="332" spans="1:33" ht="12.75" customHeight="1">
      <c r="A332" s="84"/>
      <c r="B332" s="84"/>
      <c r="C332" s="85"/>
      <c r="D332" s="84"/>
      <c r="E332" s="84"/>
      <c r="F332" s="564" t="s">
        <v>113</v>
      </c>
      <c r="G332" s="532"/>
      <c r="H332" s="533"/>
      <c r="I332" s="529">
        <f>SUM(H325:H327)</f>
        <v>0</v>
      </c>
      <c r="J332" s="529">
        <f>AB212</f>
        <v>0</v>
      </c>
      <c r="K332" s="186"/>
      <c r="L332" s="84"/>
      <c r="M332" s="84"/>
      <c r="N332" s="84"/>
      <c r="O332" s="84"/>
      <c r="P332" s="84"/>
      <c r="Q332" s="84"/>
      <c r="R332" s="84"/>
      <c r="S332" s="84"/>
      <c r="T332" s="84"/>
      <c r="U332" s="84"/>
      <c r="V332" s="84"/>
      <c r="W332" s="84"/>
      <c r="X332" s="84"/>
      <c r="Y332" s="84"/>
      <c r="Z332" s="84"/>
      <c r="AA332" s="84"/>
      <c r="AB332" s="84"/>
      <c r="AC332" s="84"/>
      <c r="AD332" s="84"/>
      <c r="AE332" s="84"/>
      <c r="AF332" s="84"/>
      <c r="AG332" s="29"/>
    </row>
    <row r="333" spans="1:33" ht="12.75" customHeight="1">
      <c r="A333" s="84"/>
      <c r="B333" s="84"/>
      <c r="C333" s="85"/>
      <c r="D333" s="84"/>
      <c r="E333" s="84"/>
      <c r="F333" s="536"/>
      <c r="G333" s="537"/>
      <c r="H333" s="538"/>
      <c r="I333" s="530"/>
      <c r="J333" s="530"/>
      <c r="K333" s="268"/>
      <c r="L333" s="84"/>
      <c r="M333" s="84"/>
      <c r="N333" s="84"/>
      <c r="O333" s="84"/>
      <c r="P333" s="84"/>
      <c r="Q333" s="84"/>
      <c r="R333" s="84"/>
      <c r="S333" s="84"/>
      <c r="T333" s="84"/>
      <c r="U333" s="84"/>
      <c r="V333" s="84"/>
      <c r="W333" s="84"/>
      <c r="X333" s="84"/>
      <c r="Y333" s="84"/>
      <c r="Z333" s="84"/>
      <c r="AA333" s="84"/>
      <c r="AB333" s="84"/>
      <c r="AC333" s="84"/>
      <c r="AD333" s="84"/>
      <c r="AE333" s="84"/>
      <c r="AF333" s="84"/>
      <c r="AG333" s="29"/>
    </row>
    <row r="334" spans="1:33" ht="12.75" customHeight="1">
      <c r="A334" s="84"/>
      <c r="B334" s="84"/>
      <c r="C334" s="85"/>
      <c r="D334" s="84"/>
      <c r="E334" s="84"/>
      <c r="F334" s="564" t="s">
        <v>114</v>
      </c>
      <c r="G334" s="532"/>
      <c r="H334" s="533"/>
      <c r="I334" s="529">
        <f>SUM(I325:I327)</f>
        <v>0</v>
      </c>
      <c r="J334" s="269"/>
      <c r="K334" s="186"/>
      <c r="L334" s="84"/>
      <c r="M334" s="84"/>
      <c r="N334" s="84"/>
      <c r="O334" s="84"/>
      <c r="P334" s="84"/>
      <c r="Q334" s="84"/>
      <c r="R334" s="84"/>
      <c r="S334" s="84"/>
      <c r="T334" s="84"/>
      <c r="U334" s="84"/>
      <c r="V334" s="84"/>
      <c r="W334" s="84"/>
      <c r="X334" s="84"/>
      <c r="Y334" s="84"/>
      <c r="Z334" s="84"/>
      <c r="AA334" s="84"/>
      <c r="AB334" s="84"/>
      <c r="AC334" s="84"/>
      <c r="AD334" s="84"/>
      <c r="AE334" s="84"/>
      <c r="AF334" s="84"/>
      <c r="AG334" s="29"/>
    </row>
    <row r="335" spans="1:33" ht="12.75" customHeight="1">
      <c r="A335" s="84"/>
      <c r="B335" s="84"/>
      <c r="C335" s="85"/>
      <c r="D335" s="84"/>
      <c r="E335" s="84"/>
      <c r="F335" s="536"/>
      <c r="G335" s="537"/>
      <c r="H335" s="538"/>
      <c r="I335" s="530"/>
      <c r="J335" s="269"/>
      <c r="K335" s="186"/>
      <c r="L335" s="84"/>
      <c r="M335" s="84"/>
      <c r="N335" s="84"/>
      <c r="O335" s="84"/>
      <c r="P335" s="84"/>
      <c r="Q335" s="84"/>
      <c r="R335" s="84"/>
      <c r="S335" s="84"/>
      <c r="T335" s="84"/>
      <c r="U335" s="84"/>
      <c r="V335" s="84"/>
      <c r="W335" s="84"/>
      <c r="X335" s="84"/>
      <c r="Y335" s="84"/>
      <c r="Z335" s="84"/>
      <c r="AA335" s="84"/>
      <c r="AB335" s="84"/>
      <c r="AC335" s="84"/>
      <c r="AD335" s="84"/>
      <c r="AE335" s="84"/>
      <c r="AF335" s="84"/>
      <c r="AG335" s="29"/>
    </row>
    <row r="336" spans="1:33" ht="12.75" customHeight="1">
      <c r="A336" s="84"/>
      <c r="B336" s="84"/>
      <c r="C336" s="85"/>
      <c r="D336" s="84"/>
      <c r="E336" s="84"/>
      <c r="F336" s="564" t="s">
        <v>115</v>
      </c>
      <c r="G336" s="532"/>
      <c r="H336" s="533"/>
      <c r="I336" s="529">
        <f>SUM(U106,U212,U318)</f>
        <v>1.2</v>
      </c>
      <c r="J336" s="269"/>
      <c r="K336" s="186"/>
      <c r="L336" s="84"/>
      <c r="M336" s="84"/>
      <c r="N336" s="84"/>
      <c r="O336" s="84"/>
      <c r="P336" s="84"/>
      <c r="Q336" s="84"/>
      <c r="R336" s="84"/>
      <c r="S336" s="84"/>
      <c r="T336" s="84"/>
      <c r="U336" s="84"/>
      <c r="V336" s="84"/>
      <c r="W336" s="84"/>
      <c r="X336" s="84"/>
      <c r="Y336" s="84"/>
      <c r="Z336" s="84"/>
      <c r="AA336" s="84"/>
      <c r="AB336" s="84"/>
      <c r="AC336" s="84"/>
      <c r="AD336" s="84"/>
      <c r="AE336" s="84"/>
      <c r="AF336" s="84"/>
      <c r="AG336" s="29"/>
    </row>
    <row r="337" spans="1:33" ht="12.75" customHeight="1">
      <c r="A337" s="84"/>
      <c r="B337" s="84"/>
      <c r="C337" s="85"/>
      <c r="D337" s="84"/>
      <c r="E337" s="84"/>
      <c r="F337" s="536"/>
      <c r="G337" s="537"/>
      <c r="H337" s="538"/>
      <c r="I337" s="530"/>
      <c r="J337" s="269"/>
      <c r="K337" s="186"/>
      <c r="L337" s="84"/>
      <c r="M337" s="84"/>
      <c r="N337" s="84"/>
      <c r="O337" s="84"/>
      <c r="P337" s="84"/>
      <c r="Q337" s="84"/>
      <c r="R337" s="84"/>
      <c r="S337" s="84"/>
      <c r="T337" s="84"/>
      <c r="U337" s="84"/>
      <c r="V337" s="84"/>
      <c r="W337" s="84"/>
      <c r="X337" s="84"/>
      <c r="Y337" s="84"/>
      <c r="Z337" s="84"/>
      <c r="AA337" s="84"/>
      <c r="AB337" s="84"/>
      <c r="AC337" s="84"/>
      <c r="AD337" s="84"/>
      <c r="AE337" s="84"/>
      <c r="AF337" s="84"/>
      <c r="AG337" s="29"/>
    </row>
    <row r="338" spans="1:33" ht="12.75" customHeight="1">
      <c r="A338" s="84"/>
      <c r="B338" s="84"/>
      <c r="C338" s="85"/>
      <c r="D338" s="84"/>
      <c r="E338" s="84"/>
      <c r="F338" s="564" t="s">
        <v>116</v>
      </c>
      <c r="G338" s="532"/>
      <c r="H338" s="533"/>
      <c r="I338" s="529">
        <f>SUM(AB106,AB212)</f>
        <v>0</v>
      </c>
      <c r="J338" s="269"/>
      <c r="K338" s="186"/>
      <c r="L338" s="84"/>
      <c r="M338" s="84"/>
      <c r="N338" s="84"/>
      <c r="O338" s="84"/>
      <c r="P338" s="84"/>
      <c r="Q338" s="84"/>
      <c r="R338" s="84"/>
      <c r="S338" s="84"/>
      <c r="T338" s="84"/>
      <c r="U338" s="84"/>
      <c r="V338" s="84"/>
      <c r="W338" s="84"/>
      <c r="X338" s="84"/>
      <c r="Y338" s="84"/>
      <c r="Z338" s="84"/>
      <c r="AA338" s="84"/>
      <c r="AB338" s="84"/>
      <c r="AC338" s="84"/>
      <c r="AD338" s="84"/>
      <c r="AE338" s="84"/>
      <c r="AF338" s="84"/>
      <c r="AG338" s="29"/>
    </row>
    <row r="339" spans="1:33" ht="12.75" customHeight="1">
      <c r="A339" s="84"/>
      <c r="B339" s="84"/>
      <c r="C339" s="85"/>
      <c r="D339" s="84"/>
      <c r="E339" s="84"/>
      <c r="F339" s="536"/>
      <c r="G339" s="537"/>
      <c r="H339" s="538"/>
      <c r="I339" s="530"/>
      <c r="J339" s="269"/>
      <c r="K339" s="186"/>
      <c r="L339" s="84"/>
      <c r="M339" s="84"/>
      <c r="N339" s="84"/>
      <c r="O339" s="84"/>
      <c r="P339" s="84"/>
      <c r="Q339" s="84"/>
      <c r="R339" s="84"/>
      <c r="S339" s="84"/>
      <c r="T339" s="84"/>
      <c r="U339" s="84"/>
      <c r="V339" s="84"/>
      <c r="W339" s="84"/>
      <c r="X339" s="84"/>
      <c r="Y339" s="84"/>
      <c r="Z339" s="84"/>
      <c r="AA339" s="84"/>
      <c r="AB339" s="84"/>
      <c r="AC339" s="84"/>
      <c r="AD339" s="84"/>
      <c r="AE339" s="84"/>
      <c r="AF339" s="84"/>
      <c r="AG339" s="29"/>
    </row>
    <row r="340" spans="1:33" ht="12.75" customHeight="1">
      <c r="A340" s="84"/>
      <c r="B340" s="84"/>
      <c r="C340" s="85"/>
      <c r="D340" s="84"/>
      <c r="E340" s="84"/>
      <c r="F340" s="564" t="s">
        <v>84</v>
      </c>
      <c r="G340" s="532"/>
      <c r="H340" s="533"/>
      <c r="I340" s="529">
        <f>SUM(G328:I328)</f>
        <v>89.800000000000011</v>
      </c>
      <c r="J340" s="269"/>
      <c r="K340" s="186"/>
      <c r="L340" s="84"/>
      <c r="M340" s="84"/>
      <c r="N340" s="84"/>
      <c r="O340" s="84"/>
      <c r="P340" s="84"/>
      <c r="Q340" s="84"/>
      <c r="R340" s="84"/>
      <c r="S340" s="84"/>
      <c r="T340" s="84"/>
      <c r="U340" s="84"/>
      <c r="V340" s="84"/>
      <c r="W340" s="84"/>
      <c r="X340" s="84"/>
      <c r="Y340" s="84"/>
      <c r="Z340" s="84"/>
      <c r="AA340" s="84"/>
      <c r="AB340" s="84"/>
      <c r="AC340" s="84"/>
      <c r="AD340" s="84"/>
      <c r="AE340" s="84"/>
      <c r="AF340" s="84"/>
      <c r="AG340" s="29"/>
    </row>
    <row r="341" spans="1:33" ht="12.75" customHeight="1">
      <c r="A341" s="84"/>
      <c r="B341" s="84"/>
      <c r="C341" s="85"/>
      <c r="D341" s="84"/>
      <c r="E341" s="84"/>
      <c r="F341" s="518"/>
      <c r="G341" s="519"/>
      <c r="H341" s="534"/>
      <c r="I341" s="535"/>
      <c r="J341" s="270"/>
      <c r="K341" s="271"/>
      <c r="L341" s="84"/>
      <c r="M341" s="84"/>
      <c r="N341" s="84"/>
      <c r="O341" s="84"/>
      <c r="P341" s="84"/>
      <c r="Q341" s="84"/>
      <c r="R341" s="84"/>
      <c r="S341" s="84"/>
      <c r="T341" s="84"/>
      <c r="U341" s="84"/>
      <c r="V341" s="84"/>
      <c r="W341" s="84"/>
      <c r="X341" s="84"/>
      <c r="Y341" s="84"/>
      <c r="Z341" s="84"/>
      <c r="AA341" s="84"/>
      <c r="AB341" s="84"/>
      <c r="AC341" s="84"/>
      <c r="AD341" s="84"/>
      <c r="AE341" s="84"/>
      <c r="AF341" s="84"/>
      <c r="AG341" s="29"/>
    </row>
    <row r="342" spans="1:33" ht="12.75" customHeight="1">
      <c r="A342" s="84"/>
      <c r="B342" s="84"/>
      <c r="C342" s="85"/>
      <c r="D342" s="84"/>
      <c r="E342" s="84"/>
      <c r="F342" s="118"/>
      <c r="G342" s="236"/>
      <c r="H342" s="118"/>
      <c r="I342" s="118"/>
      <c r="J342" s="118"/>
      <c r="K342" s="118"/>
      <c r="L342" s="118"/>
      <c r="M342" s="84"/>
      <c r="N342" s="84"/>
      <c r="O342" s="84"/>
      <c r="P342" s="84"/>
      <c r="Q342" s="84"/>
      <c r="R342" s="84"/>
      <c r="S342" s="84"/>
      <c r="T342" s="84"/>
      <c r="U342" s="84"/>
      <c r="V342" s="84"/>
      <c r="W342" s="84"/>
      <c r="X342" s="84"/>
      <c r="Y342" s="84"/>
      <c r="Z342" s="84"/>
      <c r="AA342" s="84"/>
      <c r="AB342" s="84"/>
      <c r="AC342" s="84"/>
      <c r="AD342" s="84"/>
      <c r="AE342" s="84"/>
      <c r="AF342" s="84"/>
      <c r="AG342" s="84"/>
    </row>
    <row r="343" spans="1:33" ht="12.75" customHeight="1">
      <c r="A343" s="84"/>
      <c r="B343" s="84"/>
      <c r="C343" s="85"/>
      <c r="D343" s="84"/>
      <c r="E343" s="84"/>
      <c r="F343" s="118"/>
      <c r="G343" s="236"/>
      <c r="H343" s="118"/>
      <c r="I343" s="118"/>
      <c r="J343" s="118"/>
      <c r="K343" s="118"/>
      <c r="L343" s="118"/>
      <c r="M343" s="84"/>
      <c r="N343" s="84"/>
      <c r="O343" s="84"/>
      <c r="P343" s="84"/>
      <c r="Q343" s="84"/>
      <c r="R343" s="84"/>
      <c r="S343" s="84"/>
      <c r="T343" s="84"/>
      <c r="U343" s="84"/>
      <c r="V343" s="84"/>
      <c r="W343" s="84"/>
      <c r="X343" s="84"/>
      <c r="Y343" s="84"/>
      <c r="Z343" s="84"/>
      <c r="AA343" s="84"/>
      <c r="AB343" s="84"/>
      <c r="AC343" s="84"/>
      <c r="AD343" s="84"/>
      <c r="AE343" s="84"/>
      <c r="AF343" s="84"/>
      <c r="AG343" s="84"/>
    </row>
    <row r="344" spans="1:33" ht="25.5" customHeight="1">
      <c r="A344" s="84"/>
      <c r="B344" s="84"/>
      <c r="C344" s="85"/>
      <c r="D344" s="84"/>
      <c r="E344" s="84"/>
      <c r="F344" s="539" t="s">
        <v>117</v>
      </c>
      <c r="G344" s="540"/>
      <c r="H344" s="540"/>
      <c r="I344" s="541"/>
      <c r="J344" s="272"/>
      <c r="K344" s="272"/>
      <c r="L344" s="272"/>
      <c r="M344" s="84"/>
      <c r="N344" s="84"/>
      <c r="O344" s="84"/>
      <c r="P344" s="84"/>
      <c r="Q344" s="84"/>
      <c r="R344" s="84"/>
      <c r="S344" s="84"/>
      <c r="T344" s="84"/>
      <c r="U344" s="84"/>
      <c r="V344" s="84"/>
      <c r="W344" s="84"/>
      <c r="X344" s="84"/>
      <c r="Y344" s="84"/>
      <c r="Z344" s="84"/>
      <c r="AA344" s="84"/>
      <c r="AB344" s="84"/>
      <c r="AC344" s="84"/>
      <c r="AD344" s="84"/>
      <c r="AE344" s="84"/>
      <c r="AF344" s="84"/>
      <c r="AG344" s="84"/>
    </row>
    <row r="345" spans="1:33" ht="12.75" customHeight="1">
      <c r="A345" s="84"/>
      <c r="B345" s="84"/>
      <c r="C345" s="85"/>
      <c r="D345" s="84"/>
      <c r="E345" s="187"/>
      <c r="F345" s="521" t="s">
        <v>112</v>
      </c>
      <c r="G345" s="522"/>
      <c r="H345" s="523"/>
      <c r="I345" s="569">
        <f>S106</f>
        <v>16</v>
      </c>
      <c r="J345" s="273"/>
      <c r="K345" s="558" t="str">
        <f>AB127</f>
        <v/>
      </c>
      <c r="L345" s="187"/>
      <c r="M345" s="84"/>
      <c r="N345" s="84"/>
      <c r="O345" s="84"/>
      <c r="P345" s="84"/>
      <c r="Q345" s="84"/>
      <c r="R345" s="84"/>
      <c r="S345" s="84"/>
      <c r="T345" s="84"/>
      <c r="U345" s="84"/>
      <c r="V345" s="84"/>
      <c r="W345" s="84"/>
      <c r="X345" s="84"/>
      <c r="Y345" s="84"/>
      <c r="Z345" s="84"/>
      <c r="AA345" s="84"/>
      <c r="AB345" s="84"/>
      <c r="AC345" s="84"/>
      <c r="AD345" s="84"/>
      <c r="AE345" s="84"/>
      <c r="AF345" s="84"/>
      <c r="AG345" s="84"/>
    </row>
    <row r="346" spans="1:33" ht="12.75" customHeight="1">
      <c r="A346" s="84"/>
      <c r="B346" s="84"/>
      <c r="C346" s="85"/>
      <c r="D346" s="84"/>
      <c r="E346" s="187"/>
      <c r="F346" s="524"/>
      <c r="G346" s="525"/>
      <c r="H346" s="526"/>
      <c r="I346" s="530"/>
      <c r="J346" s="274"/>
      <c r="K346" s="559"/>
      <c r="L346" s="187"/>
      <c r="M346" s="84"/>
      <c r="N346" s="84"/>
      <c r="O346" s="84"/>
      <c r="P346" s="84"/>
      <c r="Q346" s="84"/>
      <c r="R346" s="84"/>
      <c r="S346" s="84"/>
      <c r="T346" s="84"/>
      <c r="U346" s="84"/>
      <c r="V346" s="84"/>
      <c r="W346" s="84"/>
      <c r="X346" s="84"/>
      <c r="Y346" s="84"/>
      <c r="Z346" s="84"/>
      <c r="AA346" s="84"/>
      <c r="AB346" s="84"/>
      <c r="AC346" s="84"/>
      <c r="AD346" s="84"/>
      <c r="AE346" s="84"/>
      <c r="AF346" s="84"/>
      <c r="AG346" s="84"/>
    </row>
    <row r="347" spans="1:33" ht="12.75" customHeight="1">
      <c r="A347" s="84"/>
      <c r="B347" s="84"/>
      <c r="C347" s="85"/>
      <c r="D347" s="84"/>
      <c r="E347" s="187"/>
      <c r="F347" s="521" t="s">
        <v>113</v>
      </c>
      <c r="G347" s="522"/>
      <c r="H347" s="523"/>
      <c r="I347" s="568">
        <f>S212</f>
        <v>0</v>
      </c>
      <c r="J347" s="273"/>
      <c r="K347" s="558"/>
      <c r="L347" s="187"/>
      <c r="M347" s="84"/>
      <c r="N347" s="84"/>
      <c r="O347" s="84"/>
      <c r="P347" s="84"/>
      <c r="Q347" s="84"/>
      <c r="R347" s="84"/>
      <c r="S347" s="84"/>
      <c r="T347" s="84"/>
      <c r="U347" s="84"/>
      <c r="V347" s="84"/>
      <c r="W347" s="84"/>
      <c r="X347" s="84"/>
      <c r="Y347" s="84"/>
      <c r="Z347" s="84"/>
      <c r="AA347" s="84"/>
      <c r="AB347" s="84"/>
      <c r="AC347" s="84"/>
      <c r="AD347" s="84"/>
      <c r="AE347" s="84"/>
      <c r="AF347" s="84"/>
      <c r="AG347" s="84"/>
    </row>
    <row r="348" spans="1:33" ht="12.75" customHeight="1">
      <c r="A348" s="84"/>
      <c r="B348" s="84"/>
      <c r="C348" s="85"/>
      <c r="D348" s="84"/>
      <c r="E348" s="187"/>
      <c r="F348" s="524"/>
      <c r="G348" s="525"/>
      <c r="H348" s="526"/>
      <c r="I348" s="530"/>
      <c r="J348" s="273"/>
      <c r="K348" s="559"/>
      <c r="L348" s="197"/>
      <c r="M348" s="84"/>
      <c r="N348" s="84"/>
      <c r="O348" s="84"/>
      <c r="P348" s="84"/>
      <c r="Q348" s="84"/>
      <c r="R348" s="84"/>
      <c r="S348" s="84"/>
      <c r="T348" s="84"/>
      <c r="U348" s="84"/>
      <c r="V348" s="84"/>
      <c r="W348" s="84"/>
      <c r="X348" s="84"/>
      <c r="Y348" s="84"/>
      <c r="Z348" s="84"/>
      <c r="AA348" s="84"/>
      <c r="AB348" s="84"/>
      <c r="AC348" s="84"/>
      <c r="AD348" s="84"/>
      <c r="AE348" s="84"/>
      <c r="AF348" s="84"/>
      <c r="AG348" s="84"/>
    </row>
    <row r="349" spans="1:33" ht="12.75" customHeight="1">
      <c r="A349" s="84"/>
      <c r="B349" s="84"/>
      <c r="C349" s="85"/>
      <c r="D349" s="84"/>
      <c r="E349" s="187"/>
      <c r="F349" s="521" t="s">
        <v>114</v>
      </c>
      <c r="G349" s="522"/>
      <c r="H349" s="523"/>
      <c r="I349" s="568">
        <f>S318</f>
        <v>0</v>
      </c>
      <c r="J349" s="273"/>
      <c r="K349" s="558"/>
      <c r="L349" s="187"/>
      <c r="M349" s="84"/>
      <c r="N349" s="84"/>
      <c r="O349" s="84"/>
      <c r="P349" s="84"/>
      <c r="Q349" s="84"/>
      <c r="R349" s="84"/>
      <c r="S349" s="84"/>
      <c r="T349" s="84"/>
      <c r="U349" s="84"/>
      <c r="V349" s="84"/>
      <c r="W349" s="84"/>
      <c r="X349" s="84"/>
      <c r="Y349" s="84"/>
      <c r="Z349" s="84"/>
      <c r="AA349" s="84"/>
      <c r="AB349" s="84"/>
      <c r="AC349" s="84"/>
      <c r="AD349" s="84"/>
      <c r="AE349" s="84"/>
      <c r="AF349" s="84"/>
      <c r="AG349" s="84"/>
    </row>
    <row r="350" spans="1:33" ht="12.75" customHeight="1">
      <c r="A350" s="84"/>
      <c r="B350" s="84"/>
      <c r="C350" s="85"/>
      <c r="D350" s="84"/>
      <c r="E350" s="187"/>
      <c r="F350" s="518"/>
      <c r="G350" s="519"/>
      <c r="H350" s="547"/>
      <c r="I350" s="530"/>
      <c r="J350" s="274"/>
      <c r="K350" s="559"/>
      <c r="L350" s="187"/>
      <c r="M350" s="84"/>
      <c r="N350" s="84"/>
      <c r="O350" s="84"/>
      <c r="P350" s="84"/>
      <c r="Q350" s="84"/>
      <c r="R350" s="84"/>
      <c r="S350" s="84"/>
      <c r="T350" s="84"/>
      <c r="U350" s="84"/>
      <c r="V350" s="84"/>
      <c r="W350" s="84"/>
      <c r="X350" s="84"/>
      <c r="Y350" s="84"/>
      <c r="Z350" s="84"/>
      <c r="AA350" s="84"/>
      <c r="AB350" s="84"/>
      <c r="AC350" s="84"/>
      <c r="AD350" s="84"/>
      <c r="AE350" s="84"/>
      <c r="AF350" s="84"/>
      <c r="AG350" s="84"/>
    </row>
    <row r="351" spans="1:33" ht="12.75" customHeight="1">
      <c r="A351" s="84"/>
      <c r="B351" s="84"/>
      <c r="C351" s="85"/>
      <c r="D351" s="84"/>
      <c r="E351" s="187"/>
      <c r="F351" s="187"/>
      <c r="G351" s="187"/>
      <c r="H351" s="187"/>
      <c r="I351" s="187"/>
      <c r="J351" s="187"/>
      <c r="K351" s="187"/>
      <c r="L351" s="187"/>
      <c r="M351" s="84"/>
      <c r="N351" s="84"/>
      <c r="O351" s="84"/>
      <c r="P351" s="84"/>
      <c r="Q351" s="84"/>
      <c r="R351" s="84"/>
      <c r="S351" s="84"/>
      <c r="T351" s="84"/>
      <c r="U351" s="84"/>
      <c r="V351" s="84"/>
      <c r="W351" s="84"/>
      <c r="X351" s="84"/>
      <c r="Y351" s="84"/>
      <c r="Z351" s="84"/>
      <c r="AA351" s="84"/>
      <c r="AB351" s="84"/>
      <c r="AC351" s="84"/>
      <c r="AD351" s="84"/>
      <c r="AE351" s="84"/>
      <c r="AF351" s="84"/>
      <c r="AG351" s="84"/>
    </row>
    <row r="352" spans="1:33" ht="12.75" customHeight="1">
      <c r="A352" s="84"/>
      <c r="B352" s="84"/>
      <c r="C352" s="85"/>
      <c r="D352" s="84"/>
      <c r="E352" s="187"/>
      <c r="F352" s="187"/>
      <c r="G352" s="187"/>
      <c r="H352" s="563"/>
      <c r="I352" s="503"/>
      <c r="J352" s="275"/>
      <c r="K352" s="187"/>
      <c r="L352" s="187"/>
      <c r="M352" s="84"/>
      <c r="N352" s="84"/>
      <c r="O352" s="84"/>
      <c r="P352" s="84"/>
      <c r="Q352" s="84"/>
      <c r="R352" s="84"/>
      <c r="S352" s="84"/>
      <c r="T352" s="84"/>
      <c r="U352" s="84"/>
      <c r="V352" s="84"/>
      <c r="W352" s="84"/>
      <c r="X352" s="84"/>
      <c r="Y352" s="84"/>
      <c r="Z352" s="84"/>
      <c r="AA352" s="84"/>
      <c r="AB352" s="84"/>
      <c r="AC352" s="84"/>
      <c r="AD352" s="84"/>
      <c r="AE352" s="84"/>
      <c r="AF352" s="84"/>
      <c r="AG352" s="84"/>
    </row>
    <row r="353" spans="1:33" ht="12.75" customHeight="1">
      <c r="A353" s="84"/>
      <c r="B353" s="84"/>
      <c r="C353" s="85"/>
      <c r="D353" s="84"/>
      <c r="E353" s="187"/>
      <c r="F353" s="565"/>
      <c r="G353" s="503"/>
      <c r="H353" s="187"/>
      <c r="I353" s="276"/>
      <c r="J353" s="276"/>
      <c r="K353" s="187"/>
      <c r="L353" s="187"/>
      <c r="M353" s="84"/>
      <c r="N353" s="84"/>
      <c r="O353" s="84"/>
      <c r="P353" s="84"/>
      <c r="Q353" s="84"/>
      <c r="R353" s="84"/>
      <c r="S353" s="84"/>
      <c r="T353" s="84"/>
      <c r="U353" s="84"/>
      <c r="V353" s="84"/>
      <c r="W353" s="84"/>
      <c r="X353" s="84"/>
      <c r="Y353" s="84"/>
      <c r="Z353" s="84"/>
      <c r="AA353" s="84"/>
      <c r="AB353" s="84"/>
      <c r="AC353" s="84"/>
      <c r="AD353" s="84"/>
      <c r="AE353" s="84"/>
      <c r="AF353" s="84"/>
      <c r="AG353" s="84"/>
    </row>
    <row r="354" spans="1:33" ht="12.75" customHeight="1">
      <c r="A354" s="84"/>
      <c r="B354" s="84"/>
      <c r="C354" s="85"/>
      <c r="D354" s="84"/>
      <c r="E354" s="187"/>
      <c r="F354" s="565"/>
      <c r="G354" s="503"/>
      <c r="H354" s="187"/>
      <c r="I354" s="276"/>
      <c r="J354" s="276"/>
      <c r="K354" s="187"/>
      <c r="L354" s="187"/>
      <c r="M354" s="84"/>
      <c r="N354" s="84"/>
      <c r="O354" s="84"/>
      <c r="P354" s="84"/>
      <c r="Q354" s="84"/>
      <c r="R354" s="84"/>
      <c r="S354" s="84"/>
      <c r="T354" s="84"/>
      <c r="U354" s="84"/>
      <c r="V354" s="84"/>
      <c r="W354" s="84"/>
      <c r="X354" s="84"/>
      <c r="Y354" s="84"/>
      <c r="Z354" s="84"/>
      <c r="AA354" s="84"/>
      <c r="AB354" s="84"/>
      <c r="AC354" s="84"/>
      <c r="AD354" s="84"/>
      <c r="AE354" s="84"/>
      <c r="AF354" s="84"/>
      <c r="AG354" s="84"/>
    </row>
    <row r="355" spans="1:33" ht="12.75" customHeight="1">
      <c r="A355" s="84"/>
      <c r="B355" s="84"/>
      <c r="C355" s="85"/>
      <c r="D355" s="84"/>
      <c r="E355" s="187"/>
      <c r="F355" s="565"/>
      <c r="G355" s="503"/>
      <c r="H355" s="187"/>
      <c r="I355" s="276"/>
      <c r="J355" s="276"/>
      <c r="K355" s="187"/>
      <c r="L355" s="187"/>
      <c r="M355" s="84"/>
      <c r="N355" s="84"/>
      <c r="O355" s="84"/>
      <c r="P355" s="84"/>
      <c r="Q355" s="84"/>
      <c r="R355" s="84"/>
      <c r="S355" s="84"/>
      <c r="T355" s="84"/>
      <c r="U355" s="84"/>
      <c r="V355" s="84"/>
      <c r="W355" s="84"/>
      <c r="X355" s="84"/>
      <c r="Y355" s="84"/>
      <c r="Z355" s="84"/>
      <c r="AA355" s="84"/>
      <c r="AB355" s="84"/>
      <c r="AC355" s="84"/>
      <c r="AD355" s="84"/>
      <c r="AE355" s="84"/>
      <c r="AF355" s="84"/>
      <c r="AG355" s="84"/>
    </row>
    <row r="356" spans="1:33" ht="12.75" customHeight="1">
      <c r="A356" s="84"/>
      <c r="B356" s="84"/>
      <c r="C356" s="85"/>
      <c r="D356" s="84"/>
      <c r="E356" s="187"/>
      <c r="F356" s="561"/>
      <c r="G356" s="522"/>
      <c r="H356" s="523"/>
      <c r="I356" s="558"/>
      <c r="J356" s="273"/>
      <c r="K356" s="187"/>
      <c r="L356" s="187"/>
      <c r="M356" s="84"/>
      <c r="N356" s="84"/>
      <c r="O356" s="84"/>
      <c r="P356" s="84"/>
      <c r="Q356" s="84"/>
      <c r="R356" s="84"/>
      <c r="S356" s="84"/>
      <c r="T356" s="84"/>
      <c r="U356" s="84"/>
      <c r="V356" s="84"/>
      <c r="W356" s="84"/>
      <c r="X356" s="84"/>
      <c r="Y356" s="84"/>
      <c r="Z356" s="84"/>
      <c r="AA356" s="84"/>
      <c r="AB356" s="84"/>
      <c r="AC356" s="84"/>
      <c r="AD356" s="84"/>
      <c r="AE356" s="84"/>
      <c r="AF356" s="84"/>
      <c r="AG356" s="84"/>
    </row>
    <row r="357" spans="1:33" ht="12.75" customHeight="1">
      <c r="A357" s="84"/>
      <c r="B357" s="84"/>
      <c r="C357" s="85"/>
      <c r="D357" s="84"/>
      <c r="E357" s="187"/>
      <c r="F357" s="562"/>
      <c r="G357" s="525"/>
      <c r="H357" s="526"/>
      <c r="I357" s="559"/>
      <c r="J357" s="273"/>
      <c r="K357" s="187"/>
      <c r="L357" s="187"/>
      <c r="M357" s="84"/>
      <c r="N357" s="84"/>
      <c r="O357" s="84"/>
      <c r="P357" s="84"/>
      <c r="Q357" s="84"/>
      <c r="R357" s="84"/>
      <c r="S357" s="84"/>
      <c r="T357" s="84"/>
      <c r="U357" s="84"/>
      <c r="V357" s="84"/>
      <c r="W357" s="84"/>
      <c r="X357" s="84"/>
      <c r="Y357" s="84"/>
      <c r="Z357" s="84"/>
      <c r="AA357" s="84"/>
      <c r="AB357" s="84"/>
      <c r="AC357" s="84"/>
      <c r="AD357" s="84"/>
      <c r="AE357" s="84"/>
      <c r="AF357" s="84"/>
      <c r="AG357" s="84"/>
    </row>
    <row r="358" spans="1:33" ht="12.75" customHeight="1">
      <c r="A358" s="84"/>
      <c r="B358" s="84"/>
      <c r="C358" s="85"/>
      <c r="D358" s="84"/>
      <c r="E358" s="187"/>
      <c r="F358" s="561"/>
      <c r="G358" s="522"/>
      <c r="H358" s="523"/>
      <c r="I358" s="558"/>
      <c r="J358" s="273"/>
      <c r="K358" s="187"/>
      <c r="L358" s="187"/>
      <c r="M358" s="84"/>
      <c r="N358" s="84"/>
      <c r="O358" s="84"/>
      <c r="P358" s="84"/>
      <c r="Q358" s="84"/>
      <c r="R358" s="84"/>
      <c r="S358" s="84"/>
      <c r="T358" s="84"/>
      <c r="U358" s="84"/>
      <c r="V358" s="84"/>
      <c r="W358" s="84"/>
      <c r="X358" s="84"/>
      <c r="Y358" s="84"/>
      <c r="Z358" s="84"/>
      <c r="AA358" s="84"/>
      <c r="AB358" s="84"/>
      <c r="AC358" s="84"/>
      <c r="AD358" s="84"/>
      <c r="AE358" s="84"/>
      <c r="AF358" s="84"/>
      <c r="AG358" s="84"/>
    </row>
    <row r="359" spans="1:33" ht="12.75" customHeight="1">
      <c r="A359" s="84"/>
      <c r="B359" s="84"/>
      <c r="C359" s="85"/>
      <c r="D359" s="84"/>
      <c r="E359" s="187"/>
      <c r="F359" s="562"/>
      <c r="G359" s="525"/>
      <c r="H359" s="526"/>
      <c r="I359" s="559"/>
      <c r="J359" s="273"/>
      <c r="K359" s="187"/>
      <c r="L359" s="187"/>
      <c r="M359" s="84"/>
      <c r="N359" s="84"/>
      <c r="O359" s="84"/>
      <c r="P359" s="84"/>
      <c r="Q359" s="84"/>
      <c r="R359" s="84"/>
      <c r="S359" s="84"/>
      <c r="T359" s="84"/>
      <c r="U359" s="84"/>
      <c r="V359" s="84"/>
      <c r="W359" s="84"/>
      <c r="X359" s="84"/>
      <c r="Y359" s="84"/>
      <c r="Z359" s="84"/>
      <c r="AA359" s="84"/>
      <c r="AB359" s="84"/>
      <c r="AC359" s="84"/>
      <c r="AD359" s="84"/>
      <c r="AE359" s="84"/>
      <c r="AF359" s="84"/>
      <c r="AG359" s="84"/>
    </row>
    <row r="360" spans="1:33" ht="12.75" customHeight="1">
      <c r="A360" s="84"/>
      <c r="B360" s="84"/>
      <c r="C360" s="85"/>
      <c r="D360" s="84"/>
      <c r="E360" s="187"/>
      <c r="F360" s="561"/>
      <c r="G360" s="522"/>
      <c r="H360" s="523"/>
      <c r="I360" s="558"/>
      <c r="J360" s="273"/>
      <c r="K360" s="187"/>
      <c r="L360" s="187"/>
      <c r="M360" s="84"/>
      <c r="N360" s="84"/>
      <c r="O360" s="84"/>
      <c r="P360" s="84"/>
      <c r="Q360" s="84"/>
      <c r="R360" s="84"/>
      <c r="S360" s="84"/>
      <c r="T360" s="84"/>
      <c r="U360" s="84"/>
      <c r="V360" s="84"/>
      <c r="W360" s="84"/>
      <c r="X360" s="84"/>
      <c r="Y360" s="84"/>
      <c r="Z360" s="84"/>
      <c r="AA360" s="84"/>
      <c r="AB360" s="84"/>
      <c r="AC360" s="84"/>
      <c r="AD360" s="84"/>
      <c r="AE360" s="84"/>
      <c r="AF360" s="84"/>
      <c r="AG360" s="84"/>
    </row>
    <row r="361" spans="1:33" ht="12.75" customHeight="1">
      <c r="A361" s="84"/>
      <c r="B361" s="84"/>
      <c r="C361" s="85"/>
      <c r="D361" s="84"/>
      <c r="E361" s="187"/>
      <c r="F361" s="562"/>
      <c r="G361" s="525"/>
      <c r="H361" s="526"/>
      <c r="I361" s="559"/>
      <c r="J361" s="273"/>
      <c r="K361" s="187"/>
      <c r="L361" s="187"/>
      <c r="M361" s="84"/>
      <c r="N361" s="84"/>
      <c r="O361" s="84"/>
      <c r="P361" s="84"/>
      <c r="Q361" s="84"/>
      <c r="R361" s="84"/>
      <c r="S361" s="84"/>
      <c r="T361" s="84"/>
      <c r="U361" s="84"/>
      <c r="V361" s="84"/>
      <c r="W361" s="84"/>
      <c r="X361" s="84"/>
      <c r="Y361" s="84"/>
      <c r="Z361" s="84"/>
      <c r="AA361" s="84"/>
      <c r="AB361" s="84"/>
      <c r="AC361" s="84"/>
      <c r="AD361" s="84"/>
      <c r="AE361" s="84"/>
      <c r="AF361" s="84"/>
      <c r="AG361" s="84"/>
    </row>
    <row r="362" spans="1:33" ht="12.75" customHeight="1">
      <c r="A362" s="84"/>
      <c r="B362" s="84"/>
      <c r="C362" s="85"/>
      <c r="D362" s="84"/>
      <c r="E362" s="187"/>
      <c r="F362" s="561"/>
      <c r="G362" s="522"/>
      <c r="H362" s="523"/>
      <c r="I362" s="558"/>
      <c r="J362" s="273"/>
      <c r="K362" s="187"/>
      <c r="L362" s="187"/>
      <c r="M362" s="84"/>
      <c r="N362" s="84"/>
      <c r="O362" s="84"/>
      <c r="P362" s="84"/>
      <c r="Q362" s="84"/>
      <c r="R362" s="84"/>
      <c r="S362" s="84"/>
      <c r="T362" s="84"/>
      <c r="U362" s="84"/>
      <c r="V362" s="84"/>
      <c r="W362" s="84"/>
      <c r="X362" s="84"/>
      <c r="Y362" s="84"/>
      <c r="Z362" s="84"/>
      <c r="AA362" s="84"/>
      <c r="AB362" s="84"/>
      <c r="AC362" s="84"/>
      <c r="AD362" s="84"/>
      <c r="AE362" s="84"/>
      <c r="AF362" s="84"/>
      <c r="AG362" s="84"/>
    </row>
    <row r="363" spans="1:33" ht="12.75" customHeight="1">
      <c r="A363" s="84"/>
      <c r="B363" s="84"/>
      <c r="C363" s="85"/>
      <c r="D363" s="84"/>
      <c r="E363" s="187"/>
      <c r="F363" s="562"/>
      <c r="G363" s="525"/>
      <c r="H363" s="526"/>
      <c r="I363" s="559"/>
      <c r="J363" s="273"/>
      <c r="K363" s="187"/>
      <c r="L363" s="187"/>
      <c r="M363" s="84"/>
      <c r="N363" s="84"/>
      <c r="O363" s="84"/>
      <c r="P363" s="84"/>
      <c r="Q363" s="84"/>
      <c r="R363" s="84"/>
      <c r="S363" s="84"/>
      <c r="T363" s="84"/>
      <c r="U363" s="84"/>
      <c r="V363" s="84"/>
      <c r="W363" s="84"/>
      <c r="X363" s="84"/>
      <c r="Y363" s="84"/>
      <c r="Z363" s="84"/>
      <c r="AA363" s="84"/>
      <c r="AB363" s="84"/>
      <c r="AC363" s="84"/>
      <c r="AD363" s="84"/>
      <c r="AE363" s="84"/>
      <c r="AF363" s="84"/>
      <c r="AG363" s="84"/>
    </row>
    <row r="364" spans="1:33" ht="12.75" customHeight="1">
      <c r="A364" s="84"/>
      <c r="B364" s="84"/>
      <c r="C364" s="85"/>
      <c r="D364" s="84"/>
      <c r="E364" s="187"/>
      <c r="F364" s="187"/>
      <c r="G364" s="187"/>
      <c r="H364" s="187"/>
      <c r="I364" s="187"/>
      <c r="J364" s="187"/>
      <c r="K364" s="187"/>
      <c r="L364" s="187"/>
      <c r="M364" s="84"/>
      <c r="N364" s="84"/>
      <c r="O364" s="84"/>
      <c r="P364" s="84"/>
      <c r="Q364" s="84"/>
      <c r="R364" s="84"/>
      <c r="S364" s="84"/>
      <c r="T364" s="84"/>
      <c r="U364" s="84"/>
      <c r="V364" s="84"/>
      <c r="W364" s="84"/>
      <c r="X364" s="84"/>
      <c r="Y364" s="84"/>
      <c r="Z364" s="84"/>
      <c r="AA364" s="84"/>
      <c r="AB364" s="84"/>
      <c r="AC364" s="84"/>
      <c r="AD364" s="84"/>
      <c r="AE364" s="84"/>
      <c r="AF364" s="84"/>
      <c r="AG364" s="84"/>
    </row>
    <row r="365" spans="1:33" ht="12.75" customHeight="1">
      <c r="A365" s="84"/>
      <c r="B365" s="84"/>
      <c r="C365" s="85"/>
      <c r="D365" s="84"/>
      <c r="E365" s="187"/>
      <c r="F365" s="187"/>
      <c r="G365" s="187"/>
      <c r="H365" s="187"/>
      <c r="I365" s="187"/>
      <c r="J365" s="187"/>
      <c r="K365" s="187"/>
      <c r="L365" s="187"/>
      <c r="M365" s="84"/>
      <c r="N365" s="84"/>
      <c r="O365" s="84"/>
      <c r="P365" s="84"/>
      <c r="Q365" s="84"/>
      <c r="R365" s="84"/>
      <c r="S365" s="84"/>
      <c r="T365" s="84"/>
      <c r="U365" s="84"/>
      <c r="V365" s="84"/>
      <c r="W365" s="84"/>
      <c r="X365" s="84"/>
      <c r="Y365" s="84"/>
      <c r="Z365" s="84"/>
      <c r="AA365" s="84"/>
      <c r="AB365" s="84"/>
      <c r="AC365" s="84"/>
      <c r="AD365" s="84"/>
      <c r="AE365" s="84"/>
      <c r="AF365" s="84"/>
      <c r="AG365" s="84"/>
    </row>
    <row r="366" spans="1:33" ht="12.75" customHeight="1">
      <c r="A366" s="84"/>
      <c r="B366" s="84"/>
      <c r="C366" s="85"/>
      <c r="D366" s="84"/>
      <c r="E366" s="187"/>
      <c r="F366" s="277"/>
      <c r="G366" s="278"/>
      <c r="H366" s="278"/>
      <c r="I366" s="278"/>
      <c r="J366" s="278"/>
      <c r="K366" s="187"/>
      <c r="L366" s="187"/>
      <c r="M366" s="84"/>
      <c r="N366" s="84"/>
      <c r="O366" s="84"/>
      <c r="P366" s="84"/>
      <c r="Q366" s="84"/>
      <c r="R366" s="84"/>
      <c r="S366" s="84"/>
      <c r="T366" s="84"/>
      <c r="U366" s="84"/>
      <c r="V366" s="84"/>
      <c r="W366" s="84"/>
      <c r="X366" s="84"/>
      <c r="Y366" s="84"/>
      <c r="Z366" s="84"/>
      <c r="AA366" s="84"/>
      <c r="AB366" s="84"/>
      <c r="AC366" s="84"/>
      <c r="AD366" s="84"/>
      <c r="AE366" s="84"/>
      <c r="AF366" s="84"/>
      <c r="AG366" s="84"/>
    </row>
    <row r="367" spans="1:33" ht="12.75" customHeight="1">
      <c r="A367" s="84"/>
      <c r="B367" s="84"/>
      <c r="C367" s="85"/>
      <c r="D367" s="84"/>
      <c r="E367" s="187"/>
      <c r="F367" s="187"/>
      <c r="G367" s="187"/>
      <c r="H367" s="187"/>
      <c r="I367" s="187"/>
      <c r="J367" s="187"/>
      <c r="K367" s="187"/>
      <c r="L367" s="187"/>
      <c r="M367" s="84"/>
      <c r="N367" s="84"/>
      <c r="O367" s="84"/>
      <c r="P367" s="84"/>
      <c r="Q367" s="84"/>
      <c r="R367" s="84"/>
      <c r="S367" s="84"/>
      <c r="T367" s="84"/>
      <c r="U367" s="84"/>
      <c r="V367" s="84"/>
      <c r="W367" s="84"/>
      <c r="X367" s="84"/>
      <c r="Y367" s="84"/>
      <c r="Z367" s="84"/>
      <c r="AA367" s="84"/>
      <c r="AB367" s="84"/>
      <c r="AC367" s="84"/>
      <c r="AD367" s="84"/>
      <c r="AE367" s="84"/>
      <c r="AF367" s="84"/>
      <c r="AG367" s="84"/>
    </row>
    <row r="368" spans="1:33" ht="12.75" customHeight="1">
      <c r="A368" s="84"/>
      <c r="B368" s="84"/>
      <c r="C368" s="85"/>
      <c r="D368" s="84"/>
      <c r="E368" s="187"/>
      <c r="F368" s="187"/>
      <c r="G368" s="563"/>
      <c r="H368" s="502"/>
      <c r="I368" s="503"/>
      <c r="J368" s="46"/>
      <c r="K368" s="187"/>
      <c r="L368" s="187"/>
      <c r="M368" s="84"/>
      <c r="N368" s="84"/>
      <c r="O368" s="84"/>
      <c r="P368" s="84"/>
      <c r="Q368" s="84"/>
      <c r="R368" s="84"/>
      <c r="S368" s="84"/>
      <c r="T368" s="84"/>
      <c r="U368" s="84"/>
      <c r="V368" s="84"/>
      <c r="W368" s="84"/>
      <c r="X368" s="84"/>
      <c r="Y368" s="84"/>
      <c r="Z368" s="84"/>
      <c r="AA368" s="84"/>
      <c r="AB368" s="84"/>
      <c r="AC368" s="84"/>
      <c r="AD368" s="84"/>
      <c r="AE368" s="84"/>
      <c r="AF368" s="84"/>
      <c r="AG368" s="84"/>
    </row>
    <row r="369" spans="1:33" ht="12.75" customHeight="1">
      <c r="A369" s="84"/>
      <c r="B369" s="84"/>
      <c r="C369" s="85"/>
      <c r="D369" s="84"/>
      <c r="E369" s="187"/>
      <c r="F369" s="279"/>
      <c r="G369" s="187"/>
      <c r="H369" s="276"/>
      <c r="I369" s="280"/>
      <c r="J369" s="280"/>
      <c r="K369" s="187"/>
      <c r="L369" s="187"/>
      <c r="M369" s="84"/>
      <c r="N369" s="84"/>
      <c r="O369" s="84"/>
      <c r="P369" s="84"/>
      <c r="Q369" s="84"/>
      <c r="R369" s="84"/>
      <c r="S369" s="84"/>
      <c r="T369" s="84"/>
      <c r="U369" s="84"/>
      <c r="V369" s="84"/>
      <c r="W369" s="84"/>
      <c r="X369" s="84"/>
      <c r="Y369" s="84"/>
      <c r="Z369" s="84"/>
      <c r="AA369" s="84"/>
      <c r="AB369" s="84"/>
      <c r="AC369" s="84"/>
      <c r="AD369" s="84"/>
      <c r="AE369" s="84"/>
      <c r="AF369" s="84"/>
      <c r="AG369" s="84"/>
    </row>
    <row r="370" spans="1:33" ht="12.75" customHeight="1">
      <c r="A370" s="84"/>
      <c r="B370" s="84"/>
      <c r="C370" s="85"/>
      <c r="D370" s="84"/>
      <c r="E370" s="187"/>
      <c r="F370" s="279"/>
      <c r="G370" s="187"/>
      <c r="H370" s="47"/>
      <c r="I370" s="47"/>
      <c r="J370" s="47"/>
      <c r="K370" s="187"/>
      <c r="L370" s="187"/>
      <c r="M370" s="84"/>
      <c r="N370" s="84"/>
      <c r="O370" s="84"/>
      <c r="P370" s="84"/>
      <c r="Q370" s="84"/>
      <c r="R370" s="84"/>
      <c r="S370" s="84"/>
      <c r="T370" s="84"/>
      <c r="U370" s="84"/>
      <c r="V370" s="84"/>
      <c r="W370" s="84"/>
      <c r="X370" s="84"/>
      <c r="Y370" s="84"/>
      <c r="Z370" s="84"/>
      <c r="AA370" s="84"/>
      <c r="AB370" s="84"/>
      <c r="AC370" s="84"/>
      <c r="AD370" s="84"/>
      <c r="AE370" s="84"/>
      <c r="AF370" s="84"/>
      <c r="AG370" s="84"/>
    </row>
    <row r="371" spans="1:33" ht="12.75" customHeight="1">
      <c r="A371" s="84"/>
      <c r="B371" s="84"/>
      <c r="C371" s="85"/>
      <c r="D371" s="84"/>
      <c r="E371" s="187"/>
      <c r="F371" s="279"/>
      <c r="G371" s="187"/>
      <c r="H371" s="47"/>
      <c r="I371" s="47"/>
      <c r="J371" s="47"/>
      <c r="K371" s="187"/>
      <c r="L371" s="187"/>
      <c r="M371" s="84"/>
      <c r="N371" s="84"/>
      <c r="O371" s="84"/>
      <c r="P371" s="84"/>
      <c r="Q371" s="84"/>
      <c r="R371" s="84"/>
      <c r="S371" s="84"/>
      <c r="T371" s="84"/>
      <c r="U371" s="84"/>
      <c r="V371" s="84"/>
      <c r="W371" s="84"/>
      <c r="X371" s="84"/>
      <c r="Y371" s="84"/>
      <c r="Z371" s="84"/>
      <c r="AA371" s="84"/>
      <c r="AB371" s="84"/>
      <c r="AC371" s="84"/>
      <c r="AD371" s="84"/>
      <c r="AE371" s="84"/>
      <c r="AF371" s="84"/>
      <c r="AG371" s="84"/>
    </row>
    <row r="372" spans="1:33" ht="12.75" customHeight="1">
      <c r="A372" s="84"/>
      <c r="B372" s="84"/>
      <c r="C372" s="85"/>
      <c r="D372" s="84"/>
      <c r="E372" s="187"/>
      <c r="F372" s="560"/>
      <c r="G372" s="558"/>
      <c r="H372" s="187"/>
      <c r="I372" s="187"/>
      <c r="J372" s="187"/>
      <c r="K372" s="187"/>
      <c r="L372" s="187"/>
      <c r="M372" s="84"/>
      <c r="N372" s="84"/>
      <c r="O372" s="84"/>
      <c r="P372" s="84"/>
      <c r="Q372" s="84"/>
      <c r="R372" s="84"/>
      <c r="S372" s="84"/>
      <c r="T372" s="84"/>
      <c r="U372" s="84"/>
      <c r="V372" s="84"/>
      <c r="W372" s="84"/>
      <c r="X372" s="84"/>
      <c r="Y372" s="84"/>
      <c r="Z372" s="84"/>
      <c r="AA372" s="84"/>
      <c r="AB372" s="84"/>
      <c r="AC372" s="84"/>
      <c r="AD372" s="84"/>
      <c r="AE372" s="84"/>
      <c r="AF372" s="84"/>
      <c r="AG372" s="84"/>
    </row>
    <row r="373" spans="1:33" ht="12.75" customHeight="1">
      <c r="A373" s="84"/>
      <c r="B373" s="84"/>
      <c r="C373" s="85"/>
      <c r="D373" s="84"/>
      <c r="E373" s="187"/>
      <c r="F373" s="559"/>
      <c r="G373" s="559"/>
      <c r="H373" s="187"/>
      <c r="I373" s="187"/>
      <c r="J373" s="187"/>
      <c r="K373" s="187"/>
      <c r="L373" s="187"/>
      <c r="M373" s="84"/>
      <c r="N373" s="84"/>
      <c r="O373" s="84"/>
      <c r="P373" s="84"/>
      <c r="Q373" s="84"/>
      <c r="R373" s="84"/>
      <c r="S373" s="84"/>
      <c r="T373" s="84"/>
      <c r="U373" s="84"/>
      <c r="V373" s="84"/>
      <c r="W373" s="84"/>
      <c r="X373" s="84"/>
      <c r="Y373" s="84"/>
      <c r="Z373" s="84"/>
      <c r="AA373" s="84"/>
      <c r="AB373" s="84"/>
      <c r="AC373" s="84"/>
      <c r="AD373" s="84"/>
      <c r="AE373" s="84"/>
      <c r="AF373" s="84"/>
      <c r="AG373" s="84"/>
    </row>
    <row r="374" spans="1:33" ht="12.75" customHeight="1">
      <c r="A374" s="84"/>
      <c r="B374" s="84"/>
      <c r="C374" s="85"/>
      <c r="D374" s="84"/>
      <c r="E374" s="187"/>
      <c r="F374" s="560"/>
      <c r="G374" s="558"/>
      <c r="H374" s="187"/>
      <c r="I374" s="187"/>
      <c r="J374" s="187"/>
      <c r="K374" s="187"/>
      <c r="L374" s="187"/>
      <c r="M374" s="84"/>
      <c r="N374" s="84"/>
      <c r="O374" s="84"/>
      <c r="P374" s="84"/>
      <c r="Q374" s="84"/>
      <c r="R374" s="84"/>
      <c r="S374" s="84"/>
      <c r="T374" s="84"/>
      <c r="U374" s="84"/>
      <c r="V374" s="84"/>
      <c r="W374" s="84"/>
      <c r="X374" s="84"/>
      <c r="Y374" s="84"/>
      <c r="Z374" s="84"/>
      <c r="AA374" s="84"/>
      <c r="AB374" s="84"/>
      <c r="AC374" s="84"/>
      <c r="AD374" s="84"/>
      <c r="AE374" s="84"/>
      <c r="AF374" s="84"/>
      <c r="AG374" s="84"/>
    </row>
    <row r="375" spans="1:33" ht="12.75" customHeight="1">
      <c r="A375" s="84"/>
      <c r="B375" s="84"/>
      <c r="C375" s="85"/>
      <c r="D375" s="84"/>
      <c r="E375" s="187"/>
      <c r="F375" s="559"/>
      <c r="G375" s="559"/>
      <c r="H375" s="187"/>
      <c r="I375" s="187"/>
      <c r="J375" s="187"/>
      <c r="K375" s="187"/>
      <c r="L375" s="187"/>
      <c r="M375" s="84"/>
      <c r="N375" s="84"/>
      <c r="O375" s="84"/>
      <c r="P375" s="84"/>
      <c r="Q375" s="84"/>
      <c r="R375" s="84"/>
      <c r="S375" s="84"/>
      <c r="T375" s="84"/>
      <c r="U375" s="84"/>
      <c r="V375" s="84"/>
      <c r="W375" s="84"/>
      <c r="X375" s="84"/>
      <c r="Y375" s="84"/>
      <c r="Z375" s="84"/>
      <c r="AA375" s="84"/>
      <c r="AB375" s="84"/>
      <c r="AC375" s="84"/>
      <c r="AD375" s="84"/>
      <c r="AE375" s="84"/>
      <c r="AF375" s="84"/>
      <c r="AG375" s="84"/>
    </row>
    <row r="376" spans="1:33" ht="12.75" customHeight="1">
      <c r="A376" s="84"/>
      <c r="B376" s="84"/>
      <c r="C376" s="85"/>
      <c r="D376" s="84"/>
      <c r="E376" s="187"/>
      <c r="F376" s="560"/>
      <c r="G376" s="558"/>
      <c r="H376" s="187"/>
      <c r="I376" s="187"/>
      <c r="J376" s="187"/>
      <c r="K376" s="187"/>
      <c r="L376" s="187"/>
      <c r="M376" s="84"/>
      <c r="N376" s="84"/>
      <c r="O376" s="84"/>
      <c r="P376" s="84"/>
      <c r="Q376" s="84"/>
      <c r="R376" s="84"/>
      <c r="S376" s="84"/>
      <c r="T376" s="84"/>
      <c r="U376" s="84"/>
      <c r="V376" s="84"/>
      <c r="W376" s="84"/>
      <c r="X376" s="84"/>
      <c r="Y376" s="84"/>
      <c r="Z376" s="84"/>
      <c r="AA376" s="84"/>
      <c r="AB376" s="84"/>
      <c r="AC376" s="84"/>
      <c r="AD376" s="84"/>
      <c r="AE376" s="84"/>
      <c r="AF376" s="84"/>
      <c r="AG376" s="84"/>
    </row>
    <row r="377" spans="1:33" ht="12.75" customHeight="1">
      <c r="A377" s="84"/>
      <c r="B377" s="84"/>
      <c r="C377" s="85"/>
      <c r="D377" s="84"/>
      <c r="E377" s="187"/>
      <c r="F377" s="559"/>
      <c r="G377" s="559"/>
      <c r="H377" s="187"/>
      <c r="I377" s="187"/>
      <c r="J377" s="187"/>
      <c r="K377" s="187"/>
      <c r="L377" s="187"/>
      <c r="M377" s="84"/>
      <c r="N377" s="84"/>
      <c r="O377" s="84"/>
      <c r="P377" s="84"/>
      <c r="Q377" s="84"/>
      <c r="R377" s="84"/>
      <c r="S377" s="84"/>
      <c r="T377" s="84"/>
      <c r="U377" s="84"/>
      <c r="V377" s="84"/>
      <c r="W377" s="84"/>
      <c r="X377" s="84"/>
      <c r="Y377" s="84"/>
      <c r="Z377" s="84"/>
      <c r="AA377" s="84"/>
      <c r="AB377" s="84"/>
      <c r="AC377" s="84"/>
      <c r="AD377" s="84"/>
      <c r="AE377" s="84"/>
      <c r="AF377" s="84"/>
      <c r="AG377" s="84"/>
    </row>
    <row r="378" spans="1:33" ht="12.75" customHeight="1">
      <c r="A378" s="84"/>
      <c r="B378" s="84"/>
      <c r="C378" s="85"/>
      <c r="D378" s="84"/>
      <c r="E378" s="187"/>
      <c r="F378" s="560"/>
      <c r="G378" s="558"/>
      <c r="H378" s="187"/>
      <c r="I378" s="187"/>
      <c r="J378" s="187"/>
      <c r="K378" s="187"/>
      <c r="L378" s="187"/>
      <c r="M378" s="84"/>
      <c r="N378" s="84"/>
      <c r="O378" s="84"/>
      <c r="P378" s="84"/>
      <c r="Q378" s="84"/>
      <c r="R378" s="84"/>
      <c r="S378" s="84"/>
      <c r="T378" s="84"/>
      <c r="U378" s="84"/>
      <c r="V378" s="84"/>
      <c r="W378" s="84"/>
      <c r="X378" s="84"/>
      <c r="Y378" s="84"/>
      <c r="Z378" s="84"/>
      <c r="AA378" s="84"/>
      <c r="AB378" s="84"/>
      <c r="AC378" s="84"/>
      <c r="AD378" s="84"/>
      <c r="AE378" s="84"/>
      <c r="AF378" s="84"/>
      <c r="AG378" s="84"/>
    </row>
    <row r="379" spans="1:33" ht="12.75" customHeight="1">
      <c r="A379" s="84"/>
      <c r="B379" s="84"/>
      <c r="C379" s="85"/>
      <c r="D379" s="84"/>
      <c r="E379" s="187"/>
      <c r="F379" s="559"/>
      <c r="G379" s="559"/>
      <c r="H379" s="187"/>
      <c r="I379" s="187"/>
      <c r="J379" s="187"/>
      <c r="K379" s="187"/>
      <c r="L379" s="187"/>
      <c r="M379" s="84"/>
      <c r="N379" s="84"/>
      <c r="O379" s="84"/>
      <c r="P379" s="84"/>
      <c r="Q379" s="84"/>
      <c r="R379" s="84"/>
      <c r="S379" s="84"/>
      <c r="T379" s="84"/>
      <c r="U379" s="84"/>
      <c r="V379" s="84"/>
      <c r="W379" s="84"/>
      <c r="X379" s="84"/>
      <c r="Y379" s="84"/>
      <c r="Z379" s="84"/>
      <c r="AA379" s="84"/>
      <c r="AB379" s="84"/>
      <c r="AC379" s="84"/>
      <c r="AD379" s="84"/>
      <c r="AE379" s="84"/>
      <c r="AF379" s="84"/>
      <c r="AG379" s="84"/>
    </row>
    <row r="380" spans="1:33" ht="12.75" customHeight="1">
      <c r="A380" s="84"/>
      <c r="B380" s="84"/>
      <c r="C380" s="85"/>
      <c r="D380" s="84"/>
      <c r="E380" s="187"/>
      <c r="F380" s="187"/>
      <c r="G380" s="187"/>
      <c r="H380" s="187"/>
      <c r="I380" s="187"/>
      <c r="J380" s="187"/>
      <c r="K380" s="187"/>
      <c r="L380" s="187"/>
      <c r="M380" s="84"/>
      <c r="N380" s="84"/>
      <c r="O380" s="84"/>
      <c r="P380" s="84"/>
      <c r="Q380" s="84"/>
      <c r="R380" s="84"/>
      <c r="S380" s="84"/>
      <c r="T380" s="84"/>
      <c r="U380" s="84"/>
      <c r="V380" s="84"/>
      <c r="W380" s="84"/>
      <c r="X380" s="84"/>
      <c r="Y380" s="84"/>
      <c r="Z380" s="84"/>
      <c r="AA380" s="84"/>
      <c r="AB380" s="84"/>
      <c r="AC380" s="84"/>
      <c r="AD380" s="84"/>
      <c r="AE380" s="84"/>
      <c r="AF380" s="84"/>
      <c r="AG380" s="84"/>
    </row>
    <row r="381" spans="1:33" ht="12.75" customHeight="1">
      <c r="A381" s="84"/>
      <c r="B381" s="84"/>
      <c r="C381" s="85"/>
      <c r="D381" s="84"/>
      <c r="E381" s="187"/>
      <c r="F381" s="187"/>
      <c r="G381" s="187"/>
      <c r="H381" s="187"/>
      <c r="I381" s="187"/>
      <c r="J381" s="187"/>
      <c r="K381" s="187"/>
      <c r="L381" s="187"/>
      <c r="M381" s="84"/>
      <c r="N381" s="84"/>
      <c r="O381" s="84"/>
      <c r="P381" s="84"/>
      <c r="Q381" s="84"/>
      <c r="R381" s="84"/>
      <c r="S381" s="84"/>
      <c r="T381" s="84"/>
      <c r="U381" s="84"/>
      <c r="V381" s="84"/>
      <c r="W381" s="84"/>
      <c r="X381" s="84"/>
      <c r="Y381" s="84"/>
      <c r="Z381" s="84"/>
      <c r="AA381" s="84"/>
      <c r="AB381" s="84"/>
      <c r="AC381" s="84"/>
      <c r="AD381" s="84"/>
      <c r="AE381" s="84"/>
      <c r="AF381" s="84"/>
      <c r="AG381" s="84"/>
    </row>
    <row r="382" spans="1:33" ht="12.75" customHeight="1">
      <c r="A382" s="84"/>
      <c r="B382" s="84"/>
      <c r="C382" s="85"/>
      <c r="D382" s="84"/>
      <c r="E382" s="187"/>
      <c r="F382" s="187"/>
      <c r="G382" s="187"/>
      <c r="H382" s="187"/>
      <c r="I382" s="187"/>
      <c r="J382" s="187"/>
      <c r="K382" s="187"/>
      <c r="L382" s="187"/>
      <c r="M382" s="84"/>
      <c r="N382" s="84"/>
      <c r="O382" s="84"/>
      <c r="P382" s="84"/>
      <c r="Q382" s="84"/>
      <c r="R382" s="84"/>
      <c r="S382" s="84"/>
      <c r="T382" s="84"/>
      <c r="U382" s="84"/>
      <c r="V382" s="84"/>
      <c r="W382" s="84"/>
      <c r="X382" s="84"/>
      <c r="Y382" s="84"/>
      <c r="Z382" s="84"/>
      <c r="AA382" s="84"/>
      <c r="AB382" s="84"/>
      <c r="AC382" s="84"/>
      <c r="AD382" s="84"/>
      <c r="AE382" s="84"/>
      <c r="AF382" s="84"/>
      <c r="AG382" s="84"/>
    </row>
    <row r="383" spans="1:33" ht="12.75" customHeight="1">
      <c r="A383" s="84"/>
      <c r="B383" s="84"/>
      <c r="C383" s="85"/>
      <c r="D383" s="84"/>
      <c r="E383" s="187"/>
      <c r="F383" s="187"/>
      <c r="G383" s="187"/>
      <c r="H383" s="187"/>
      <c r="I383" s="187"/>
      <c r="J383" s="187"/>
      <c r="K383" s="187"/>
      <c r="L383" s="187"/>
      <c r="M383" s="84"/>
      <c r="N383" s="84"/>
      <c r="O383" s="84"/>
      <c r="P383" s="84"/>
      <c r="Q383" s="84"/>
      <c r="R383" s="84"/>
      <c r="S383" s="84"/>
      <c r="T383" s="84"/>
      <c r="U383" s="84"/>
      <c r="V383" s="84"/>
      <c r="W383" s="84"/>
      <c r="X383" s="84"/>
      <c r="Y383" s="84"/>
      <c r="Z383" s="84"/>
      <c r="AA383" s="84"/>
      <c r="AB383" s="84"/>
      <c r="AC383" s="84"/>
      <c r="AD383" s="84"/>
      <c r="AE383" s="84"/>
      <c r="AF383" s="84"/>
      <c r="AG383" s="84"/>
    </row>
    <row r="384" spans="1:33" ht="12.75" customHeight="1">
      <c r="A384" s="84"/>
      <c r="B384" s="84"/>
      <c r="C384" s="85"/>
      <c r="D384" s="84"/>
      <c r="E384" s="187"/>
      <c r="F384" s="187"/>
      <c r="G384" s="187"/>
      <c r="H384" s="187"/>
      <c r="I384" s="187"/>
      <c r="J384" s="187"/>
      <c r="K384" s="187"/>
      <c r="L384" s="187"/>
      <c r="M384" s="84"/>
      <c r="N384" s="84"/>
      <c r="O384" s="84"/>
      <c r="P384" s="84"/>
      <c r="Q384" s="84"/>
      <c r="R384" s="84"/>
      <c r="S384" s="84"/>
      <c r="T384" s="84"/>
      <c r="U384" s="84"/>
      <c r="V384" s="84"/>
      <c r="W384" s="84"/>
      <c r="X384" s="84"/>
      <c r="Y384" s="84"/>
      <c r="Z384" s="84"/>
      <c r="AA384" s="84"/>
      <c r="AB384" s="84"/>
      <c r="AC384" s="84"/>
      <c r="AD384" s="84"/>
      <c r="AE384" s="84"/>
      <c r="AF384" s="84"/>
      <c r="AG384" s="84"/>
    </row>
    <row r="385" spans="1:33" ht="12.75" customHeight="1">
      <c r="A385" s="84"/>
      <c r="B385" s="84"/>
      <c r="C385" s="85"/>
      <c r="D385" s="84"/>
      <c r="E385" s="187"/>
      <c r="F385" s="187"/>
      <c r="G385" s="187"/>
      <c r="H385" s="187"/>
      <c r="I385" s="187"/>
      <c r="J385" s="187"/>
      <c r="K385" s="187"/>
      <c r="L385" s="187"/>
      <c r="M385" s="84"/>
      <c r="N385" s="84"/>
      <c r="O385" s="84"/>
      <c r="P385" s="84"/>
      <c r="Q385" s="84"/>
      <c r="R385" s="84"/>
      <c r="S385" s="84"/>
      <c r="T385" s="84"/>
      <c r="U385" s="84"/>
      <c r="V385" s="84"/>
      <c r="W385" s="84"/>
      <c r="X385" s="84"/>
      <c r="Y385" s="84"/>
      <c r="Z385" s="84"/>
      <c r="AA385" s="84"/>
      <c r="AB385" s="84"/>
      <c r="AC385" s="84"/>
      <c r="AD385" s="84"/>
      <c r="AE385" s="84"/>
      <c r="AF385" s="84"/>
      <c r="AG385" s="84"/>
    </row>
    <row r="386" spans="1:33" ht="12.75" customHeight="1">
      <c r="A386" s="84"/>
      <c r="B386" s="84"/>
      <c r="C386" s="85"/>
      <c r="D386" s="84"/>
      <c r="E386" s="187"/>
      <c r="F386" s="187"/>
      <c r="G386" s="187"/>
      <c r="H386" s="187"/>
      <c r="I386" s="187"/>
      <c r="J386" s="187"/>
      <c r="K386" s="187"/>
      <c r="L386" s="187"/>
      <c r="M386" s="84"/>
      <c r="N386" s="84"/>
      <c r="O386" s="84"/>
      <c r="P386" s="84"/>
      <c r="Q386" s="84"/>
      <c r="R386" s="84"/>
      <c r="S386" s="84"/>
      <c r="T386" s="84"/>
      <c r="U386" s="84"/>
      <c r="V386" s="84"/>
      <c r="W386" s="84"/>
      <c r="X386" s="84"/>
      <c r="Y386" s="84"/>
      <c r="Z386" s="84"/>
      <c r="AA386" s="84"/>
      <c r="AB386" s="84"/>
      <c r="AC386" s="84"/>
      <c r="AD386" s="84"/>
      <c r="AE386" s="84"/>
      <c r="AF386" s="84"/>
      <c r="AG386" s="84"/>
    </row>
    <row r="387" spans="1:33" ht="12.75" customHeight="1">
      <c r="A387" s="84"/>
      <c r="B387" s="84"/>
      <c r="C387" s="85"/>
      <c r="D387" s="84"/>
      <c r="E387" s="187"/>
      <c r="F387" s="187"/>
      <c r="G387" s="187"/>
      <c r="H387" s="187"/>
      <c r="I387" s="187"/>
      <c r="J387" s="187"/>
      <c r="K387" s="187"/>
      <c r="L387" s="187"/>
      <c r="M387" s="84"/>
      <c r="N387" s="84"/>
      <c r="O387" s="84"/>
      <c r="P387" s="84"/>
      <c r="Q387" s="84"/>
      <c r="R387" s="84"/>
      <c r="S387" s="84"/>
      <c r="T387" s="84"/>
      <c r="U387" s="84"/>
      <c r="V387" s="84"/>
      <c r="W387" s="84"/>
      <c r="X387" s="84"/>
      <c r="Y387" s="84"/>
      <c r="Z387" s="84"/>
      <c r="AA387" s="84"/>
      <c r="AB387" s="84"/>
      <c r="AC387" s="84"/>
      <c r="AD387" s="84"/>
      <c r="AE387" s="84"/>
      <c r="AF387" s="84"/>
      <c r="AG387" s="84"/>
    </row>
    <row r="388" spans="1:33" ht="12.75" customHeight="1">
      <c r="A388" s="84"/>
      <c r="B388" s="84"/>
      <c r="C388" s="85"/>
      <c r="D388" s="84"/>
      <c r="E388" s="187"/>
      <c r="F388" s="187"/>
      <c r="G388" s="187"/>
      <c r="H388" s="187"/>
      <c r="I388" s="187"/>
      <c r="J388" s="187"/>
      <c r="K388" s="187"/>
      <c r="L388" s="187"/>
      <c r="M388" s="84"/>
      <c r="N388" s="84"/>
      <c r="O388" s="84"/>
      <c r="P388" s="84"/>
      <c r="Q388" s="84"/>
      <c r="R388" s="84"/>
      <c r="S388" s="84"/>
      <c r="T388" s="84"/>
      <c r="U388" s="84"/>
      <c r="V388" s="84"/>
      <c r="W388" s="84"/>
      <c r="X388" s="84"/>
      <c r="Y388" s="84"/>
      <c r="Z388" s="84"/>
      <c r="AA388" s="84"/>
      <c r="AB388" s="84"/>
      <c r="AC388" s="84"/>
      <c r="AD388" s="84"/>
      <c r="AE388" s="84"/>
      <c r="AF388" s="84"/>
      <c r="AG388" s="84"/>
    </row>
    <row r="389" spans="1:33" ht="12.75" customHeight="1">
      <c r="A389" s="84"/>
      <c r="B389" s="84"/>
      <c r="C389" s="85"/>
      <c r="D389" s="84"/>
      <c r="E389" s="187"/>
      <c r="F389" s="187"/>
      <c r="G389" s="187"/>
      <c r="H389" s="187"/>
      <c r="I389" s="187"/>
      <c r="J389" s="187"/>
      <c r="K389" s="187"/>
      <c r="L389" s="187"/>
      <c r="M389" s="84"/>
      <c r="N389" s="84"/>
      <c r="O389" s="84"/>
      <c r="P389" s="84"/>
      <c r="Q389" s="84"/>
      <c r="R389" s="84"/>
      <c r="S389" s="84"/>
      <c r="T389" s="84"/>
      <c r="U389" s="84"/>
      <c r="V389" s="84"/>
      <c r="W389" s="84"/>
      <c r="X389" s="84"/>
      <c r="Y389" s="84"/>
      <c r="Z389" s="84"/>
      <c r="AA389" s="84"/>
      <c r="AB389" s="84"/>
      <c r="AC389" s="84"/>
      <c r="AD389" s="84"/>
      <c r="AE389" s="84"/>
      <c r="AF389" s="84"/>
      <c r="AG389" s="84"/>
    </row>
    <row r="390" spans="1:33" ht="12.75" customHeight="1">
      <c r="A390" s="84"/>
      <c r="B390" s="84"/>
      <c r="C390" s="85"/>
      <c r="D390" s="84"/>
      <c r="E390" s="187"/>
      <c r="F390" s="187"/>
      <c r="G390" s="187"/>
      <c r="H390" s="187"/>
      <c r="I390" s="187"/>
      <c r="J390" s="187"/>
      <c r="K390" s="187"/>
      <c r="L390" s="187"/>
      <c r="M390" s="84"/>
      <c r="N390" s="84"/>
      <c r="O390" s="84"/>
      <c r="P390" s="84"/>
      <c r="Q390" s="84"/>
      <c r="R390" s="84"/>
      <c r="S390" s="84"/>
      <c r="T390" s="84"/>
      <c r="U390" s="84"/>
      <c r="V390" s="84"/>
      <c r="W390" s="84"/>
      <c r="X390" s="84"/>
      <c r="Y390" s="84"/>
      <c r="Z390" s="84"/>
      <c r="AA390" s="84"/>
      <c r="AB390" s="84"/>
      <c r="AC390" s="84"/>
      <c r="AD390" s="84"/>
      <c r="AE390" s="84"/>
      <c r="AF390" s="84"/>
      <c r="AG390" s="84"/>
    </row>
    <row r="391" spans="1:33" ht="12.75" customHeight="1">
      <c r="A391" s="84"/>
      <c r="B391" s="84"/>
      <c r="C391" s="85"/>
      <c r="D391" s="84"/>
      <c r="E391" s="187"/>
      <c r="F391" s="187"/>
      <c r="G391" s="187"/>
      <c r="H391" s="187"/>
      <c r="I391" s="187"/>
      <c r="J391" s="187"/>
      <c r="K391" s="187"/>
      <c r="L391" s="187"/>
      <c r="M391" s="84"/>
      <c r="N391" s="84"/>
      <c r="O391" s="84"/>
      <c r="P391" s="84"/>
      <c r="Q391" s="84"/>
      <c r="R391" s="84"/>
      <c r="S391" s="84"/>
      <c r="T391" s="84"/>
      <c r="U391" s="84"/>
      <c r="V391" s="84"/>
      <c r="W391" s="84"/>
      <c r="X391" s="84"/>
      <c r="Y391" s="84"/>
      <c r="Z391" s="84"/>
      <c r="AA391" s="84"/>
      <c r="AB391" s="84"/>
      <c r="AC391" s="84"/>
      <c r="AD391" s="84"/>
      <c r="AE391" s="84"/>
      <c r="AF391" s="84"/>
      <c r="AG391" s="84"/>
    </row>
    <row r="392" spans="1:33" ht="12.75" customHeight="1">
      <c r="A392" s="84"/>
      <c r="B392" s="84"/>
      <c r="C392" s="85"/>
      <c r="D392" s="84"/>
      <c r="E392" s="187"/>
      <c r="F392" s="187"/>
      <c r="G392" s="187"/>
      <c r="H392" s="187"/>
      <c r="I392" s="187"/>
      <c r="J392" s="187"/>
      <c r="K392" s="187"/>
      <c r="L392" s="187"/>
      <c r="M392" s="84"/>
      <c r="N392" s="84"/>
      <c r="O392" s="84"/>
      <c r="P392" s="84"/>
      <c r="Q392" s="84"/>
      <c r="R392" s="84"/>
      <c r="S392" s="84"/>
      <c r="T392" s="84"/>
      <c r="U392" s="84"/>
      <c r="V392" s="84"/>
      <c r="W392" s="84"/>
      <c r="X392" s="84"/>
      <c r="Y392" s="84"/>
      <c r="Z392" s="84"/>
      <c r="AA392" s="84"/>
      <c r="AB392" s="84"/>
      <c r="AC392" s="84"/>
      <c r="AD392" s="84"/>
      <c r="AE392" s="84"/>
      <c r="AF392" s="84"/>
      <c r="AG392" s="84"/>
    </row>
    <row r="393" spans="1:33" ht="12.75" customHeight="1">
      <c r="A393" s="84"/>
      <c r="B393" s="84"/>
      <c r="C393" s="85"/>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row>
    <row r="394" spans="1:33" ht="12.75" customHeight="1">
      <c r="A394" s="84"/>
      <c r="B394" s="84"/>
      <c r="C394" s="85"/>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row>
    <row r="395" spans="1:33" ht="12.75" customHeight="1">
      <c r="A395" s="84"/>
      <c r="B395" s="84"/>
      <c r="C395" s="85"/>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row>
    <row r="396" spans="1:33" ht="12.75" customHeight="1">
      <c r="A396" s="84"/>
      <c r="B396" s="84"/>
      <c r="C396" s="85"/>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c r="AD396" s="84"/>
      <c r="AE396" s="84"/>
      <c r="AF396" s="84"/>
      <c r="AG396" s="84"/>
    </row>
    <row r="397" spans="1:33" ht="12.75" customHeight="1">
      <c r="A397" s="84"/>
      <c r="B397" s="84"/>
      <c r="C397" s="85"/>
      <c r="D397" s="84"/>
      <c r="E397" s="84"/>
      <c r="F397" s="84"/>
      <c r="G397" s="84"/>
      <c r="H397" s="84"/>
      <c r="I397" s="84"/>
      <c r="J397" s="84"/>
      <c r="K397" s="84"/>
      <c r="L397" s="84"/>
      <c r="M397" s="84"/>
      <c r="N397" s="84"/>
      <c r="O397" s="84"/>
      <c r="P397" s="84"/>
      <c r="Q397" s="84"/>
      <c r="R397" s="84"/>
      <c r="S397" s="84"/>
      <c r="T397" s="84"/>
      <c r="U397" s="84"/>
      <c r="V397" s="84"/>
      <c r="W397" s="84"/>
      <c r="X397" s="84"/>
      <c r="Y397" s="84"/>
      <c r="Z397" s="84"/>
      <c r="AA397" s="84"/>
      <c r="AB397" s="84"/>
      <c r="AC397" s="84"/>
      <c r="AD397" s="84"/>
      <c r="AE397" s="84"/>
      <c r="AF397" s="84"/>
      <c r="AG397" s="84"/>
    </row>
    <row r="398" spans="1:33" ht="12.75" customHeight="1">
      <c r="A398" s="84"/>
      <c r="B398" s="84"/>
      <c r="C398" s="85"/>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4"/>
      <c r="AE398" s="84"/>
      <c r="AF398" s="84"/>
      <c r="AG398" s="84"/>
    </row>
    <row r="399" spans="1:33" ht="12.75" customHeight="1">
      <c r="A399" s="84"/>
      <c r="B399" s="84"/>
      <c r="C399" s="85"/>
      <c r="D399" s="84"/>
      <c r="E399" s="84"/>
      <c r="F399" s="84"/>
      <c r="G399" s="84"/>
      <c r="H399" s="84"/>
      <c r="I399" s="84"/>
      <c r="J399" s="84"/>
      <c r="K399" s="84"/>
      <c r="L399" s="84"/>
      <c r="M399" s="84"/>
      <c r="N399" s="84"/>
      <c r="O399" s="84"/>
      <c r="P399" s="84"/>
      <c r="Q399" s="84"/>
      <c r="R399" s="84"/>
      <c r="S399" s="84"/>
      <c r="T399" s="84"/>
      <c r="U399" s="84"/>
      <c r="V399" s="84"/>
      <c r="W399" s="84"/>
      <c r="X399" s="84"/>
      <c r="Y399" s="84"/>
      <c r="Z399" s="84"/>
      <c r="AA399" s="84"/>
      <c r="AB399" s="84"/>
      <c r="AC399" s="84"/>
      <c r="AD399" s="84"/>
      <c r="AE399" s="84"/>
      <c r="AF399" s="84"/>
      <c r="AG399" s="84"/>
    </row>
    <row r="400" spans="1:33" ht="12.75" customHeight="1">
      <c r="A400" s="84"/>
      <c r="B400" s="84"/>
      <c r="C400" s="85"/>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c r="AD400" s="84"/>
      <c r="AE400" s="84"/>
      <c r="AF400" s="84"/>
      <c r="AG400" s="84"/>
    </row>
    <row r="401" spans="1:33" ht="12.75" customHeight="1">
      <c r="A401" s="84"/>
      <c r="B401" s="84"/>
      <c r="C401" s="85"/>
      <c r="D401" s="84"/>
      <c r="E401" s="84"/>
      <c r="F401" s="84"/>
      <c r="G401" s="84"/>
      <c r="H401" s="84"/>
      <c r="I401" s="84"/>
      <c r="J401" s="84"/>
      <c r="K401" s="84"/>
      <c r="L401" s="84"/>
      <c r="M401" s="84"/>
      <c r="N401" s="84"/>
      <c r="O401" s="84"/>
      <c r="P401" s="84"/>
      <c r="Q401" s="84"/>
      <c r="R401" s="84"/>
      <c r="S401" s="84"/>
      <c r="T401" s="84"/>
      <c r="U401" s="84"/>
      <c r="V401" s="84"/>
      <c r="W401" s="84"/>
      <c r="X401" s="84"/>
      <c r="Y401" s="84"/>
      <c r="Z401" s="84"/>
      <c r="AA401" s="84"/>
      <c r="AB401" s="84"/>
      <c r="AC401" s="84"/>
      <c r="AD401" s="84"/>
      <c r="AE401" s="84"/>
      <c r="AF401" s="84"/>
      <c r="AG401" s="84"/>
    </row>
    <row r="402" spans="1:33" ht="12.75" customHeight="1">
      <c r="A402" s="84"/>
      <c r="B402" s="84"/>
      <c r="C402" s="85"/>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c r="AD402" s="84"/>
      <c r="AE402" s="84"/>
      <c r="AF402" s="84"/>
      <c r="AG402" s="84"/>
    </row>
    <row r="403" spans="1:33" ht="12.75" customHeight="1">
      <c r="A403" s="84"/>
      <c r="B403" s="84"/>
      <c r="C403" s="85"/>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row>
    <row r="404" spans="1:33" ht="12.75" customHeight="1">
      <c r="A404" s="84"/>
      <c r="B404" s="84"/>
      <c r="C404" s="85"/>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row>
    <row r="405" spans="1:33" ht="12.75" customHeight="1">
      <c r="A405" s="84"/>
      <c r="B405" s="84"/>
      <c r="C405" s="85"/>
      <c r="D405" s="84"/>
      <c r="E405" s="84"/>
      <c r="F405" s="84"/>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c r="AD405" s="84"/>
      <c r="AE405" s="84"/>
      <c r="AF405" s="84"/>
      <c r="AG405" s="84"/>
    </row>
    <row r="406" spans="1:33" ht="12.75" customHeight="1">
      <c r="A406" s="84"/>
      <c r="B406" s="84"/>
      <c r="C406" s="85"/>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4"/>
      <c r="AE406" s="84"/>
      <c r="AF406" s="84"/>
      <c r="AG406" s="84"/>
    </row>
    <row r="407" spans="1:33" ht="12.75" customHeight="1">
      <c r="A407" s="84"/>
      <c r="B407" s="84"/>
      <c r="C407" s="85"/>
      <c r="D407" s="84"/>
      <c r="E407" s="84"/>
      <c r="F407" s="84"/>
      <c r="G407" s="84"/>
      <c r="H407" s="84"/>
      <c r="I407" s="84"/>
      <c r="J407" s="84"/>
      <c r="K407" s="84"/>
      <c r="L407" s="84"/>
      <c r="M407" s="84"/>
      <c r="N407" s="84"/>
      <c r="O407" s="84"/>
      <c r="P407" s="84"/>
      <c r="Q407" s="84"/>
      <c r="R407" s="84"/>
      <c r="S407" s="84"/>
      <c r="T407" s="84"/>
      <c r="U407" s="84"/>
      <c r="V407" s="84"/>
      <c r="W407" s="84"/>
      <c r="X407" s="84"/>
      <c r="Y407" s="84"/>
      <c r="Z407" s="84"/>
      <c r="AA407" s="84"/>
      <c r="AB407" s="84"/>
      <c r="AC407" s="84"/>
      <c r="AD407" s="84"/>
      <c r="AE407" s="84"/>
      <c r="AF407" s="84"/>
      <c r="AG407" s="84"/>
    </row>
    <row r="408" spans="1:33" ht="12.75" customHeight="1">
      <c r="A408" s="84"/>
      <c r="B408" s="84"/>
      <c r="C408" s="85"/>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c r="AD408" s="84"/>
      <c r="AE408" s="84"/>
      <c r="AF408" s="84"/>
      <c r="AG408" s="84"/>
    </row>
    <row r="409" spans="1:33" ht="12.75" customHeight="1">
      <c r="A409" s="84"/>
      <c r="B409" s="84"/>
      <c r="C409" s="85"/>
      <c r="D409" s="84"/>
      <c r="E409" s="84"/>
      <c r="F409" s="84"/>
      <c r="G409" s="84"/>
      <c r="H409" s="84"/>
      <c r="I409" s="84"/>
      <c r="J409" s="84"/>
      <c r="K409" s="84"/>
      <c r="L409" s="84"/>
      <c r="M409" s="84"/>
      <c r="N409" s="84"/>
      <c r="O409" s="84"/>
      <c r="P409" s="84"/>
      <c r="Q409" s="84"/>
      <c r="R409" s="84"/>
      <c r="S409" s="84"/>
      <c r="T409" s="84"/>
      <c r="U409" s="84"/>
      <c r="V409" s="84"/>
      <c r="W409" s="84"/>
      <c r="X409" s="84"/>
      <c r="Y409" s="84"/>
      <c r="Z409" s="84"/>
      <c r="AA409" s="84"/>
      <c r="AB409" s="84"/>
      <c r="AC409" s="84"/>
      <c r="AD409" s="84"/>
      <c r="AE409" s="84"/>
      <c r="AF409" s="84"/>
      <c r="AG409" s="84"/>
    </row>
    <row r="410" spans="1:33" ht="12.75" customHeight="1">
      <c r="A410" s="84"/>
      <c r="B410" s="84"/>
      <c r="C410" s="85"/>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c r="AD410" s="84"/>
      <c r="AE410" s="84"/>
      <c r="AF410" s="84"/>
      <c r="AG410" s="84"/>
    </row>
    <row r="411" spans="1:33" ht="12.75" customHeight="1">
      <c r="A411" s="84"/>
      <c r="B411" s="84"/>
      <c r="C411" s="85"/>
      <c r="D411" s="84"/>
      <c r="E411" s="84"/>
      <c r="F411" s="84"/>
      <c r="G411" s="84"/>
      <c r="H411" s="84"/>
      <c r="I411" s="84"/>
      <c r="J411" s="84"/>
      <c r="K411" s="84"/>
      <c r="L411" s="84"/>
      <c r="M411" s="84"/>
      <c r="N411" s="84"/>
      <c r="O411" s="84"/>
      <c r="P411" s="84"/>
      <c r="Q411" s="84"/>
      <c r="R411" s="84"/>
      <c r="S411" s="84"/>
      <c r="T411" s="84"/>
      <c r="U411" s="84"/>
      <c r="V411" s="84"/>
      <c r="W411" s="84"/>
      <c r="X411" s="84"/>
      <c r="Y411" s="84"/>
      <c r="Z411" s="84"/>
      <c r="AA411" s="84"/>
      <c r="AB411" s="84"/>
      <c r="AC411" s="84"/>
      <c r="AD411" s="84"/>
      <c r="AE411" s="84"/>
      <c r="AF411" s="84"/>
      <c r="AG411" s="84"/>
    </row>
    <row r="412" spans="1:33" ht="12.75" customHeight="1">
      <c r="A412" s="84"/>
      <c r="B412" s="84"/>
      <c r="C412" s="85"/>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c r="AD412" s="84"/>
      <c r="AE412" s="84"/>
      <c r="AF412" s="84"/>
      <c r="AG412" s="84"/>
    </row>
    <row r="413" spans="1:33" ht="12.75" customHeight="1">
      <c r="A413" s="84"/>
      <c r="B413" s="84"/>
      <c r="C413" s="85"/>
      <c r="D413" s="84"/>
      <c r="E413" s="84"/>
      <c r="F413" s="84"/>
      <c r="G413" s="84"/>
      <c r="H413" s="84"/>
      <c r="I413" s="84"/>
      <c r="J413" s="84"/>
      <c r="K413" s="84"/>
      <c r="L413" s="84"/>
      <c r="M413" s="84"/>
      <c r="N413" s="84"/>
      <c r="O413" s="84"/>
      <c r="P413" s="84"/>
      <c r="Q413" s="84"/>
      <c r="R413" s="84"/>
      <c r="S413" s="84"/>
      <c r="T413" s="84"/>
      <c r="U413" s="84"/>
      <c r="V413" s="84"/>
      <c r="W413" s="84"/>
      <c r="X413" s="84"/>
      <c r="Y413" s="84"/>
      <c r="Z413" s="84"/>
      <c r="AA413" s="84"/>
      <c r="AB413" s="84"/>
      <c r="AC413" s="84"/>
      <c r="AD413" s="84"/>
      <c r="AE413" s="84"/>
      <c r="AF413" s="84"/>
      <c r="AG413" s="84"/>
    </row>
    <row r="414" spans="1:33" ht="12.75" customHeight="1">
      <c r="A414" s="84"/>
      <c r="B414" s="84"/>
      <c r="C414" s="85"/>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c r="AD414" s="84"/>
      <c r="AE414" s="84"/>
      <c r="AF414" s="84"/>
      <c r="AG414" s="84"/>
    </row>
    <row r="415" spans="1:33" ht="12.75" customHeight="1">
      <c r="A415" s="84"/>
      <c r="B415" s="84"/>
      <c r="C415" s="85"/>
      <c r="D415" s="84"/>
      <c r="E415" s="84"/>
      <c r="F415" s="84"/>
      <c r="G415" s="84"/>
      <c r="H415" s="84"/>
      <c r="I415" s="84"/>
      <c r="J415" s="84"/>
      <c r="K415" s="84"/>
      <c r="L415" s="84"/>
      <c r="M415" s="84"/>
      <c r="N415" s="84"/>
      <c r="O415" s="84"/>
      <c r="P415" s="84"/>
      <c r="Q415" s="84"/>
      <c r="R415" s="84"/>
      <c r="S415" s="84"/>
      <c r="T415" s="84"/>
      <c r="U415" s="84"/>
      <c r="V415" s="84"/>
      <c r="W415" s="84"/>
      <c r="X415" s="84"/>
      <c r="Y415" s="84"/>
      <c r="Z415" s="84"/>
      <c r="AA415" s="84"/>
      <c r="AB415" s="84"/>
      <c r="AC415" s="84"/>
      <c r="AD415" s="84"/>
      <c r="AE415" s="84"/>
      <c r="AF415" s="84"/>
      <c r="AG415" s="84"/>
    </row>
    <row r="416" spans="1:33" ht="12.75" customHeight="1">
      <c r="A416" s="84"/>
      <c r="B416" s="84"/>
      <c r="C416" s="85"/>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c r="AD416" s="84"/>
      <c r="AE416" s="84"/>
      <c r="AF416" s="84"/>
      <c r="AG416" s="84"/>
    </row>
    <row r="417" spans="1:33" ht="12.75" customHeight="1">
      <c r="A417" s="84"/>
      <c r="B417" s="84"/>
      <c r="C417" s="85"/>
      <c r="D417" s="84"/>
      <c r="E417" s="84"/>
      <c r="F417" s="84"/>
      <c r="G417" s="84"/>
      <c r="H417" s="84"/>
      <c r="I417" s="84"/>
      <c r="J417" s="84"/>
      <c r="K417" s="84"/>
      <c r="L417" s="84"/>
      <c r="M417" s="84"/>
      <c r="N417" s="84"/>
      <c r="O417" s="84"/>
      <c r="P417" s="84"/>
      <c r="Q417" s="84"/>
      <c r="R417" s="84"/>
      <c r="S417" s="84"/>
      <c r="T417" s="84"/>
      <c r="U417" s="84"/>
      <c r="V417" s="84"/>
      <c r="W417" s="84"/>
      <c r="X417" s="84"/>
      <c r="Y417" s="84"/>
      <c r="Z417" s="84"/>
      <c r="AA417" s="84"/>
      <c r="AB417" s="84"/>
      <c r="AC417" s="84"/>
      <c r="AD417" s="84"/>
      <c r="AE417" s="84"/>
      <c r="AF417" s="84"/>
      <c r="AG417" s="84"/>
    </row>
    <row r="418" spans="1:33" ht="12.75" customHeight="1">
      <c r="A418" s="84"/>
      <c r="B418" s="84"/>
      <c r="C418" s="85"/>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c r="AD418" s="84"/>
      <c r="AE418" s="84"/>
      <c r="AF418" s="84"/>
      <c r="AG418" s="84"/>
    </row>
    <row r="419" spans="1:33" ht="12.75" customHeight="1">
      <c r="A419" s="84"/>
      <c r="B419" s="84"/>
      <c r="C419" s="85"/>
      <c r="D419" s="84"/>
      <c r="E419" s="84"/>
      <c r="F419" s="84"/>
      <c r="G419" s="84"/>
      <c r="H419" s="84"/>
      <c r="I419" s="84"/>
      <c r="J419" s="84"/>
      <c r="K419" s="84"/>
      <c r="L419" s="84"/>
      <c r="M419" s="84"/>
      <c r="N419" s="84"/>
      <c r="O419" s="84"/>
      <c r="P419" s="84"/>
      <c r="Q419" s="84"/>
      <c r="R419" s="84"/>
      <c r="S419" s="84"/>
      <c r="T419" s="84"/>
      <c r="U419" s="84"/>
      <c r="V419" s="84"/>
      <c r="W419" s="84"/>
      <c r="X419" s="84"/>
      <c r="Y419" s="84"/>
      <c r="Z419" s="84"/>
      <c r="AA419" s="84"/>
      <c r="AB419" s="84"/>
      <c r="AC419" s="84"/>
      <c r="AD419" s="84"/>
      <c r="AE419" s="84"/>
      <c r="AF419" s="84"/>
      <c r="AG419" s="84"/>
    </row>
    <row r="420" spans="1:33" ht="12.75" customHeight="1">
      <c r="A420" s="84"/>
      <c r="B420" s="84"/>
      <c r="C420" s="85"/>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c r="AD420" s="84"/>
      <c r="AE420" s="84"/>
      <c r="AF420" s="84"/>
      <c r="AG420" s="84"/>
    </row>
    <row r="421" spans="1:33" ht="12.75" customHeight="1">
      <c r="A421" s="84"/>
      <c r="B421" s="84"/>
      <c r="C421" s="85"/>
      <c r="D421" s="84"/>
      <c r="E421" s="84"/>
      <c r="F421" s="84"/>
      <c r="G421" s="84"/>
      <c r="H421" s="84"/>
      <c r="I421" s="84"/>
      <c r="J421" s="84"/>
      <c r="K421" s="84"/>
      <c r="L421" s="84"/>
      <c r="M421" s="84"/>
      <c r="N421" s="84"/>
      <c r="O421" s="84"/>
      <c r="P421" s="84"/>
      <c r="Q421" s="84"/>
      <c r="R421" s="84"/>
      <c r="S421" s="84"/>
      <c r="T421" s="84"/>
      <c r="U421" s="84"/>
      <c r="V421" s="84"/>
      <c r="W421" s="84"/>
      <c r="X421" s="84"/>
      <c r="Y421" s="84"/>
      <c r="Z421" s="84"/>
      <c r="AA421" s="84"/>
      <c r="AB421" s="84"/>
      <c r="AC421" s="84"/>
      <c r="AD421" s="84"/>
      <c r="AE421" s="84"/>
      <c r="AF421" s="84"/>
      <c r="AG421" s="84"/>
    </row>
    <row r="422" spans="1:33" ht="12.75" customHeight="1">
      <c r="A422" s="84"/>
      <c r="B422" s="84"/>
      <c r="C422" s="85"/>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c r="AD422" s="84"/>
      <c r="AE422" s="84"/>
      <c r="AF422" s="84"/>
      <c r="AG422" s="84"/>
    </row>
    <row r="423" spans="1:33" ht="12.75" customHeight="1">
      <c r="A423" s="84"/>
      <c r="B423" s="84"/>
      <c r="C423" s="85"/>
      <c r="D423" s="84"/>
      <c r="E423" s="84"/>
      <c r="F423" s="84"/>
      <c r="G423" s="84"/>
      <c r="H423" s="84"/>
      <c r="I423" s="84"/>
      <c r="J423" s="84"/>
      <c r="K423" s="84"/>
      <c r="L423" s="84"/>
      <c r="M423" s="84"/>
      <c r="N423" s="84"/>
      <c r="O423" s="84"/>
      <c r="P423" s="84"/>
      <c r="Q423" s="84"/>
      <c r="R423" s="84"/>
      <c r="S423" s="84"/>
      <c r="T423" s="84"/>
      <c r="U423" s="84"/>
      <c r="V423" s="84"/>
      <c r="W423" s="84"/>
      <c r="X423" s="84"/>
      <c r="Y423" s="84"/>
      <c r="Z423" s="84"/>
      <c r="AA423" s="84"/>
      <c r="AB423" s="84"/>
      <c r="AC423" s="84"/>
      <c r="AD423" s="84"/>
      <c r="AE423" s="84"/>
      <c r="AF423" s="84"/>
      <c r="AG423" s="84"/>
    </row>
    <row r="424" spans="1:33" ht="12.75" customHeight="1">
      <c r="A424" s="84"/>
      <c r="B424" s="84"/>
      <c r="C424" s="85"/>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c r="AD424" s="84"/>
      <c r="AE424" s="84"/>
      <c r="AF424" s="84"/>
      <c r="AG424" s="84"/>
    </row>
    <row r="425" spans="1:33" ht="12.75" customHeight="1">
      <c r="A425" s="84"/>
      <c r="B425" s="84"/>
      <c r="C425" s="85"/>
      <c r="D425" s="84"/>
      <c r="E425" s="84"/>
      <c r="F425" s="84"/>
      <c r="G425" s="84"/>
      <c r="H425" s="84"/>
      <c r="I425" s="84"/>
      <c r="J425" s="84"/>
      <c r="K425" s="84"/>
      <c r="L425" s="84"/>
      <c r="M425" s="84"/>
      <c r="N425" s="84"/>
      <c r="O425" s="84"/>
      <c r="P425" s="84"/>
      <c r="Q425" s="84"/>
      <c r="R425" s="84"/>
      <c r="S425" s="84"/>
      <c r="T425" s="84"/>
      <c r="U425" s="84"/>
      <c r="V425" s="84"/>
      <c r="W425" s="84"/>
      <c r="X425" s="84"/>
      <c r="Y425" s="84"/>
      <c r="Z425" s="84"/>
      <c r="AA425" s="84"/>
      <c r="AB425" s="84"/>
      <c r="AC425" s="84"/>
      <c r="AD425" s="84"/>
      <c r="AE425" s="84"/>
      <c r="AF425" s="84"/>
      <c r="AG425" s="84"/>
    </row>
    <row r="426" spans="1:33" ht="12.75" customHeight="1">
      <c r="A426" s="84"/>
      <c r="B426" s="84"/>
      <c r="C426" s="85"/>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c r="AD426" s="84"/>
      <c r="AE426" s="84"/>
      <c r="AF426" s="84"/>
      <c r="AG426" s="84"/>
    </row>
    <row r="427" spans="1:33" ht="12.75" customHeight="1">
      <c r="A427" s="84"/>
      <c r="B427" s="84"/>
      <c r="C427" s="85"/>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row>
    <row r="428" spans="1:33" ht="12.75" customHeight="1">
      <c r="A428" s="84"/>
      <c r="B428" s="84"/>
      <c r="C428" s="85"/>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row>
    <row r="429" spans="1:33" ht="12.75" customHeight="1">
      <c r="A429" s="84"/>
      <c r="B429" s="84"/>
      <c r="C429" s="85"/>
      <c r="D429" s="84"/>
      <c r="E429" s="84"/>
      <c r="F429" s="84"/>
      <c r="G429" s="84"/>
      <c r="H429" s="84"/>
      <c r="I429" s="84"/>
      <c r="J429" s="84"/>
      <c r="K429" s="84"/>
      <c r="L429" s="84"/>
      <c r="M429" s="84"/>
      <c r="N429" s="84"/>
      <c r="O429" s="84"/>
      <c r="P429" s="84"/>
      <c r="Q429" s="84"/>
      <c r="R429" s="84"/>
      <c r="S429" s="84"/>
      <c r="T429" s="84"/>
      <c r="U429" s="84"/>
      <c r="V429" s="84"/>
      <c r="W429" s="84"/>
      <c r="X429" s="84"/>
      <c r="Y429" s="84"/>
      <c r="Z429" s="84"/>
      <c r="AA429" s="84"/>
      <c r="AB429" s="84"/>
      <c r="AC429" s="84"/>
      <c r="AD429" s="84"/>
      <c r="AE429" s="84"/>
      <c r="AF429" s="84"/>
      <c r="AG429" s="84"/>
    </row>
    <row r="430" spans="1:33" ht="12.75" customHeight="1">
      <c r="A430" s="84"/>
      <c r="B430" s="84"/>
      <c r="C430" s="85"/>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c r="AD430" s="84"/>
      <c r="AE430" s="84"/>
      <c r="AF430" s="84"/>
      <c r="AG430" s="84"/>
    </row>
    <row r="431" spans="1:33" ht="12.75" customHeight="1">
      <c r="A431" s="84"/>
      <c r="B431" s="84"/>
      <c r="C431" s="85"/>
      <c r="D431" s="84"/>
      <c r="E431" s="84"/>
      <c r="F431" s="84"/>
      <c r="G431" s="84"/>
      <c r="H431" s="84"/>
      <c r="I431" s="84"/>
      <c r="J431" s="84"/>
      <c r="K431" s="84"/>
      <c r="L431" s="84"/>
      <c r="M431" s="84"/>
      <c r="N431" s="84"/>
      <c r="O431" s="84"/>
      <c r="P431" s="84"/>
      <c r="Q431" s="84"/>
      <c r="R431" s="84"/>
      <c r="S431" s="84"/>
      <c r="T431" s="84"/>
      <c r="U431" s="84"/>
      <c r="V431" s="84"/>
      <c r="W431" s="84"/>
      <c r="X431" s="84"/>
      <c r="Y431" s="84"/>
      <c r="Z431" s="84"/>
      <c r="AA431" s="84"/>
      <c r="AB431" s="84"/>
      <c r="AC431" s="84"/>
      <c r="AD431" s="84"/>
      <c r="AE431" s="84"/>
      <c r="AF431" s="84"/>
      <c r="AG431" s="84"/>
    </row>
    <row r="432" spans="1:33" ht="12.75" customHeight="1">
      <c r="A432" s="84"/>
      <c r="B432" s="84"/>
      <c r="C432" s="85"/>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c r="AD432" s="84"/>
      <c r="AE432" s="84"/>
      <c r="AF432" s="84"/>
      <c r="AG432" s="84"/>
    </row>
    <row r="433" spans="1:33" ht="12.75" customHeight="1">
      <c r="A433" s="84"/>
      <c r="B433" s="84"/>
      <c r="C433" s="85"/>
      <c r="D433" s="84"/>
      <c r="E433" s="84"/>
      <c r="F433" s="84"/>
      <c r="G433" s="84"/>
      <c r="H433" s="84"/>
      <c r="I433" s="84"/>
      <c r="J433" s="84"/>
      <c r="K433" s="84"/>
      <c r="L433" s="84"/>
      <c r="M433" s="84"/>
      <c r="N433" s="84"/>
      <c r="O433" s="84"/>
      <c r="P433" s="84"/>
      <c r="Q433" s="84"/>
      <c r="R433" s="84"/>
      <c r="S433" s="84"/>
      <c r="T433" s="84"/>
      <c r="U433" s="84"/>
      <c r="V433" s="84"/>
      <c r="W433" s="84"/>
      <c r="X433" s="84"/>
      <c r="Y433" s="84"/>
      <c r="Z433" s="84"/>
      <c r="AA433" s="84"/>
      <c r="AB433" s="84"/>
      <c r="AC433" s="84"/>
      <c r="AD433" s="84"/>
      <c r="AE433" s="84"/>
      <c r="AF433" s="84"/>
      <c r="AG433" s="84"/>
    </row>
    <row r="434" spans="1:33" ht="12.75" customHeight="1">
      <c r="A434" s="84"/>
      <c r="B434" s="84"/>
      <c r="C434" s="85"/>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c r="AD434" s="84"/>
      <c r="AE434" s="84"/>
      <c r="AF434" s="84"/>
      <c r="AG434" s="84"/>
    </row>
    <row r="435" spans="1:33" ht="12.75" customHeight="1">
      <c r="A435" s="84"/>
      <c r="B435" s="84"/>
      <c r="C435" s="85"/>
      <c r="D435" s="84"/>
      <c r="E435" s="84"/>
      <c r="F435" s="84"/>
      <c r="G435" s="84"/>
      <c r="H435" s="84"/>
      <c r="I435" s="84"/>
      <c r="J435" s="84"/>
      <c r="K435" s="84"/>
      <c r="L435" s="84"/>
      <c r="M435" s="84"/>
      <c r="N435" s="84"/>
      <c r="O435" s="84"/>
      <c r="P435" s="84"/>
      <c r="Q435" s="84"/>
      <c r="R435" s="84"/>
      <c r="S435" s="84"/>
      <c r="T435" s="84"/>
      <c r="U435" s="84"/>
      <c r="V435" s="84"/>
      <c r="W435" s="84"/>
      <c r="X435" s="84"/>
      <c r="Y435" s="84"/>
      <c r="Z435" s="84"/>
      <c r="AA435" s="84"/>
      <c r="AB435" s="84"/>
      <c r="AC435" s="84"/>
      <c r="AD435" s="84"/>
      <c r="AE435" s="84"/>
      <c r="AF435" s="84"/>
      <c r="AG435" s="84"/>
    </row>
    <row r="436" spans="1:33" ht="12.75" customHeight="1">
      <c r="A436" s="84"/>
      <c r="B436" s="84"/>
      <c r="C436" s="85"/>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c r="AD436" s="84"/>
      <c r="AE436" s="84"/>
      <c r="AF436" s="84"/>
      <c r="AG436" s="84"/>
    </row>
    <row r="437" spans="1:33" ht="12.75" customHeight="1">
      <c r="A437" s="84"/>
      <c r="B437" s="84"/>
      <c r="C437" s="85"/>
      <c r="D437" s="84"/>
      <c r="E437" s="84"/>
      <c r="F437" s="84"/>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c r="AD437" s="84"/>
      <c r="AE437" s="84"/>
      <c r="AF437" s="84"/>
      <c r="AG437" s="84"/>
    </row>
    <row r="438" spans="1:33" ht="12.75" customHeight="1">
      <c r="A438" s="84"/>
      <c r="B438" s="84"/>
      <c r="C438" s="85"/>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c r="AD438" s="84"/>
      <c r="AE438" s="84"/>
      <c r="AF438" s="84"/>
      <c r="AG438" s="84"/>
    </row>
    <row r="439" spans="1:33" ht="12.75" customHeight="1">
      <c r="A439" s="84"/>
      <c r="B439" s="84"/>
      <c r="C439" s="85"/>
      <c r="D439" s="84"/>
      <c r="E439" s="84"/>
      <c r="F439" s="84"/>
      <c r="G439" s="84"/>
      <c r="H439" s="84"/>
      <c r="I439" s="84"/>
      <c r="J439" s="84"/>
      <c r="K439" s="84"/>
      <c r="L439" s="84"/>
      <c r="M439" s="84"/>
      <c r="N439" s="84"/>
      <c r="O439" s="84"/>
      <c r="P439" s="84"/>
      <c r="Q439" s="84"/>
      <c r="R439" s="84"/>
      <c r="S439" s="84"/>
      <c r="T439" s="84"/>
      <c r="U439" s="84"/>
      <c r="V439" s="84"/>
      <c r="W439" s="84"/>
      <c r="X439" s="84"/>
      <c r="Y439" s="84"/>
      <c r="Z439" s="84"/>
      <c r="AA439" s="84"/>
      <c r="AB439" s="84"/>
      <c r="AC439" s="84"/>
      <c r="AD439" s="84"/>
      <c r="AE439" s="84"/>
      <c r="AF439" s="84"/>
      <c r="AG439" s="84"/>
    </row>
    <row r="440" spans="1:33" ht="12.75" customHeight="1">
      <c r="A440" s="84"/>
      <c r="B440" s="84"/>
      <c r="C440" s="85"/>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c r="AD440" s="84"/>
      <c r="AE440" s="84"/>
      <c r="AF440" s="84"/>
      <c r="AG440" s="84"/>
    </row>
    <row r="441" spans="1:33" ht="12.75" customHeight="1">
      <c r="A441" s="84"/>
      <c r="B441" s="84"/>
      <c r="C441" s="85"/>
      <c r="D441" s="84"/>
      <c r="E441" s="84"/>
      <c r="F441" s="84"/>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c r="AD441" s="84"/>
      <c r="AE441" s="84"/>
      <c r="AF441" s="84"/>
      <c r="AG441" s="84"/>
    </row>
    <row r="442" spans="1:33" ht="12.75" customHeight="1">
      <c r="A442" s="84"/>
      <c r="B442" s="84"/>
      <c r="C442" s="85"/>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4"/>
      <c r="AE442" s="84"/>
      <c r="AF442" s="84"/>
      <c r="AG442" s="84"/>
    </row>
    <row r="443" spans="1:33" ht="12.75" customHeight="1">
      <c r="A443" s="84"/>
      <c r="B443" s="84"/>
      <c r="C443" s="85"/>
      <c r="D443" s="84"/>
      <c r="E443" s="84"/>
      <c r="F443" s="84"/>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c r="AD443" s="84"/>
      <c r="AE443" s="84"/>
      <c r="AF443" s="84"/>
      <c r="AG443" s="84"/>
    </row>
    <row r="444" spans="1:33" ht="12.75" customHeight="1">
      <c r="A444" s="84"/>
      <c r="B444" s="84"/>
      <c r="C444" s="85"/>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c r="AD444" s="84"/>
      <c r="AE444" s="84"/>
      <c r="AF444" s="84"/>
      <c r="AG444" s="84"/>
    </row>
    <row r="445" spans="1:33" ht="12.75" customHeight="1">
      <c r="A445" s="84"/>
      <c r="B445" s="84"/>
      <c r="C445" s="85"/>
      <c r="D445" s="84"/>
      <c r="E445" s="84"/>
      <c r="F445" s="84"/>
      <c r="G445" s="84"/>
      <c r="H445" s="84"/>
      <c r="I445" s="84"/>
      <c r="J445" s="84"/>
      <c r="K445" s="84"/>
      <c r="L445" s="84"/>
      <c r="M445" s="84"/>
      <c r="N445" s="84"/>
      <c r="O445" s="84"/>
      <c r="P445" s="84"/>
      <c r="Q445" s="84"/>
      <c r="R445" s="84"/>
      <c r="S445" s="84"/>
      <c r="T445" s="84"/>
      <c r="U445" s="84"/>
      <c r="V445" s="84"/>
      <c r="W445" s="84"/>
      <c r="X445" s="84"/>
      <c r="Y445" s="84"/>
      <c r="Z445" s="84"/>
      <c r="AA445" s="84"/>
      <c r="AB445" s="84"/>
      <c r="AC445" s="84"/>
      <c r="AD445" s="84"/>
      <c r="AE445" s="84"/>
      <c r="AF445" s="84"/>
      <c r="AG445" s="84"/>
    </row>
    <row r="446" spans="1:33" ht="12.75" customHeight="1">
      <c r="A446" s="84"/>
      <c r="B446" s="84"/>
      <c r="C446" s="85"/>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c r="AD446" s="84"/>
      <c r="AE446" s="84"/>
      <c r="AF446" s="84"/>
      <c r="AG446" s="84"/>
    </row>
    <row r="447" spans="1:33" ht="12.75" customHeight="1">
      <c r="A447" s="84"/>
      <c r="B447" s="84"/>
      <c r="C447" s="85"/>
      <c r="D447" s="84"/>
      <c r="E447" s="84"/>
      <c r="F447" s="84"/>
      <c r="G447" s="84"/>
      <c r="H447" s="84"/>
      <c r="I447" s="84"/>
      <c r="J447" s="84"/>
      <c r="K447" s="84"/>
      <c r="L447" s="84"/>
      <c r="M447" s="84"/>
      <c r="N447" s="84"/>
      <c r="O447" s="84"/>
      <c r="P447" s="84"/>
      <c r="Q447" s="84"/>
      <c r="R447" s="84"/>
      <c r="S447" s="84"/>
      <c r="T447" s="84"/>
      <c r="U447" s="84"/>
      <c r="V447" s="84"/>
      <c r="W447" s="84"/>
      <c r="X447" s="84"/>
      <c r="Y447" s="84"/>
      <c r="Z447" s="84"/>
      <c r="AA447" s="84"/>
      <c r="AB447" s="84"/>
      <c r="AC447" s="84"/>
      <c r="AD447" s="84"/>
      <c r="AE447" s="84"/>
      <c r="AF447" s="84"/>
      <c r="AG447" s="84"/>
    </row>
    <row r="448" spans="1:33" ht="12.75" customHeight="1">
      <c r="A448" s="84"/>
      <c r="B448" s="84"/>
      <c r="C448" s="85"/>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c r="AD448" s="84"/>
      <c r="AE448" s="84"/>
      <c r="AF448" s="84"/>
      <c r="AG448" s="84"/>
    </row>
    <row r="449" spans="1:33" ht="12.75" customHeight="1">
      <c r="A449" s="84"/>
      <c r="B449" s="84"/>
      <c r="C449" s="85"/>
      <c r="D449" s="84"/>
      <c r="E449" s="84"/>
      <c r="F449" s="84"/>
      <c r="G449" s="84"/>
      <c r="H449" s="84"/>
      <c r="I449" s="84"/>
      <c r="J449" s="84"/>
      <c r="K449" s="84"/>
      <c r="L449" s="84"/>
      <c r="M449" s="84"/>
      <c r="N449" s="84"/>
      <c r="O449" s="84"/>
      <c r="P449" s="84"/>
      <c r="Q449" s="84"/>
      <c r="R449" s="84"/>
      <c r="S449" s="84"/>
      <c r="T449" s="84"/>
      <c r="U449" s="84"/>
      <c r="V449" s="84"/>
      <c r="W449" s="84"/>
      <c r="X449" s="84"/>
      <c r="Y449" s="84"/>
      <c r="Z449" s="84"/>
      <c r="AA449" s="84"/>
      <c r="AB449" s="84"/>
      <c r="AC449" s="84"/>
      <c r="AD449" s="84"/>
      <c r="AE449" s="84"/>
      <c r="AF449" s="84"/>
      <c r="AG449" s="84"/>
    </row>
    <row r="450" spans="1:33" ht="12.75" customHeight="1">
      <c r="A450" s="84"/>
      <c r="B450" s="84"/>
      <c r="C450" s="85"/>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c r="AD450" s="84"/>
      <c r="AE450" s="84"/>
      <c r="AF450" s="84"/>
      <c r="AG450" s="84"/>
    </row>
    <row r="451" spans="1:33" ht="12.75" customHeight="1">
      <c r="A451" s="84"/>
      <c r="B451" s="84"/>
      <c r="C451" s="85"/>
      <c r="D451" s="84"/>
      <c r="E451" s="84"/>
      <c r="F451" s="84"/>
      <c r="G451" s="84"/>
      <c r="H451" s="84"/>
      <c r="I451" s="84"/>
      <c r="J451" s="84"/>
      <c r="K451" s="84"/>
      <c r="L451" s="84"/>
      <c r="M451" s="84"/>
      <c r="N451" s="84"/>
      <c r="O451" s="84"/>
      <c r="P451" s="84"/>
      <c r="Q451" s="84"/>
      <c r="R451" s="84"/>
      <c r="S451" s="84"/>
      <c r="T451" s="84"/>
      <c r="U451" s="84"/>
      <c r="V451" s="84"/>
      <c r="W451" s="84"/>
      <c r="X451" s="84"/>
      <c r="Y451" s="84"/>
      <c r="Z451" s="84"/>
      <c r="AA451" s="84"/>
      <c r="AB451" s="84"/>
      <c r="AC451" s="84"/>
      <c r="AD451" s="84"/>
      <c r="AE451" s="84"/>
      <c r="AF451" s="84"/>
      <c r="AG451" s="84"/>
    </row>
    <row r="452" spans="1:33" ht="12.75" customHeight="1">
      <c r="A452" s="84"/>
      <c r="B452" s="84"/>
      <c r="C452" s="85"/>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row>
    <row r="453" spans="1:33" ht="12.75" customHeight="1">
      <c r="A453" s="84"/>
      <c r="B453" s="84"/>
      <c r="C453" s="85"/>
      <c r="D453" s="84"/>
      <c r="E453" s="84"/>
      <c r="F453" s="84"/>
      <c r="G453" s="84"/>
      <c r="H453" s="84"/>
      <c r="I453" s="84"/>
      <c r="J453" s="84"/>
      <c r="K453" s="84"/>
      <c r="L453" s="84"/>
      <c r="M453" s="84"/>
      <c r="N453" s="84"/>
      <c r="O453" s="84"/>
      <c r="P453" s="84"/>
      <c r="Q453" s="84"/>
      <c r="R453" s="84"/>
      <c r="S453" s="84"/>
      <c r="T453" s="84"/>
      <c r="U453" s="84"/>
      <c r="V453" s="84"/>
      <c r="W453" s="84"/>
      <c r="X453" s="84"/>
      <c r="Y453" s="84"/>
      <c r="Z453" s="84"/>
      <c r="AA453" s="84"/>
      <c r="AB453" s="84"/>
      <c r="AC453" s="84"/>
      <c r="AD453" s="84"/>
      <c r="AE453" s="84"/>
      <c r="AF453" s="84"/>
      <c r="AG453" s="84"/>
    </row>
    <row r="454" spans="1:33" ht="12.75" customHeight="1">
      <c r="A454" s="84"/>
      <c r="B454" s="84"/>
      <c r="C454" s="85"/>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4"/>
      <c r="AF454" s="84"/>
      <c r="AG454" s="84"/>
    </row>
    <row r="455" spans="1:33" ht="12.75" customHeight="1">
      <c r="A455" s="84"/>
      <c r="B455" s="84"/>
      <c r="C455" s="85"/>
      <c r="D455" s="84"/>
      <c r="E455" s="84"/>
      <c r="F455" s="84"/>
      <c r="G455" s="84"/>
      <c r="H455" s="84"/>
      <c r="I455" s="84"/>
      <c r="J455" s="84"/>
      <c r="K455" s="84"/>
      <c r="L455" s="84"/>
      <c r="M455" s="84"/>
      <c r="N455" s="84"/>
      <c r="O455" s="84"/>
      <c r="P455" s="84"/>
      <c r="Q455" s="84"/>
      <c r="R455" s="84"/>
      <c r="S455" s="84"/>
      <c r="T455" s="84"/>
      <c r="U455" s="84"/>
      <c r="V455" s="84"/>
      <c r="W455" s="84"/>
      <c r="X455" s="84"/>
      <c r="Y455" s="84"/>
      <c r="Z455" s="84"/>
      <c r="AA455" s="84"/>
      <c r="AB455" s="84"/>
      <c r="AC455" s="84"/>
      <c r="AD455" s="84"/>
      <c r="AE455" s="84"/>
      <c r="AF455" s="84"/>
      <c r="AG455" s="84"/>
    </row>
    <row r="456" spans="1:33" ht="12.75" customHeight="1">
      <c r="A456" s="84"/>
      <c r="B456" s="84"/>
      <c r="C456" s="85"/>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c r="AD456" s="84"/>
      <c r="AE456" s="84"/>
      <c r="AF456" s="84"/>
      <c r="AG456" s="84"/>
    </row>
    <row r="457" spans="1:33" ht="12.75" customHeight="1">
      <c r="A457" s="84"/>
      <c r="B457" s="84"/>
      <c r="C457" s="85"/>
      <c r="D457" s="84"/>
      <c r="E457" s="84"/>
      <c r="F457" s="84"/>
      <c r="G457" s="84"/>
      <c r="H457" s="84"/>
      <c r="I457" s="84"/>
      <c r="J457" s="84"/>
      <c r="K457" s="84"/>
      <c r="L457" s="84"/>
      <c r="M457" s="84"/>
      <c r="N457" s="84"/>
      <c r="O457" s="84"/>
      <c r="P457" s="84"/>
      <c r="Q457" s="84"/>
      <c r="R457" s="84"/>
      <c r="S457" s="84"/>
      <c r="T457" s="84"/>
      <c r="U457" s="84"/>
      <c r="V457" s="84"/>
      <c r="W457" s="84"/>
      <c r="X457" s="84"/>
      <c r="Y457" s="84"/>
      <c r="Z457" s="84"/>
      <c r="AA457" s="84"/>
      <c r="AB457" s="84"/>
      <c r="AC457" s="84"/>
      <c r="AD457" s="84"/>
      <c r="AE457" s="84"/>
      <c r="AF457" s="84"/>
      <c r="AG457" s="84"/>
    </row>
    <row r="458" spans="1:33" ht="12.75" customHeight="1">
      <c r="A458" s="84"/>
      <c r="B458" s="84"/>
      <c r="C458" s="85"/>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c r="AD458" s="84"/>
      <c r="AE458" s="84"/>
      <c r="AF458" s="84"/>
      <c r="AG458" s="84"/>
    </row>
    <row r="459" spans="1:33" ht="12.75" customHeight="1">
      <c r="A459" s="84"/>
      <c r="B459" s="84"/>
      <c r="C459" s="85"/>
      <c r="D459" s="84"/>
      <c r="E459" s="84"/>
      <c r="F459" s="84"/>
      <c r="G459" s="84"/>
      <c r="H459" s="84"/>
      <c r="I459" s="84"/>
      <c r="J459" s="84"/>
      <c r="K459" s="84"/>
      <c r="L459" s="84"/>
      <c r="M459" s="84"/>
      <c r="N459" s="84"/>
      <c r="O459" s="84"/>
      <c r="P459" s="84"/>
      <c r="Q459" s="84"/>
      <c r="R459" s="84"/>
      <c r="S459" s="84"/>
      <c r="T459" s="84"/>
      <c r="U459" s="84"/>
      <c r="V459" s="84"/>
      <c r="W459" s="84"/>
      <c r="X459" s="84"/>
      <c r="Y459" s="84"/>
      <c r="Z459" s="84"/>
      <c r="AA459" s="84"/>
      <c r="AB459" s="84"/>
      <c r="AC459" s="84"/>
      <c r="AD459" s="84"/>
      <c r="AE459" s="84"/>
      <c r="AF459" s="84"/>
      <c r="AG459" s="84"/>
    </row>
    <row r="460" spans="1:33" ht="12.75" customHeight="1">
      <c r="A460" s="84"/>
      <c r="B460" s="84"/>
      <c r="C460" s="85"/>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c r="AD460" s="84"/>
      <c r="AE460" s="84"/>
      <c r="AF460" s="84"/>
      <c r="AG460" s="84"/>
    </row>
    <row r="461" spans="1:33" ht="12.75" customHeight="1">
      <c r="A461" s="84"/>
      <c r="B461" s="84"/>
      <c r="C461" s="85"/>
      <c r="D461" s="84"/>
      <c r="E461" s="84"/>
      <c r="F461" s="84"/>
      <c r="G461" s="84"/>
      <c r="H461" s="84"/>
      <c r="I461" s="84"/>
      <c r="J461" s="84"/>
      <c r="K461" s="84"/>
      <c r="L461" s="84"/>
      <c r="M461" s="84"/>
      <c r="N461" s="84"/>
      <c r="O461" s="84"/>
      <c r="P461" s="84"/>
      <c r="Q461" s="84"/>
      <c r="R461" s="84"/>
      <c r="S461" s="84"/>
      <c r="T461" s="84"/>
      <c r="U461" s="84"/>
      <c r="V461" s="84"/>
      <c r="W461" s="84"/>
      <c r="X461" s="84"/>
      <c r="Y461" s="84"/>
      <c r="Z461" s="84"/>
      <c r="AA461" s="84"/>
      <c r="AB461" s="84"/>
      <c r="AC461" s="84"/>
      <c r="AD461" s="84"/>
      <c r="AE461" s="84"/>
      <c r="AF461" s="84"/>
      <c r="AG461" s="84"/>
    </row>
    <row r="462" spans="1:33" ht="12.75" customHeight="1">
      <c r="A462" s="84"/>
      <c r="B462" s="84"/>
      <c r="C462" s="85"/>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c r="AD462" s="84"/>
      <c r="AE462" s="84"/>
      <c r="AF462" s="84"/>
      <c r="AG462" s="84"/>
    </row>
    <row r="463" spans="1:33" ht="12.75" customHeight="1">
      <c r="A463" s="84"/>
      <c r="B463" s="84"/>
      <c r="C463" s="85"/>
      <c r="D463" s="84"/>
      <c r="E463" s="84"/>
      <c r="F463" s="84"/>
      <c r="G463" s="84"/>
      <c r="H463" s="84"/>
      <c r="I463" s="84"/>
      <c r="J463" s="84"/>
      <c r="K463" s="84"/>
      <c r="L463" s="84"/>
      <c r="M463" s="84"/>
      <c r="N463" s="84"/>
      <c r="O463" s="84"/>
      <c r="P463" s="84"/>
      <c r="Q463" s="84"/>
      <c r="R463" s="84"/>
      <c r="S463" s="84"/>
      <c r="T463" s="84"/>
      <c r="U463" s="84"/>
      <c r="V463" s="84"/>
      <c r="W463" s="84"/>
      <c r="X463" s="84"/>
      <c r="Y463" s="84"/>
      <c r="Z463" s="84"/>
      <c r="AA463" s="84"/>
      <c r="AB463" s="84"/>
      <c r="AC463" s="84"/>
      <c r="AD463" s="84"/>
      <c r="AE463" s="84"/>
      <c r="AF463" s="84"/>
      <c r="AG463" s="84"/>
    </row>
    <row r="464" spans="1:33" ht="12.75" customHeight="1">
      <c r="A464" s="84"/>
      <c r="B464" s="84"/>
      <c r="C464" s="85"/>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c r="AD464" s="84"/>
      <c r="AE464" s="84"/>
      <c r="AF464" s="84"/>
      <c r="AG464" s="84"/>
    </row>
    <row r="465" spans="1:33" ht="12.75" customHeight="1">
      <c r="A465" s="84"/>
      <c r="B465" s="84"/>
      <c r="C465" s="85"/>
      <c r="D465" s="84"/>
      <c r="E465" s="84"/>
      <c r="F465" s="84"/>
      <c r="G465" s="84"/>
      <c r="H465" s="84"/>
      <c r="I465" s="84"/>
      <c r="J465" s="84"/>
      <c r="K465" s="84"/>
      <c r="L465" s="84"/>
      <c r="M465" s="84"/>
      <c r="N465" s="84"/>
      <c r="O465" s="84"/>
      <c r="P465" s="84"/>
      <c r="Q465" s="84"/>
      <c r="R465" s="84"/>
      <c r="S465" s="84"/>
      <c r="T465" s="84"/>
      <c r="U465" s="84"/>
      <c r="V465" s="84"/>
      <c r="W465" s="84"/>
      <c r="X465" s="84"/>
      <c r="Y465" s="84"/>
      <c r="Z465" s="84"/>
      <c r="AA465" s="84"/>
      <c r="AB465" s="84"/>
      <c r="AC465" s="84"/>
      <c r="AD465" s="84"/>
      <c r="AE465" s="84"/>
      <c r="AF465" s="84"/>
      <c r="AG465" s="84"/>
    </row>
    <row r="466" spans="1:33" ht="12.75" customHeight="1">
      <c r="A466" s="84"/>
      <c r="B466" s="84"/>
      <c r="C466" s="85"/>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c r="AD466" s="84"/>
      <c r="AE466" s="84"/>
      <c r="AF466" s="84"/>
      <c r="AG466" s="84"/>
    </row>
    <row r="467" spans="1:33" ht="12.75" customHeight="1">
      <c r="A467" s="84"/>
      <c r="B467" s="84"/>
      <c r="C467" s="85"/>
      <c r="D467" s="84"/>
      <c r="E467" s="84"/>
      <c r="F467" s="84"/>
      <c r="G467" s="84"/>
      <c r="H467" s="84"/>
      <c r="I467" s="84"/>
      <c r="J467" s="84"/>
      <c r="K467" s="84"/>
      <c r="L467" s="84"/>
      <c r="M467" s="84"/>
      <c r="N467" s="84"/>
      <c r="O467" s="84"/>
      <c r="P467" s="84"/>
      <c r="Q467" s="84"/>
      <c r="R467" s="84"/>
      <c r="S467" s="84"/>
      <c r="T467" s="84"/>
      <c r="U467" s="84"/>
      <c r="V467" s="84"/>
      <c r="W467" s="84"/>
      <c r="X467" s="84"/>
      <c r="Y467" s="84"/>
      <c r="Z467" s="84"/>
      <c r="AA467" s="84"/>
      <c r="AB467" s="84"/>
      <c r="AC467" s="84"/>
      <c r="AD467" s="84"/>
      <c r="AE467" s="84"/>
      <c r="AF467" s="84"/>
      <c r="AG467" s="84"/>
    </row>
    <row r="468" spans="1:33" ht="12.75" customHeight="1">
      <c r="A468" s="84"/>
      <c r="B468" s="84"/>
      <c r="C468" s="85"/>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c r="AD468" s="84"/>
      <c r="AE468" s="84"/>
      <c r="AF468" s="84"/>
      <c r="AG468" s="84"/>
    </row>
    <row r="469" spans="1:33" ht="12.75" customHeight="1">
      <c r="A469" s="84"/>
      <c r="B469" s="84"/>
      <c r="C469" s="85"/>
      <c r="D469" s="84"/>
      <c r="E469" s="84"/>
      <c r="F469" s="84"/>
      <c r="G469" s="84"/>
      <c r="H469" s="84"/>
      <c r="I469" s="84"/>
      <c r="J469" s="84"/>
      <c r="K469" s="84"/>
      <c r="L469" s="84"/>
      <c r="M469" s="84"/>
      <c r="N469" s="84"/>
      <c r="O469" s="84"/>
      <c r="P469" s="84"/>
      <c r="Q469" s="84"/>
      <c r="R469" s="84"/>
      <c r="S469" s="84"/>
      <c r="T469" s="84"/>
      <c r="U469" s="84"/>
      <c r="V469" s="84"/>
      <c r="W469" s="84"/>
      <c r="X469" s="84"/>
      <c r="Y469" s="84"/>
      <c r="Z469" s="84"/>
      <c r="AA469" s="84"/>
      <c r="AB469" s="84"/>
      <c r="AC469" s="84"/>
      <c r="AD469" s="84"/>
      <c r="AE469" s="84"/>
      <c r="AF469" s="84"/>
      <c r="AG469" s="84"/>
    </row>
    <row r="470" spans="1:33" ht="12.75" customHeight="1">
      <c r="A470" s="84"/>
      <c r="B470" s="84"/>
      <c r="C470" s="85"/>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c r="AD470" s="84"/>
      <c r="AE470" s="84"/>
      <c r="AF470" s="84"/>
      <c r="AG470" s="84"/>
    </row>
    <row r="471" spans="1:33" ht="12.75" customHeight="1">
      <c r="A471" s="84"/>
      <c r="B471" s="84"/>
      <c r="C471" s="85"/>
      <c r="D471" s="84"/>
      <c r="E471" s="84"/>
      <c r="F471" s="84"/>
      <c r="G471" s="84"/>
      <c r="H471" s="84"/>
      <c r="I471" s="84"/>
      <c r="J471" s="84"/>
      <c r="K471" s="84"/>
      <c r="L471" s="84"/>
      <c r="M471" s="84"/>
      <c r="N471" s="84"/>
      <c r="O471" s="84"/>
      <c r="P471" s="84"/>
      <c r="Q471" s="84"/>
      <c r="R471" s="84"/>
      <c r="S471" s="84"/>
      <c r="T471" s="84"/>
      <c r="U471" s="84"/>
      <c r="V471" s="84"/>
      <c r="W471" s="84"/>
      <c r="X471" s="84"/>
      <c r="Y471" s="84"/>
      <c r="Z471" s="84"/>
      <c r="AA471" s="84"/>
      <c r="AB471" s="84"/>
      <c r="AC471" s="84"/>
      <c r="AD471" s="84"/>
      <c r="AE471" s="84"/>
      <c r="AF471" s="84"/>
      <c r="AG471" s="84"/>
    </row>
    <row r="472" spans="1:33" ht="12.75" customHeight="1">
      <c r="A472" s="84"/>
      <c r="B472" s="84"/>
      <c r="C472" s="85"/>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c r="AD472" s="84"/>
      <c r="AE472" s="84"/>
      <c r="AF472" s="84"/>
      <c r="AG472" s="84"/>
    </row>
    <row r="473" spans="1:33" ht="12.75" customHeight="1">
      <c r="A473" s="84"/>
      <c r="B473" s="84"/>
      <c r="C473" s="85"/>
      <c r="D473" s="84"/>
      <c r="E473" s="84"/>
      <c r="F473" s="84"/>
      <c r="G473" s="84"/>
      <c r="H473" s="84"/>
      <c r="I473" s="84"/>
      <c r="J473" s="84"/>
      <c r="K473" s="84"/>
      <c r="L473" s="84"/>
      <c r="M473" s="84"/>
      <c r="N473" s="84"/>
      <c r="O473" s="84"/>
      <c r="P473" s="84"/>
      <c r="Q473" s="84"/>
      <c r="R473" s="84"/>
      <c r="S473" s="84"/>
      <c r="T473" s="84"/>
      <c r="U473" s="84"/>
      <c r="V473" s="84"/>
      <c r="W473" s="84"/>
      <c r="X473" s="84"/>
      <c r="Y473" s="84"/>
      <c r="Z473" s="84"/>
      <c r="AA473" s="84"/>
      <c r="AB473" s="84"/>
      <c r="AC473" s="84"/>
      <c r="AD473" s="84"/>
      <c r="AE473" s="84"/>
      <c r="AF473" s="84"/>
      <c r="AG473" s="84"/>
    </row>
    <row r="474" spans="1:33" ht="12.75" customHeight="1">
      <c r="A474" s="84"/>
      <c r="B474" s="84"/>
      <c r="C474" s="85"/>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c r="AG474" s="84"/>
    </row>
    <row r="475" spans="1:33" ht="12.75" customHeight="1">
      <c r="A475" s="84"/>
      <c r="B475" s="84"/>
      <c r="C475" s="85"/>
      <c r="D475" s="84"/>
      <c r="E475" s="84"/>
      <c r="F475" s="84"/>
      <c r="G475" s="84"/>
      <c r="H475" s="84"/>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c r="AG475" s="84"/>
    </row>
    <row r="476" spans="1:33" ht="12.75" customHeight="1">
      <c r="A476" s="84"/>
      <c r="B476" s="84"/>
      <c r="C476" s="85"/>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c r="AD476" s="84"/>
      <c r="AE476" s="84"/>
      <c r="AF476" s="84"/>
      <c r="AG476" s="84"/>
    </row>
    <row r="477" spans="1:33" ht="12.75" customHeight="1">
      <c r="A477" s="84"/>
      <c r="B477" s="84"/>
      <c r="C477" s="85"/>
      <c r="D477" s="84"/>
      <c r="E477" s="84"/>
      <c r="F477" s="84"/>
      <c r="G477" s="84"/>
      <c r="H477" s="84"/>
      <c r="I477" s="84"/>
      <c r="J477" s="84"/>
      <c r="K477" s="84"/>
      <c r="L477" s="84"/>
      <c r="M477" s="84"/>
      <c r="N477" s="84"/>
      <c r="O477" s="84"/>
      <c r="P477" s="84"/>
      <c r="Q477" s="84"/>
      <c r="R477" s="84"/>
      <c r="S477" s="84"/>
      <c r="T477" s="84"/>
      <c r="U477" s="84"/>
      <c r="V477" s="84"/>
      <c r="W477" s="84"/>
      <c r="X477" s="84"/>
      <c r="Y477" s="84"/>
      <c r="Z477" s="84"/>
      <c r="AA477" s="84"/>
      <c r="AB477" s="84"/>
      <c r="AC477" s="84"/>
      <c r="AD477" s="84"/>
      <c r="AE477" s="84"/>
      <c r="AF477" s="84"/>
      <c r="AG477" s="84"/>
    </row>
    <row r="478" spans="1:33" ht="12.75" customHeight="1">
      <c r="A478" s="84"/>
      <c r="B478" s="84"/>
      <c r="C478" s="85"/>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4"/>
      <c r="AE478" s="84"/>
      <c r="AF478" s="84"/>
      <c r="AG478" s="84"/>
    </row>
    <row r="479" spans="1:33" ht="12.75" customHeight="1">
      <c r="A479" s="84"/>
      <c r="B479" s="84"/>
      <c r="C479" s="85"/>
      <c r="D479" s="84"/>
      <c r="E479" s="84"/>
      <c r="F479" s="84"/>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c r="AD479" s="84"/>
      <c r="AE479" s="84"/>
      <c r="AF479" s="84"/>
      <c r="AG479" s="84"/>
    </row>
    <row r="480" spans="1:33" ht="12.75" customHeight="1">
      <c r="A480" s="84"/>
      <c r="B480" s="84"/>
      <c r="C480" s="85"/>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4"/>
      <c r="AE480" s="84"/>
      <c r="AF480" s="84"/>
      <c r="AG480" s="84"/>
    </row>
    <row r="481" spans="1:33" ht="12.75" customHeight="1">
      <c r="A481" s="84"/>
      <c r="B481" s="84"/>
      <c r="C481" s="85"/>
      <c r="D481" s="84"/>
      <c r="E481" s="84"/>
      <c r="F481" s="84"/>
      <c r="G481" s="84"/>
      <c r="H481" s="84"/>
      <c r="I481" s="84"/>
      <c r="J481" s="84"/>
      <c r="K481" s="84"/>
      <c r="L481" s="84"/>
      <c r="M481" s="84"/>
      <c r="N481" s="84"/>
      <c r="O481" s="84"/>
      <c r="P481" s="84"/>
      <c r="Q481" s="84"/>
      <c r="R481" s="84"/>
      <c r="S481" s="84"/>
      <c r="T481" s="84"/>
      <c r="U481" s="84"/>
      <c r="V481" s="84"/>
      <c r="W481" s="84"/>
      <c r="X481" s="84"/>
      <c r="Y481" s="84"/>
      <c r="Z481" s="84"/>
      <c r="AA481" s="84"/>
      <c r="AB481" s="84"/>
      <c r="AC481" s="84"/>
      <c r="AD481" s="84"/>
      <c r="AE481" s="84"/>
      <c r="AF481" s="84"/>
      <c r="AG481" s="84"/>
    </row>
    <row r="482" spans="1:33" ht="12.75" customHeight="1">
      <c r="A482" s="84"/>
      <c r="B482" s="84"/>
      <c r="C482" s="85"/>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c r="AD482" s="84"/>
      <c r="AE482" s="84"/>
      <c r="AF482" s="84"/>
      <c r="AG482" s="84"/>
    </row>
    <row r="483" spans="1:33" ht="12.75" customHeight="1">
      <c r="A483" s="84"/>
      <c r="B483" s="84"/>
      <c r="C483" s="85"/>
      <c r="D483" s="84"/>
      <c r="E483" s="84"/>
      <c r="F483" s="84"/>
      <c r="G483" s="84"/>
      <c r="H483" s="84"/>
      <c r="I483" s="84"/>
      <c r="J483" s="84"/>
      <c r="K483" s="84"/>
      <c r="L483" s="84"/>
      <c r="M483" s="84"/>
      <c r="N483" s="84"/>
      <c r="O483" s="84"/>
      <c r="P483" s="84"/>
      <c r="Q483" s="84"/>
      <c r="R483" s="84"/>
      <c r="S483" s="84"/>
      <c r="T483" s="84"/>
      <c r="U483" s="84"/>
      <c r="V483" s="84"/>
      <c r="W483" s="84"/>
      <c r="X483" s="84"/>
      <c r="Y483" s="84"/>
      <c r="Z483" s="84"/>
      <c r="AA483" s="84"/>
      <c r="AB483" s="84"/>
      <c r="AC483" s="84"/>
      <c r="AD483" s="84"/>
      <c r="AE483" s="84"/>
      <c r="AF483" s="84"/>
      <c r="AG483" s="84"/>
    </row>
    <row r="484" spans="1:33" ht="12.75" customHeight="1">
      <c r="A484" s="84"/>
      <c r="B484" s="84"/>
      <c r="C484" s="85"/>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c r="AD484" s="84"/>
      <c r="AE484" s="84"/>
      <c r="AF484" s="84"/>
      <c r="AG484" s="84"/>
    </row>
    <row r="485" spans="1:33" ht="12.75" customHeight="1">
      <c r="A485" s="84"/>
      <c r="B485" s="84"/>
      <c r="C485" s="85"/>
      <c r="D485" s="84"/>
      <c r="E485" s="84"/>
      <c r="F485" s="84"/>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c r="AD485" s="84"/>
      <c r="AE485" s="84"/>
      <c r="AF485" s="84"/>
      <c r="AG485" s="84"/>
    </row>
    <row r="486" spans="1:33" ht="12.75" customHeight="1">
      <c r="A486" s="84"/>
      <c r="B486" s="84"/>
      <c r="C486" s="85"/>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c r="AD486" s="84"/>
      <c r="AE486" s="84"/>
      <c r="AF486" s="84"/>
      <c r="AG486" s="84"/>
    </row>
    <row r="487" spans="1:33" ht="12.75" customHeight="1">
      <c r="A487" s="84"/>
      <c r="B487" s="84"/>
      <c r="C487" s="85"/>
      <c r="D487" s="84"/>
      <c r="E487" s="84"/>
      <c r="F487" s="84"/>
      <c r="G487" s="84"/>
      <c r="H487" s="84"/>
      <c r="I487" s="84"/>
      <c r="J487" s="84"/>
      <c r="K487" s="84"/>
      <c r="L487" s="84"/>
      <c r="M487" s="84"/>
      <c r="N487" s="84"/>
      <c r="O487" s="84"/>
      <c r="P487" s="84"/>
      <c r="Q487" s="84"/>
      <c r="R487" s="84"/>
      <c r="S487" s="84"/>
      <c r="T487" s="84"/>
      <c r="U487" s="84"/>
      <c r="V487" s="84"/>
      <c r="W487" s="84"/>
      <c r="X487" s="84"/>
      <c r="Y487" s="84"/>
      <c r="Z487" s="84"/>
      <c r="AA487" s="84"/>
      <c r="AB487" s="84"/>
      <c r="AC487" s="84"/>
      <c r="AD487" s="84"/>
      <c r="AE487" s="84"/>
      <c r="AF487" s="84"/>
      <c r="AG487" s="84"/>
    </row>
    <row r="488" spans="1:33" ht="12.75" customHeight="1">
      <c r="A488" s="84"/>
      <c r="B488" s="84"/>
      <c r="C488" s="85"/>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c r="AD488" s="84"/>
      <c r="AE488" s="84"/>
      <c r="AF488" s="84"/>
      <c r="AG488" s="84"/>
    </row>
    <row r="489" spans="1:33" ht="12.75" customHeight="1">
      <c r="A489" s="84"/>
      <c r="B489" s="84"/>
      <c r="C489" s="85"/>
      <c r="D489" s="84"/>
      <c r="E489" s="84"/>
      <c r="F489" s="84"/>
      <c r="G489" s="84"/>
      <c r="H489" s="84"/>
      <c r="I489" s="84"/>
      <c r="J489" s="84"/>
      <c r="K489" s="84"/>
      <c r="L489" s="84"/>
      <c r="M489" s="84"/>
      <c r="N489" s="84"/>
      <c r="O489" s="84"/>
      <c r="P489" s="84"/>
      <c r="Q489" s="84"/>
      <c r="R489" s="84"/>
      <c r="S489" s="84"/>
      <c r="T489" s="84"/>
      <c r="U489" s="84"/>
      <c r="V489" s="84"/>
      <c r="W489" s="84"/>
      <c r="X489" s="84"/>
      <c r="Y489" s="84"/>
      <c r="Z489" s="84"/>
      <c r="AA489" s="84"/>
      <c r="AB489" s="84"/>
      <c r="AC489" s="84"/>
      <c r="AD489" s="84"/>
      <c r="AE489" s="84"/>
      <c r="AF489" s="84"/>
      <c r="AG489" s="84"/>
    </row>
    <row r="490" spans="1:33" ht="12.75" customHeight="1">
      <c r="A490" s="84"/>
      <c r="B490" s="84"/>
      <c r="C490" s="85"/>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c r="AD490" s="84"/>
      <c r="AE490" s="84"/>
      <c r="AF490" s="84"/>
      <c r="AG490" s="84"/>
    </row>
    <row r="491" spans="1:33" ht="12.75" customHeight="1">
      <c r="A491" s="84"/>
      <c r="B491" s="84"/>
      <c r="C491" s="85"/>
      <c r="D491" s="84"/>
      <c r="E491" s="84"/>
      <c r="F491" s="84"/>
      <c r="G491" s="84"/>
      <c r="H491" s="84"/>
      <c r="I491" s="84"/>
      <c r="J491" s="84"/>
      <c r="K491" s="84"/>
      <c r="L491" s="84"/>
      <c r="M491" s="84"/>
      <c r="N491" s="84"/>
      <c r="O491" s="84"/>
      <c r="P491" s="84"/>
      <c r="Q491" s="84"/>
      <c r="R491" s="84"/>
      <c r="S491" s="84"/>
      <c r="T491" s="84"/>
      <c r="U491" s="84"/>
      <c r="V491" s="84"/>
      <c r="W491" s="84"/>
      <c r="X491" s="84"/>
      <c r="Y491" s="84"/>
      <c r="Z491" s="84"/>
      <c r="AA491" s="84"/>
      <c r="AB491" s="84"/>
      <c r="AC491" s="84"/>
      <c r="AD491" s="84"/>
      <c r="AE491" s="84"/>
      <c r="AF491" s="84"/>
      <c r="AG491" s="84"/>
    </row>
    <row r="492" spans="1:33" ht="12.75" customHeight="1">
      <c r="A492" s="84"/>
      <c r="B492" s="84"/>
      <c r="C492" s="85"/>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c r="AD492" s="84"/>
      <c r="AE492" s="84"/>
      <c r="AF492" s="84"/>
      <c r="AG492" s="84"/>
    </row>
    <row r="493" spans="1:33" ht="12.75" customHeight="1">
      <c r="A493" s="84"/>
      <c r="B493" s="84"/>
      <c r="C493" s="85"/>
      <c r="D493" s="84"/>
      <c r="E493" s="84"/>
      <c r="F493" s="84"/>
      <c r="G493" s="84"/>
      <c r="H493" s="84"/>
      <c r="I493" s="84"/>
      <c r="J493" s="84"/>
      <c r="K493" s="84"/>
      <c r="L493" s="84"/>
      <c r="M493" s="84"/>
      <c r="N493" s="84"/>
      <c r="O493" s="84"/>
      <c r="P493" s="84"/>
      <c r="Q493" s="84"/>
      <c r="R493" s="84"/>
      <c r="S493" s="84"/>
      <c r="T493" s="84"/>
      <c r="U493" s="84"/>
      <c r="V493" s="84"/>
      <c r="W493" s="84"/>
      <c r="X493" s="84"/>
      <c r="Y493" s="84"/>
      <c r="Z493" s="84"/>
      <c r="AA493" s="84"/>
      <c r="AB493" s="84"/>
      <c r="AC493" s="84"/>
      <c r="AD493" s="84"/>
      <c r="AE493" s="84"/>
      <c r="AF493" s="84"/>
      <c r="AG493" s="84"/>
    </row>
    <row r="494" spans="1:33" ht="12.75" customHeight="1">
      <c r="A494" s="84"/>
      <c r="B494" s="84"/>
      <c r="C494" s="85"/>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4"/>
      <c r="AF494" s="84"/>
      <c r="AG494" s="84"/>
    </row>
    <row r="495" spans="1:33" ht="12.75" customHeight="1">
      <c r="A495" s="84"/>
      <c r="B495" s="84"/>
      <c r="C495" s="85"/>
      <c r="D495" s="84"/>
      <c r="E495" s="84"/>
      <c r="F495" s="84"/>
      <c r="G495" s="84"/>
      <c r="H495" s="84"/>
      <c r="I495" s="84"/>
      <c r="J495" s="84"/>
      <c r="K495" s="84"/>
      <c r="L495" s="84"/>
      <c r="M495" s="84"/>
      <c r="N495" s="84"/>
      <c r="O495" s="84"/>
      <c r="P495" s="84"/>
      <c r="Q495" s="84"/>
      <c r="R495" s="84"/>
      <c r="S495" s="84"/>
      <c r="T495" s="84"/>
      <c r="U495" s="84"/>
      <c r="V495" s="84"/>
      <c r="W495" s="84"/>
      <c r="X495" s="84"/>
      <c r="Y495" s="84"/>
      <c r="Z495" s="84"/>
      <c r="AA495" s="84"/>
      <c r="AB495" s="84"/>
      <c r="AC495" s="84"/>
      <c r="AD495" s="84"/>
      <c r="AE495" s="84"/>
      <c r="AF495" s="84"/>
      <c r="AG495" s="84"/>
    </row>
    <row r="496" spans="1:33" ht="12.75" customHeight="1">
      <c r="A496" s="84"/>
      <c r="B496" s="84"/>
      <c r="C496" s="85"/>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c r="AD496" s="84"/>
      <c r="AE496" s="84"/>
      <c r="AF496" s="84"/>
      <c r="AG496" s="84"/>
    </row>
    <row r="497" spans="1:33" ht="12.75" customHeight="1">
      <c r="A497" s="84"/>
      <c r="B497" s="84"/>
      <c r="C497" s="85"/>
      <c r="D497" s="84"/>
      <c r="E497" s="84"/>
      <c r="F497" s="84"/>
      <c r="G497" s="84"/>
      <c r="H497" s="84"/>
      <c r="I497" s="84"/>
      <c r="J497" s="84"/>
      <c r="K497" s="84"/>
      <c r="L497" s="84"/>
      <c r="M497" s="84"/>
      <c r="N497" s="84"/>
      <c r="O497" s="84"/>
      <c r="P497" s="84"/>
      <c r="Q497" s="84"/>
      <c r="R497" s="84"/>
      <c r="S497" s="84"/>
      <c r="T497" s="84"/>
      <c r="U497" s="84"/>
      <c r="V497" s="84"/>
      <c r="W497" s="84"/>
      <c r="X497" s="84"/>
      <c r="Y497" s="84"/>
      <c r="Z497" s="84"/>
      <c r="AA497" s="84"/>
      <c r="AB497" s="84"/>
      <c r="AC497" s="84"/>
      <c r="AD497" s="84"/>
      <c r="AE497" s="84"/>
      <c r="AF497" s="84"/>
      <c r="AG497" s="84"/>
    </row>
    <row r="498" spans="1:33" ht="12.75" customHeight="1">
      <c r="A498" s="84"/>
      <c r="B498" s="84"/>
      <c r="C498" s="85"/>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c r="AD498" s="84"/>
      <c r="AE498" s="84"/>
      <c r="AF498" s="84"/>
      <c r="AG498" s="84"/>
    </row>
    <row r="499" spans="1:33" ht="12.75" customHeight="1">
      <c r="A499" s="84"/>
      <c r="B499" s="84"/>
      <c r="C499" s="85"/>
      <c r="D499" s="84"/>
      <c r="E499" s="84"/>
      <c r="F499" s="84"/>
      <c r="G499" s="84"/>
      <c r="H499" s="84"/>
      <c r="I499" s="84"/>
      <c r="J499" s="84"/>
      <c r="K499" s="84"/>
      <c r="L499" s="84"/>
      <c r="M499" s="84"/>
      <c r="N499" s="84"/>
      <c r="O499" s="84"/>
      <c r="P499" s="84"/>
      <c r="Q499" s="84"/>
      <c r="R499" s="84"/>
      <c r="S499" s="84"/>
      <c r="T499" s="84"/>
      <c r="U499" s="84"/>
      <c r="V499" s="84"/>
      <c r="W499" s="84"/>
      <c r="X499" s="84"/>
      <c r="Y499" s="84"/>
      <c r="Z499" s="84"/>
      <c r="AA499" s="84"/>
      <c r="AB499" s="84"/>
      <c r="AC499" s="84"/>
      <c r="AD499" s="84"/>
      <c r="AE499" s="84"/>
      <c r="AF499" s="84"/>
      <c r="AG499" s="84"/>
    </row>
    <row r="500" spans="1:33" ht="12.75" customHeight="1">
      <c r="A500" s="84"/>
      <c r="B500" s="84"/>
      <c r="C500" s="85"/>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c r="AG500" s="84"/>
    </row>
    <row r="501" spans="1:33" ht="12.75" customHeight="1">
      <c r="A501" s="84"/>
      <c r="B501" s="84"/>
      <c r="C501" s="85"/>
      <c r="D501" s="84"/>
      <c r="E501" s="84"/>
      <c r="F501" s="84"/>
      <c r="G501" s="84"/>
      <c r="H501" s="84"/>
      <c r="I501" s="84"/>
      <c r="J501" s="84"/>
      <c r="K501" s="84"/>
      <c r="L501" s="84"/>
      <c r="M501" s="84"/>
      <c r="N501" s="84"/>
      <c r="O501" s="84"/>
      <c r="P501" s="84"/>
      <c r="Q501" s="84"/>
      <c r="R501" s="84"/>
      <c r="S501" s="84"/>
      <c r="T501" s="84"/>
      <c r="U501" s="84"/>
      <c r="V501" s="84"/>
      <c r="W501" s="84"/>
      <c r="X501" s="84"/>
      <c r="Y501" s="84"/>
      <c r="Z501" s="84"/>
      <c r="AA501" s="84"/>
      <c r="AB501" s="84"/>
      <c r="AC501" s="84"/>
      <c r="AD501" s="84"/>
      <c r="AE501" s="84"/>
      <c r="AF501" s="84"/>
      <c r="AG501" s="84"/>
    </row>
    <row r="502" spans="1:33" ht="12.75" customHeight="1">
      <c r="A502" s="84"/>
      <c r="B502" s="84"/>
      <c r="C502" s="85"/>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c r="AD502" s="84"/>
      <c r="AE502" s="84"/>
      <c r="AF502" s="84"/>
      <c r="AG502" s="84"/>
    </row>
    <row r="503" spans="1:33" ht="12.75" customHeight="1">
      <c r="A503" s="84"/>
      <c r="B503" s="84"/>
      <c r="C503" s="85"/>
      <c r="D503" s="84"/>
      <c r="E503" s="84"/>
      <c r="F503" s="84"/>
      <c r="G503" s="84"/>
      <c r="H503" s="84"/>
      <c r="I503" s="84"/>
      <c r="J503" s="84"/>
      <c r="K503" s="84"/>
      <c r="L503" s="84"/>
      <c r="M503" s="84"/>
      <c r="N503" s="84"/>
      <c r="O503" s="84"/>
      <c r="P503" s="84"/>
      <c r="Q503" s="84"/>
      <c r="R503" s="84"/>
      <c r="S503" s="84"/>
      <c r="T503" s="84"/>
      <c r="U503" s="84"/>
      <c r="V503" s="84"/>
      <c r="W503" s="84"/>
      <c r="X503" s="84"/>
      <c r="Y503" s="84"/>
      <c r="Z503" s="84"/>
      <c r="AA503" s="84"/>
      <c r="AB503" s="84"/>
      <c r="AC503" s="84"/>
      <c r="AD503" s="84"/>
      <c r="AE503" s="84"/>
      <c r="AF503" s="84"/>
      <c r="AG503" s="84"/>
    </row>
    <row r="504" spans="1:33" ht="12.75" customHeight="1">
      <c r="A504" s="84"/>
      <c r="B504" s="84"/>
      <c r="C504" s="85"/>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c r="AD504" s="84"/>
      <c r="AE504" s="84"/>
      <c r="AF504" s="84"/>
      <c r="AG504" s="84"/>
    </row>
    <row r="505" spans="1:33" ht="12.75" customHeight="1">
      <c r="A505" s="84"/>
      <c r="B505" s="84"/>
      <c r="C505" s="85"/>
      <c r="D505" s="84"/>
      <c r="E505" s="84"/>
      <c r="F505" s="84"/>
      <c r="G505" s="84"/>
      <c r="H505" s="84"/>
      <c r="I505" s="84"/>
      <c r="J505" s="84"/>
      <c r="K505" s="84"/>
      <c r="L505" s="84"/>
      <c r="M505" s="84"/>
      <c r="N505" s="84"/>
      <c r="O505" s="84"/>
      <c r="P505" s="84"/>
      <c r="Q505" s="84"/>
      <c r="R505" s="84"/>
      <c r="S505" s="84"/>
      <c r="T505" s="84"/>
      <c r="U505" s="84"/>
      <c r="V505" s="84"/>
      <c r="W505" s="84"/>
      <c r="X505" s="84"/>
      <c r="Y505" s="84"/>
      <c r="Z505" s="84"/>
      <c r="AA505" s="84"/>
      <c r="AB505" s="84"/>
      <c r="AC505" s="84"/>
      <c r="AD505" s="84"/>
      <c r="AE505" s="84"/>
      <c r="AF505" s="84"/>
      <c r="AG505" s="84"/>
    </row>
    <row r="506" spans="1:33" ht="12.75" customHeight="1">
      <c r="A506" s="84"/>
      <c r="B506" s="84"/>
      <c r="C506" s="85"/>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4"/>
      <c r="AE506" s="84"/>
      <c r="AF506" s="84"/>
      <c r="AG506" s="84"/>
    </row>
    <row r="507" spans="1:33" ht="12.75" customHeight="1">
      <c r="A507" s="84"/>
      <c r="B507" s="84"/>
      <c r="C507" s="85"/>
      <c r="D507" s="84"/>
      <c r="E507" s="84"/>
      <c r="F507" s="84"/>
      <c r="G507" s="84"/>
      <c r="H507" s="84"/>
      <c r="I507" s="84"/>
      <c r="J507" s="84"/>
      <c r="K507" s="84"/>
      <c r="L507" s="84"/>
      <c r="M507" s="84"/>
      <c r="N507" s="84"/>
      <c r="O507" s="84"/>
      <c r="P507" s="84"/>
      <c r="Q507" s="84"/>
      <c r="R507" s="84"/>
      <c r="S507" s="84"/>
      <c r="T507" s="84"/>
      <c r="U507" s="84"/>
      <c r="V507" s="84"/>
      <c r="W507" s="84"/>
      <c r="X507" s="84"/>
      <c r="Y507" s="84"/>
      <c r="Z507" s="84"/>
      <c r="AA507" s="84"/>
      <c r="AB507" s="84"/>
      <c r="AC507" s="84"/>
      <c r="AD507" s="84"/>
      <c r="AE507" s="84"/>
      <c r="AF507" s="84"/>
      <c r="AG507" s="84"/>
    </row>
    <row r="508" spans="1:33" ht="12.75" customHeight="1">
      <c r="A508" s="84"/>
      <c r="B508" s="84"/>
      <c r="C508" s="85"/>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c r="AD508" s="84"/>
      <c r="AE508" s="84"/>
      <c r="AF508" s="84"/>
      <c r="AG508" s="84"/>
    </row>
    <row r="509" spans="1:33" ht="12.75" customHeight="1">
      <c r="A509" s="84"/>
      <c r="B509" s="84"/>
      <c r="C509" s="85"/>
      <c r="D509" s="84"/>
      <c r="E509" s="84"/>
      <c r="F509" s="84"/>
      <c r="G509" s="84"/>
      <c r="H509" s="84"/>
      <c r="I509" s="84"/>
      <c r="J509" s="84"/>
      <c r="K509" s="84"/>
      <c r="L509" s="84"/>
      <c r="M509" s="84"/>
      <c r="N509" s="84"/>
      <c r="O509" s="84"/>
      <c r="P509" s="84"/>
      <c r="Q509" s="84"/>
      <c r="R509" s="84"/>
      <c r="S509" s="84"/>
      <c r="T509" s="84"/>
      <c r="U509" s="84"/>
      <c r="V509" s="84"/>
      <c r="W509" s="84"/>
      <c r="X509" s="84"/>
      <c r="Y509" s="84"/>
      <c r="Z509" s="84"/>
      <c r="AA509" s="84"/>
      <c r="AB509" s="84"/>
      <c r="AC509" s="84"/>
      <c r="AD509" s="84"/>
      <c r="AE509" s="84"/>
      <c r="AF509" s="84"/>
      <c r="AG509" s="84"/>
    </row>
    <row r="510" spans="1:33" ht="12.75" customHeight="1">
      <c r="A510" s="84"/>
      <c r="B510" s="84"/>
      <c r="C510" s="85"/>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4"/>
      <c r="AE510" s="84"/>
      <c r="AF510" s="84"/>
      <c r="AG510" s="84"/>
    </row>
    <row r="511" spans="1:33" ht="12.75" customHeight="1">
      <c r="A511" s="84"/>
      <c r="B511" s="84"/>
      <c r="C511" s="85"/>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row>
    <row r="512" spans="1:33" ht="12.75" customHeight="1">
      <c r="A512" s="84"/>
      <c r="B512" s="84"/>
      <c r="C512" s="85"/>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c r="AD512" s="84"/>
      <c r="AE512" s="84"/>
      <c r="AF512" s="84"/>
      <c r="AG512" s="84"/>
    </row>
    <row r="513" spans="1:33" ht="12.75" customHeight="1">
      <c r="A513" s="84"/>
      <c r="B513" s="84"/>
      <c r="C513" s="85"/>
      <c r="D513" s="84"/>
      <c r="E513" s="84"/>
      <c r="F513" s="84"/>
      <c r="G513" s="84"/>
      <c r="H513" s="84"/>
      <c r="I513" s="84"/>
      <c r="J513" s="84"/>
      <c r="K513" s="84"/>
      <c r="L513" s="84"/>
      <c r="M513" s="84"/>
      <c r="N513" s="84"/>
      <c r="O513" s="84"/>
      <c r="P513" s="84"/>
      <c r="Q513" s="84"/>
      <c r="R513" s="84"/>
      <c r="S513" s="84"/>
      <c r="T513" s="84"/>
      <c r="U513" s="84"/>
      <c r="V513" s="84"/>
      <c r="W513" s="84"/>
      <c r="X513" s="84"/>
      <c r="Y513" s="84"/>
      <c r="Z513" s="84"/>
      <c r="AA513" s="84"/>
      <c r="AB513" s="84"/>
      <c r="AC513" s="84"/>
      <c r="AD513" s="84"/>
      <c r="AE513" s="84"/>
      <c r="AF513" s="84"/>
      <c r="AG513" s="84"/>
    </row>
    <row r="514" spans="1:33" ht="12.75" customHeight="1">
      <c r="A514" s="84"/>
      <c r="B514" s="84"/>
      <c r="C514" s="85"/>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c r="AD514" s="84"/>
      <c r="AE514" s="84"/>
      <c r="AF514" s="84"/>
      <c r="AG514" s="84"/>
    </row>
    <row r="515" spans="1:33" ht="12.75" customHeight="1">
      <c r="A515" s="84"/>
      <c r="B515" s="84"/>
      <c r="C515" s="85"/>
      <c r="D515" s="84"/>
      <c r="E515" s="84"/>
      <c r="F515" s="84"/>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c r="AD515" s="84"/>
      <c r="AE515" s="84"/>
      <c r="AF515" s="84"/>
      <c r="AG515" s="84"/>
    </row>
    <row r="516" spans="1:33" ht="12.75" customHeight="1">
      <c r="A516" s="84"/>
      <c r="B516" s="84"/>
      <c r="C516" s="85"/>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4"/>
      <c r="AE516" s="84"/>
      <c r="AF516" s="84"/>
      <c r="AG516" s="84"/>
    </row>
    <row r="517" spans="1:33" ht="12.75" customHeight="1">
      <c r="A517" s="84"/>
      <c r="B517" s="84"/>
      <c r="C517" s="85"/>
      <c r="D517" s="84"/>
      <c r="E517" s="84"/>
      <c r="F517" s="84"/>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c r="AD517" s="84"/>
      <c r="AE517" s="84"/>
      <c r="AF517" s="84"/>
      <c r="AG517" s="84"/>
    </row>
    <row r="518" spans="1:33" ht="12.75" customHeight="1">
      <c r="A518" s="84"/>
      <c r="B518" s="84"/>
      <c r="C518" s="85"/>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c r="AD518" s="84"/>
      <c r="AE518" s="84"/>
      <c r="AF518" s="84"/>
      <c r="AG518" s="84"/>
    </row>
    <row r="519" spans="1:33" ht="12.75" customHeight="1">
      <c r="A519" s="84"/>
      <c r="B519" s="84"/>
      <c r="C519" s="85"/>
      <c r="D519" s="84"/>
      <c r="E519" s="84"/>
      <c r="F519" s="84"/>
      <c r="G519" s="84"/>
      <c r="H519" s="84"/>
      <c r="I519" s="84"/>
      <c r="J519" s="84"/>
      <c r="K519" s="84"/>
      <c r="L519" s="84"/>
      <c r="M519" s="84"/>
      <c r="N519" s="84"/>
      <c r="O519" s="84"/>
      <c r="P519" s="84"/>
      <c r="Q519" s="84"/>
      <c r="R519" s="84"/>
      <c r="S519" s="84"/>
      <c r="T519" s="84"/>
      <c r="U519" s="84"/>
      <c r="V519" s="84"/>
      <c r="W519" s="84"/>
      <c r="X519" s="84"/>
      <c r="Y519" s="84"/>
      <c r="Z519" s="84"/>
      <c r="AA519" s="84"/>
      <c r="AB519" s="84"/>
      <c r="AC519" s="84"/>
      <c r="AD519" s="84"/>
      <c r="AE519" s="84"/>
      <c r="AF519" s="84"/>
      <c r="AG519" s="84"/>
    </row>
    <row r="520" spans="1:33" ht="12.75" customHeight="1">
      <c r="A520" s="84"/>
      <c r="B520" s="84"/>
      <c r="C520" s="85"/>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c r="AD520" s="84"/>
      <c r="AE520" s="84"/>
      <c r="AF520" s="84"/>
      <c r="AG520" s="84"/>
    </row>
    <row r="521" spans="1:33" ht="12.75" customHeight="1">
      <c r="A521" s="84"/>
      <c r="B521" s="84"/>
      <c r="C521" s="85"/>
      <c r="D521" s="84"/>
      <c r="E521" s="84"/>
      <c r="F521" s="84"/>
      <c r="G521" s="84"/>
      <c r="H521" s="84"/>
      <c r="I521" s="84"/>
      <c r="J521" s="84"/>
      <c r="K521" s="84"/>
      <c r="L521" s="84"/>
      <c r="M521" s="84"/>
      <c r="N521" s="84"/>
      <c r="O521" s="84"/>
      <c r="P521" s="84"/>
      <c r="Q521" s="84"/>
      <c r="R521" s="84"/>
      <c r="S521" s="84"/>
      <c r="T521" s="84"/>
      <c r="U521" s="84"/>
      <c r="V521" s="84"/>
      <c r="W521" s="84"/>
      <c r="X521" s="84"/>
      <c r="Y521" s="84"/>
      <c r="Z521" s="84"/>
      <c r="AA521" s="84"/>
      <c r="AB521" s="84"/>
      <c r="AC521" s="84"/>
      <c r="AD521" s="84"/>
      <c r="AE521" s="84"/>
      <c r="AF521" s="84"/>
      <c r="AG521" s="84"/>
    </row>
    <row r="522" spans="1:33" ht="12.75" customHeight="1">
      <c r="A522" s="84"/>
      <c r="B522" s="84"/>
      <c r="C522" s="85"/>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c r="AD522" s="84"/>
      <c r="AE522" s="84"/>
      <c r="AF522" s="84"/>
      <c r="AG522" s="84"/>
    </row>
    <row r="523" spans="1:33" ht="12.75" customHeight="1">
      <c r="A523" s="84"/>
      <c r="B523" s="84"/>
      <c r="C523" s="85"/>
      <c r="D523" s="84"/>
      <c r="E523" s="84"/>
      <c r="F523" s="84"/>
      <c r="G523" s="84"/>
      <c r="H523" s="84"/>
      <c r="I523" s="84"/>
      <c r="J523" s="84"/>
      <c r="K523" s="84"/>
      <c r="L523" s="84"/>
      <c r="M523" s="84"/>
      <c r="N523" s="84"/>
      <c r="O523" s="84"/>
      <c r="P523" s="84"/>
      <c r="Q523" s="84"/>
      <c r="R523" s="84"/>
      <c r="S523" s="84"/>
      <c r="T523" s="84"/>
      <c r="U523" s="84"/>
      <c r="V523" s="84"/>
      <c r="W523" s="84"/>
      <c r="X523" s="84"/>
      <c r="Y523" s="84"/>
      <c r="Z523" s="84"/>
      <c r="AA523" s="84"/>
      <c r="AB523" s="84"/>
      <c r="AC523" s="84"/>
      <c r="AD523" s="84"/>
      <c r="AE523" s="84"/>
      <c r="AF523" s="84"/>
      <c r="AG523" s="84"/>
    </row>
    <row r="524" spans="1:33" ht="12.75" customHeight="1">
      <c r="A524" s="84"/>
      <c r="B524" s="84"/>
      <c r="C524" s="85"/>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c r="AD524" s="84"/>
      <c r="AE524" s="84"/>
      <c r="AF524" s="84"/>
      <c r="AG524" s="84"/>
    </row>
    <row r="525" spans="1:33" ht="12.75" customHeight="1">
      <c r="A525" s="84"/>
      <c r="B525" s="84"/>
      <c r="C525" s="85"/>
      <c r="D525" s="84"/>
      <c r="E525" s="84"/>
      <c r="F525" s="84"/>
      <c r="G525" s="84"/>
      <c r="H525" s="84"/>
      <c r="I525" s="84"/>
      <c r="J525" s="84"/>
      <c r="K525" s="84"/>
      <c r="L525" s="84"/>
      <c r="M525" s="84"/>
      <c r="N525" s="84"/>
      <c r="O525" s="84"/>
      <c r="P525" s="84"/>
      <c r="Q525" s="84"/>
      <c r="R525" s="84"/>
      <c r="S525" s="84"/>
      <c r="T525" s="84"/>
      <c r="U525" s="84"/>
      <c r="V525" s="84"/>
      <c r="W525" s="84"/>
      <c r="X525" s="84"/>
      <c r="Y525" s="84"/>
      <c r="Z525" s="84"/>
      <c r="AA525" s="84"/>
      <c r="AB525" s="84"/>
      <c r="AC525" s="84"/>
      <c r="AD525" s="84"/>
      <c r="AE525" s="84"/>
      <c r="AF525" s="84"/>
      <c r="AG525" s="84"/>
    </row>
    <row r="526" spans="1:33" ht="12.75" customHeight="1">
      <c r="A526" s="84"/>
      <c r="B526" s="84"/>
      <c r="C526" s="85"/>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c r="AD526" s="84"/>
      <c r="AE526" s="84"/>
      <c r="AF526" s="84"/>
      <c r="AG526" s="84"/>
    </row>
    <row r="527" spans="1:33" ht="12.75" customHeight="1">
      <c r="A527" s="84"/>
      <c r="B527" s="84"/>
      <c r="C527" s="85"/>
      <c r="D527" s="84"/>
      <c r="E527" s="84"/>
      <c r="F527" s="84"/>
      <c r="G527" s="84"/>
      <c r="H527" s="84"/>
      <c r="I527" s="84"/>
      <c r="J527" s="84"/>
      <c r="K527" s="84"/>
      <c r="L527" s="84"/>
      <c r="M527" s="84"/>
      <c r="N527" s="84"/>
      <c r="O527" s="84"/>
      <c r="P527" s="84"/>
      <c r="Q527" s="84"/>
      <c r="R527" s="84"/>
      <c r="S527" s="84"/>
      <c r="T527" s="84"/>
      <c r="U527" s="84"/>
      <c r="V527" s="84"/>
      <c r="W527" s="84"/>
      <c r="X527" s="84"/>
      <c r="Y527" s="84"/>
      <c r="Z527" s="84"/>
      <c r="AA527" s="84"/>
      <c r="AB527" s="84"/>
      <c r="AC527" s="84"/>
      <c r="AD527" s="84"/>
      <c r="AE527" s="84"/>
      <c r="AF527" s="84"/>
      <c r="AG527" s="84"/>
    </row>
    <row r="528" spans="1:33" ht="12.75" customHeight="1">
      <c r="A528" s="84"/>
      <c r="B528" s="84"/>
      <c r="C528" s="85"/>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c r="AD528" s="84"/>
      <c r="AE528" s="84"/>
      <c r="AF528" s="84"/>
      <c r="AG528" s="84"/>
    </row>
    <row r="529" spans="1:33" ht="12.75" customHeight="1">
      <c r="A529" s="84"/>
      <c r="B529" s="84"/>
      <c r="C529" s="85"/>
      <c r="D529" s="84"/>
      <c r="E529" s="84"/>
      <c r="F529" s="84"/>
      <c r="G529" s="84"/>
      <c r="H529" s="84"/>
      <c r="I529" s="84"/>
      <c r="J529" s="84"/>
      <c r="K529" s="84"/>
      <c r="L529" s="84"/>
      <c r="M529" s="84"/>
      <c r="N529" s="84"/>
      <c r="O529" s="84"/>
      <c r="P529" s="84"/>
      <c r="Q529" s="84"/>
      <c r="R529" s="84"/>
      <c r="S529" s="84"/>
      <c r="T529" s="84"/>
      <c r="U529" s="84"/>
      <c r="V529" s="84"/>
      <c r="W529" s="84"/>
      <c r="X529" s="84"/>
      <c r="Y529" s="84"/>
      <c r="Z529" s="84"/>
      <c r="AA529" s="84"/>
      <c r="AB529" s="84"/>
      <c r="AC529" s="84"/>
      <c r="AD529" s="84"/>
      <c r="AE529" s="84"/>
      <c r="AF529" s="84"/>
      <c r="AG529" s="84"/>
    </row>
    <row r="530" spans="1:33" ht="12.75" customHeight="1">
      <c r="A530" s="84"/>
      <c r="B530" s="84"/>
      <c r="C530" s="85"/>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c r="AD530" s="84"/>
      <c r="AE530" s="84"/>
      <c r="AF530" s="84"/>
      <c r="AG530" s="84"/>
    </row>
    <row r="531" spans="1:33" ht="12.75" customHeight="1">
      <c r="A531" s="84"/>
      <c r="B531" s="84"/>
      <c r="C531" s="85"/>
      <c r="D531" s="84"/>
      <c r="E531" s="84"/>
      <c r="F531" s="84"/>
      <c r="G531" s="84"/>
      <c r="H531" s="84"/>
      <c r="I531" s="84"/>
      <c r="J531" s="84"/>
      <c r="K531" s="84"/>
      <c r="L531" s="84"/>
      <c r="M531" s="84"/>
      <c r="N531" s="84"/>
      <c r="O531" s="84"/>
      <c r="P531" s="84"/>
      <c r="Q531" s="84"/>
      <c r="R531" s="84"/>
      <c r="S531" s="84"/>
      <c r="T531" s="84"/>
      <c r="U531" s="84"/>
      <c r="V531" s="84"/>
      <c r="W531" s="84"/>
      <c r="X531" s="84"/>
      <c r="Y531" s="84"/>
      <c r="Z531" s="84"/>
      <c r="AA531" s="84"/>
      <c r="AB531" s="84"/>
      <c r="AC531" s="84"/>
      <c r="AD531" s="84"/>
      <c r="AE531" s="84"/>
      <c r="AF531" s="84"/>
      <c r="AG531" s="84"/>
    </row>
    <row r="532" spans="1:33" ht="12.75" customHeight="1">
      <c r="A532" s="84"/>
      <c r="B532" s="84"/>
      <c r="C532" s="85"/>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c r="AD532" s="84"/>
      <c r="AE532" s="84"/>
      <c r="AF532" s="84"/>
      <c r="AG532" s="84"/>
    </row>
    <row r="533" spans="1:33" ht="12.75" customHeight="1">
      <c r="A533" s="84"/>
      <c r="B533" s="84"/>
      <c r="C533" s="85"/>
      <c r="D533" s="84"/>
      <c r="E533" s="84"/>
      <c r="F533" s="84"/>
      <c r="G533" s="84"/>
      <c r="H533" s="84"/>
      <c r="I533" s="84"/>
      <c r="J533" s="84"/>
      <c r="K533" s="84"/>
      <c r="L533" s="84"/>
      <c r="M533" s="84"/>
      <c r="N533" s="84"/>
      <c r="O533" s="84"/>
      <c r="P533" s="84"/>
      <c r="Q533" s="84"/>
      <c r="R533" s="84"/>
      <c r="S533" s="84"/>
      <c r="T533" s="84"/>
      <c r="U533" s="84"/>
      <c r="V533" s="84"/>
      <c r="W533" s="84"/>
      <c r="X533" s="84"/>
      <c r="Y533" s="84"/>
      <c r="Z533" s="84"/>
      <c r="AA533" s="84"/>
      <c r="AB533" s="84"/>
      <c r="AC533" s="84"/>
      <c r="AD533" s="84"/>
      <c r="AE533" s="84"/>
      <c r="AF533" s="84"/>
      <c r="AG533" s="84"/>
    </row>
    <row r="534" spans="1:33" ht="12.75" customHeight="1">
      <c r="A534" s="84"/>
      <c r="B534" s="84"/>
      <c r="C534" s="85"/>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c r="AD534" s="84"/>
      <c r="AE534" s="84"/>
      <c r="AF534" s="84"/>
      <c r="AG534" s="84"/>
    </row>
    <row r="535" spans="1:33" ht="12.75" customHeight="1">
      <c r="A535" s="84"/>
      <c r="B535" s="84"/>
      <c r="C535" s="85"/>
      <c r="D535" s="84"/>
      <c r="E535" s="84"/>
      <c r="F535" s="84"/>
      <c r="G535" s="84"/>
      <c r="H535" s="84"/>
      <c r="I535" s="84"/>
      <c r="J535" s="84"/>
      <c r="K535" s="84"/>
      <c r="L535" s="84"/>
      <c r="M535" s="84"/>
      <c r="N535" s="84"/>
      <c r="O535" s="84"/>
      <c r="P535" s="84"/>
      <c r="Q535" s="84"/>
      <c r="R535" s="84"/>
      <c r="S535" s="84"/>
      <c r="T535" s="84"/>
      <c r="U535" s="84"/>
      <c r="V535" s="84"/>
      <c r="W535" s="84"/>
      <c r="X535" s="84"/>
      <c r="Y535" s="84"/>
      <c r="Z535" s="84"/>
      <c r="AA535" s="84"/>
      <c r="AB535" s="84"/>
      <c r="AC535" s="84"/>
      <c r="AD535" s="84"/>
      <c r="AE535" s="84"/>
      <c r="AF535" s="84"/>
      <c r="AG535" s="84"/>
    </row>
    <row r="536" spans="1:33" ht="12.75" customHeight="1">
      <c r="A536" s="84"/>
      <c r="B536" s="84"/>
      <c r="C536" s="85"/>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c r="AD536" s="84"/>
      <c r="AE536" s="84"/>
      <c r="AF536" s="84"/>
      <c r="AG536" s="84"/>
    </row>
    <row r="537" spans="1:33" ht="12.75" customHeight="1">
      <c r="A537" s="84"/>
      <c r="B537" s="84"/>
      <c r="C537" s="85"/>
      <c r="D537" s="84"/>
      <c r="E537" s="84"/>
      <c r="F537" s="84"/>
      <c r="G537" s="84"/>
      <c r="H537" s="84"/>
      <c r="I537" s="84"/>
      <c r="J537" s="84"/>
      <c r="K537" s="84"/>
      <c r="L537" s="84"/>
      <c r="M537" s="84"/>
      <c r="N537" s="84"/>
      <c r="O537" s="84"/>
      <c r="P537" s="84"/>
      <c r="Q537" s="84"/>
      <c r="R537" s="84"/>
      <c r="S537" s="84"/>
      <c r="T537" s="84"/>
      <c r="U537" s="84"/>
      <c r="V537" s="84"/>
      <c r="W537" s="84"/>
      <c r="X537" s="84"/>
      <c r="Y537" s="84"/>
      <c r="Z537" s="84"/>
      <c r="AA537" s="84"/>
      <c r="AB537" s="84"/>
      <c r="AC537" s="84"/>
      <c r="AD537" s="84"/>
      <c r="AE537" s="84"/>
      <c r="AF537" s="84"/>
      <c r="AG537" s="84"/>
    </row>
    <row r="538" spans="1:33" ht="12.75" customHeight="1">
      <c r="A538" s="84"/>
      <c r="B538" s="84"/>
      <c r="C538" s="85"/>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c r="AD538" s="84"/>
      <c r="AE538" s="84"/>
      <c r="AF538" s="84"/>
      <c r="AG538" s="84"/>
    </row>
    <row r="539" spans="1:33" ht="12.75" customHeight="1">
      <c r="A539" s="84"/>
      <c r="B539" s="84"/>
      <c r="C539" s="85"/>
      <c r="D539" s="84"/>
      <c r="E539" s="84"/>
      <c r="F539" s="84"/>
      <c r="G539" s="84"/>
      <c r="H539" s="84"/>
      <c r="I539" s="84"/>
      <c r="J539" s="84"/>
      <c r="K539" s="84"/>
      <c r="L539" s="84"/>
      <c r="M539" s="84"/>
      <c r="N539" s="84"/>
      <c r="O539" s="84"/>
      <c r="P539" s="84"/>
      <c r="Q539" s="84"/>
      <c r="R539" s="84"/>
      <c r="S539" s="84"/>
      <c r="T539" s="84"/>
      <c r="U539" s="84"/>
      <c r="V539" s="84"/>
      <c r="W539" s="84"/>
      <c r="X539" s="84"/>
      <c r="Y539" s="84"/>
      <c r="Z539" s="84"/>
      <c r="AA539" s="84"/>
      <c r="AB539" s="84"/>
      <c r="AC539" s="84"/>
      <c r="AD539" s="84"/>
      <c r="AE539" s="84"/>
      <c r="AF539" s="84"/>
      <c r="AG539" s="84"/>
    </row>
    <row r="540" spans="1:33" ht="12.75" customHeight="1">
      <c r="A540" s="84"/>
      <c r="B540" s="84"/>
      <c r="C540" s="85"/>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c r="AD540" s="84"/>
      <c r="AE540" s="84"/>
      <c r="AF540" s="84"/>
      <c r="AG540" s="84"/>
    </row>
    <row r="541" spans="1:33" ht="12.75" customHeight="1">
      <c r="A541" s="84"/>
      <c r="B541" s="84"/>
      <c r="C541" s="85"/>
      <c r="D541" s="84"/>
      <c r="E541" s="84"/>
      <c r="F541" s="84"/>
      <c r="G541" s="84"/>
      <c r="H541" s="84"/>
      <c r="I541" s="84"/>
      <c r="J541" s="84"/>
      <c r="K541" s="84"/>
      <c r="L541" s="84"/>
      <c r="M541" s="84"/>
      <c r="N541" s="84"/>
      <c r="O541" s="84"/>
      <c r="P541" s="84"/>
      <c r="Q541" s="84"/>
      <c r="R541" s="84"/>
      <c r="S541" s="84"/>
      <c r="T541" s="84"/>
      <c r="U541" s="84"/>
      <c r="V541" s="84"/>
      <c r="W541" s="84"/>
      <c r="X541" s="84"/>
      <c r="Y541" s="84"/>
      <c r="Z541" s="84"/>
      <c r="AA541" s="84"/>
      <c r="AB541" s="84"/>
      <c r="AC541" s="84"/>
      <c r="AD541" s="84"/>
      <c r="AE541" s="84"/>
      <c r="AF541" s="84"/>
      <c r="AG541" s="84"/>
    </row>
    <row r="542" spans="1:33" ht="12.75" customHeight="1">
      <c r="A542" s="84"/>
      <c r="B542" s="84"/>
      <c r="C542" s="85"/>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c r="AD542" s="84"/>
      <c r="AE542" s="84"/>
      <c r="AF542" s="84"/>
      <c r="AG542" s="84"/>
    </row>
    <row r="543" spans="1:33" ht="12.75" customHeight="1">
      <c r="A543" s="84"/>
      <c r="B543" s="84"/>
      <c r="C543" s="85"/>
      <c r="D543" s="84"/>
      <c r="E543" s="84"/>
      <c r="F543" s="84"/>
      <c r="G543" s="84"/>
      <c r="H543" s="84"/>
      <c r="I543" s="84"/>
      <c r="J543" s="84"/>
      <c r="K543" s="84"/>
      <c r="L543" s="84"/>
      <c r="M543" s="84"/>
      <c r="N543" s="84"/>
      <c r="O543" s="84"/>
      <c r="P543" s="84"/>
      <c r="Q543" s="84"/>
      <c r="R543" s="84"/>
      <c r="S543" s="84"/>
      <c r="T543" s="84"/>
      <c r="U543" s="84"/>
      <c r="V543" s="84"/>
      <c r="W543" s="84"/>
      <c r="X543" s="84"/>
      <c r="Y543" s="84"/>
      <c r="Z543" s="84"/>
      <c r="AA543" s="84"/>
      <c r="AB543" s="84"/>
      <c r="AC543" s="84"/>
      <c r="AD543" s="84"/>
      <c r="AE543" s="84"/>
      <c r="AF543" s="84"/>
      <c r="AG543" s="84"/>
    </row>
    <row r="544" spans="1:33" ht="12.75" customHeight="1">
      <c r="A544" s="84"/>
      <c r="B544" s="84"/>
      <c r="C544" s="85"/>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c r="AD544" s="84"/>
      <c r="AE544" s="84"/>
      <c r="AF544" s="84"/>
      <c r="AG544" s="84"/>
    </row>
    <row r="545" spans="1:33" ht="12.75" customHeight="1">
      <c r="A545" s="84"/>
      <c r="B545" s="84"/>
      <c r="C545" s="85"/>
      <c r="D545" s="84"/>
      <c r="E545" s="84"/>
      <c r="F545" s="84"/>
      <c r="G545" s="84"/>
      <c r="H545" s="84"/>
      <c r="I545" s="84"/>
      <c r="J545" s="84"/>
      <c r="K545" s="84"/>
      <c r="L545" s="84"/>
      <c r="M545" s="84"/>
      <c r="N545" s="84"/>
      <c r="O545" s="84"/>
      <c r="P545" s="84"/>
      <c r="Q545" s="84"/>
      <c r="R545" s="84"/>
      <c r="S545" s="84"/>
      <c r="T545" s="84"/>
      <c r="U545" s="84"/>
      <c r="V545" s="84"/>
      <c r="W545" s="84"/>
      <c r="X545" s="84"/>
      <c r="Y545" s="84"/>
      <c r="Z545" s="84"/>
      <c r="AA545" s="84"/>
      <c r="AB545" s="84"/>
      <c r="AC545" s="84"/>
      <c r="AD545" s="84"/>
      <c r="AE545" s="84"/>
      <c r="AF545" s="84"/>
      <c r="AG545" s="84"/>
    </row>
    <row r="546" spans="1:33" ht="12.75" customHeight="1">
      <c r="A546" s="84"/>
      <c r="B546" s="84"/>
      <c r="C546" s="85"/>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c r="AD546" s="84"/>
      <c r="AE546" s="84"/>
      <c r="AF546" s="84"/>
      <c r="AG546" s="84"/>
    </row>
    <row r="547" spans="1:33" ht="12.75" customHeight="1">
      <c r="A547" s="84"/>
      <c r="B547" s="84"/>
      <c r="C547" s="85"/>
      <c r="D547" s="84"/>
      <c r="E547" s="84"/>
      <c r="F547" s="84"/>
      <c r="G547" s="84"/>
      <c r="H547" s="84"/>
      <c r="I547" s="84"/>
      <c r="J547" s="84"/>
      <c r="K547" s="84"/>
      <c r="L547" s="84"/>
      <c r="M547" s="84"/>
      <c r="N547" s="84"/>
      <c r="O547" s="84"/>
      <c r="P547" s="84"/>
      <c r="Q547" s="84"/>
      <c r="R547" s="84"/>
      <c r="S547" s="84"/>
      <c r="T547" s="84"/>
      <c r="U547" s="84"/>
      <c r="V547" s="84"/>
      <c r="W547" s="84"/>
      <c r="X547" s="84"/>
      <c r="Y547" s="84"/>
      <c r="Z547" s="84"/>
      <c r="AA547" s="84"/>
      <c r="AB547" s="84"/>
      <c r="AC547" s="84"/>
      <c r="AD547" s="84"/>
      <c r="AE547" s="84"/>
      <c r="AF547" s="84"/>
      <c r="AG547" s="84"/>
    </row>
    <row r="548" spans="1:33" ht="12.75" customHeight="1">
      <c r="A548" s="84"/>
      <c r="B548" s="84"/>
      <c r="C548" s="85"/>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c r="AD548" s="84"/>
      <c r="AE548" s="84"/>
      <c r="AF548" s="84"/>
      <c r="AG548" s="84"/>
    </row>
    <row r="549" spans="1:33" ht="12.75" customHeight="1">
      <c r="A549" s="84"/>
      <c r="B549" s="84"/>
      <c r="C549" s="85"/>
      <c r="D549" s="84"/>
      <c r="E549" s="84"/>
      <c r="F549" s="84"/>
      <c r="G549" s="84"/>
      <c r="H549" s="84"/>
      <c r="I549" s="84"/>
      <c r="J549" s="84"/>
      <c r="K549" s="84"/>
      <c r="L549" s="84"/>
      <c r="M549" s="84"/>
      <c r="N549" s="84"/>
      <c r="O549" s="84"/>
      <c r="P549" s="84"/>
      <c r="Q549" s="84"/>
      <c r="R549" s="84"/>
      <c r="S549" s="84"/>
      <c r="T549" s="84"/>
      <c r="U549" s="84"/>
      <c r="V549" s="84"/>
      <c r="W549" s="84"/>
      <c r="X549" s="84"/>
      <c r="Y549" s="84"/>
      <c r="Z549" s="84"/>
      <c r="AA549" s="84"/>
      <c r="AB549" s="84"/>
      <c r="AC549" s="84"/>
      <c r="AD549" s="84"/>
      <c r="AE549" s="84"/>
      <c r="AF549" s="84"/>
      <c r="AG549" s="84"/>
    </row>
    <row r="550" spans="1:33" ht="12.75" customHeight="1">
      <c r="A550" s="84"/>
      <c r="B550" s="84"/>
      <c r="C550" s="85"/>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c r="AD550" s="84"/>
      <c r="AE550" s="84"/>
      <c r="AF550" s="84"/>
      <c r="AG550" s="84"/>
    </row>
    <row r="551" spans="1:33" ht="12.75" customHeight="1">
      <c r="A551" s="84"/>
      <c r="B551" s="84"/>
      <c r="C551" s="85"/>
      <c r="D551" s="84"/>
      <c r="E551" s="84"/>
      <c r="F551" s="84"/>
      <c r="G551" s="84"/>
      <c r="H551" s="84"/>
      <c r="I551" s="84"/>
      <c r="J551" s="84"/>
      <c r="K551" s="84"/>
      <c r="L551" s="84"/>
      <c r="M551" s="84"/>
      <c r="N551" s="84"/>
      <c r="O551" s="84"/>
      <c r="P551" s="84"/>
      <c r="Q551" s="84"/>
      <c r="R551" s="84"/>
      <c r="S551" s="84"/>
      <c r="T551" s="84"/>
      <c r="U551" s="84"/>
      <c r="V551" s="84"/>
      <c r="W551" s="84"/>
      <c r="X551" s="84"/>
      <c r="Y551" s="84"/>
      <c r="Z551" s="84"/>
      <c r="AA551" s="84"/>
      <c r="AB551" s="84"/>
      <c r="AC551" s="84"/>
      <c r="AD551" s="84"/>
      <c r="AE551" s="84"/>
      <c r="AF551" s="84"/>
      <c r="AG551" s="84"/>
    </row>
    <row r="552" spans="1:33" ht="12.75" customHeight="1">
      <c r="A552" s="84"/>
      <c r="B552" s="84"/>
      <c r="C552" s="85"/>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c r="AD552" s="84"/>
      <c r="AE552" s="84"/>
      <c r="AF552" s="84"/>
      <c r="AG552" s="84"/>
    </row>
    <row r="553" spans="1:33" ht="12.75" customHeight="1">
      <c r="A553" s="84"/>
      <c r="B553" s="84"/>
      <c r="C553" s="85"/>
      <c r="D553" s="84"/>
      <c r="E553" s="84"/>
      <c r="F553" s="84"/>
      <c r="G553" s="84"/>
      <c r="H553" s="84"/>
      <c r="I553" s="84"/>
      <c r="J553" s="84"/>
      <c r="K553" s="84"/>
      <c r="L553" s="84"/>
      <c r="M553" s="84"/>
      <c r="N553" s="84"/>
      <c r="O553" s="84"/>
      <c r="P553" s="84"/>
      <c r="Q553" s="84"/>
      <c r="R553" s="84"/>
      <c r="S553" s="84"/>
      <c r="T553" s="84"/>
      <c r="U553" s="84"/>
      <c r="V553" s="84"/>
      <c r="W553" s="84"/>
      <c r="X553" s="84"/>
      <c r="Y553" s="84"/>
      <c r="Z553" s="84"/>
      <c r="AA553" s="84"/>
      <c r="AB553" s="84"/>
      <c r="AC553" s="84"/>
      <c r="AD553" s="84"/>
      <c r="AE553" s="84"/>
      <c r="AF553" s="84"/>
      <c r="AG553" s="84"/>
    </row>
    <row r="554" spans="1:33" ht="12.75" customHeight="1">
      <c r="A554" s="84"/>
      <c r="B554" s="84"/>
      <c r="C554" s="85"/>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c r="AD554" s="84"/>
      <c r="AE554" s="84"/>
      <c r="AF554" s="84"/>
      <c r="AG554" s="84"/>
    </row>
    <row r="555" spans="1:33" ht="12.75" customHeight="1">
      <c r="A555" s="84"/>
      <c r="B555" s="84"/>
      <c r="C555" s="85"/>
      <c r="D555" s="84"/>
      <c r="E555" s="84"/>
      <c r="F555" s="84"/>
      <c r="G555" s="84"/>
      <c r="H555" s="84"/>
      <c r="I555" s="84"/>
      <c r="J555" s="84"/>
      <c r="K555" s="84"/>
      <c r="L555" s="84"/>
      <c r="M555" s="84"/>
      <c r="N555" s="84"/>
      <c r="O555" s="84"/>
      <c r="P555" s="84"/>
      <c r="Q555" s="84"/>
      <c r="R555" s="84"/>
      <c r="S555" s="84"/>
      <c r="T555" s="84"/>
      <c r="U555" s="84"/>
      <c r="V555" s="84"/>
      <c r="W555" s="84"/>
      <c r="X555" s="84"/>
      <c r="Y555" s="84"/>
      <c r="Z555" s="84"/>
      <c r="AA555" s="84"/>
      <c r="AB555" s="84"/>
      <c r="AC555" s="84"/>
      <c r="AD555" s="84"/>
      <c r="AE555" s="84"/>
      <c r="AF555" s="84"/>
      <c r="AG555" s="84"/>
    </row>
    <row r="556" spans="1:33" ht="12.75" customHeight="1">
      <c r="A556" s="84"/>
      <c r="B556" s="84"/>
      <c r="C556" s="85"/>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c r="AD556" s="84"/>
      <c r="AE556" s="84"/>
      <c r="AF556" s="84"/>
      <c r="AG556" s="84"/>
    </row>
    <row r="557" spans="1:33" ht="12.75" customHeight="1">
      <c r="A557" s="84"/>
      <c r="B557" s="84"/>
      <c r="C557" s="85"/>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row>
    <row r="558" spans="1:33" ht="12.75" customHeight="1">
      <c r="A558" s="84"/>
      <c r="B558" s="84"/>
      <c r="C558" s="85"/>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c r="AD558" s="84"/>
      <c r="AE558" s="84"/>
      <c r="AF558" s="84"/>
      <c r="AG558" s="84"/>
    </row>
    <row r="559" spans="1:33" ht="12.75" customHeight="1">
      <c r="A559" s="84"/>
      <c r="B559" s="84"/>
      <c r="C559" s="85"/>
      <c r="D559" s="84"/>
      <c r="E559" s="84"/>
      <c r="F559" s="84"/>
      <c r="G559" s="84"/>
      <c r="H559" s="84"/>
      <c r="I559" s="84"/>
      <c r="J559" s="84"/>
      <c r="K559" s="84"/>
      <c r="L559" s="84"/>
      <c r="M559" s="84"/>
      <c r="N559" s="84"/>
      <c r="O559" s="84"/>
      <c r="P559" s="84"/>
      <c r="Q559" s="84"/>
      <c r="R559" s="84"/>
      <c r="S559" s="84"/>
      <c r="T559" s="84"/>
      <c r="U559" s="84"/>
      <c r="V559" s="84"/>
      <c r="W559" s="84"/>
      <c r="X559" s="84"/>
      <c r="Y559" s="84"/>
      <c r="Z559" s="84"/>
      <c r="AA559" s="84"/>
      <c r="AB559" s="84"/>
      <c r="AC559" s="84"/>
      <c r="AD559" s="84"/>
      <c r="AE559" s="84"/>
      <c r="AF559" s="84"/>
      <c r="AG559" s="84"/>
    </row>
    <row r="560" spans="1:33" ht="12.75" customHeight="1">
      <c r="A560" s="84"/>
      <c r="B560" s="84"/>
      <c r="C560" s="85"/>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c r="AD560" s="84"/>
      <c r="AE560" s="84"/>
      <c r="AF560" s="84"/>
      <c r="AG560" s="84"/>
    </row>
    <row r="561" spans="1:33" ht="12.75" customHeight="1">
      <c r="A561" s="84"/>
      <c r="B561" s="84"/>
      <c r="C561" s="85"/>
      <c r="D561" s="84"/>
      <c r="E561" s="84"/>
      <c r="F561" s="84"/>
      <c r="G561" s="84"/>
      <c r="H561" s="84"/>
      <c r="I561" s="84"/>
      <c r="J561" s="84"/>
      <c r="K561" s="84"/>
      <c r="L561" s="84"/>
      <c r="M561" s="84"/>
      <c r="N561" s="84"/>
      <c r="O561" s="84"/>
      <c r="P561" s="84"/>
      <c r="Q561" s="84"/>
      <c r="R561" s="84"/>
      <c r="S561" s="84"/>
      <c r="T561" s="84"/>
      <c r="U561" s="84"/>
      <c r="V561" s="84"/>
      <c r="W561" s="84"/>
      <c r="X561" s="84"/>
      <c r="Y561" s="84"/>
      <c r="Z561" s="84"/>
      <c r="AA561" s="84"/>
      <c r="AB561" s="84"/>
      <c r="AC561" s="84"/>
      <c r="AD561" s="84"/>
      <c r="AE561" s="84"/>
      <c r="AF561" s="84"/>
      <c r="AG561" s="84"/>
    </row>
    <row r="562" spans="1:33" ht="12.75" customHeight="1">
      <c r="A562" s="84"/>
      <c r="B562" s="84"/>
      <c r="C562" s="85"/>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c r="AD562" s="84"/>
      <c r="AE562" s="84"/>
      <c r="AF562" s="84"/>
      <c r="AG562" s="84"/>
    </row>
    <row r="563" spans="1:33" ht="12.75" customHeight="1">
      <c r="A563" s="84"/>
      <c r="B563" s="84"/>
      <c r="C563" s="85"/>
      <c r="D563" s="84"/>
      <c r="E563" s="84"/>
      <c r="F563" s="84"/>
      <c r="G563" s="84"/>
      <c r="H563" s="84"/>
      <c r="I563" s="84"/>
      <c r="J563" s="84"/>
      <c r="K563" s="84"/>
      <c r="L563" s="84"/>
      <c r="M563" s="84"/>
      <c r="N563" s="84"/>
      <c r="O563" s="84"/>
      <c r="P563" s="84"/>
      <c r="Q563" s="84"/>
      <c r="R563" s="84"/>
      <c r="S563" s="84"/>
      <c r="T563" s="84"/>
      <c r="U563" s="84"/>
      <c r="V563" s="84"/>
      <c r="W563" s="84"/>
      <c r="X563" s="84"/>
      <c r="Y563" s="84"/>
      <c r="Z563" s="84"/>
      <c r="AA563" s="84"/>
      <c r="AB563" s="84"/>
      <c r="AC563" s="84"/>
      <c r="AD563" s="84"/>
      <c r="AE563" s="84"/>
      <c r="AF563" s="84"/>
      <c r="AG563" s="84"/>
    </row>
    <row r="564" spans="1:33" ht="12.75" customHeight="1">
      <c r="A564" s="84"/>
      <c r="B564" s="84"/>
      <c r="C564" s="85"/>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c r="AD564" s="84"/>
      <c r="AE564" s="84"/>
      <c r="AF564" s="84"/>
      <c r="AG564" s="84"/>
    </row>
    <row r="565" spans="1:33" ht="12.75" customHeight="1">
      <c r="A565" s="84"/>
      <c r="B565" s="84"/>
      <c r="C565" s="85"/>
      <c r="D565" s="84"/>
      <c r="E565" s="84"/>
      <c r="F565" s="84"/>
      <c r="G565" s="84"/>
      <c r="H565" s="84"/>
      <c r="I565" s="84"/>
      <c r="J565" s="84"/>
      <c r="K565" s="84"/>
      <c r="L565" s="84"/>
      <c r="M565" s="84"/>
      <c r="N565" s="84"/>
      <c r="O565" s="84"/>
      <c r="P565" s="84"/>
      <c r="Q565" s="84"/>
      <c r="R565" s="84"/>
      <c r="S565" s="84"/>
      <c r="T565" s="84"/>
      <c r="U565" s="84"/>
      <c r="V565" s="84"/>
      <c r="W565" s="84"/>
      <c r="X565" s="84"/>
      <c r="Y565" s="84"/>
      <c r="Z565" s="84"/>
      <c r="AA565" s="84"/>
      <c r="AB565" s="84"/>
      <c r="AC565" s="84"/>
      <c r="AD565" s="84"/>
      <c r="AE565" s="84"/>
      <c r="AF565" s="84"/>
      <c r="AG565" s="84"/>
    </row>
    <row r="566" spans="1:33" ht="12.75" customHeight="1">
      <c r="A566" s="84"/>
      <c r="B566" s="84"/>
      <c r="C566" s="85"/>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4"/>
      <c r="AE566" s="84"/>
      <c r="AF566" s="84"/>
      <c r="AG566" s="84"/>
    </row>
    <row r="567" spans="1:33" ht="12.75" customHeight="1">
      <c r="A567" s="84"/>
      <c r="B567" s="84"/>
      <c r="C567" s="85"/>
      <c r="D567" s="84"/>
      <c r="E567" s="84"/>
      <c r="F567" s="84"/>
      <c r="G567" s="84"/>
      <c r="H567" s="84"/>
      <c r="I567" s="84"/>
      <c r="J567" s="84"/>
      <c r="K567" s="84"/>
      <c r="L567" s="84"/>
      <c r="M567" s="84"/>
      <c r="N567" s="84"/>
      <c r="O567" s="84"/>
      <c r="P567" s="84"/>
      <c r="Q567" s="84"/>
      <c r="R567" s="84"/>
      <c r="S567" s="84"/>
      <c r="T567" s="84"/>
      <c r="U567" s="84"/>
      <c r="V567" s="84"/>
      <c r="W567" s="84"/>
      <c r="X567" s="84"/>
      <c r="Y567" s="84"/>
      <c r="Z567" s="84"/>
      <c r="AA567" s="84"/>
      <c r="AB567" s="84"/>
      <c r="AC567" s="84"/>
      <c r="AD567" s="84"/>
      <c r="AE567" s="84"/>
      <c r="AF567" s="84"/>
      <c r="AG567" s="84"/>
    </row>
    <row r="568" spans="1:33" ht="12.75" customHeight="1">
      <c r="A568" s="84"/>
      <c r="B568" s="84"/>
      <c r="C568" s="85"/>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c r="AD568" s="84"/>
      <c r="AE568" s="84"/>
      <c r="AF568" s="84"/>
      <c r="AG568" s="84"/>
    </row>
    <row r="569" spans="1:33" ht="12.75" customHeight="1">
      <c r="A569" s="84"/>
      <c r="B569" s="84"/>
      <c r="C569" s="85"/>
      <c r="D569" s="84"/>
      <c r="E569" s="84"/>
      <c r="F569" s="84"/>
      <c r="G569" s="84"/>
      <c r="H569" s="84"/>
      <c r="I569" s="84"/>
      <c r="J569" s="84"/>
      <c r="K569" s="84"/>
      <c r="L569" s="84"/>
      <c r="M569" s="84"/>
      <c r="N569" s="84"/>
      <c r="O569" s="84"/>
      <c r="P569" s="84"/>
      <c r="Q569" s="84"/>
      <c r="R569" s="84"/>
      <c r="S569" s="84"/>
      <c r="T569" s="84"/>
      <c r="U569" s="84"/>
      <c r="V569" s="84"/>
      <c r="W569" s="84"/>
      <c r="X569" s="84"/>
      <c r="Y569" s="84"/>
      <c r="Z569" s="84"/>
      <c r="AA569" s="84"/>
      <c r="AB569" s="84"/>
      <c r="AC569" s="84"/>
      <c r="AD569" s="84"/>
      <c r="AE569" s="84"/>
      <c r="AF569" s="84"/>
      <c r="AG569" s="84"/>
    </row>
    <row r="570" spans="1:33" ht="12.75" customHeight="1">
      <c r="A570" s="84"/>
      <c r="B570" s="84"/>
      <c r="C570" s="85"/>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c r="AD570" s="84"/>
      <c r="AE570" s="84"/>
      <c r="AF570" s="84"/>
      <c r="AG570" s="84"/>
    </row>
    <row r="571" spans="1:33" ht="12.75" customHeight="1">
      <c r="A571" s="84"/>
      <c r="B571" s="84"/>
      <c r="C571" s="85"/>
      <c r="D571" s="84"/>
      <c r="E571" s="84"/>
      <c r="F571" s="84"/>
      <c r="G571" s="84"/>
      <c r="H571" s="84"/>
      <c r="I571" s="84"/>
      <c r="J571" s="84"/>
      <c r="K571" s="84"/>
      <c r="L571" s="84"/>
      <c r="M571" s="84"/>
      <c r="N571" s="84"/>
      <c r="O571" s="84"/>
      <c r="P571" s="84"/>
      <c r="Q571" s="84"/>
      <c r="R571" s="84"/>
      <c r="S571" s="84"/>
      <c r="T571" s="84"/>
      <c r="U571" s="84"/>
      <c r="V571" s="84"/>
      <c r="W571" s="84"/>
      <c r="X571" s="84"/>
      <c r="Y571" s="84"/>
      <c r="Z571" s="84"/>
      <c r="AA571" s="84"/>
      <c r="AB571" s="84"/>
      <c r="AC571" s="84"/>
      <c r="AD571" s="84"/>
      <c r="AE571" s="84"/>
      <c r="AF571" s="84"/>
      <c r="AG571" s="84"/>
    </row>
    <row r="572" spans="1:33" ht="12.75" customHeight="1">
      <c r="A572" s="84"/>
      <c r="B572" s="84"/>
      <c r="C572" s="85"/>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c r="AD572" s="84"/>
      <c r="AE572" s="84"/>
      <c r="AF572" s="84"/>
      <c r="AG572" s="84"/>
    </row>
    <row r="573" spans="1:33" ht="12.75" customHeight="1">
      <c r="A573" s="84"/>
      <c r="B573" s="84"/>
      <c r="C573" s="85"/>
      <c r="D573" s="84"/>
      <c r="E573" s="84"/>
      <c r="F573" s="84"/>
      <c r="G573" s="84"/>
      <c r="H573" s="84"/>
      <c r="I573" s="84"/>
      <c r="J573" s="84"/>
      <c r="K573" s="84"/>
      <c r="L573" s="84"/>
      <c r="M573" s="84"/>
      <c r="N573" s="84"/>
      <c r="O573" s="84"/>
      <c r="P573" s="84"/>
      <c r="Q573" s="84"/>
      <c r="R573" s="84"/>
      <c r="S573" s="84"/>
      <c r="T573" s="84"/>
      <c r="U573" s="84"/>
      <c r="V573" s="84"/>
      <c r="W573" s="84"/>
      <c r="X573" s="84"/>
      <c r="Y573" s="84"/>
      <c r="Z573" s="84"/>
      <c r="AA573" s="84"/>
      <c r="AB573" s="84"/>
      <c r="AC573" s="84"/>
      <c r="AD573" s="84"/>
      <c r="AE573" s="84"/>
      <c r="AF573" s="84"/>
      <c r="AG573" s="84"/>
    </row>
    <row r="574" spans="1:33" ht="12.75" customHeight="1">
      <c r="A574" s="84"/>
      <c r="B574" s="84"/>
      <c r="C574" s="85"/>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c r="AD574" s="84"/>
      <c r="AE574" s="84"/>
      <c r="AF574" s="84"/>
      <c r="AG574" s="84"/>
    </row>
    <row r="575" spans="1:33" ht="12.75" customHeight="1">
      <c r="A575" s="84"/>
      <c r="B575" s="84"/>
      <c r="C575" s="85"/>
      <c r="D575" s="84"/>
      <c r="E575" s="84"/>
      <c r="F575" s="84"/>
      <c r="G575" s="84"/>
      <c r="H575" s="84"/>
      <c r="I575" s="84"/>
      <c r="J575" s="84"/>
      <c r="K575" s="84"/>
      <c r="L575" s="84"/>
      <c r="M575" s="84"/>
      <c r="N575" s="84"/>
      <c r="O575" s="84"/>
      <c r="P575" s="84"/>
      <c r="Q575" s="84"/>
      <c r="R575" s="84"/>
      <c r="S575" s="84"/>
      <c r="T575" s="84"/>
      <c r="U575" s="84"/>
      <c r="V575" s="84"/>
      <c r="W575" s="84"/>
      <c r="X575" s="84"/>
      <c r="Y575" s="84"/>
      <c r="Z575" s="84"/>
      <c r="AA575" s="84"/>
      <c r="AB575" s="84"/>
      <c r="AC575" s="84"/>
      <c r="AD575" s="84"/>
      <c r="AE575" s="84"/>
      <c r="AF575" s="84"/>
      <c r="AG575" s="84"/>
    </row>
    <row r="576" spans="1:33" ht="12.75" customHeight="1">
      <c r="A576" s="84"/>
      <c r="B576" s="84"/>
      <c r="C576" s="85"/>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c r="AD576" s="84"/>
      <c r="AE576" s="84"/>
      <c r="AF576" s="84"/>
      <c r="AG576" s="84"/>
    </row>
    <row r="577" spans="1:33" ht="12.75" customHeight="1">
      <c r="A577" s="84"/>
      <c r="B577" s="84"/>
      <c r="C577" s="85"/>
      <c r="D577" s="84"/>
      <c r="E577" s="84"/>
      <c r="F577" s="84"/>
      <c r="G577" s="84"/>
      <c r="H577" s="84"/>
      <c r="I577" s="84"/>
      <c r="J577" s="84"/>
      <c r="K577" s="84"/>
      <c r="L577" s="84"/>
      <c r="M577" s="84"/>
      <c r="N577" s="84"/>
      <c r="O577" s="84"/>
      <c r="P577" s="84"/>
      <c r="Q577" s="84"/>
      <c r="R577" s="84"/>
      <c r="S577" s="84"/>
      <c r="T577" s="84"/>
      <c r="U577" s="84"/>
      <c r="V577" s="84"/>
      <c r="W577" s="84"/>
      <c r="X577" s="84"/>
      <c r="Y577" s="84"/>
      <c r="Z577" s="84"/>
      <c r="AA577" s="84"/>
      <c r="AB577" s="84"/>
      <c r="AC577" s="84"/>
      <c r="AD577" s="84"/>
      <c r="AE577" s="84"/>
      <c r="AF577" s="84"/>
      <c r="AG577" s="84"/>
    </row>
    <row r="578" spans="1:33" ht="12.75" customHeight="1">
      <c r="A578" s="84"/>
      <c r="B578" s="84"/>
      <c r="C578" s="85"/>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c r="AD578" s="84"/>
      <c r="AE578" s="84"/>
      <c r="AF578" s="84"/>
      <c r="AG578" s="84"/>
    </row>
    <row r="579" spans="1:33" ht="12.75" customHeight="1">
      <c r="A579" s="84"/>
      <c r="B579" s="84"/>
      <c r="C579" s="85"/>
      <c r="D579" s="84"/>
      <c r="E579" s="84"/>
      <c r="F579" s="84"/>
      <c r="G579" s="84"/>
      <c r="H579" s="84"/>
      <c r="I579" s="84"/>
      <c r="J579" s="84"/>
      <c r="K579" s="84"/>
      <c r="L579" s="84"/>
      <c r="M579" s="84"/>
      <c r="N579" s="84"/>
      <c r="O579" s="84"/>
      <c r="P579" s="84"/>
      <c r="Q579" s="84"/>
      <c r="R579" s="84"/>
      <c r="S579" s="84"/>
      <c r="T579" s="84"/>
      <c r="U579" s="84"/>
      <c r="V579" s="84"/>
      <c r="W579" s="84"/>
      <c r="X579" s="84"/>
      <c r="Y579" s="84"/>
      <c r="Z579" s="84"/>
      <c r="AA579" s="84"/>
      <c r="AB579" s="84"/>
      <c r="AC579" s="84"/>
      <c r="AD579" s="84"/>
      <c r="AE579" s="84"/>
      <c r="AF579" s="84"/>
      <c r="AG579" s="84"/>
    </row>
    <row r="580" spans="1:33" ht="12.75" customHeight="1">
      <c r="A580" s="84"/>
      <c r="B580" s="84"/>
      <c r="C580" s="85"/>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c r="AD580" s="84"/>
      <c r="AE580" s="84"/>
      <c r="AF580" s="84"/>
      <c r="AG580" s="84"/>
    </row>
    <row r="581" spans="1:33" ht="12.75" customHeight="1">
      <c r="A581" s="84"/>
      <c r="B581" s="84"/>
      <c r="C581" s="85"/>
      <c r="D581" s="84"/>
      <c r="E581" s="84"/>
      <c r="F581" s="84"/>
      <c r="G581" s="84"/>
      <c r="H581" s="84"/>
      <c r="I581" s="84"/>
      <c r="J581" s="84"/>
      <c r="K581" s="84"/>
      <c r="L581" s="84"/>
      <c r="M581" s="84"/>
      <c r="N581" s="84"/>
      <c r="O581" s="84"/>
      <c r="P581" s="84"/>
      <c r="Q581" s="84"/>
      <c r="R581" s="84"/>
      <c r="S581" s="84"/>
      <c r="T581" s="84"/>
      <c r="U581" s="84"/>
      <c r="V581" s="84"/>
      <c r="W581" s="84"/>
      <c r="X581" s="84"/>
      <c r="Y581" s="84"/>
      <c r="Z581" s="84"/>
      <c r="AA581" s="84"/>
      <c r="AB581" s="84"/>
      <c r="AC581" s="84"/>
      <c r="AD581" s="84"/>
      <c r="AE581" s="84"/>
      <c r="AF581" s="84"/>
      <c r="AG581" s="84"/>
    </row>
    <row r="582" spans="1:33" ht="12.75" customHeight="1">
      <c r="A582" s="84"/>
      <c r="B582" s="84"/>
      <c r="C582" s="85"/>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c r="AD582" s="84"/>
      <c r="AE582" s="84"/>
      <c r="AF582" s="84"/>
      <c r="AG582" s="84"/>
    </row>
    <row r="583" spans="1:33" ht="12.75" customHeight="1">
      <c r="A583" s="84"/>
      <c r="B583" s="84"/>
      <c r="C583" s="85"/>
      <c r="D583" s="84"/>
      <c r="E583" s="84"/>
      <c r="F583" s="84"/>
      <c r="G583" s="84"/>
      <c r="H583" s="84"/>
      <c r="I583" s="84"/>
      <c r="J583" s="84"/>
      <c r="K583" s="84"/>
      <c r="L583" s="84"/>
      <c r="M583" s="84"/>
      <c r="N583" s="84"/>
      <c r="O583" s="84"/>
      <c r="P583" s="84"/>
      <c r="Q583" s="84"/>
      <c r="R583" s="84"/>
      <c r="S583" s="84"/>
      <c r="T583" s="84"/>
      <c r="U583" s="84"/>
      <c r="V583" s="84"/>
      <c r="W583" s="84"/>
      <c r="X583" s="84"/>
      <c r="Y583" s="84"/>
      <c r="Z583" s="84"/>
      <c r="AA583" s="84"/>
      <c r="AB583" s="84"/>
      <c r="AC583" s="84"/>
      <c r="AD583" s="84"/>
      <c r="AE583" s="84"/>
      <c r="AF583" s="84"/>
      <c r="AG583" s="84"/>
    </row>
    <row r="584" spans="1:33" ht="12.75" customHeight="1">
      <c r="A584" s="84"/>
      <c r="B584" s="84"/>
      <c r="C584" s="85"/>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c r="AD584" s="84"/>
      <c r="AE584" s="84"/>
      <c r="AF584" s="84"/>
      <c r="AG584" s="84"/>
    </row>
    <row r="585" spans="1:33" ht="12.75" customHeight="1">
      <c r="A585" s="84"/>
      <c r="B585" s="84"/>
      <c r="C585" s="85"/>
      <c r="D585" s="84"/>
      <c r="E585" s="84"/>
      <c r="F585" s="84"/>
      <c r="G585" s="84"/>
      <c r="H585" s="84"/>
      <c r="I585" s="84"/>
      <c r="J585" s="84"/>
      <c r="K585" s="84"/>
      <c r="L585" s="84"/>
      <c r="M585" s="84"/>
      <c r="N585" s="84"/>
      <c r="O585" s="84"/>
      <c r="P585" s="84"/>
      <c r="Q585" s="84"/>
      <c r="R585" s="84"/>
      <c r="S585" s="84"/>
      <c r="T585" s="84"/>
      <c r="U585" s="84"/>
      <c r="V585" s="84"/>
      <c r="W585" s="84"/>
      <c r="X585" s="84"/>
      <c r="Y585" s="84"/>
      <c r="Z585" s="84"/>
      <c r="AA585" s="84"/>
      <c r="AB585" s="84"/>
      <c r="AC585" s="84"/>
      <c r="AD585" s="84"/>
      <c r="AE585" s="84"/>
      <c r="AF585" s="84"/>
      <c r="AG585" s="84"/>
    </row>
    <row r="586" spans="1:33" ht="12.75" customHeight="1">
      <c r="A586" s="84"/>
      <c r="B586" s="84"/>
      <c r="C586" s="85"/>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c r="AD586" s="84"/>
      <c r="AE586" s="84"/>
      <c r="AF586" s="84"/>
      <c r="AG586" s="84"/>
    </row>
    <row r="587" spans="1:33" ht="12.75" customHeight="1">
      <c r="A587" s="84"/>
      <c r="B587" s="84"/>
      <c r="C587" s="85"/>
      <c r="D587" s="84"/>
      <c r="E587" s="84"/>
      <c r="F587" s="84"/>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c r="AD587" s="84"/>
      <c r="AE587" s="84"/>
      <c r="AF587" s="84"/>
      <c r="AG587" s="84"/>
    </row>
    <row r="588" spans="1:33" ht="12.75" customHeight="1">
      <c r="A588" s="84"/>
      <c r="B588" s="84"/>
      <c r="C588" s="85"/>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c r="AD588" s="84"/>
      <c r="AE588" s="84"/>
      <c r="AF588" s="84"/>
      <c r="AG588" s="84"/>
    </row>
    <row r="589" spans="1:33" ht="12.75" customHeight="1">
      <c r="A589" s="84"/>
      <c r="B589" s="84"/>
      <c r="C589" s="85"/>
      <c r="D589" s="84"/>
      <c r="E589" s="84"/>
      <c r="F589" s="84"/>
      <c r="G589" s="84"/>
      <c r="H589" s="84"/>
      <c r="I589" s="84"/>
      <c r="J589" s="84"/>
      <c r="K589" s="84"/>
      <c r="L589" s="84"/>
      <c r="M589" s="84"/>
      <c r="N589" s="84"/>
      <c r="O589" s="84"/>
      <c r="P589" s="84"/>
      <c r="Q589" s="84"/>
      <c r="R589" s="84"/>
      <c r="S589" s="84"/>
      <c r="T589" s="84"/>
      <c r="U589" s="84"/>
      <c r="V589" s="84"/>
      <c r="W589" s="84"/>
      <c r="X589" s="84"/>
      <c r="Y589" s="84"/>
      <c r="Z589" s="84"/>
      <c r="AA589" s="84"/>
      <c r="AB589" s="84"/>
      <c r="AC589" s="84"/>
      <c r="AD589" s="84"/>
      <c r="AE589" s="84"/>
      <c r="AF589" s="84"/>
      <c r="AG589" s="84"/>
    </row>
    <row r="590" spans="1:33" ht="12.75" customHeight="1">
      <c r="A590" s="84"/>
      <c r="B590" s="84"/>
      <c r="C590" s="85"/>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c r="AD590" s="84"/>
      <c r="AE590" s="84"/>
      <c r="AF590" s="84"/>
      <c r="AG590" s="84"/>
    </row>
    <row r="591" spans="1:33" ht="12.75" customHeight="1">
      <c r="A591" s="84"/>
      <c r="B591" s="84"/>
      <c r="C591" s="85"/>
      <c r="D591" s="84"/>
      <c r="E591" s="84"/>
      <c r="F591" s="84"/>
      <c r="G591" s="84"/>
      <c r="H591" s="84"/>
      <c r="I591" s="84"/>
      <c r="J591" s="84"/>
      <c r="K591" s="84"/>
      <c r="L591" s="84"/>
      <c r="M591" s="84"/>
      <c r="N591" s="84"/>
      <c r="O591" s="84"/>
      <c r="P591" s="84"/>
      <c r="Q591" s="84"/>
      <c r="R591" s="84"/>
      <c r="S591" s="84"/>
      <c r="T591" s="84"/>
      <c r="U591" s="84"/>
      <c r="V591" s="84"/>
      <c r="W591" s="84"/>
      <c r="X591" s="84"/>
      <c r="Y591" s="84"/>
      <c r="Z591" s="84"/>
      <c r="AA591" s="84"/>
      <c r="AB591" s="84"/>
      <c r="AC591" s="84"/>
      <c r="AD591" s="84"/>
      <c r="AE591" s="84"/>
      <c r="AF591" s="84"/>
      <c r="AG591" s="84"/>
    </row>
    <row r="592" spans="1:33" ht="12.75" customHeight="1">
      <c r="A592" s="84"/>
      <c r="B592" s="84"/>
      <c r="C592" s="85"/>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c r="AD592" s="84"/>
      <c r="AE592" s="84"/>
      <c r="AF592" s="84"/>
      <c r="AG592" s="84"/>
    </row>
    <row r="593" spans="1:33" ht="12.75" customHeight="1">
      <c r="A593" s="84"/>
      <c r="B593" s="84"/>
      <c r="C593" s="85"/>
      <c r="D593" s="84"/>
      <c r="E593" s="84"/>
      <c r="F593" s="84"/>
      <c r="G593" s="84"/>
      <c r="H593" s="84"/>
      <c r="I593" s="84"/>
      <c r="J593" s="84"/>
      <c r="K593" s="84"/>
      <c r="L593" s="84"/>
      <c r="M593" s="84"/>
      <c r="N593" s="84"/>
      <c r="O593" s="84"/>
      <c r="P593" s="84"/>
      <c r="Q593" s="84"/>
      <c r="R593" s="84"/>
      <c r="S593" s="84"/>
      <c r="T593" s="84"/>
      <c r="U593" s="84"/>
      <c r="V593" s="84"/>
      <c r="W593" s="84"/>
      <c r="X593" s="84"/>
      <c r="Y593" s="84"/>
      <c r="Z593" s="84"/>
      <c r="AA593" s="84"/>
      <c r="AB593" s="84"/>
      <c r="AC593" s="84"/>
      <c r="AD593" s="84"/>
      <c r="AE593" s="84"/>
      <c r="AF593" s="84"/>
      <c r="AG593" s="84"/>
    </row>
    <row r="594" spans="1:33" ht="12.75" customHeight="1">
      <c r="A594" s="84"/>
      <c r="B594" s="84"/>
      <c r="C594" s="85"/>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c r="AD594" s="84"/>
      <c r="AE594" s="84"/>
      <c r="AF594" s="84"/>
      <c r="AG594" s="84"/>
    </row>
    <row r="595" spans="1:33" ht="12.75" customHeight="1">
      <c r="A595" s="84"/>
      <c r="B595" s="84"/>
      <c r="C595" s="85"/>
      <c r="D595" s="84"/>
      <c r="E595" s="84"/>
      <c r="F595" s="84"/>
      <c r="G595" s="84"/>
      <c r="H595" s="84"/>
      <c r="I595" s="84"/>
      <c r="J595" s="84"/>
      <c r="K595" s="84"/>
      <c r="L595" s="84"/>
      <c r="M595" s="84"/>
      <c r="N595" s="84"/>
      <c r="O595" s="84"/>
      <c r="P595" s="84"/>
      <c r="Q595" s="84"/>
      <c r="R595" s="84"/>
      <c r="S595" s="84"/>
      <c r="T595" s="84"/>
      <c r="U595" s="84"/>
      <c r="V595" s="84"/>
      <c r="W595" s="84"/>
      <c r="X595" s="84"/>
      <c r="Y595" s="84"/>
      <c r="Z595" s="84"/>
      <c r="AA595" s="84"/>
      <c r="AB595" s="84"/>
      <c r="AC595" s="84"/>
      <c r="AD595" s="84"/>
      <c r="AE595" s="84"/>
      <c r="AF595" s="84"/>
      <c r="AG595" s="84"/>
    </row>
    <row r="596" spans="1:33" ht="12.75" customHeight="1">
      <c r="A596" s="84"/>
      <c r="B596" s="84"/>
      <c r="C596" s="85"/>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c r="AD596" s="84"/>
      <c r="AE596" s="84"/>
      <c r="AF596" s="84"/>
      <c r="AG596" s="84"/>
    </row>
    <row r="597" spans="1:33" ht="12.75" customHeight="1">
      <c r="A597" s="84"/>
      <c r="B597" s="84"/>
      <c r="C597" s="85"/>
      <c r="D597" s="84"/>
      <c r="E597" s="84"/>
      <c r="F597" s="84"/>
      <c r="G597" s="84"/>
      <c r="H597" s="84"/>
      <c r="I597" s="84"/>
      <c r="J597" s="84"/>
      <c r="K597" s="84"/>
      <c r="L597" s="84"/>
      <c r="M597" s="84"/>
      <c r="N597" s="84"/>
      <c r="O597" s="84"/>
      <c r="P597" s="84"/>
      <c r="Q597" s="84"/>
      <c r="R597" s="84"/>
      <c r="S597" s="84"/>
      <c r="T597" s="84"/>
      <c r="U597" s="84"/>
      <c r="V597" s="84"/>
      <c r="W597" s="84"/>
      <c r="X597" s="84"/>
      <c r="Y597" s="84"/>
      <c r="Z597" s="84"/>
      <c r="AA597" s="84"/>
      <c r="AB597" s="84"/>
      <c r="AC597" s="84"/>
      <c r="AD597" s="84"/>
      <c r="AE597" s="84"/>
      <c r="AF597" s="84"/>
      <c r="AG597" s="84"/>
    </row>
    <row r="598" spans="1:33" ht="12.75" customHeight="1">
      <c r="A598" s="84"/>
      <c r="B598" s="84"/>
      <c r="C598" s="85"/>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c r="AD598" s="84"/>
      <c r="AE598" s="84"/>
      <c r="AF598" s="84"/>
      <c r="AG598" s="84"/>
    </row>
    <row r="599" spans="1:33" ht="12.75" customHeight="1">
      <c r="A599" s="84"/>
      <c r="B599" s="84"/>
      <c r="C599" s="85"/>
      <c r="D599" s="84"/>
      <c r="E599" s="84"/>
      <c r="F599" s="84"/>
      <c r="G599" s="84"/>
      <c r="H599" s="84"/>
      <c r="I599" s="84"/>
      <c r="J599" s="84"/>
      <c r="K599" s="84"/>
      <c r="L599" s="84"/>
      <c r="M599" s="84"/>
      <c r="N599" s="84"/>
      <c r="O599" s="84"/>
      <c r="P599" s="84"/>
      <c r="Q599" s="84"/>
      <c r="R599" s="84"/>
      <c r="S599" s="84"/>
      <c r="T599" s="84"/>
      <c r="U599" s="84"/>
      <c r="V599" s="84"/>
      <c r="W599" s="84"/>
      <c r="X599" s="84"/>
      <c r="Y599" s="84"/>
      <c r="Z599" s="84"/>
      <c r="AA599" s="84"/>
      <c r="AB599" s="84"/>
      <c r="AC599" s="84"/>
      <c r="AD599" s="84"/>
      <c r="AE599" s="84"/>
      <c r="AF599" s="84"/>
      <c r="AG599" s="84"/>
    </row>
    <row r="600" spans="1:33" ht="12.75" customHeight="1">
      <c r="A600" s="84"/>
      <c r="B600" s="84"/>
      <c r="C600" s="85"/>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c r="AD600" s="84"/>
      <c r="AE600" s="84"/>
      <c r="AF600" s="84"/>
      <c r="AG600" s="84"/>
    </row>
    <row r="601" spans="1:33" ht="12.75" customHeight="1">
      <c r="A601" s="84"/>
      <c r="B601" s="84"/>
      <c r="C601" s="85"/>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c r="AD601" s="84"/>
      <c r="AE601" s="84"/>
      <c r="AF601" s="84"/>
      <c r="AG601" s="84"/>
    </row>
    <row r="602" spans="1:33" ht="12.75" customHeight="1">
      <c r="A602" s="84"/>
      <c r="B602" s="84"/>
      <c r="C602" s="85"/>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4"/>
      <c r="AE602" s="84"/>
      <c r="AF602" s="84"/>
      <c r="AG602" s="84"/>
    </row>
    <row r="603" spans="1:33" ht="12.75" customHeight="1">
      <c r="A603" s="84"/>
      <c r="B603" s="84"/>
      <c r="C603" s="85"/>
      <c r="D603" s="84"/>
      <c r="E603" s="84"/>
      <c r="F603" s="84"/>
      <c r="G603" s="84"/>
      <c r="H603" s="84"/>
      <c r="I603" s="84"/>
      <c r="J603" s="84"/>
      <c r="K603" s="84"/>
      <c r="L603" s="84"/>
      <c r="M603" s="84"/>
      <c r="N603" s="84"/>
      <c r="O603" s="84"/>
      <c r="P603" s="84"/>
      <c r="Q603" s="84"/>
      <c r="R603" s="84"/>
      <c r="S603" s="84"/>
      <c r="T603" s="84"/>
      <c r="U603" s="84"/>
      <c r="V603" s="84"/>
      <c r="W603" s="84"/>
      <c r="X603" s="84"/>
      <c r="Y603" s="84"/>
      <c r="Z603" s="84"/>
      <c r="AA603" s="84"/>
      <c r="AB603" s="84"/>
      <c r="AC603" s="84"/>
      <c r="AD603" s="84"/>
      <c r="AE603" s="84"/>
      <c r="AF603" s="84"/>
      <c r="AG603" s="84"/>
    </row>
    <row r="604" spans="1:33" ht="12.75" customHeight="1">
      <c r="A604" s="84"/>
      <c r="B604" s="84"/>
      <c r="C604" s="85"/>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c r="AD604" s="84"/>
      <c r="AE604" s="84"/>
      <c r="AF604" s="84"/>
      <c r="AG604" s="84"/>
    </row>
    <row r="605" spans="1:33" ht="12.75" customHeight="1">
      <c r="A605" s="84"/>
      <c r="B605" s="84"/>
      <c r="C605" s="85"/>
      <c r="D605" s="84"/>
      <c r="E605" s="84"/>
      <c r="F605" s="84"/>
      <c r="G605" s="84"/>
      <c r="H605" s="84"/>
      <c r="I605" s="84"/>
      <c r="J605" s="84"/>
      <c r="K605" s="84"/>
      <c r="L605" s="84"/>
      <c r="M605" s="84"/>
      <c r="N605" s="84"/>
      <c r="O605" s="84"/>
      <c r="P605" s="84"/>
      <c r="Q605" s="84"/>
      <c r="R605" s="84"/>
      <c r="S605" s="84"/>
      <c r="T605" s="84"/>
      <c r="U605" s="84"/>
      <c r="V605" s="84"/>
      <c r="W605" s="84"/>
      <c r="X605" s="84"/>
      <c r="Y605" s="84"/>
      <c r="Z605" s="84"/>
      <c r="AA605" s="84"/>
      <c r="AB605" s="84"/>
      <c r="AC605" s="84"/>
      <c r="AD605" s="84"/>
      <c r="AE605" s="84"/>
      <c r="AF605" s="84"/>
      <c r="AG605" s="84"/>
    </row>
    <row r="606" spans="1:33" ht="12.75" customHeight="1">
      <c r="A606" s="84"/>
      <c r="B606" s="84"/>
      <c r="C606" s="85"/>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c r="AD606" s="84"/>
      <c r="AE606" s="84"/>
      <c r="AF606" s="84"/>
      <c r="AG606" s="84"/>
    </row>
    <row r="607" spans="1:33" ht="12.75" customHeight="1">
      <c r="A607" s="84"/>
      <c r="B607" s="84"/>
      <c r="C607" s="85"/>
      <c r="D607" s="84"/>
      <c r="E607" s="84"/>
      <c r="F607" s="84"/>
      <c r="G607" s="84"/>
      <c r="H607" s="84"/>
      <c r="I607" s="84"/>
      <c r="J607" s="84"/>
      <c r="K607" s="84"/>
      <c r="L607" s="84"/>
      <c r="M607" s="84"/>
      <c r="N607" s="84"/>
      <c r="O607" s="84"/>
      <c r="P607" s="84"/>
      <c r="Q607" s="84"/>
      <c r="R607" s="84"/>
      <c r="S607" s="84"/>
      <c r="T607" s="84"/>
      <c r="U607" s="84"/>
      <c r="V607" s="84"/>
      <c r="W607" s="84"/>
      <c r="X607" s="84"/>
      <c r="Y607" s="84"/>
      <c r="Z607" s="84"/>
      <c r="AA607" s="84"/>
      <c r="AB607" s="84"/>
      <c r="AC607" s="84"/>
      <c r="AD607" s="84"/>
      <c r="AE607" s="84"/>
      <c r="AF607" s="84"/>
      <c r="AG607" s="84"/>
    </row>
    <row r="608" spans="1:33" ht="12.75" customHeight="1">
      <c r="A608" s="84"/>
      <c r="B608" s="84"/>
      <c r="C608" s="85"/>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c r="AD608" s="84"/>
      <c r="AE608" s="84"/>
      <c r="AF608" s="84"/>
      <c r="AG608" s="84"/>
    </row>
    <row r="609" spans="1:33" ht="12.75" customHeight="1">
      <c r="A609" s="84"/>
      <c r="B609" s="84"/>
      <c r="C609" s="85"/>
      <c r="D609" s="84"/>
      <c r="E609" s="84"/>
      <c r="F609" s="84"/>
      <c r="G609" s="84"/>
      <c r="H609" s="84"/>
      <c r="I609" s="84"/>
      <c r="J609" s="84"/>
      <c r="K609" s="84"/>
      <c r="L609" s="84"/>
      <c r="M609" s="84"/>
      <c r="N609" s="84"/>
      <c r="O609" s="84"/>
      <c r="P609" s="84"/>
      <c r="Q609" s="84"/>
      <c r="R609" s="84"/>
      <c r="S609" s="84"/>
      <c r="T609" s="84"/>
      <c r="U609" s="84"/>
      <c r="V609" s="84"/>
      <c r="W609" s="84"/>
      <c r="X609" s="84"/>
      <c r="Y609" s="84"/>
      <c r="Z609" s="84"/>
      <c r="AA609" s="84"/>
      <c r="AB609" s="84"/>
      <c r="AC609" s="84"/>
      <c r="AD609" s="84"/>
      <c r="AE609" s="84"/>
      <c r="AF609" s="84"/>
      <c r="AG609" s="84"/>
    </row>
    <row r="610" spans="1:33" ht="12.75" customHeight="1">
      <c r="A610" s="84"/>
      <c r="B610" s="84"/>
      <c r="C610" s="85"/>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c r="AD610" s="84"/>
      <c r="AE610" s="84"/>
      <c r="AF610" s="84"/>
      <c r="AG610" s="84"/>
    </row>
    <row r="611" spans="1:33" ht="12.75" customHeight="1">
      <c r="A611" s="84"/>
      <c r="B611" s="84"/>
      <c r="C611" s="85"/>
      <c r="D611" s="84"/>
      <c r="E611" s="84"/>
      <c r="F611" s="84"/>
      <c r="G611" s="84"/>
      <c r="H611" s="84"/>
      <c r="I611" s="84"/>
      <c r="J611" s="84"/>
      <c r="K611" s="84"/>
      <c r="L611" s="84"/>
      <c r="M611" s="84"/>
      <c r="N611" s="84"/>
      <c r="O611" s="84"/>
      <c r="P611" s="84"/>
      <c r="Q611" s="84"/>
      <c r="R611" s="84"/>
      <c r="S611" s="84"/>
      <c r="T611" s="84"/>
      <c r="U611" s="84"/>
      <c r="V611" s="84"/>
      <c r="W611" s="84"/>
      <c r="X611" s="84"/>
      <c r="Y611" s="84"/>
      <c r="Z611" s="84"/>
      <c r="AA611" s="84"/>
      <c r="AB611" s="84"/>
      <c r="AC611" s="84"/>
      <c r="AD611" s="84"/>
      <c r="AE611" s="84"/>
      <c r="AF611" s="84"/>
      <c r="AG611" s="84"/>
    </row>
    <row r="612" spans="1:33" ht="12.75" customHeight="1">
      <c r="A612" s="84"/>
      <c r="B612" s="84"/>
      <c r="C612" s="85"/>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c r="AD612" s="84"/>
      <c r="AE612" s="84"/>
      <c r="AF612" s="84"/>
      <c r="AG612" s="84"/>
    </row>
    <row r="613" spans="1:33" ht="12.75" customHeight="1">
      <c r="A613" s="84"/>
      <c r="B613" s="84"/>
      <c r="C613" s="85"/>
      <c r="D613" s="84"/>
      <c r="E613" s="84"/>
      <c r="F613" s="84"/>
      <c r="G613" s="84"/>
      <c r="H613" s="84"/>
      <c r="I613" s="84"/>
      <c r="J613" s="84"/>
      <c r="K613" s="84"/>
      <c r="L613" s="84"/>
      <c r="M613" s="84"/>
      <c r="N613" s="84"/>
      <c r="O613" s="84"/>
      <c r="P613" s="84"/>
      <c r="Q613" s="84"/>
      <c r="R613" s="84"/>
      <c r="S613" s="84"/>
      <c r="T613" s="84"/>
      <c r="U613" s="84"/>
      <c r="V613" s="84"/>
      <c r="W613" s="84"/>
      <c r="X613" s="84"/>
      <c r="Y613" s="84"/>
      <c r="Z613" s="84"/>
      <c r="AA613" s="84"/>
      <c r="AB613" s="84"/>
      <c r="AC613" s="84"/>
      <c r="AD613" s="84"/>
      <c r="AE613" s="84"/>
      <c r="AF613" s="84"/>
      <c r="AG613" s="84"/>
    </row>
    <row r="614" spans="1:33" ht="12.75" customHeight="1">
      <c r="A614" s="84"/>
      <c r="B614" s="84"/>
      <c r="C614" s="85"/>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c r="AD614" s="84"/>
      <c r="AE614" s="84"/>
      <c r="AF614" s="84"/>
      <c r="AG614" s="84"/>
    </row>
    <row r="615" spans="1:33" ht="12.75" customHeight="1">
      <c r="A615" s="84"/>
      <c r="B615" s="84"/>
      <c r="C615" s="85"/>
      <c r="D615" s="84"/>
      <c r="E615" s="84"/>
      <c r="F615" s="84"/>
      <c r="G615" s="84"/>
      <c r="H615" s="84"/>
      <c r="I615" s="84"/>
      <c r="J615" s="84"/>
      <c r="K615" s="84"/>
      <c r="L615" s="84"/>
      <c r="M615" s="84"/>
      <c r="N615" s="84"/>
      <c r="O615" s="84"/>
      <c r="P615" s="84"/>
      <c r="Q615" s="84"/>
      <c r="R615" s="84"/>
      <c r="S615" s="84"/>
      <c r="T615" s="84"/>
      <c r="U615" s="84"/>
      <c r="V615" s="84"/>
      <c r="W615" s="84"/>
      <c r="X615" s="84"/>
      <c r="Y615" s="84"/>
      <c r="Z615" s="84"/>
      <c r="AA615" s="84"/>
      <c r="AB615" s="84"/>
      <c r="AC615" s="84"/>
      <c r="AD615" s="84"/>
      <c r="AE615" s="84"/>
      <c r="AF615" s="84"/>
      <c r="AG615" s="84"/>
    </row>
    <row r="616" spans="1:33" ht="12.75" customHeight="1">
      <c r="A616" s="84"/>
      <c r="B616" s="84"/>
      <c r="C616" s="85"/>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c r="AD616" s="84"/>
      <c r="AE616" s="84"/>
      <c r="AF616" s="84"/>
      <c r="AG616" s="84"/>
    </row>
    <row r="617" spans="1:33" ht="12.75" customHeight="1">
      <c r="A617" s="84"/>
      <c r="B617" s="84"/>
      <c r="C617" s="85"/>
      <c r="D617" s="84"/>
      <c r="E617" s="84"/>
      <c r="F617" s="84"/>
      <c r="G617" s="84"/>
      <c r="H617" s="84"/>
      <c r="I617" s="84"/>
      <c r="J617" s="84"/>
      <c r="K617" s="84"/>
      <c r="L617" s="84"/>
      <c r="M617" s="84"/>
      <c r="N617" s="84"/>
      <c r="O617" s="84"/>
      <c r="P617" s="84"/>
      <c r="Q617" s="84"/>
      <c r="R617" s="84"/>
      <c r="S617" s="84"/>
      <c r="T617" s="84"/>
      <c r="U617" s="84"/>
      <c r="V617" s="84"/>
      <c r="W617" s="84"/>
      <c r="X617" s="84"/>
      <c r="Y617" s="84"/>
      <c r="Z617" s="84"/>
      <c r="AA617" s="84"/>
      <c r="AB617" s="84"/>
      <c r="AC617" s="84"/>
      <c r="AD617" s="84"/>
      <c r="AE617" s="84"/>
      <c r="AF617" s="84"/>
      <c r="AG617" s="84"/>
    </row>
    <row r="618" spans="1:33" ht="12.75" customHeight="1">
      <c r="A618" s="84"/>
      <c r="B618" s="84"/>
      <c r="C618" s="85"/>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c r="AD618" s="84"/>
      <c r="AE618" s="84"/>
      <c r="AF618" s="84"/>
      <c r="AG618" s="84"/>
    </row>
    <row r="619" spans="1:33" ht="12.75" customHeight="1">
      <c r="A619" s="84"/>
      <c r="B619" s="84"/>
      <c r="C619" s="85"/>
      <c r="D619" s="84"/>
      <c r="E619" s="84"/>
      <c r="F619" s="84"/>
      <c r="G619" s="84"/>
      <c r="H619" s="84"/>
      <c r="I619" s="84"/>
      <c r="J619" s="84"/>
      <c r="K619" s="84"/>
      <c r="L619" s="84"/>
      <c r="M619" s="84"/>
      <c r="N619" s="84"/>
      <c r="O619" s="84"/>
      <c r="P619" s="84"/>
      <c r="Q619" s="84"/>
      <c r="R619" s="84"/>
      <c r="S619" s="84"/>
      <c r="T619" s="84"/>
      <c r="U619" s="84"/>
      <c r="V619" s="84"/>
      <c r="W619" s="84"/>
      <c r="X619" s="84"/>
      <c r="Y619" s="84"/>
      <c r="Z619" s="84"/>
      <c r="AA619" s="84"/>
      <c r="AB619" s="84"/>
      <c r="AC619" s="84"/>
      <c r="AD619" s="84"/>
      <c r="AE619" s="84"/>
      <c r="AF619" s="84"/>
      <c r="AG619" s="84"/>
    </row>
    <row r="620" spans="1:33" ht="12.75" customHeight="1">
      <c r="A620" s="84"/>
      <c r="B620" s="84"/>
      <c r="C620" s="85"/>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c r="AD620" s="84"/>
      <c r="AE620" s="84"/>
      <c r="AF620" s="84"/>
      <c r="AG620" s="84"/>
    </row>
    <row r="621" spans="1:33" ht="12.75" customHeight="1">
      <c r="A621" s="84"/>
      <c r="B621" s="84"/>
      <c r="C621" s="85"/>
      <c r="D621" s="84"/>
      <c r="E621" s="84"/>
      <c r="F621" s="84"/>
      <c r="G621" s="84"/>
      <c r="H621" s="84"/>
      <c r="I621" s="84"/>
      <c r="J621" s="84"/>
      <c r="K621" s="84"/>
      <c r="L621" s="84"/>
      <c r="M621" s="84"/>
      <c r="N621" s="84"/>
      <c r="O621" s="84"/>
      <c r="P621" s="84"/>
      <c r="Q621" s="84"/>
      <c r="R621" s="84"/>
      <c r="S621" s="84"/>
      <c r="T621" s="84"/>
      <c r="U621" s="84"/>
      <c r="V621" s="84"/>
      <c r="W621" s="84"/>
      <c r="X621" s="84"/>
      <c r="Y621" s="84"/>
      <c r="Z621" s="84"/>
      <c r="AA621" s="84"/>
      <c r="AB621" s="84"/>
      <c r="AC621" s="84"/>
      <c r="AD621" s="84"/>
      <c r="AE621" s="84"/>
      <c r="AF621" s="84"/>
      <c r="AG621" s="84"/>
    </row>
    <row r="622" spans="1:33" ht="12.75" customHeight="1">
      <c r="A622" s="84"/>
      <c r="B622" s="84"/>
      <c r="C622" s="85"/>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4"/>
      <c r="AE622" s="84"/>
      <c r="AF622" s="84"/>
      <c r="AG622" s="84"/>
    </row>
    <row r="623" spans="1:33" ht="12.75" customHeight="1">
      <c r="A623" s="84"/>
      <c r="B623" s="84"/>
      <c r="C623" s="85"/>
      <c r="D623" s="84"/>
      <c r="E623" s="84"/>
      <c r="F623" s="84"/>
      <c r="G623" s="84"/>
      <c r="H623" s="84"/>
      <c r="I623" s="84"/>
      <c r="J623" s="84"/>
      <c r="K623" s="84"/>
      <c r="L623" s="84"/>
      <c r="M623" s="84"/>
      <c r="N623" s="84"/>
      <c r="O623" s="84"/>
      <c r="P623" s="84"/>
      <c r="Q623" s="84"/>
      <c r="R623" s="84"/>
      <c r="S623" s="84"/>
      <c r="T623" s="84"/>
      <c r="U623" s="84"/>
      <c r="V623" s="84"/>
      <c r="W623" s="84"/>
      <c r="X623" s="84"/>
      <c r="Y623" s="84"/>
      <c r="Z623" s="84"/>
      <c r="AA623" s="84"/>
      <c r="AB623" s="84"/>
      <c r="AC623" s="84"/>
      <c r="AD623" s="84"/>
      <c r="AE623" s="84"/>
      <c r="AF623" s="84"/>
      <c r="AG623" s="84"/>
    </row>
    <row r="624" spans="1:33" ht="12.75" customHeight="1">
      <c r="A624" s="84"/>
      <c r="B624" s="84"/>
      <c r="C624" s="85"/>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c r="AD624" s="84"/>
      <c r="AE624" s="84"/>
      <c r="AF624" s="84"/>
      <c r="AG624" s="84"/>
    </row>
    <row r="625" spans="1:33" ht="12.75" customHeight="1">
      <c r="A625" s="84"/>
      <c r="B625" s="84"/>
      <c r="C625" s="85"/>
      <c r="D625" s="84"/>
      <c r="E625" s="84"/>
      <c r="F625" s="84"/>
      <c r="G625" s="84"/>
      <c r="H625" s="84"/>
      <c r="I625" s="84"/>
      <c r="J625" s="84"/>
      <c r="K625" s="84"/>
      <c r="L625" s="84"/>
      <c r="M625" s="84"/>
      <c r="N625" s="84"/>
      <c r="O625" s="84"/>
      <c r="P625" s="84"/>
      <c r="Q625" s="84"/>
      <c r="R625" s="84"/>
      <c r="S625" s="84"/>
      <c r="T625" s="84"/>
      <c r="U625" s="84"/>
      <c r="V625" s="84"/>
      <c r="W625" s="84"/>
      <c r="X625" s="84"/>
      <c r="Y625" s="84"/>
      <c r="Z625" s="84"/>
      <c r="AA625" s="84"/>
      <c r="AB625" s="84"/>
      <c r="AC625" s="84"/>
      <c r="AD625" s="84"/>
      <c r="AE625" s="84"/>
      <c r="AF625" s="84"/>
      <c r="AG625" s="84"/>
    </row>
    <row r="626" spans="1:33" ht="12.75" customHeight="1">
      <c r="A626" s="84"/>
      <c r="B626" s="84"/>
      <c r="C626" s="85"/>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c r="AD626" s="84"/>
      <c r="AE626" s="84"/>
      <c r="AF626" s="84"/>
      <c r="AG626" s="84"/>
    </row>
    <row r="627" spans="1:33" ht="12.75" customHeight="1">
      <c r="A627" s="84"/>
      <c r="B627" s="84"/>
      <c r="C627" s="85"/>
      <c r="D627" s="84"/>
      <c r="E627" s="84"/>
      <c r="F627" s="84"/>
      <c r="G627" s="84"/>
      <c r="H627" s="84"/>
      <c r="I627" s="84"/>
      <c r="J627" s="84"/>
      <c r="K627" s="84"/>
      <c r="L627" s="84"/>
      <c r="M627" s="84"/>
      <c r="N627" s="84"/>
      <c r="O627" s="84"/>
      <c r="P627" s="84"/>
      <c r="Q627" s="84"/>
      <c r="R627" s="84"/>
      <c r="S627" s="84"/>
      <c r="T627" s="84"/>
      <c r="U627" s="84"/>
      <c r="V627" s="84"/>
      <c r="W627" s="84"/>
      <c r="X627" s="84"/>
      <c r="Y627" s="84"/>
      <c r="Z627" s="84"/>
      <c r="AA627" s="84"/>
      <c r="AB627" s="84"/>
      <c r="AC627" s="84"/>
      <c r="AD627" s="84"/>
      <c r="AE627" s="84"/>
      <c r="AF627" s="84"/>
      <c r="AG627" s="84"/>
    </row>
    <row r="628" spans="1:33" ht="12.75" customHeight="1">
      <c r="A628" s="84"/>
      <c r="B628" s="84"/>
      <c r="C628" s="85"/>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c r="AD628" s="84"/>
      <c r="AE628" s="84"/>
      <c r="AF628" s="84"/>
      <c r="AG628" s="84"/>
    </row>
    <row r="629" spans="1:33" ht="12.75" customHeight="1">
      <c r="A629" s="84"/>
      <c r="B629" s="84"/>
      <c r="C629" s="85"/>
      <c r="D629" s="84"/>
      <c r="E629" s="84"/>
      <c r="F629" s="84"/>
      <c r="G629" s="84"/>
      <c r="H629" s="84"/>
      <c r="I629" s="84"/>
      <c r="J629" s="84"/>
      <c r="K629" s="84"/>
      <c r="L629" s="84"/>
      <c r="M629" s="84"/>
      <c r="N629" s="84"/>
      <c r="O629" s="84"/>
      <c r="P629" s="84"/>
      <c r="Q629" s="84"/>
      <c r="R629" s="84"/>
      <c r="S629" s="84"/>
      <c r="T629" s="84"/>
      <c r="U629" s="84"/>
      <c r="V629" s="84"/>
      <c r="W629" s="84"/>
      <c r="X629" s="84"/>
      <c r="Y629" s="84"/>
      <c r="Z629" s="84"/>
      <c r="AA629" s="84"/>
      <c r="AB629" s="84"/>
      <c r="AC629" s="84"/>
      <c r="AD629" s="84"/>
      <c r="AE629" s="84"/>
      <c r="AF629" s="84"/>
      <c r="AG629" s="84"/>
    </row>
    <row r="630" spans="1:33" ht="12.75" customHeight="1">
      <c r="A630" s="84"/>
      <c r="B630" s="84"/>
      <c r="C630" s="85"/>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c r="AD630" s="84"/>
      <c r="AE630" s="84"/>
      <c r="AF630" s="84"/>
      <c r="AG630" s="84"/>
    </row>
    <row r="631" spans="1:33" ht="12.75" customHeight="1">
      <c r="A631" s="84"/>
      <c r="B631" s="84"/>
      <c r="C631" s="85"/>
      <c r="D631" s="84"/>
      <c r="E631" s="84"/>
      <c r="F631" s="84"/>
      <c r="G631" s="84"/>
      <c r="H631" s="84"/>
      <c r="I631" s="84"/>
      <c r="J631" s="84"/>
      <c r="K631" s="84"/>
      <c r="L631" s="84"/>
      <c r="M631" s="84"/>
      <c r="N631" s="84"/>
      <c r="O631" s="84"/>
      <c r="P631" s="84"/>
      <c r="Q631" s="84"/>
      <c r="R631" s="84"/>
      <c r="S631" s="84"/>
      <c r="T631" s="84"/>
      <c r="U631" s="84"/>
      <c r="V631" s="84"/>
      <c r="W631" s="84"/>
      <c r="X631" s="84"/>
      <c r="Y631" s="84"/>
      <c r="Z631" s="84"/>
      <c r="AA631" s="84"/>
      <c r="AB631" s="84"/>
      <c r="AC631" s="84"/>
      <c r="AD631" s="84"/>
      <c r="AE631" s="84"/>
      <c r="AF631" s="84"/>
      <c r="AG631" s="84"/>
    </row>
    <row r="632" spans="1:33" ht="12.75" customHeight="1">
      <c r="A632" s="84"/>
      <c r="B632" s="84"/>
      <c r="C632" s="85"/>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c r="AD632" s="84"/>
      <c r="AE632" s="84"/>
      <c r="AF632" s="84"/>
      <c r="AG632" s="84"/>
    </row>
    <row r="633" spans="1:33" ht="12.75" customHeight="1">
      <c r="A633" s="84"/>
      <c r="B633" s="84"/>
      <c r="C633" s="85"/>
      <c r="D633" s="84"/>
      <c r="E633" s="84"/>
      <c r="F633" s="84"/>
      <c r="G633" s="84"/>
      <c r="H633" s="84"/>
      <c r="I633" s="84"/>
      <c r="J633" s="84"/>
      <c r="K633" s="84"/>
      <c r="L633" s="84"/>
      <c r="M633" s="84"/>
      <c r="N633" s="84"/>
      <c r="O633" s="84"/>
      <c r="P633" s="84"/>
      <c r="Q633" s="84"/>
      <c r="R633" s="84"/>
      <c r="S633" s="84"/>
      <c r="T633" s="84"/>
      <c r="U633" s="84"/>
      <c r="V633" s="84"/>
      <c r="W633" s="84"/>
      <c r="X633" s="84"/>
      <c r="Y633" s="84"/>
      <c r="Z633" s="84"/>
      <c r="AA633" s="84"/>
      <c r="AB633" s="84"/>
      <c r="AC633" s="84"/>
      <c r="AD633" s="84"/>
      <c r="AE633" s="84"/>
      <c r="AF633" s="84"/>
      <c r="AG633" s="84"/>
    </row>
    <row r="634" spans="1:33" ht="12.75" customHeight="1">
      <c r="A634" s="84"/>
      <c r="B634" s="84"/>
      <c r="C634" s="85"/>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c r="AD634" s="84"/>
      <c r="AE634" s="84"/>
      <c r="AF634" s="84"/>
      <c r="AG634" s="84"/>
    </row>
    <row r="635" spans="1:33" ht="12.75" customHeight="1">
      <c r="A635" s="84"/>
      <c r="B635" s="84"/>
      <c r="C635" s="85"/>
      <c r="D635" s="84"/>
      <c r="E635" s="84"/>
      <c r="F635" s="84"/>
      <c r="G635" s="84"/>
      <c r="H635" s="84"/>
      <c r="I635" s="84"/>
      <c r="J635" s="84"/>
      <c r="K635" s="84"/>
      <c r="L635" s="84"/>
      <c r="M635" s="84"/>
      <c r="N635" s="84"/>
      <c r="O635" s="84"/>
      <c r="P635" s="84"/>
      <c r="Q635" s="84"/>
      <c r="R635" s="84"/>
      <c r="S635" s="84"/>
      <c r="T635" s="84"/>
      <c r="U635" s="84"/>
      <c r="V635" s="84"/>
      <c r="W635" s="84"/>
      <c r="X635" s="84"/>
      <c r="Y635" s="84"/>
      <c r="Z635" s="84"/>
      <c r="AA635" s="84"/>
      <c r="AB635" s="84"/>
      <c r="AC635" s="84"/>
      <c r="AD635" s="84"/>
      <c r="AE635" s="84"/>
      <c r="AF635" s="84"/>
      <c r="AG635" s="84"/>
    </row>
    <row r="636" spans="1:33" ht="12.75" customHeight="1">
      <c r="A636" s="84"/>
      <c r="B636" s="84"/>
      <c r="C636" s="85"/>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c r="AD636" s="84"/>
      <c r="AE636" s="84"/>
      <c r="AF636" s="84"/>
      <c r="AG636" s="84"/>
    </row>
    <row r="637" spans="1:33" ht="12.75" customHeight="1">
      <c r="A637" s="84"/>
      <c r="B637" s="84"/>
      <c r="C637" s="85"/>
      <c r="D637" s="84"/>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4"/>
      <c r="AF637" s="84"/>
      <c r="AG637" s="84"/>
    </row>
    <row r="638" spans="1:33" ht="12.75" customHeight="1">
      <c r="A638" s="84"/>
      <c r="B638" s="84"/>
      <c r="C638" s="85"/>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row>
    <row r="639" spans="1:33" ht="12.75" customHeight="1">
      <c r="A639" s="84"/>
      <c r="B639" s="84"/>
      <c r="C639" s="85"/>
      <c r="D639" s="84"/>
      <c r="E639" s="84"/>
      <c r="F639" s="84"/>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c r="AD639" s="84"/>
      <c r="AE639" s="84"/>
      <c r="AF639" s="84"/>
      <c r="AG639" s="84"/>
    </row>
    <row r="640" spans="1:33" ht="12.75" customHeight="1">
      <c r="A640" s="84"/>
      <c r="B640" s="84"/>
      <c r="C640" s="85"/>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c r="AD640" s="84"/>
      <c r="AE640" s="84"/>
      <c r="AF640" s="84"/>
      <c r="AG640" s="84"/>
    </row>
    <row r="641" spans="1:33" ht="12.75" customHeight="1">
      <c r="A641" s="84"/>
      <c r="B641" s="84"/>
      <c r="C641" s="85"/>
      <c r="D641" s="84"/>
      <c r="E641" s="84"/>
      <c r="F641" s="84"/>
      <c r="G641" s="84"/>
      <c r="H641" s="84"/>
      <c r="I641" s="84"/>
      <c r="J641" s="84"/>
      <c r="K641" s="84"/>
      <c r="L641" s="84"/>
      <c r="M641" s="84"/>
      <c r="N641" s="84"/>
      <c r="O641" s="84"/>
      <c r="P641" s="84"/>
      <c r="Q641" s="84"/>
      <c r="R641" s="84"/>
      <c r="S641" s="84"/>
      <c r="T641" s="84"/>
      <c r="U641" s="84"/>
      <c r="V641" s="84"/>
      <c r="W641" s="84"/>
      <c r="X641" s="84"/>
      <c r="Y641" s="84"/>
      <c r="Z641" s="84"/>
      <c r="AA641" s="84"/>
      <c r="AB641" s="84"/>
      <c r="AC641" s="84"/>
      <c r="AD641" s="84"/>
      <c r="AE641" s="84"/>
      <c r="AF641" s="84"/>
      <c r="AG641" s="84"/>
    </row>
    <row r="642" spans="1:33" ht="12.75" customHeight="1">
      <c r="A642" s="84"/>
      <c r="B642" s="84"/>
      <c r="C642" s="85"/>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c r="AD642" s="84"/>
      <c r="AE642" s="84"/>
      <c r="AF642" s="84"/>
      <c r="AG642" s="84"/>
    </row>
    <row r="643" spans="1:33" ht="12.75" customHeight="1">
      <c r="A643" s="84"/>
      <c r="B643" s="84"/>
      <c r="C643" s="85"/>
      <c r="D643" s="84"/>
      <c r="E643" s="84"/>
      <c r="F643" s="84"/>
      <c r="G643" s="84"/>
      <c r="H643" s="84"/>
      <c r="I643" s="84"/>
      <c r="J643" s="84"/>
      <c r="K643" s="84"/>
      <c r="L643" s="84"/>
      <c r="M643" s="84"/>
      <c r="N643" s="84"/>
      <c r="O643" s="84"/>
      <c r="P643" s="84"/>
      <c r="Q643" s="84"/>
      <c r="R643" s="84"/>
      <c r="S643" s="84"/>
      <c r="T643" s="84"/>
      <c r="U643" s="84"/>
      <c r="V643" s="84"/>
      <c r="W643" s="84"/>
      <c r="X643" s="84"/>
      <c r="Y643" s="84"/>
      <c r="Z643" s="84"/>
      <c r="AA643" s="84"/>
      <c r="AB643" s="84"/>
      <c r="AC643" s="84"/>
      <c r="AD643" s="84"/>
      <c r="AE643" s="84"/>
      <c r="AF643" s="84"/>
      <c r="AG643" s="84"/>
    </row>
    <row r="644" spans="1:33" ht="12.75" customHeight="1">
      <c r="A644" s="84"/>
      <c r="B644" s="84"/>
      <c r="C644" s="85"/>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c r="AD644" s="84"/>
      <c r="AE644" s="84"/>
      <c r="AF644" s="84"/>
      <c r="AG644" s="84"/>
    </row>
    <row r="645" spans="1:33" ht="12.75" customHeight="1">
      <c r="A645" s="84"/>
      <c r="B645" s="84"/>
      <c r="C645" s="85"/>
      <c r="D645" s="84"/>
      <c r="E645" s="84"/>
      <c r="F645" s="84"/>
      <c r="G645" s="84"/>
      <c r="H645" s="84"/>
      <c r="I645" s="84"/>
      <c r="J645" s="84"/>
      <c r="K645" s="84"/>
      <c r="L645" s="84"/>
      <c r="M645" s="84"/>
      <c r="N645" s="84"/>
      <c r="O645" s="84"/>
      <c r="P645" s="84"/>
      <c r="Q645" s="84"/>
      <c r="R645" s="84"/>
      <c r="S645" s="84"/>
      <c r="T645" s="84"/>
      <c r="U645" s="84"/>
      <c r="V645" s="84"/>
      <c r="W645" s="84"/>
      <c r="X645" s="84"/>
      <c r="Y645" s="84"/>
      <c r="Z645" s="84"/>
      <c r="AA645" s="84"/>
      <c r="AB645" s="84"/>
      <c r="AC645" s="84"/>
      <c r="AD645" s="84"/>
      <c r="AE645" s="84"/>
      <c r="AF645" s="84"/>
      <c r="AG645" s="84"/>
    </row>
    <row r="646" spans="1:33" ht="12.75" customHeight="1">
      <c r="A646" s="84"/>
      <c r="B646" s="84"/>
      <c r="C646" s="85"/>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c r="AD646" s="84"/>
      <c r="AE646" s="84"/>
      <c r="AF646" s="84"/>
      <c r="AG646" s="84"/>
    </row>
    <row r="647" spans="1:33" ht="12.75" customHeight="1">
      <c r="A647" s="84"/>
      <c r="B647" s="84"/>
      <c r="C647" s="85"/>
      <c r="D647" s="84"/>
      <c r="E647" s="84"/>
      <c r="F647" s="84"/>
      <c r="G647" s="84"/>
      <c r="H647" s="84"/>
      <c r="I647" s="84"/>
      <c r="J647" s="84"/>
      <c r="K647" s="84"/>
      <c r="L647" s="84"/>
      <c r="M647" s="84"/>
      <c r="N647" s="84"/>
      <c r="O647" s="84"/>
      <c r="P647" s="84"/>
      <c r="Q647" s="84"/>
      <c r="R647" s="84"/>
      <c r="S647" s="84"/>
      <c r="T647" s="84"/>
      <c r="U647" s="84"/>
      <c r="V647" s="84"/>
      <c r="W647" s="84"/>
      <c r="X647" s="84"/>
      <c r="Y647" s="84"/>
      <c r="Z647" s="84"/>
      <c r="AA647" s="84"/>
      <c r="AB647" s="84"/>
      <c r="AC647" s="84"/>
      <c r="AD647" s="84"/>
      <c r="AE647" s="84"/>
      <c r="AF647" s="84"/>
      <c r="AG647" s="84"/>
    </row>
    <row r="648" spans="1:33" ht="12.75" customHeight="1">
      <c r="A648" s="84"/>
      <c r="B648" s="84"/>
      <c r="C648" s="85"/>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c r="AD648" s="84"/>
      <c r="AE648" s="84"/>
      <c r="AF648" s="84"/>
      <c r="AG648" s="84"/>
    </row>
    <row r="649" spans="1:33" ht="12.75" customHeight="1">
      <c r="A649" s="84"/>
      <c r="B649" s="84"/>
      <c r="C649" s="85"/>
      <c r="D649" s="84"/>
      <c r="E649" s="84"/>
      <c r="F649" s="84"/>
      <c r="G649" s="84"/>
      <c r="H649" s="84"/>
      <c r="I649" s="84"/>
      <c r="J649" s="84"/>
      <c r="K649" s="84"/>
      <c r="L649" s="84"/>
      <c r="M649" s="84"/>
      <c r="N649" s="84"/>
      <c r="O649" s="84"/>
      <c r="P649" s="84"/>
      <c r="Q649" s="84"/>
      <c r="R649" s="84"/>
      <c r="S649" s="84"/>
      <c r="T649" s="84"/>
      <c r="U649" s="84"/>
      <c r="V649" s="84"/>
      <c r="W649" s="84"/>
      <c r="X649" s="84"/>
      <c r="Y649" s="84"/>
      <c r="Z649" s="84"/>
      <c r="AA649" s="84"/>
      <c r="AB649" s="84"/>
      <c r="AC649" s="84"/>
      <c r="AD649" s="84"/>
      <c r="AE649" s="84"/>
      <c r="AF649" s="84"/>
      <c r="AG649" s="84"/>
    </row>
    <row r="650" spans="1:33" ht="12.75" customHeight="1">
      <c r="A650" s="84"/>
      <c r="B650" s="84"/>
      <c r="C650" s="85"/>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c r="AD650" s="84"/>
      <c r="AE650" s="84"/>
      <c r="AF650" s="84"/>
      <c r="AG650" s="84"/>
    </row>
    <row r="651" spans="1:33" ht="12.75" customHeight="1">
      <c r="A651" s="84"/>
      <c r="B651" s="84"/>
      <c r="C651" s="85"/>
      <c r="D651" s="84"/>
      <c r="E651" s="84"/>
      <c r="F651" s="84"/>
      <c r="G651" s="84"/>
      <c r="H651" s="84"/>
      <c r="I651" s="84"/>
      <c r="J651" s="84"/>
      <c r="K651" s="84"/>
      <c r="L651" s="84"/>
      <c r="M651" s="84"/>
      <c r="N651" s="84"/>
      <c r="O651" s="84"/>
      <c r="P651" s="84"/>
      <c r="Q651" s="84"/>
      <c r="R651" s="84"/>
      <c r="S651" s="84"/>
      <c r="T651" s="84"/>
      <c r="U651" s="84"/>
      <c r="V651" s="84"/>
      <c r="W651" s="84"/>
      <c r="X651" s="84"/>
      <c r="Y651" s="84"/>
      <c r="Z651" s="84"/>
      <c r="AA651" s="84"/>
      <c r="AB651" s="84"/>
      <c r="AC651" s="84"/>
      <c r="AD651" s="84"/>
      <c r="AE651" s="84"/>
      <c r="AF651" s="84"/>
      <c r="AG651" s="84"/>
    </row>
    <row r="652" spans="1:33" ht="12.75" customHeight="1">
      <c r="A652" s="84"/>
      <c r="B652" s="84"/>
      <c r="C652" s="85"/>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c r="AD652" s="84"/>
      <c r="AE652" s="84"/>
      <c r="AF652" s="84"/>
      <c r="AG652" s="84"/>
    </row>
    <row r="653" spans="1:33" ht="12.75" customHeight="1">
      <c r="A653" s="84"/>
      <c r="B653" s="84"/>
      <c r="C653" s="85"/>
      <c r="D653" s="84"/>
      <c r="E653" s="84"/>
      <c r="F653" s="84"/>
      <c r="G653" s="84"/>
      <c r="H653" s="84"/>
      <c r="I653" s="84"/>
      <c r="J653" s="84"/>
      <c r="K653" s="84"/>
      <c r="L653" s="84"/>
      <c r="M653" s="84"/>
      <c r="N653" s="84"/>
      <c r="O653" s="84"/>
      <c r="P653" s="84"/>
      <c r="Q653" s="84"/>
      <c r="R653" s="84"/>
      <c r="S653" s="84"/>
      <c r="T653" s="84"/>
      <c r="U653" s="84"/>
      <c r="V653" s="84"/>
      <c r="W653" s="84"/>
      <c r="X653" s="84"/>
      <c r="Y653" s="84"/>
      <c r="Z653" s="84"/>
      <c r="AA653" s="84"/>
      <c r="AB653" s="84"/>
      <c r="AC653" s="84"/>
      <c r="AD653" s="84"/>
      <c r="AE653" s="84"/>
      <c r="AF653" s="84"/>
      <c r="AG653" s="84"/>
    </row>
    <row r="654" spans="1:33" ht="12.75" customHeight="1">
      <c r="A654" s="84"/>
      <c r="B654" s="84"/>
      <c r="C654" s="85"/>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c r="AD654" s="84"/>
      <c r="AE654" s="84"/>
      <c r="AF654" s="84"/>
      <c r="AG654" s="84"/>
    </row>
    <row r="655" spans="1:33" ht="12.75" customHeight="1">
      <c r="A655" s="84"/>
      <c r="B655" s="84"/>
      <c r="C655" s="85"/>
      <c r="D655" s="84"/>
      <c r="E655" s="84"/>
      <c r="F655" s="84"/>
      <c r="G655" s="84"/>
      <c r="H655" s="84"/>
      <c r="I655" s="84"/>
      <c r="J655" s="84"/>
      <c r="K655" s="84"/>
      <c r="L655" s="84"/>
      <c r="M655" s="84"/>
      <c r="N655" s="84"/>
      <c r="O655" s="84"/>
      <c r="P655" s="84"/>
      <c r="Q655" s="84"/>
      <c r="R655" s="84"/>
      <c r="S655" s="84"/>
      <c r="T655" s="84"/>
      <c r="U655" s="84"/>
      <c r="V655" s="84"/>
      <c r="W655" s="84"/>
      <c r="X655" s="84"/>
      <c r="Y655" s="84"/>
      <c r="Z655" s="84"/>
      <c r="AA655" s="84"/>
      <c r="AB655" s="84"/>
      <c r="AC655" s="84"/>
      <c r="AD655" s="84"/>
      <c r="AE655" s="84"/>
      <c r="AF655" s="84"/>
      <c r="AG655" s="84"/>
    </row>
    <row r="656" spans="1:33" ht="12.75" customHeight="1">
      <c r="A656" s="84"/>
      <c r="B656" s="84"/>
      <c r="C656" s="85"/>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c r="AD656" s="84"/>
      <c r="AE656" s="84"/>
      <c r="AF656" s="84"/>
      <c r="AG656" s="84"/>
    </row>
    <row r="657" spans="1:33" ht="12.75" customHeight="1">
      <c r="A657" s="84"/>
      <c r="B657" s="84"/>
      <c r="C657" s="85"/>
      <c r="D657" s="84"/>
      <c r="E657" s="84"/>
      <c r="F657" s="84"/>
      <c r="G657" s="84"/>
      <c r="H657" s="84"/>
      <c r="I657" s="84"/>
      <c r="J657" s="84"/>
      <c r="K657" s="84"/>
      <c r="L657" s="84"/>
      <c r="M657" s="84"/>
      <c r="N657" s="84"/>
      <c r="O657" s="84"/>
      <c r="P657" s="84"/>
      <c r="Q657" s="84"/>
      <c r="R657" s="84"/>
      <c r="S657" s="84"/>
      <c r="T657" s="84"/>
      <c r="U657" s="84"/>
      <c r="V657" s="84"/>
      <c r="W657" s="84"/>
      <c r="X657" s="84"/>
      <c r="Y657" s="84"/>
      <c r="Z657" s="84"/>
      <c r="AA657" s="84"/>
      <c r="AB657" s="84"/>
      <c r="AC657" s="84"/>
      <c r="AD657" s="84"/>
      <c r="AE657" s="84"/>
      <c r="AF657" s="84"/>
      <c r="AG657" s="84"/>
    </row>
    <row r="658" spans="1:33" ht="12.75" customHeight="1">
      <c r="A658" s="84"/>
      <c r="B658" s="84"/>
      <c r="C658" s="85"/>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c r="AD658" s="84"/>
      <c r="AE658" s="84"/>
      <c r="AF658" s="84"/>
      <c r="AG658" s="84"/>
    </row>
    <row r="659" spans="1:33" ht="12.75" customHeight="1">
      <c r="A659" s="84"/>
      <c r="B659" s="84"/>
      <c r="C659" s="85"/>
      <c r="D659" s="84"/>
      <c r="E659" s="84"/>
      <c r="F659" s="84"/>
      <c r="G659" s="84"/>
      <c r="H659" s="84"/>
      <c r="I659" s="84"/>
      <c r="J659" s="84"/>
      <c r="K659" s="84"/>
      <c r="L659" s="84"/>
      <c r="M659" s="84"/>
      <c r="N659" s="84"/>
      <c r="O659" s="84"/>
      <c r="P659" s="84"/>
      <c r="Q659" s="84"/>
      <c r="R659" s="84"/>
      <c r="S659" s="84"/>
      <c r="T659" s="84"/>
      <c r="U659" s="84"/>
      <c r="V659" s="84"/>
      <c r="W659" s="84"/>
      <c r="X659" s="84"/>
      <c r="Y659" s="84"/>
      <c r="Z659" s="84"/>
      <c r="AA659" s="84"/>
      <c r="AB659" s="84"/>
      <c r="AC659" s="84"/>
      <c r="AD659" s="84"/>
      <c r="AE659" s="84"/>
      <c r="AF659" s="84"/>
      <c r="AG659" s="84"/>
    </row>
    <row r="660" spans="1:33" ht="12.75" customHeight="1">
      <c r="A660" s="84"/>
      <c r="B660" s="84"/>
      <c r="C660" s="85"/>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c r="AD660" s="84"/>
      <c r="AE660" s="84"/>
      <c r="AF660" s="84"/>
      <c r="AG660" s="84"/>
    </row>
    <row r="661" spans="1:33" ht="12.75" customHeight="1">
      <c r="A661" s="84"/>
      <c r="B661" s="84"/>
      <c r="C661" s="85"/>
      <c r="D661" s="84"/>
      <c r="E661" s="84"/>
      <c r="F661" s="84"/>
      <c r="G661" s="84"/>
      <c r="H661" s="84"/>
      <c r="I661" s="84"/>
      <c r="J661" s="84"/>
      <c r="K661" s="84"/>
      <c r="L661" s="84"/>
      <c r="M661" s="84"/>
      <c r="N661" s="84"/>
      <c r="O661" s="84"/>
      <c r="P661" s="84"/>
      <c r="Q661" s="84"/>
      <c r="R661" s="84"/>
      <c r="S661" s="84"/>
      <c r="T661" s="84"/>
      <c r="U661" s="84"/>
      <c r="V661" s="84"/>
      <c r="W661" s="84"/>
      <c r="X661" s="84"/>
      <c r="Y661" s="84"/>
      <c r="Z661" s="84"/>
      <c r="AA661" s="84"/>
      <c r="AB661" s="84"/>
      <c r="AC661" s="84"/>
      <c r="AD661" s="84"/>
      <c r="AE661" s="84"/>
      <c r="AF661" s="84"/>
      <c r="AG661" s="84"/>
    </row>
    <row r="662" spans="1:33" ht="12.75" customHeight="1">
      <c r="A662" s="84"/>
      <c r="B662" s="84"/>
      <c r="C662" s="85"/>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c r="AD662" s="84"/>
      <c r="AE662" s="84"/>
      <c r="AF662" s="84"/>
      <c r="AG662" s="84"/>
    </row>
    <row r="663" spans="1:33" ht="12.75" customHeight="1">
      <c r="A663" s="84"/>
      <c r="B663" s="84"/>
      <c r="C663" s="85"/>
      <c r="D663" s="84"/>
      <c r="E663" s="84"/>
      <c r="F663" s="84"/>
      <c r="G663" s="84"/>
      <c r="H663" s="84"/>
      <c r="I663" s="84"/>
      <c r="J663" s="84"/>
      <c r="K663" s="84"/>
      <c r="L663" s="84"/>
      <c r="M663" s="84"/>
      <c r="N663" s="84"/>
      <c r="O663" s="84"/>
      <c r="P663" s="84"/>
      <c r="Q663" s="84"/>
      <c r="R663" s="84"/>
      <c r="S663" s="84"/>
      <c r="T663" s="84"/>
      <c r="U663" s="84"/>
      <c r="V663" s="84"/>
      <c r="W663" s="84"/>
      <c r="X663" s="84"/>
      <c r="Y663" s="84"/>
      <c r="Z663" s="84"/>
      <c r="AA663" s="84"/>
      <c r="AB663" s="84"/>
      <c r="AC663" s="84"/>
      <c r="AD663" s="84"/>
      <c r="AE663" s="84"/>
      <c r="AF663" s="84"/>
      <c r="AG663" s="84"/>
    </row>
    <row r="664" spans="1:33" ht="12.75" customHeight="1">
      <c r="A664" s="84"/>
      <c r="B664" s="84"/>
      <c r="C664" s="85"/>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c r="AD664" s="84"/>
      <c r="AE664" s="84"/>
      <c r="AF664" s="84"/>
      <c r="AG664" s="84"/>
    </row>
    <row r="665" spans="1:33" ht="12.75" customHeight="1">
      <c r="A665" s="84"/>
      <c r="B665" s="84"/>
      <c r="C665" s="85"/>
      <c r="D665" s="84"/>
      <c r="E665" s="84"/>
      <c r="F665" s="84"/>
      <c r="G665" s="84"/>
      <c r="H665" s="84"/>
      <c r="I665" s="84"/>
      <c r="J665" s="84"/>
      <c r="K665" s="84"/>
      <c r="L665" s="84"/>
      <c r="M665" s="84"/>
      <c r="N665" s="84"/>
      <c r="O665" s="84"/>
      <c r="P665" s="84"/>
      <c r="Q665" s="84"/>
      <c r="R665" s="84"/>
      <c r="S665" s="84"/>
      <c r="T665" s="84"/>
      <c r="U665" s="84"/>
      <c r="V665" s="84"/>
      <c r="W665" s="84"/>
      <c r="X665" s="84"/>
      <c r="Y665" s="84"/>
      <c r="Z665" s="84"/>
      <c r="AA665" s="84"/>
      <c r="AB665" s="84"/>
      <c r="AC665" s="84"/>
      <c r="AD665" s="84"/>
      <c r="AE665" s="84"/>
      <c r="AF665" s="84"/>
      <c r="AG665" s="84"/>
    </row>
    <row r="666" spans="1:33" ht="12.75" customHeight="1">
      <c r="A666" s="84"/>
      <c r="B666" s="84"/>
      <c r="C666" s="85"/>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c r="AD666" s="84"/>
      <c r="AE666" s="84"/>
      <c r="AF666" s="84"/>
      <c r="AG666" s="84"/>
    </row>
    <row r="667" spans="1:33" ht="12.75" customHeight="1">
      <c r="A667" s="84"/>
      <c r="B667" s="84"/>
      <c r="C667" s="85"/>
      <c r="D667" s="84"/>
      <c r="E667" s="84"/>
      <c r="F667" s="84"/>
      <c r="G667" s="84"/>
      <c r="H667" s="84"/>
      <c r="I667" s="84"/>
      <c r="J667" s="84"/>
      <c r="K667" s="84"/>
      <c r="L667" s="84"/>
      <c r="M667" s="84"/>
      <c r="N667" s="84"/>
      <c r="O667" s="84"/>
      <c r="P667" s="84"/>
      <c r="Q667" s="84"/>
      <c r="R667" s="84"/>
      <c r="S667" s="84"/>
      <c r="T667" s="84"/>
      <c r="U667" s="84"/>
      <c r="V667" s="84"/>
      <c r="W667" s="84"/>
      <c r="X667" s="84"/>
      <c r="Y667" s="84"/>
      <c r="Z667" s="84"/>
      <c r="AA667" s="84"/>
      <c r="AB667" s="84"/>
      <c r="AC667" s="84"/>
      <c r="AD667" s="84"/>
      <c r="AE667" s="84"/>
      <c r="AF667" s="84"/>
      <c r="AG667" s="84"/>
    </row>
    <row r="668" spans="1:33" ht="12.75" customHeight="1">
      <c r="A668" s="84"/>
      <c r="B668" s="84"/>
      <c r="C668" s="85"/>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c r="AD668" s="84"/>
      <c r="AE668" s="84"/>
      <c r="AF668" s="84"/>
      <c r="AG668" s="84"/>
    </row>
    <row r="669" spans="1:33" ht="12.75" customHeight="1">
      <c r="A669" s="84"/>
      <c r="B669" s="84"/>
      <c r="C669" s="85"/>
      <c r="D669" s="84"/>
      <c r="E669" s="84"/>
      <c r="F669" s="84"/>
      <c r="G669" s="84"/>
      <c r="H669" s="84"/>
      <c r="I669" s="84"/>
      <c r="J669" s="84"/>
      <c r="K669" s="84"/>
      <c r="L669" s="84"/>
      <c r="M669" s="84"/>
      <c r="N669" s="84"/>
      <c r="O669" s="84"/>
      <c r="P669" s="84"/>
      <c r="Q669" s="84"/>
      <c r="R669" s="84"/>
      <c r="S669" s="84"/>
      <c r="T669" s="84"/>
      <c r="U669" s="84"/>
      <c r="V669" s="84"/>
      <c r="W669" s="84"/>
      <c r="X669" s="84"/>
      <c r="Y669" s="84"/>
      <c r="Z669" s="84"/>
      <c r="AA669" s="84"/>
      <c r="AB669" s="84"/>
      <c r="AC669" s="84"/>
      <c r="AD669" s="84"/>
      <c r="AE669" s="84"/>
      <c r="AF669" s="84"/>
      <c r="AG669" s="84"/>
    </row>
    <row r="670" spans="1:33" ht="12.75" customHeight="1">
      <c r="A670" s="84"/>
      <c r="B670" s="84"/>
      <c r="C670" s="85"/>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c r="AD670" s="84"/>
      <c r="AE670" s="84"/>
      <c r="AF670" s="84"/>
      <c r="AG670" s="84"/>
    </row>
    <row r="671" spans="1:33" ht="12.75" customHeight="1">
      <c r="A671" s="84"/>
      <c r="B671" s="84"/>
      <c r="C671" s="85"/>
      <c r="D671" s="84"/>
      <c r="E671" s="84"/>
      <c r="F671" s="84"/>
      <c r="G671" s="84"/>
      <c r="H671" s="84"/>
      <c r="I671" s="84"/>
      <c r="J671" s="84"/>
      <c r="K671" s="84"/>
      <c r="L671" s="84"/>
      <c r="M671" s="84"/>
      <c r="N671" s="84"/>
      <c r="O671" s="84"/>
      <c r="P671" s="84"/>
      <c r="Q671" s="84"/>
      <c r="R671" s="84"/>
      <c r="S671" s="84"/>
      <c r="T671" s="84"/>
      <c r="U671" s="84"/>
      <c r="V671" s="84"/>
      <c r="W671" s="84"/>
      <c r="X671" s="84"/>
      <c r="Y671" s="84"/>
      <c r="Z671" s="84"/>
      <c r="AA671" s="84"/>
      <c r="AB671" s="84"/>
      <c r="AC671" s="84"/>
      <c r="AD671" s="84"/>
      <c r="AE671" s="84"/>
      <c r="AF671" s="84"/>
      <c r="AG671" s="84"/>
    </row>
    <row r="672" spans="1:33" ht="12.75" customHeight="1">
      <c r="A672" s="84"/>
      <c r="B672" s="84"/>
      <c r="C672" s="85"/>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c r="AD672" s="84"/>
      <c r="AE672" s="84"/>
      <c r="AF672" s="84"/>
      <c r="AG672" s="84"/>
    </row>
    <row r="673" spans="1:33" ht="12.75" customHeight="1">
      <c r="A673" s="84"/>
      <c r="B673" s="84"/>
      <c r="C673" s="85"/>
      <c r="D673" s="84"/>
      <c r="E673" s="84"/>
      <c r="F673" s="84"/>
      <c r="G673" s="84"/>
      <c r="H673" s="84"/>
      <c r="I673" s="84"/>
      <c r="J673" s="84"/>
      <c r="K673" s="84"/>
      <c r="L673" s="84"/>
      <c r="M673" s="84"/>
      <c r="N673" s="84"/>
      <c r="O673" s="84"/>
      <c r="P673" s="84"/>
      <c r="Q673" s="84"/>
      <c r="R673" s="84"/>
      <c r="S673" s="84"/>
      <c r="T673" s="84"/>
      <c r="U673" s="84"/>
      <c r="V673" s="84"/>
      <c r="W673" s="84"/>
      <c r="X673" s="84"/>
      <c r="Y673" s="84"/>
      <c r="Z673" s="84"/>
      <c r="AA673" s="84"/>
      <c r="AB673" s="84"/>
      <c r="AC673" s="84"/>
      <c r="AD673" s="84"/>
      <c r="AE673" s="84"/>
      <c r="AF673" s="84"/>
      <c r="AG673" s="84"/>
    </row>
    <row r="674" spans="1:33" ht="12.75" customHeight="1">
      <c r="A674" s="84"/>
      <c r="B674" s="84"/>
      <c r="C674" s="85"/>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c r="AD674" s="84"/>
      <c r="AE674" s="84"/>
      <c r="AF674" s="84"/>
      <c r="AG674" s="84"/>
    </row>
    <row r="675" spans="1:33" ht="12.75" customHeight="1">
      <c r="A675" s="84"/>
      <c r="B675" s="84"/>
      <c r="C675" s="85"/>
      <c r="D675" s="84"/>
      <c r="E675" s="84"/>
      <c r="F675" s="84"/>
      <c r="G675" s="84"/>
      <c r="H675" s="84"/>
      <c r="I675" s="84"/>
      <c r="J675" s="84"/>
      <c r="K675" s="84"/>
      <c r="L675" s="84"/>
      <c r="M675" s="84"/>
      <c r="N675" s="84"/>
      <c r="O675" s="84"/>
      <c r="P675" s="84"/>
      <c r="Q675" s="84"/>
      <c r="R675" s="84"/>
      <c r="S675" s="84"/>
      <c r="T675" s="84"/>
      <c r="U675" s="84"/>
      <c r="V675" s="84"/>
      <c r="W675" s="84"/>
      <c r="X675" s="84"/>
      <c r="Y675" s="84"/>
      <c r="Z675" s="84"/>
      <c r="AA675" s="84"/>
      <c r="AB675" s="84"/>
      <c r="AC675" s="84"/>
      <c r="AD675" s="84"/>
      <c r="AE675" s="84"/>
      <c r="AF675" s="84"/>
      <c r="AG675" s="84"/>
    </row>
    <row r="676" spans="1:33" ht="12.75" customHeight="1">
      <c r="A676" s="84"/>
      <c r="B676" s="84"/>
      <c r="C676" s="85"/>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c r="AD676" s="84"/>
      <c r="AE676" s="84"/>
      <c r="AF676" s="84"/>
      <c r="AG676" s="84"/>
    </row>
    <row r="677" spans="1:33" ht="12.75" customHeight="1">
      <c r="A677" s="84"/>
      <c r="B677" s="84"/>
      <c r="C677" s="85"/>
      <c r="D677" s="84"/>
      <c r="E677" s="84"/>
      <c r="F677" s="84"/>
      <c r="G677" s="84"/>
      <c r="H677" s="84"/>
      <c r="I677" s="84"/>
      <c r="J677" s="84"/>
      <c r="K677" s="84"/>
      <c r="L677" s="84"/>
      <c r="M677" s="84"/>
      <c r="N677" s="84"/>
      <c r="O677" s="84"/>
      <c r="P677" s="84"/>
      <c r="Q677" s="84"/>
      <c r="R677" s="84"/>
      <c r="S677" s="84"/>
      <c r="T677" s="84"/>
      <c r="U677" s="84"/>
      <c r="V677" s="84"/>
      <c r="W677" s="84"/>
      <c r="X677" s="84"/>
      <c r="Y677" s="84"/>
      <c r="Z677" s="84"/>
      <c r="AA677" s="84"/>
      <c r="AB677" s="84"/>
      <c r="AC677" s="84"/>
      <c r="AD677" s="84"/>
      <c r="AE677" s="84"/>
      <c r="AF677" s="84"/>
      <c r="AG677" s="84"/>
    </row>
    <row r="678" spans="1:33" ht="12.75" customHeight="1">
      <c r="A678" s="84"/>
      <c r="B678" s="84"/>
      <c r="C678" s="85"/>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4"/>
      <c r="AE678" s="84"/>
      <c r="AF678" s="84"/>
      <c r="AG678" s="84"/>
    </row>
    <row r="679" spans="1:33" ht="12.75" customHeight="1">
      <c r="A679" s="84"/>
      <c r="B679" s="84"/>
      <c r="C679" s="85"/>
      <c r="D679" s="84"/>
      <c r="E679" s="84"/>
      <c r="F679" s="84"/>
      <c r="G679" s="84"/>
      <c r="H679" s="84"/>
      <c r="I679" s="84"/>
      <c r="J679" s="84"/>
      <c r="K679" s="84"/>
      <c r="L679" s="84"/>
      <c r="M679" s="84"/>
      <c r="N679" s="84"/>
      <c r="O679" s="84"/>
      <c r="P679" s="84"/>
      <c r="Q679" s="84"/>
      <c r="R679" s="84"/>
      <c r="S679" s="84"/>
      <c r="T679" s="84"/>
      <c r="U679" s="84"/>
      <c r="V679" s="84"/>
      <c r="W679" s="84"/>
      <c r="X679" s="84"/>
      <c r="Y679" s="84"/>
      <c r="Z679" s="84"/>
      <c r="AA679" s="84"/>
      <c r="AB679" s="84"/>
      <c r="AC679" s="84"/>
      <c r="AD679" s="84"/>
      <c r="AE679" s="84"/>
      <c r="AF679" s="84"/>
      <c r="AG679" s="84"/>
    </row>
    <row r="680" spans="1:33" ht="12.75" customHeight="1">
      <c r="A680" s="84"/>
      <c r="B680" s="84"/>
      <c r="C680" s="85"/>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c r="AD680" s="84"/>
      <c r="AE680" s="84"/>
      <c r="AF680" s="84"/>
      <c r="AG680" s="84"/>
    </row>
    <row r="681" spans="1:33" ht="12.75" customHeight="1">
      <c r="A681" s="84"/>
      <c r="B681" s="84"/>
      <c r="C681" s="85"/>
      <c r="D681" s="84"/>
      <c r="E681" s="84"/>
      <c r="F681" s="84"/>
      <c r="G681" s="84"/>
      <c r="H681" s="84"/>
      <c r="I681" s="84"/>
      <c r="J681" s="84"/>
      <c r="K681" s="84"/>
      <c r="L681" s="84"/>
      <c r="M681" s="84"/>
      <c r="N681" s="84"/>
      <c r="O681" s="84"/>
      <c r="P681" s="84"/>
      <c r="Q681" s="84"/>
      <c r="R681" s="84"/>
      <c r="S681" s="84"/>
      <c r="T681" s="84"/>
      <c r="U681" s="84"/>
      <c r="V681" s="84"/>
      <c r="W681" s="84"/>
      <c r="X681" s="84"/>
      <c r="Y681" s="84"/>
      <c r="Z681" s="84"/>
      <c r="AA681" s="84"/>
      <c r="AB681" s="84"/>
      <c r="AC681" s="84"/>
      <c r="AD681" s="84"/>
      <c r="AE681" s="84"/>
      <c r="AF681" s="84"/>
      <c r="AG681" s="84"/>
    </row>
    <row r="682" spans="1:33" ht="12.75" customHeight="1">
      <c r="A682" s="84"/>
      <c r="B682" s="84"/>
      <c r="C682" s="85"/>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c r="AD682" s="84"/>
      <c r="AE682" s="84"/>
      <c r="AF682" s="84"/>
      <c r="AG682" s="84"/>
    </row>
    <row r="683" spans="1:33" ht="12.75" customHeight="1">
      <c r="A683" s="84"/>
      <c r="B683" s="84"/>
      <c r="C683" s="85"/>
      <c r="D683" s="84"/>
      <c r="E683" s="84"/>
      <c r="F683" s="84"/>
      <c r="G683" s="84"/>
      <c r="H683" s="84"/>
      <c r="I683" s="84"/>
      <c r="J683" s="84"/>
      <c r="K683" s="84"/>
      <c r="L683" s="84"/>
      <c r="M683" s="84"/>
      <c r="N683" s="84"/>
      <c r="O683" s="84"/>
      <c r="P683" s="84"/>
      <c r="Q683" s="84"/>
      <c r="R683" s="84"/>
      <c r="S683" s="84"/>
      <c r="T683" s="84"/>
      <c r="U683" s="84"/>
      <c r="V683" s="84"/>
      <c r="W683" s="84"/>
      <c r="X683" s="84"/>
      <c r="Y683" s="84"/>
      <c r="Z683" s="84"/>
      <c r="AA683" s="84"/>
      <c r="AB683" s="84"/>
      <c r="AC683" s="84"/>
      <c r="AD683" s="84"/>
      <c r="AE683" s="84"/>
      <c r="AF683" s="84"/>
      <c r="AG683" s="84"/>
    </row>
    <row r="684" spans="1:33" ht="12.75" customHeight="1">
      <c r="A684" s="84"/>
      <c r="B684" s="84"/>
      <c r="C684" s="85"/>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c r="AD684" s="84"/>
      <c r="AE684" s="84"/>
      <c r="AF684" s="84"/>
      <c r="AG684" s="84"/>
    </row>
    <row r="685" spans="1:33" ht="12.75" customHeight="1">
      <c r="A685" s="84"/>
      <c r="B685" s="84"/>
      <c r="C685" s="85"/>
      <c r="D685" s="84"/>
      <c r="E685" s="84"/>
      <c r="F685" s="84"/>
      <c r="G685" s="84"/>
      <c r="H685" s="84"/>
      <c r="I685" s="84"/>
      <c r="J685" s="84"/>
      <c r="K685" s="84"/>
      <c r="L685" s="84"/>
      <c r="M685" s="84"/>
      <c r="N685" s="84"/>
      <c r="O685" s="84"/>
      <c r="P685" s="84"/>
      <c r="Q685" s="84"/>
      <c r="R685" s="84"/>
      <c r="S685" s="84"/>
      <c r="T685" s="84"/>
      <c r="U685" s="84"/>
      <c r="V685" s="84"/>
      <c r="W685" s="84"/>
      <c r="X685" s="84"/>
      <c r="Y685" s="84"/>
      <c r="Z685" s="84"/>
      <c r="AA685" s="84"/>
      <c r="AB685" s="84"/>
      <c r="AC685" s="84"/>
      <c r="AD685" s="84"/>
      <c r="AE685" s="84"/>
      <c r="AF685" s="84"/>
      <c r="AG685" s="84"/>
    </row>
    <row r="686" spans="1:33" ht="12.75" customHeight="1">
      <c r="A686" s="84"/>
      <c r="B686" s="84"/>
      <c r="C686" s="85"/>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c r="AD686" s="84"/>
      <c r="AE686" s="84"/>
      <c r="AF686" s="84"/>
      <c r="AG686" s="84"/>
    </row>
    <row r="687" spans="1:33" ht="12.75" customHeight="1">
      <c r="A687" s="84"/>
      <c r="B687" s="84"/>
      <c r="C687" s="85"/>
      <c r="D687" s="84"/>
      <c r="E687" s="84"/>
      <c r="F687" s="84"/>
      <c r="G687" s="84"/>
      <c r="H687" s="84"/>
      <c r="I687" s="84"/>
      <c r="J687" s="84"/>
      <c r="K687" s="84"/>
      <c r="L687" s="84"/>
      <c r="M687" s="84"/>
      <c r="N687" s="84"/>
      <c r="O687" s="84"/>
      <c r="P687" s="84"/>
      <c r="Q687" s="84"/>
      <c r="R687" s="84"/>
      <c r="S687" s="84"/>
      <c r="T687" s="84"/>
      <c r="U687" s="84"/>
      <c r="V687" s="84"/>
      <c r="W687" s="84"/>
      <c r="X687" s="84"/>
      <c r="Y687" s="84"/>
      <c r="Z687" s="84"/>
      <c r="AA687" s="84"/>
      <c r="AB687" s="84"/>
      <c r="AC687" s="84"/>
      <c r="AD687" s="84"/>
      <c r="AE687" s="84"/>
      <c r="AF687" s="84"/>
      <c r="AG687" s="84"/>
    </row>
    <row r="688" spans="1:33" ht="12.75" customHeight="1">
      <c r="A688" s="84"/>
      <c r="B688" s="84"/>
      <c r="C688" s="85"/>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c r="AD688" s="84"/>
      <c r="AE688" s="84"/>
      <c r="AF688" s="84"/>
      <c r="AG688" s="84"/>
    </row>
    <row r="689" spans="1:33" ht="12.75" customHeight="1">
      <c r="A689" s="84"/>
      <c r="B689" s="84"/>
      <c r="C689" s="85"/>
      <c r="D689" s="84"/>
      <c r="E689" s="84"/>
      <c r="F689" s="84"/>
      <c r="G689" s="84"/>
      <c r="H689" s="84"/>
      <c r="I689" s="84"/>
      <c r="J689" s="84"/>
      <c r="K689" s="84"/>
      <c r="L689" s="84"/>
      <c r="M689" s="84"/>
      <c r="N689" s="84"/>
      <c r="O689" s="84"/>
      <c r="P689" s="84"/>
      <c r="Q689" s="84"/>
      <c r="R689" s="84"/>
      <c r="S689" s="84"/>
      <c r="T689" s="84"/>
      <c r="U689" s="84"/>
      <c r="V689" s="84"/>
      <c r="W689" s="84"/>
      <c r="X689" s="84"/>
      <c r="Y689" s="84"/>
      <c r="Z689" s="84"/>
      <c r="AA689" s="84"/>
      <c r="AB689" s="84"/>
      <c r="AC689" s="84"/>
      <c r="AD689" s="84"/>
      <c r="AE689" s="84"/>
      <c r="AF689" s="84"/>
      <c r="AG689" s="84"/>
    </row>
    <row r="690" spans="1:33" ht="12.75" customHeight="1">
      <c r="A690" s="84"/>
      <c r="B690" s="84"/>
      <c r="C690" s="85"/>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c r="AD690" s="84"/>
      <c r="AE690" s="84"/>
      <c r="AF690" s="84"/>
      <c r="AG690" s="84"/>
    </row>
    <row r="691" spans="1:33" ht="12.75" customHeight="1">
      <c r="A691" s="84"/>
      <c r="B691" s="84"/>
      <c r="C691" s="85"/>
      <c r="D691" s="84"/>
      <c r="E691" s="84"/>
      <c r="F691" s="84"/>
      <c r="G691" s="84"/>
      <c r="H691" s="84"/>
      <c r="I691" s="84"/>
      <c r="J691" s="84"/>
      <c r="K691" s="84"/>
      <c r="L691" s="84"/>
      <c r="M691" s="84"/>
      <c r="N691" s="84"/>
      <c r="O691" s="84"/>
      <c r="P691" s="84"/>
      <c r="Q691" s="84"/>
      <c r="R691" s="84"/>
      <c r="S691" s="84"/>
      <c r="T691" s="84"/>
      <c r="U691" s="84"/>
      <c r="V691" s="84"/>
      <c r="W691" s="84"/>
      <c r="X691" s="84"/>
      <c r="Y691" s="84"/>
      <c r="Z691" s="84"/>
      <c r="AA691" s="84"/>
      <c r="AB691" s="84"/>
      <c r="AC691" s="84"/>
      <c r="AD691" s="84"/>
      <c r="AE691" s="84"/>
      <c r="AF691" s="84"/>
      <c r="AG691" s="84"/>
    </row>
    <row r="692" spans="1:33" ht="12.75" customHeight="1">
      <c r="A692" s="84"/>
      <c r="B692" s="84"/>
      <c r="C692" s="85"/>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c r="AD692" s="84"/>
      <c r="AE692" s="84"/>
      <c r="AF692" s="84"/>
      <c r="AG692" s="84"/>
    </row>
    <row r="693" spans="1:33" ht="12.75" customHeight="1">
      <c r="A693" s="84"/>
      <c r="B693" s="84"/>
      <c r="C693" s="85"/>
      <c r="D693" s="84"/>
      <c r="E693" s="84"/>
      <c r="F693" s="84"/>
      <c r="G693" s="84"/>
      <c r="H693" s="84"/>
      <c r="I693" s="84"/>
      <c r="J693" s="84"/>
      <c r="K693" s="84"/>
      <c r="L693" s="84"/>
      <c r="M693" s="84"/>
      <c r="N693" s="84"/>
      <c r="O693" s="84"/>
      <c r="P693" s="84"/>
      <c r="Q693" s="84"/>
      <c r="R693" s="84"/>
      <c r="S693" s="84"/>
      <c r="T693" s="84"/>
      <c r="U693" s="84"/>
      <c r="V693" s="84"/>
      <c r="W693" s="84"/>
      <c r="X693" s="84"/>
      <c r="Y693" s="84"/>
      <c r="Z693" s="84"/>
      <c r="AA693" s="84"/>
      <c r="AB693" s="84"/>
      <c r="AC693" s="84"/>
      <c r="AD693" s="84"/>
      <c r="AE693" s="84"/>
      <c r="AF693" s="84"/>
      <c r="AG693" s="84"/>
    </row>
    <row r="694" spans="1:33" ht="12.75" customHeight="1">
      <c r="A694" s="84"/>
      <c r="B694" s="84"/>
      <c r="C694" s="85"/>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c r="AD694" s="84"/>
      <c r="AE694" s="84"/>
      <c r="AF694" s="84"/>
      <c r="AG694" s="84"/>
    </row>
    <row r="695" spans="1:33" ht="12.75" customHeight="1">
      <c r="A695" s="84"/>
      <c r="B695" s="84"/>
      <c r="C695" s="85"/>
      <c r="D695" s="84"/>
      <c r="E695" s="84"/>
      <c r="F695" s="84"/>
      <c r="G695" s="84"/>
      <c r="H695" s="84"/>
      <c r="I695" s="84"/>
      <c r="J695" s="84"/>
      <c r="K695" s="84"/>
      <c r="L695" s="84"/>
      <c r="M695" s="84"/>
      <c r="N695" s="84"/>
      <c r="O695" s="84"/>
      <c r="P695" s="84"/>
      <c r="Q695" s="84"/>
      <c r="R695" s="84"/>
      <c r="S695" s="84"/>
      <c r="T695" s="84"/>
      <c r="U695" s="84"/>
      <c r="V695" s="84"/>
      <c r="W695" s="84"/>
      <c r="X695" s="84"/>
      <c r="Y695" s="84"/>
      <c r="Z695" s="84"/>
      <c r="AA695" s="84"/>
      <c r="AB695" s="84"/>
      <c r="AC695" s="84"/>
      <c r="AD695" s="84"/>
      <c r="AE695" s="84"/>
      <c r="AF695" s="84"/>
      <c r="AG695" s="84"/>
    </row>
    <row r="696" spans="1:33" ht="12.75" customHeight="1">
      <c r="A696" s="84"/>
      <c r="B696" s="84"/>
      <c r="C696" s="85"/>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c r="AD696" s="84"/>
      <c r="AE696" s="84"/>
      <c r="AF696" s="84"/>
      <c r="AG696" s="84"/>
    </row>
    <row r="697" spans="1:33" ht="12.75" customHeight="1">
      <c r="A697" s="84"/>
      <c r="B697" s="84"/>
      <c r="C697" s="85"/>
      <c r="D697" s="84"/>
      <c r="E697" s="84"/>
      <c r="F697" s="84"/>
      <c r="G697" s="84"/>
      <c r="H697" s="84"/>
      <c r="I697" s="84"/>
      <c r="J697" s="84"/>
      <c r="K697" s="84"/>
      <c r="L697" s="84"/>
      <c r="M697" s="84"/>
      <c r="N697" s="84"/>
      <c r="O697" s="84"/>
      <c r="P697" s="84"/>
      <c r="Q697" s="84"/>
      <c r="R697" s="84"/>
      <c r="S697" s="84"/>
      <c r="T697" s="84"/>
      <c r="U697" s="84"/>
      <c r="V697" s="84"/>
      <c r="W697" s="84"/>
      <c r="X697" s="84"/>
      <c r="Y697" s="84"/>
      <c r="Z697" s="84"/>
      <c r="AA697" s="84"/>
      <c r="AB697" s="84"/>
      <c r="AC697" s="84"/>
      <c r="AD697" s="84"/>
      <c r="AE697" s="84"/>
      <c r="AF697" s="84"/>
      <c r="AG697" s="84"/>
    </row>
    <row r="698" spans="1:33" ht="12.75" customHeight="1">
      <c r="A698" s="84"/>
      <c r="B698" s="84"/>
      <c r="C698" s="85"/>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c r="AD698" s="84"/>
      <c r="AE698" s="84"/>
      <c r="AF698" s="84"/>
      <c r="AG698" s="84"/>
    </row>
    <row r="699" spans="1:33" ht="12.75" customHeight="1">
      <c r="A699" s="84"/>
      <c r="B699" s="84"/>
      <c r="C699" s="85"/>
      <c r="D699" s="84"/>
      <c r="E699" s="84"/>
      <c r="F699" s="84"/>
      <c r="G699" s="84"/>
      <c r="H699" s="84"/>
      <c r="I699" s="84"/>
      <c r="J699" s="84"/>
      <c r="K699" s="84"/>
      <c r="L699" s="84"/>
      <c r="M699" s="84"/>
      <c r="N699" s="84"/>
      <c r="O699" s="84"/>
      <c r="P699" s="84"/>
      <c r="Q699" s="84"/>
      <c r="R699" s="84"/>
      <c r="S699" s="84"/>
      <c r="T699" s="84"/>
      <c r="U699" s="84"/>
      <c r="V699" s="84"/>
      <c r="W699" s="84"/>
      <c r="X699" s="84"/>
      <c r="Y699" s="84"/>
      <c r="Z699" s="84"/>
      <c r="AA699" s="84"/>
      <c r="AB699" s="84"/>
      <c r="AC699" s="84"/>
      <c r="AD699" s="84"/>
      <c r="AE699" s="84"/>
      <c r="AF699" s="84"/>
      <c r="AG699" s="84"/>
    </row>
    <row r="700" spans="1:33" ht="12.75" customHeight="1">
      <c r="A700" s="84"/>
      <c r="B700" s="84"/>
      <c r="C700" s="85"/>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c r="AD700" s="84"/>
      <c r="AE700" s="84"/>
      <c r="AF700" s="84"/>
      <c r="AG700" s="84"/>
    </row>
    <row r="701" spans="1:33" ht="12.75" customHeight="1">
      <c r="A701" s="84"/>
      <c r="B701" s="84"/>
      <c r="C701" s="85"/>
      <c r="D701" s="84"/>
      <c r="E701" s="84"/>
      <c r="F701" s="84"/>
      <c r="G701" s="84"/>
      <c r="H701" s="84"/>
      <c r="I701" s="84"/>
      <c r="J701" s="84"/>
      <c r="K701" s="84"/>
      <c r="L701" s="84"/>
      <c r="M701" s="84"/>
      <c r="N701" s="84"/>
      <c r="O701" s="84"/>
      <c r="P701" s="84"/>
      <c r="Q701" s="84"/>
      <c r="R701" s="84"/>
      <c r="S701" s="84"/>
      <c r="T701" s="84"/>
      <c r="U701" s="84"/>
      <c r="V701" s="84"/>
      <c r="W701" s="84"/>
      <c r="X701" s="84"/>
      <c r="Y701" s="84"/>
      <c r="Z701" s="84"/>
      <c r="AA701" s="84"/>
      <c r="AB701" s="84"/>
      <c r="AC701" s="84"/>
      <c r="AD701" s="84"/>
      <c r="AE701" s="84"/>
      <c r="AF701" s="84"/>
      <c r="AG701" s="84"/>
    </row>
    <row r="702" spans="1:33" ht="12.75" customHeight="1">
      <c r="A702" s="84"/>
      <c r="B702" s="84"/>
      <c r="C702" s="85"/>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c r="AD702" s="84"/>
      <c r="AE702" s="84"/>
      <c r="AF702" s="84"/>
      <c r="AG702" s="84"/>
    </row>
    <row r="703" spans="1:33" ht="12.75" customHeight="1">
      <c r="A703" s="84"/>
      <c r="B703" s="84"/>
      <c r="C703" s="85"/>
      <c r="D703" s="84"/>
      <c r="E703" s="84"/>
      <c r="F703" s="84"/>
      <c r="G703" s="84"/>
      <c r="H703" s="84"/>
      <c r="I703" s="84"/>
      <c r="J703" s="84"/>
      <c r="K703" s="84"/>
      <c r="L703" s="84"/>
      <c r="M703" s="84"/>
      <c r="N703" s="84"/>
      <c r="O703" s="84"/>
      <c r="P703" s="84"/>
      <c r="Q703" s="84"/>
      <c r="R703" s="84"/>
      <c r="S703" s="84"/>
      <c r="T703" s="84"/>
      <c r="U703" s="84"/>
      <c r="V703" s="84"/>
      <c r="W703" s="84"/>
      <c r="X703" s="84"/>
      <c r="Y703" s="84"/>
      <c r="Z703" s="84"/>
      <c r="AA703" s="84"/>
      <c r="AB703" s="84"/>
      <c r="AC703" s="84"/>
      <c r="AD703" s="84"/>
      <c r="AE703" s="84"/>
      <c r="AF703" s="84"/>
      <c r="AG703" s="84"/>
    </row>
    <row r="704" spans="1:33" ht="12.75" customHeight="1">
      <c r="A704" s="84"/>
      <c r="B704" s="84"/>
      <c r="C704" s="85"/>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c r="AD704" s="84"/>
      <c r="AE704" s="84"/>
      <c r="AF704" s="84"/>
      <c r="AG704" s="84"/>
    </row>
    <row r="705" spans="1:33" ht="12.75" customHeight="1">
      <c r="A705" s="84"/>
      <c r="B705" s="84"/>
      <c r="C705" s="85"/>
      <c r="D705" s="84"/>
      <c r="E705" s="84"/>
      <c r="F705" s="84"/>
      <c r="G705" s="84"/>
      <c r="H705" s="84"/>
      <c r="I705" s="84"/>
      <c r="J705" s="84"/>
      <c r="K705" s="84"/>
      <c r="L705" s="84"/>
      <c r="M705" s="84"/>
      <c r="N705" s="84"/>
      <c r="O705" s="84"/>
      <c r="P705" s="84"/>
      <c r="Q705" s="84"/>
      <c r="R705" s="84"/>
      <c r="S705" s="84"/>
      <c r="T705" s="84"/>
      <c r="U705" s="84"/>
      <c r="V705" s="84"/>
      <c r="W705" s="84"/>
      <c r="X705" s="84"/>
      <c r="Y705" s="84"/>
      <c r="Z705" s="84"/>
      <c r="AA705" s="84"/>
      <c r="AB705" s="84"/>
      <c r="AC705" s="84"/>
      <c r="AD705" s="84"/>
      <c r="AE705" s="84"/>
      <c r="AF705" s="84"/>
      <c r="AG705" s="84"/>
    </row>
    <row r="706" spans="1:33" ht="12.75" customHeight="1">
      <c r="A706" s="84"/>
      <c r="B706" s="84"/>
      <c r="C706" s="85"/>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c r="AD706" s="84"/>
      <c r="AE706" s="84"/>
      <c r="AF706" s="84"/>
      <c r="AG706" s="84"/>
    </row>
    <row r="707" spans="1:33" ht="12.75" customHeight="1">
      <c r="A707" s="84"/>
      <c r="B707" s="84"/>
      <c r="C707" s="85"/>
      <c r="D707" s="84"/>
      <c r="E707" s="84"/>
      <c r="F707" s="84"/>
      <c r="G707" s="84"/>
      <c r="H707" s="84"/>
      <c r="I707" s="84"/>
      <c r="J707" s="84"/>
      <c r="K707" s="84"/>
      <c r="L707" s="84"/>
      <c r="M707" s="84"/>
      <c r="N707" s="84"/>
      <c r="O707" s="84"/>
      <c r="P707" s="84"/>
      <c r="Q707" s="84"/>
      <c r="R707" s="84"/>
      <c r="S707" s="84"/>
      <c r="T707" s="84"/>
      <c r="U707" s="84"/>
      <c r="V707" s="84"/>
      <c r="W707" s="84"/>
      <c r="X707" s="84"/>
      <c r="Y707" s="84"/>
      <c r="Z707" s="84"/>
      <c r="AA707" s="84"/>
      <c r="AB707" s="84"/>
      <c r="AC707" s="84"/>
      <c r="AD707" s="84"/>
      <c r="AE707" s="84"/>
      <c r="AF707" s="84"/>
      <c r="AG707" s="84"/>
    </row>
    <row r="708" spans="1:33" ht="12.75" customHeight="1">
      <c r="A708" s="84"/>
      <c r="B708" s="84"/>
      <c r="C708" s="85"/>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c r="AD708" s="84"/>
      <c r="AE708" s="84"/>
      <c r="AF708" s="84"/>
      <c r="AG708" s="84"/>
    </row>
    <row r="709" spans="1:33" ht="12.75" customHeight="1">
      <c r="A709" s="84"/>
      <c r="B709" s="84"/>
      <c r="C709" s="85"/>
      <c r="D709" s="84"/>
      <c r="E709" s="84"/>
      <c r="F709" s="84"/>
      <c r="G709" s="84"/>
      <c r="H709" s="84"/>
      <c r="I709" s="84"/>
      <c r="J709" s="84"/>
      <c r="K709" s="84"/>
      <c r="L709" s="84"/>
      <c r="M709" s="84"/>
      <c r="N709" s="84"/>
      <c r="O709" s="84"/>
      <c r="P709" s="84"/>
      <c r="Q709" s="84"/>
      <c r="R709" s="84"/>
      <c r="S709" s="84"/>
      <c r="T709" s="84"/>
      <c r="U709" s="84"/>
      <c r="V709" s="84"/>
      <c r="W709" s="84"/>
      <c r="X709" s="84"/>
      <c r="Y709" s="84"/>
      <c r="Z709" s="84"/>
      <c r="AA709" s="84"/>
      <c r="AB709" s="84"/>
      <c r="AC709" s="84"/>
      <c r="AD709" s="84"/>
      <c r="AE709" s="84"/>
      <c r="AF709" s="84"/>
      <c r="AG709" s="84"/>
    </row>
    <row r="710" spans="1:33" ht="12.75" customHeight="1">
      <c r="A710" s="84"/>
      <c r="B710" s="84"/>
      <c r="C710" s="85"/>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row>
    <row r="711" spans="1:33" ht="12.75" customHeight="1">
      <c r="A711" s="84"/>
      <c r="B711" s="84"/>
      <c r="C711" s="85"/>
      <c r="D711" s="84"/>
      <c r="E711" s="84"/>
      <c r="F711" s="84"/>
      <c r="G711" s="84"/>
      <c r="H711" s="84"/>
      <c r="I711" s="84"/>
      <c r="J711" s="84"/>
      <c r="K711" s="84"/>
      <c r="L711" s="84"/>
      <c r="M711" s="84"/>
      <c r="N711" s="84"/>
      <c r="O711" s="84"/>
      <c r="P711" s="84"/>
      <c r="Q711" s="84"/>
      <c r="R711" s="84"/>
      <c r="S711" s="84"/>
      <c r="T711" s="84"/>
      <c r="U711" s="84"/>
      <c r="V711" s="84"/>
      <c r="W711" s="84"/>
      <c r="X711" s="84"/>
      <c r="Y711" s="84"/>
      <c r="Z711" s="84"/>
      <c r="AA711" s="84"/>
      <c r="AB711" s="84"/>
      <c r="AC711" s="84"/>
      <c r="AD711" s="84"/>
      <c r="AE711" s="84"/>
      <c r="AF711" s="84"/>
      <c r="AG711" s="84"/>
    </row>
    <row r="712" spans="1:33" ht="12.75" customHeight="1">
      <c r="A712" s="84"/>
      <c r="B712" s="84"/>
      <c r="C712" s="85"/>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row>
    <row r="713" spans="1:33" ht="12.75" customHeight="1">
      <c r="A713" s="84"/>
      <c r="B713" s="84"/>
      <c r="C713" s="85"/>
      <c r="D713" s="84"/>
      <c r="E713" s="84"/>
      <c r="F713" s="84"/>
      <c r="G713" s="84"/>
      <c r="H713" s="84"/>
      <c r="I713" s="84"/>
      <c r="J713" s="84"/>
      <c r="K713" s="84"/>
      <c r="L713" s="84"/>
      <c r="M713" s="84"/>
      <c r="N713" s="84"/>
      <c r="O713" s="84"/>
      <c r="P713" s="84"/>
      <c r="Q713" s="84"/>
      <c r="R713" s="84"/>
      <c r="S713" s="84"/>
      <c r="T713" s="84"/>
      <c r="U713" s="84"/>
      <c r="V713" s="84"/>
      <c r="W713" s="84"/>
      <c r="X713" s="84"/>
      <c r="Y713" s="84"/>
      <c r="Z713" s="84"/>
      <c r="AA713" s="84"/>
      <c r="AB713" s="84"/>
      <c r="AC713" s="84"/>
      <c r="AD713" s="84"/>
      <c r="AE713" s="84"/>
      <c r="AF713" s="84"/>
      <c r="AG713" s="84"/>
    </row>
    <row r="714" spans="1:33" ht="12.75" customHeight="1">
      <c r="A714" s="84"/>
      <c r="B714" s="84"/>
      <c r="C714" s="85"/>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c r="AD714" s="84"/>
      <c r="AE714" s="84"/>
      <c r="AF714" s="84"/>
      <c r="AG714" s="84"/>
    </row>
    <row r="715" spans="1:33" ht="12.75" customHeight="1">
      <c r="A715" s="84"/>
      <c r="B715" s="84"/>
      <c r="C715" s="85"/>
      <c r="D715" s="84"/>
      <c r="E715" s="84"/>
      <c r="F715" s="84"/>
      <c r="G715" s="84"/>
      <c r="H715" s="84"/>
      <c r="I715" s="84"/>
      <c r="J715" s="84"/>
      <c r="K715" s="84"/>
      <c r="L715" s="84"/>
      <c r="M715" s="84"/>
      <c r="N715" s="84"/>
      <c r="O715" s="84"/>
      <c r="P715" s="84"/>
      <c r="Q715" s="84"/>
      <c r="R715" s="84"/>
      <c r="S715" s="84"/>
      <c r="T715" s="84"/>
      <c r="U715" s="84"/>
      <c r="V715" s="84"/>
      <c r="W715" s="84"/>
      <c r="X715" s="84"/>
      <c r="Y715" s="84"/>
      <c r="Z715" s="84"/>
      <c r="AA715" s="84"/>
      <c r="AB715" s="84"/>
      <c r="AC715" s="84"/>
      <c r="AD715" s="84"/>
      <c r="AE715" s="84"/>
      <c r="AF715" s="84"/>
      <c r="AG715" s="84"/>
    </row>
    <row r="716" spans="1:33" ht="12.75" customHeight="1">
      <c r="A716" s="84"/>
      <c r="B716" s="84"/>
      <c r="C716" s="85"/>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c r="AD716" s="84"/>
      <c r="AE716" s="84"/>
      <c r="AF716" s="84"/>
      <c r="AG716" s="84"/>
    </row>
    <row r="717" spans="1:33" ht="12.75" customHeight="1">
      <c r="A717" s="84"/>
      <c r="B717" s="84"/>
      <c r="C717" s="85"/>
      <c r="D717" s="84"/>
      <c r="E717" s="84"/>
      <c r="F717" s="84"/>
      <c r="G717" s="84"/>
      <c r="H717" s="84"/>
      <c r="I717" s="84"/>
      <c r="J717" s="84"/>
      <c r="K717" s="84"/>
      <c r="L717" s="84"/>
      <c r="M717" s="84"/>
      <c r="N717" s="84"/>
      <c r="O717" s="84"/>
      <c r="P717" s="84"/>
      <c r="Q717" s="84"/>
      <c r="R717" s="84"/>
      <c r="S717" s="84"/>
      <c r="T717" s="84"/>
      <c r="U717" s="84"/>
      <c r="V717" s="84"/>
      <c r="W717" s="84"/>
      <c r="X717" s="84"/>
      <c r="Y717" s="84"/>
      <c r="Z717" s="84"/>
      <c r="AA717" s="84"/>
      <c r="AB717" s="84"/>
      <c r="AC717" s="84"/>
      <c r="AD717" s="84"/>
      <c r="AE717" s="84"/>
      <c r="AF717" s="84"/>
      <c r="AG717" s="84"/>
    </row>
    <row r="718" spans="1:33" ht="12.75" customHeight="1">
      <c r="A718" s="84"/>
      <c r="B718" s="84"/>
      <c r="C718" s="85"/>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c r="AD718" s="84"/>
      <c r="AE718" s="84"/>
      <c r="AF718" s="84"/>
      <c r="AG718" s="84"/>
    </row>
    <row r="719" spans="1:33" ht="12.75" customHeight="1">
      <c r="A719" s="84"/>
      <c r="B719" s="84"/>
      <c r="C719" s="85"/>
      <c r="D719" s="84"/>
      <c r="E719" s="84"/>
      <c r="F719" s="84"/>
      <c r="G719" s="84"/>
      <c r="H719" s="84"/>
      <c r="I719" s="84"/>
      <c r="J719" s="84"/>
      <c r="K719" s="84"/>
      <c r="L719" s="84"/>
      <c r="M719" s="84"/>
      <c r="N719" s="84"/>
      <c r="O719" s="84"/>
      <c r="P719" s="84"/>
      <c r="Q719" s="84"/>
      <c r="R719" s="84"/>
      <c r="S719" s="84"/>
      <c r="T719" s="84"/>
      <c r="U719" s="84"/>
      <c r="V719" s="84"/>
      <c r="W719" s="84"/>
      <c r="X719" s="84"/>
      <c r="Y719" s="84"/>
      <c r="Z719" s="84"/>
      <c r="AA719" s="84"/>
      <c r="AB719" s="84"/>
      <c r="AC719" s="84"/>
      <c r="AD719" s="84"/>
      <c r="AE719" s="84"/>
      <c r="AF719" s="84"/>
      <c r="AG719" s="84"/>
    </row>
    <row r="720" spans="1:33" ht="12.75" customHeight="1">
      <c r="A720" s="84"/>
      <c r="B720" s="84"/>
      <c r="C720" s="85"/>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c r="AD720" s="84"/>
      <c r="AE720" s="84"/>
      <c r="AF720" s="84"/>
      <c r="AG720" s="84"/>
    </row>
    <row r="721" spans="1:33" ht="12.75" customHeight="1">
      <c r="A721" s="84"/>
      <c r="B721" s="84"/>
      <c r="C721" s="85"/>
      <c r="D721" s="84"/>
      <c r="E721" s="84"/>
      <c r="F721" s="84"/>
      <c r="G721" s="84"/>
      <c r="H721" s="84"/>
      <c r="I721" s="84"/>
      <c r="J721" s="84"/>
      <c r="K721" s="84"/>
      <c r="L721" s="84"/>
      <c r="M721" s="84"/>
      <c r="N721" s="84"/>
      <c r="O721" s="84"/>
      <c r="P721" s="84"/>
      <c r="Q721" s="84"/>
      <c r="R721" s="84"/>
      <c r="S721" s="84"/>
      <c r="T721" s="84"/>
      <c r="U721" s="84"/>
      <c r="V721" s="84"/>
      <c r="W721" s="84"/>
      <c r="X721" s="84"/>
      <c r="Y721" s="84"/>
      <c r="Z721" s="84"/>
      <c r="AA721" s="84"/>
      <c r="AB721" s="84"/>
      <c r="AC721" s="84"/>
      <c r="AD721" s="84"/>
      <c r="AE721" s="84"/>
      <c r="AF721" s="84"/>
      <c r="AG721" s="84"/>
    </row>
    <row r="722" spans="1:33" ht="12.75" customHeight="1">
      <c r="A722" s="84"/>
      <c r="B722" s="84"/>
      <c r="C722" s="85"/>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c r="AD722" s="84"/>
      <c r="AE722" s="84"/>
      <c r="AF722" s="84"/>
      <c r="AG722" s="84"/>
    </row>
    <row r="723" spans="1:33" ht="12.75" customHeight="1">
      <c r="A723" s="84"/>
      <c r="B723" s="84"/>
      <c r="C723" s="85"/>
      <c r="D723" s="84"/>
      <c r="E723" s="84"/>
      <c r="F723" s="84"/>
      <c r="G723" s="84"/>
      <c r="H723" s="84"/>
      <c r="I723" s="84"/>
      <c r="J723" s="84"/>
      <c r="K723" s="84"/>
      <c r="L723" s="84"/>
      <c r="M723" s="84"/>
      <c r="N723" s="84"/>
      <c r="O723" s="84"/>
      <c r="P723" s="84"/>
      <c r="Q723" s="84"/>
      <c r="R723" s="84"/>
      <c r="S723" s="84"/>
      <c r="T723" s="84"/>
      <c r="U723" s="84"/>
      <c r="V723" s="84"/>
      <c r="W723" s="84"/>
      <c r="X723" s="84"/>
      <c r="Y723" s="84"/>
      <c r="Z723" s="84"/>
      <c r="AA723" s="84"/>
      <c r="AB723" s="84"/>
      <c r="AC723" s="84"/>
      <c r="AD723" s="84"/>
      <c r="AE723" s="84"/>
      <c r="AF723" s="84"/>
      <c r="AG723" s="84"/>
    </row>
    <row r="724" spans="1:33" ht="12.75" customHeight="1">
      <c r="A724" s="84"/>
      <c r="B724" s="84"/>
      <c r="C724" s="85"/>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c r="AD724" s="84"/>
      <c r="AE724" s="84"/>
      <c r="AF724" s="84"/>
      <c r="AG724" s="84"/>
    </row>
    <row r="725" spans="1:33" ht="12.75" customHeight="1">
      <c r="A725" s="84"/>
      <c r="B725" s="84"/>
      <c r="C725" s="85"/>
      <c r="D725" s="84"/>
      <c r="E725" s="84"/>
      <c r="F725" s="84"/>
      <c r="G725" s="84"/>
      <c r="H725" s="84"/>
      <c r="I725" s="84"/>
      <c r="J725" s="84"/>
      <c r="K725" s="84"/>
      <c r="L725" s="84"/>
      <c r="M725" s="84"/>
      <c r="N725" s="84"/>
      <c r="O725" s="84"/>
      <c r="P725" s="84"/>
      <c r="Q725" s="84"/>
      <c r="R725" s="84"/>
      <c r="S725" s="84"/>
      <c r="T725" s="84"/>
      <c r="U725" s="84"/>
      <c r="V725" s="84"/>
      <c r="W725" s="84"/>
      <c r="X725" s="84"/>
      <c r="Y725" s="84"/>
      <c r="Z725" s="84"/>
      <c r="AA725" s="84"/>
      <c r="AB725" s="84"/>
      <c r="AC725" s="84"/>
      <c r="AD725" s="84"/>
      <c r="AE725" s="84"/>
      <c r="AF725" s="84"/>
      <c r="AG725" s="84"/>
    </row>
    <row r="726" spans="1:33" ht="12.75" customHeight="1">
      <c r="A726" s="84"/>
      <c r="B726" s="84"/>
      <c r="C726" s="85"/>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c r="AD726" s="84"/>
      <c r="AE726" s="84"/>
      <c r="AF726" s="84"/>
      <c r="AG726" s="84"/>
    </row>
    <row r="727" spans="1:33" ht="12.75" customHeight="1">
      <c r="A727" s="84"/>
      <c r="B727" s="84"/>
      <c r="C727" s="85"/>
      <c r="D727" s="84"/>
      <c r="E727" s="84"/>
      <c r="F727" s="84"/>
      <c r="G727" s="84"/>
      <c r="H727" s="84"/>
      <c r="I727" s="84"/>
      <c r="J727" s="84"/>
      <c r="K727" s="84"/>
      <c r="L727" s="84"/>
      <c r="M727" s="84"/>
      <c r="N727" s="84"/>
      <c r="O727" s="84"/>
      <c r="P727" s="84"/>
      <c r="Q727" s="84"/>
      <c r="R727" s="84"/>
      <c r="S727" s="84"/>
      <c r="T727" s="84"/>
      <c r="U727" s="84"/>
      <c r="V727" s="84"/>
      <c r="W727" s="84"/>
      <c r="X727" s="84"/>
      <c r="Y727" s="84"/>
      <c r="Z727" s="84"/>
      <c r="AA727" s="84"/>
      <c r="AB727" s="84"/>
      <c r="AC727" s="84"/>
      <c r="AD727" s="84"/>
      <c r="AE727" s="84"/>
      <c r="AF727" s="84"/>
      <c r="AG727" s="84"/>
    </row>
    <row r="728" spans="1:33" ht="12.75" customHeight="1">
      <c r="A728" s="84"/>
      <c r="B728" s="84"/>
      <c r="C728" s="85"/>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c r="AD728" s="84"/>
      <c r="AE728" s="84"/>
      <c r="AF728" s="84"/>
      <c r="AG728" s="84"/>
    </row>
    <row r="729" spans="1:33" ht="12.75" customHeight="1">
      <c r="A729" s="84"/>
      <c r="B729" s="84"/>
      <c r="C729" s="85"/>
      <c r="D729" s="84"/>
      <c r="E729" s="84"/>
      <c r="F729" s="84"/>
      <c r="G729" s="84"/>
      <c r="H729" s="84"/>
      <c r="I729" s="84"/>
      <c r="J729" s="84"/>
      <c r="K729" s="84"/>
      <c r="L729" s="84"/>
      <c r="M729" s="84"/>
      <c r="N729" s="84"/>
      <c r="O729" s="84"/>
      <c r="P729" s="84"/>
      <c r="Q729" s="84"/>
      <c r="R729" s="84"/>
      <c r="S729" s="84"/>
      <c r="T729" s="84"/>
      <c r="U729" s="84"/>
      <c r="V729" s="84"/>
      <c r="W729" s="84"/>
      <c r="X729" s="84"/>
      <c r="Y729" s="84"/>
      <c r="Z729" s="84"/>
      <c r="AA729" s="84"/>
      <c r="AB729" s="84"/>
      <c r="AC729" s="84"/>
      <c r="AD729" s="84"/>
      <c r="AE729" s="84"/>
      <c r="AF729" s="84"/>
      <c r="AG729" s="84"/>
    </row>
    <row r="730" spans="1:33" ht="12.75" customHeight="1">
      <c r="A730" s="84"/>
      <c r="B730" s="84"/>
      <c r="C730" s="85"/>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c r="AD730" s="84"/>
      <c r="AE730" s="84"/>
      <c r="AF730" s="84"/>
      <c r="AG730" s="84"/>
    </row>
    <row r="731" spans="1:33" ht="12.75" customHeight="1">
      <c r="A731" s="84"/>
      <c r="B731" s="84"/>
      <c r="C731" s="85"/>
      <c r="D731" s="84"/>
      <c r="E731" s="84"/>
      <c r="F731" s="84"/>
      <c r="G731" s="84"/>
      <c r="H731" s="84"/>
      <c r="I731" s="84"/>
      <c r="J731" s="84"/>
      <c r="K731" s="84"/>
      <c r="L731" s="84"/>
      <c r="M731" s="84"/>
      <c r="N731" s="84"/>
      <c r="O731" s="84"/>
      <c r="P731" s="84"/>
      <c r="Q731" s="84"/>
      <c r="R731" s="84"/>
      <c r="S731" s="84"/>
      <c r="T731" s="84"/>
      <c r="U731" s="84"/>
      <c r="V731" s="84"/>
      <c r="W731" s="84"/>
      <c r="X731" s="84"/>
      <c r="Y731" s="84"/>
      <c r="Z731" s="84"/>
      <c r="AA731" s="84"/>
      <c r="AB731" s="84"/>
      <c r="AC731" s="84"/>
      <c r="AD731" s="84"/>
      <c r="AE731" s="84"/>
      <c r="AF731" s="84"/>
      <c r="AG731" s="84"/>
    </row>
    <row r="732" spans="1:33" ht="12.75" customHeight="1">
      <c r="A732" s="84"/>
      <c r="B732" s="84"/>
      <c r="C732" s="85"/>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c r="AD732" s="84"/>
      <c r="AE732" s="84"/>
      <c r="AF732" s="84"/>
      <c r="AG732" s="84"/>
    </row>
    <row r="733" spans="1:33" ht="12.75" customHeight="1">
      <c r="A733" s="84"/>
      <c r="B733" s="84"/>
      <c r="C733" s="85"/>
      <c r="D733" s="84"/>
      <c r="E733" s="84"/>
      <c r="F733" s="84"/>
      <c r="G733" s="84"/>
      <c r="H733" s="84"/>
      <c r="I733" s="84"/>
      <c r="J733" s="84"/>
      <c r="K733" s="84"/>
      <c r="L733" s="84"/>
      <c r="M733" s="84"/>
      <c r="N733" s="84"/>
      <c r="O733" s="84"/>
      <c r="P733" s="84"/>
      <c r="Q733" s="84"/>
      <c r="R733" s="84"/>
      <c r="S733" s="84"/>
      <c r="T733" s="84"/>
      <c r="U733" s="84"/>
      <c r="V733" s="84"/>
      <c r="W733" s="84"/>
      <c r="X733" s="84"/>
      <c r="Y733" s="84"/>
      <c r="Z733" s="84"/>
      <c r="AA733" s="84"/>
      <c r="AB733" s="84"/>
      <c r="AC733" s="84"/>
      <c r="AD733" s="84"/>
      <c r="AE733" s="84"/>
      <c r="AF733" s="84"/>
      <c r="AG733" s="84"/>
    </row>
    <row r="734" spans="1:33" ht="12.75" customHeight="1">
      <c r="A734" s="84"/>
      <c r="B734" s="84"/>
      <c r="C734" s="85"/>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4"/>
      <c r="AE734" s="84"/>
      <c r="AF734" s="84"/>
      <c r="AG734" s="84"/>
    </row>
    <row r="735" spans="1:33" ht="12.75" customHeight="1">
      <c r="A735" s="84"/>
      <c r="B735" s="84"/>
      <c r="C735" s="85"/>
      <c r="D735" s="84"/>
      <c r="E735" s="84"/>
      <c r="F735" s="84"/>
      <c r="G735" s="84"/>
      <c r="H735" s="84"/>
      <c r="I735" s="84"/>
      <c r="J735" s="84"/>
      <c r="K735" s="84"/>
      <c r="L735" s="84"/>
      <c r="M735" s="84"/>
      <c r="N735" s="84"/>
      <c r="O735" s="84"/>
      <c r="P735" s="84"/>
      <c r="Q735" s="84"/>
      <c r="R735" s="84"/>
      <c r="S735" s="84"/>
      <c r="T735" s="84"/>
      <c r="U735" s="84"/>
      <c r="V735" s="84"/>
      <c r="W735" s="84"/>
      <c r="X735" s="84"/>
      <c r="Y735" s="84"/>
      <c r="Z735" s="84"/>
      <c r="AA735" s="84"/>
      <c r="AB735" s="84"/>
      <c r="AC735" s="84"/>
      <c r="AD735" s="84"/>
      <c r="AE735" s="84"/>
      <c r="AF735" s="84"/>
      <c r="AG735" s="84"/>
    </row>
    <row r="736" spans="1:33" ht="12.75" customHeight="1">
      <c r="A736" s="84"/>
      <c r="B736" s="84"/>
      <c r="C736" s="85"/>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c r="AD736" s="84"/>
      <c r="AE736" s="84"/>
      <c r="AF736" s="84"/>
      <c r="AG736" s="84"/>
    </row>
    <row r="737" spans="1:33" ht="12.75" customHeight="1">
      <c r="A737" s="84"/>
      <c r="B737" s="84"/>
      <c r="C737" s="85"/>
      <c r="D737" s="84"/>
      <c r="E737" s="84"/>
      <c r="F737" s="84"/>
      <c r="G737" s="84"/>
      <c r="H737" s="84"/>
      <c r="I737" s="84"/>
      <c r="J737" s="84"/>
      <c r="K737" s="84"/>
      <c r="L737" s="84"/>
      <c r="M737" s="84"/>
      <c r="N737" s="84"/>
      <c r="O737" s="84"/>
      <c r="P737" s="84"/>
      <c r="Q737" s="84"/>
      <c r="R737" s="84"/>
      <c r="S737" s="84"/>
      <c r="T737" s="84"/>
      <c r="U737" s="84"/>
      <c r="V737" s="84"/>
      <c r="W737" s="84"/>
      <c r="X737" s="84"/>
      <c r="Y737" s="84"/>
      <c r="Z737" s="84"/>
      <c r="AA737" s="84"/>
      <c r="AB737" s="84"/>
      <c r="AC737" s="84"/>
      <c r="AD737" s="84"/>
      <c r="AE737" s="84"/>
      <c r="AF737" s="84"/>
      <c r="AG737" s="84"/>
    </row>
    <row r="738" spans="1:33" ht="12.75" customHeight="1">
      <c r="A738" s="84"/>
      <c r="B738" s="84"/>
      <c r="C738" s="85"/>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c r="AD738" s="84"/>
      <c r="AE738" s="84"/>
      <c r="AF738" s="84"/>
      <c r="AG738" s="84"/>
    </row>
    <row r="739" spans="1:33" ht="12.75" customHeight="1">
      <c r="A739" s="84"/>
      <c r="B739" s="84"/>
      <c r="C739" s="85"/>
      <c r="D739" s="84"/>
      <c r="E739" s="84"/>
      <c r="F739" s="84"/>
      <c r="G739" s="84"/>
      <c r="H739" s="84"/>
      <c r="I739" s="84"/>
      <c r="J739" s="84"/>
      <c r="K739" s="84"/>
      <c r="L739" s="84"/>
      <c r="M739" s="84"/>
      <c r="N739" s="84"/>
      <c r="O739" s="84"/>
      <c r="P739" s="84"/>
      <c r="Q739" s="84"/>
      <c r="R739" s="84"/>
      <c r="S739" s="84"/>
      <c r="T739" s="84"/>
      <c r="U739" s="84"/>
      <c r="V739" s="84"/>
      <c r="W739" s="84"/>
      <c r="X739" s="84"/>
      <c r="Y739" s="84"/>
      <c r="Z739" s="84"/>
      <c r="AA739" s="84"/>
      <c r="AB739" s="84"/>
      <c r="AC739" s="84"/>
      <c r="AD739" s="84"/>
      <c r="AE739" s="84"/>
      <c r="AF739" s="84"/>
      <c r="AG739" s="84"/>
    </row>
    <row r="740" spans="1:33" ht="12.75" customHeight="1">
      <c r="A740" s="84"/>
      <c r="B740" s="84"/>
      <c r="C740" s="85"/>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c r="AD740" s="84"/>
      <c r="AE740" s="84"/>
      <c r="AF740" s="84"/>
      <c r="AG740" s="84"/>
    </row>
    <row r="741" spans="1:33" ht="12.75" customHeight="1">
      <c r="A741" s="84"/>
      <c r="B741" s="84"/>
      <c r="C741" s="85"/>
      <c r="D741" s="84"/>
      <c r="E741" s="84"/>
      <c r="F741" s="84"/>
      <c r="G741" s="84"/>
      <c r="H741" s="84"/>
      <c r="I741" s="84"/>
      <c r="J741" s="84"/>
      <c r="K741" s="84"/>
      <c r="L741" s="84"/>
      <c r="M741" s="84"/>
      <c r="N741" s="84"/>
      <c r="O741" s="84"/>
      <c r="P741" s="84"/>
      <c r="Q741" s="84"/>
      <c r="R741" s="84"/>
      <c r="S741" s="84"/>
      <c r="T741" s="84"/>
      <c r="U741" s="84"/>
      <c r="V741" s="84"/>
      <c r="W741" s="84"/>
      <c r="X741" s="84"/>
      <c r="Y741" s="84"/>
      <c r="Z741" s="84"/>
      <c r="AA741" s="84"/>
      <c r="AB741" s="84"/>
      <c r="AC741" s="84"/>
      <c r="AD741" s="84"/>
      <c r="AE741" s="84"/>
      <c r="AF741" s="84"/>
      <c r="AG741" s="84"/>
    </row>
    <row r="742" spans="1:33" ht="12.75" customHeight="1">
      <c r="A742" s="84"/>
      <c r="B742" s="84"/>
      <c r="C742" s="85"/>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c r="AD742" s="84"/>
      <c r="AE742" s="84"/>
      <c r="AF742" s="84"/>
      <c r="AG742" s="84"/>
    </row>
    <row r="743" spans="1:33" ht="12.75" customHeight="1">
      <c r="A743" s="84"/>
      <c r="B743" s="84"/>
      <c r="C743" s="85"/>
      <c r="D743" s="84"/>
      <c r="E743" s="84"/>
      <c r="F743" s="84"/>
      <c r="G743" s="84"/>
      <c r="H743" s="84"/>
      <c r="I743" s="84"/>
      <c r="J743" s="84"/>
      <c r="K743" s="84"/>
      <c r="L743" s="84"/>
      <c r="M743" s="84"/>
      <c r="N743" s="84"/>
      <c r="O743" s="84"/>
      <c r="P743" s="84"/>
      <c r="Q743" s="84"/>
      <c r="R743" s="84"/>
      <c r="S743" s="84"/>
      <c r="T743" s="84"/>
      <c r="U743" s="84"/>
      <c r="V743" s="84"/>
      <c r="W743" s="84"/>
      <c r="X743" s="84"/>
      <c r="Y743" s="84"/>
      <c r="Z743" s="84"/>
      <c r="AA743" s="84"/>
      <c r="AB743" s="84"/>
      <c r="AC743" s="84"/>
      <c r="AD743" s="84"/>
      <c r="AE743" s="84"/>
      <c r="AF743" s="84"/>
      <c r="AG743" s="84"/>
    </row>
    <row r="744" spans="1:33" ht="12.75" customHeight="1">
      <c r="A744" s="84"/>
      <c r="B744" s="84"/>
      <c r="C744" s="85"/>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c r="AD744" s="84"/>
      <c r="AE744" s="84"/>
      <c r="AF744" s="84"/>
      <c r="AG744" s="84"/>
    </row>
    <row r="745" spans="1:33" ht="12.75" customHeight="1">
      <c r="A745" s="84"/>
      <c r="B745" s="84"/>
      <c r="C745" s="85"/>
      <c r="D745" s="84"/>
      <c r="E745" s="84"/>
      <c r="F745" s="84"/>
      <c r="G745" s="84"/>
      <c r="H745" s="84"/>
      <c r="I745" s="84"/>
      <c r="J745" s="84"/>
      <c r="K745" s="84"/>
      <c r="L745" s="84"/>
      <c r="M745" s="84"/>
      <c r="N745" s="84"/>
      <c r="O745" s="84"/>
      <c r="P745" s="84"/>
      <c r="Q745" s="84"/>
      <c r="R745" s="84"/>
      <c r="S745" s="84"/>
      <c r="T745" s="84"/>
      <c r="U745" s="84"/>
      <c r="V745" s="84"/>
      <c r="W745" s="84"/>
      <c r="X745" s="84"/>
      <c r="Y745" s="84"/>
      <c r="Z745" s="84"/>
      <c r="AA745" s="84"/>
      <c r="AB745" s="84"/>
      <c r="AC745" s="84"/>
      <c r="AD745" s="84"/>
      <c r="AE745" s="84"/>
      <c r="AF745" s="84"/>
      <c r="AG745" s="84"/>
    </row>
    <row r="746" spans="1:33" ht="12.75" customHeight="1">
      <c r="A746" s="84"/>
      <c r="B746" s="84"/>
      <c r="C746" s="85"/>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c r="AD746" s="84"/>
      <c r="AE746" s="84"/>
      <c r="AF746" s="84"/>
      <c r="AG746" s="84"/>
    </row>
    <row r="747" spans="1:33" ht="12.75" customHeight="1">
      <c r="A747" s="84"/>
      <c r="B747" s="84"/>
      <c r="C747" s="85"/>
      <c r="D747" s="84"/>
      <c r="E747" s="84"/>
      <c r="F747" s="84"/>
      <c r="G747" s="84"/>
      <c r="H747" s="84"/>
      <c r="I747" s="84"/>
      <c r="J747" s="84"/>
      <c r="K747" s="84"/>
      <c r="L747" s="84"/>
      <c r="M747" s="84"/>
      <c r="N747" s="84"/>
      <c r="O747" s="84"/>
      <c r="P747" s="84"/>
      <c r="Q747" s="84"/>
      <c r="R747" s="84"/>
      <c r="S747" s="84"/>
      <c r="T747" s="84"/>
      <c r="U747" s="84"/>
      <c r="V747" s="84"/>
      <c r="W747" s="84"/>
      <c r="X747" s="84"/>
      <c r="Y747" s="84"/>
      <c r="Z747" s="84"/>
      <c r="AA747" s="84"/>
      <c r="AB747" s="84"/>
      <c r="AC747" s="84"/>
      <c r="AD747" s="84"/>
      <c r="AE747" s="84"/>
      <c r="AF747" s="84"/>
      <c r="AG747" s="84"/>
    </row>
    <row r="748" spans="1:33" ht="12.75" customHeight="1">
      <c r="A748" s="84"/>
      <c r="B748" s="84"/>
      <c r="C748" s="85"/>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c r="AD748" s="84"/>
      <c r="AE748" s="84"/>
      <c r="AF748" s="84"/>
      <c r="AG748" s="84"/>
    </row>
    <row r="749" spans="1:33" ht="12.75" customHeight="1">
      <c r="A749" s="84"/>
      <c r="B749" s="84"/>
      <c r="C749" s="85"/>
      <c r="D749" s="84"/>
      <c r="E749" s="84"/>
      <c r="F749" s="84"/>
      <c r="G749" s="84"/>
      <c r="H749" s="84"/>
      <c r="I749" s="84"/>
      <c r="J749" s="84"/>
      <c r="K749" s="84"/>
      <c r="L749" s="84"/>
      <c r="M749" s="84"/>
      <c r="N749" s="84"/>
      <c r="O749" s="84"/>
      <c r="P749" s="84"/>
      <c r="Q749" s="84"/>
      <c r="R749" s="84"/>
      <c r="S749" s="84"/>
      <c r="T749" s="84"/>
      <c r="U749" s="84"/>
      <c r="V749" s="84"/>
      <c r="W749" s="84"/>
      <c r="X749" s="84"/>
      <c r="Y749" s="84"/>
      <c r="Z749" s="84"/>
      <c r="AA749" s="84"/>
      <c r="AB749" s="84"/>
      <c r="AC749" s="84"/>
      <c r="AD749" s="84"/>
      <c r="AE749" s="84"/>
      <c r="AF749" s="84"/>
      <c r="AG749" s="84"/>
    </row>
    <row r="750" spans="1:33" ht="12.75" customHeight="1">
      <c r="A750" s="84"/>
      <c r="B750" s="84"/>
      <c r="C750" s="85"/>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c r="AD750" s="84"/>
      <c r="AE750" s="84"/>
      <c r="AF750" s="84"/>
      <c r="AG750" s="84"/>
    </row>
    <row r="751" spans="1:33" ht="12.75" customHeight="1">
      <c r="A751" s="84"/>
      <c r="B751" s="84"/>
      <c r="C751" s="85"/>
      <c r="D751" s="84"/>
      <c r="E751" s="84"/>
      <c r="F751" s="84"/>
      <c r="G751" s="84"/>
      <c r="H751" s="84"/>
      <c r="I751" s="84"/>
      <c r="J751" s="84"/>
      <c r="K751" s="84"/>
      <c r="L751" s="84"/>
      <c r="M751" s="84"/>
      <c r="N751" s="84"/>
      <c r="O751" s="84"/>
      <c r="P751" s="84"/>
      <c r="Q751" s="84"/>
      <c r="R751" s="84"/>
      <c r="S751" s="84"/>
      <c r="T751" s="84"/>
      <c r="U751" s="84"/>
      <c r="V751" s="84"/>
      <c r="W751" s="84"/>
      <c r="X751" s="84"/>
      <c r="Y751" s="84"/>
      <c r="Z751" s="84"/>
      <c r="AA751" s="84"/>
      <c r="AB751" s="84"/>
      <c r="AC751" s="84"/>
      <c r="AD751" s="84"/>
      <c r="AE751" s="84"/>
      <c r="AF751" s="84"/>
      <c r="AG751" s="84"/>
    </row>
    <row r="752" spans="1:33" ht="12.75" customHeight="1">
      <c r="A752" s="84"/>
      <c r="B752" s="84"/>
      <c r="C752" s="85"/>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c r="AD752" s="84"/>
      <c r="AE752" s="84"/>
      <c r="AF752" s="84"/>
      <c r="AG752" s="84"/>
    </row>
    <row r="753" spans="1:33" ht="12.75" customHeight="1">
      <c r="A753" s="84"/>
      <c r="B753" s="84"/>
      <c r="C753" s="85"/>
      <c r="D753" s="84"/>
      <c r="E753" s="84"/>
      <c r="F753" s="84"/>
      <c r="G753" s="84"/>
      <c r="H753" s="84"/>
      <c r="I753" s="84"/>
      <c r="J753" s="84"/>
      <c r="K753" s="84"/>
      <c r="L753" s="84"/>
      <c r="M753" s="84"/>
      <c r="N753" s="84"/>
      <c r="O753" s="84"/>
      <c r="P753" s="84"/>
      <c r="Q753" s="84"/>
      <c r="R753" s="84"/>
      <c r="S753" s="84"/>
      <c r="T753" s="84"/>
      <c r="U753" s="84"/>
      <c r="V753" s="84"/>
      <c r="W753" s="84"/>
      <c r="X753" s="84"/>
      <c r="Y753" s="84"/>
      <c r="Z753" s="84"/>
      <c r="AA753" s="84"/>
      <c r="AB753" s="84"/>
      <c r="AC753" s="84"/>
      <c r="AD753" s="84"/>
      <c r="AE753" s="84"/>
      <c r="AF753" s="84"/>
      <c r="AG753" s="84"/>
    </row>
    <row r="754" spans="1:33" ht="12.75" customHeight="1">
      <c r="A754" s="84"/>
      <c r="B754" s="84"/>
      <c r="C754" s="85"/>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c r="AD754" s="84"/>
      <c r="AE754" s="84"/>
      <c r="AF754" s="84"/>
      <c r="AG754" s="84"/>
    </row>
    <row r="755" spans="1:33" ht="12.75" customHeight="1">
      <c r="A755" s="84"/>
      <c r="B755" s="84"/>
      <c r="C755" s="85"/>
      <c r="D755" s="84"/>
      <c r="E755" s="84"/>
      <c r="F755" s="84"/>
      <c r="G755" s="84"/>
      <c r="H755" s="84"/>
      <c r="I755" s="84"/>
      <c r="J755" s="84"/>
      <c r="K755" s="84"/>
      <c r="L755" s="84"/>
      <c r="M755" s="84"/>
      <c r="N755" s="84"/>
      <c r="O755" s="84"/>
      <c r="P755" s="84"/>
      <c r="Q755" s="84"/>
      <c r="R755" s="84"/>
      <c r="S755" s="84"/>
      <c r="T755" s="84"/>
      <c r="U755" s="84"/>
      <c r="V755" s="84"/>
      <c r="W755" s="84"/>
      <c r="X755" s="84"/>
      <c r="Y755" s="84"/>
      <c r="Z755" s="84"/>
      <c r="AA755" s="84"/>
      <c r="AB755" s="84"/>
      <c r="AC755" s="84"/>
      <c r="AD755" s="84"/>
      <c r="AE755" s="84"/>
      <c r="AF755" s="84"/>
      <c r="AG755" s="84"/>
    </row>
    <row r="756" spans="1:33" ht="12.75" customHeight="1">
      <c r="A756" s="84"/>
      <c r="B756" s="84"/>
      <c r="C756" s="85"/>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c r="AD756" s="84"/>
      <c r="AE756" s="84"/>
      <c r="AF756" s="84"/>
      <c r="AG756" s="84"/>
    </row>
    <row r="757" spans="1:33" ht="12.75" customHeight="1">
      <c r="A757" s="84"/>
      <c r="B757" s="84"/>
      <c r="C757" s="85"/>
      <c r="D757" s="84"/>
      <c r="E757" s="84"/>
      <c r="F757" s="84"/>
      <c r="G757" s="84"/>
      <c r="H757" s="84"/>
      <c r="I757" s="84"/>
      <c r="J757" s="84"/>
      <c r="K757" s="84"/>
      <c r="L757" s="84"/>
      <c r="M757" s="84"/>
      <c r="N757" s="84"/>
      <c r="O757" s="84"/>
      <c r="P757" s="84"/>
      <c r="Q757" s="84"/>
      <c r="R757" s="84"/>
      <c r="S757" s="84"/>
      <c r="T757" s="84"/>
      <c r="U757" s="84"/>
      <c r="V757" s="84"/>
      <c r="W757" s="84"/>
      <c r="X757" s="84"/>
      <c r="Y757" s="84"/>
      <c r="Z757" s="84"/>
      <c r="AA757" s="84"/>
      <c r="AB757" s="84"/>
      <c r="AC757" s="84"/>
      <c r="AD757" s="84"/>
      <c r="AE757" s="84"/>
      <c r="AF757" s="84"/>
      <c r="AG757" s="84"/>
    </row>
    <row r="758" spans="1:33" ht="12.75" customHeight="1">
      <c r="A758" s="84"/>
      <c r="B758" s="84"/>
      <c r="C758" s="85"/>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c r="AD758" s="84"/>
      <c r="AE758" s="84"/>
      <c r="AF758" s="84"/>
      <c r="AG758" s="84"/>
    </row>
    <row r="759" spans="1:33" ht="12.75" customHeight="1">
      <c r="A759" s="84"/>
      <c r="B759" s="84"/>
      <c r="C759" s="85"/>
      <c r="D759" s="84"/>
      <c r="E759" s="84"/>
      <c r="F759" s="84"/>
      <c r="G759" s="84"/>
      <c r="H759" s="84"/>
      <c r="I759" s="84"/>
      <c r="J759" s="84"/>
      <c r="K759" s="84"/>
      <c r="L759" s="84"/>
      <c r="M759" s="84"/>
      <c r="N759" s="84"/>
      <c r="O759" s="84"/>
      <c r="P759" s="84"/>
      <c r="Q759" s="84"/>
      <c r="R759" s="84"/>
      <c r="S759" s="84"/>
      <c r="T759" s="84"/>
      <c r="U759" s="84"/>
      <c r="V759" s="84"/>
      <c r="W759" s="84"/>
      <c r="X759" s="84"/>
      <c r="Y759" s="84"/>
      <c r="Z759" s="84"/>
      <c r="AA759" s="84"/>
      <c r="AB759" s="84"/>
      <c r="AC759" s="84"/>
      <c r="AD759" s="84"/>
      <c r="AE759" s="84"/>
      <c r="AF759" s="84"/>
      <c r="AG759" s="84"/>
    </row>
    <row r="760" spans="1:33" ht="12.75" customHeight="1">
      <c r="A760" s="84"/>
      <c r="B760" s="84"/>
      <c r="C760" s="85"/>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c r="AD760" s="84"/>
      <c r="AE760" s="84"/>
      <c r="AF760" s="84"/>
      <c r="AG760" s="84"/>
    </row>
    <row r="761" spans="1:33" ht="12.75" customHeight="1">
      <c r="A761" s="84"/>
      <c r="B761" s="84"/>
      <c r="C761" s="85"/>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c r="AD761" s="84"/>
      <c r="AE761" s="84"/>
      <c r="AF761" s="84"/>
      <c r="AG761" s="84"/>
    </row>
    <row r="762" spans="1:33" ht="12.75" customHeight="1">
      <c r="A762" s="84"/>
      <c r="B762" s="84"/>
      <c r="C762" s="85"/>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4"/>
      <c r="AE762" s="84"/>
      <c r="AF762" s="84"/>
      <c r="AG762" s="84"/>
    </row>
    <row r="763" spans="1:33" ht="12.75" customHeight="1">
      <c r="A763" s="84"/>
      <c r="B763" s="84"/>
      <c r="C763" s="85"/>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c r="AD763" s="84"/>
      <c r="AE763" s="84"/>
      <c r="AF763" s="84"/>
      <c r="AG763" s="84"/>
    </row>
    <row r="764" spans="1:33" ht="12.75" customHeight="1">
      <c r="A764" s="84"/>
      <c r="B764" s="84"/>
      <c r="C764" s="85"/>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c r="AD764" s="84"/>
      <c r="AE764" s="84"/>
      <c r="AF764" s="84"/>
      <c r="AG764" s="84"/>
    </row>
    <row r="765" spans="1:33" ht="12.75" customHeight="1">
      <c r="A765" s="84"/>
      <c r="B765" s="84"/>
      <c r="C765" s="85"/>
      <c r="D765" s="84"/>
      <c r="E765" s="84"/>
      <c r="F765" s="84"/>
      <c r="G765" s="84"/>
      <c r="H765" s="84"/>
      <c r="I765" s="84"/>
      <c r="J765" s="84"/>
      <c r="K765" s="84"/>
      <c r="L765" s="84"/>
      <c r="M765" s="84"/>
      <c r="N765" s="84"/>
      <c r="O765" s="84"/>
      <c r="P765" s="84"/>
      <c r="Q765" s="84"/>
      <c r="R765" s="84"/>
      <c r="S765" s="84"/>
      <c r="T765" s="84"/>
      <c r="U765" s="84"/>
      <c r="V765" s="84"/>
      <c r="W765" s="84"/>
      <c r="X765" s="84"/>
      <c r="Y765" s="84"/>
      <c r="Z765" s="84"/>
      <c r="AA765" s="84"/>
      <c r="AB765" s="84"/>
      <c r="AC765" s="84"/>
      <c r="AD765" s="84"/>
      <c r="AE765" s="84"/>
      <c r="AF765" s="84"/>
      <c r="AG765" s="84"/>
    </row>
    <row r="766" spans="1:33" ht="12.75" customHeight="1">
      <c r="A766" s="84"/>
      <c r="B766" s="84"/>
      <c r="C766" s="85"/>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c r="AD766" s="84"/>
      <c r="AE766" s="84"/>
      <c r="AF766" s="84"/>
      <c r="AG766" s="84"/>
    </row>
    <row r="767" spans="1:33" ht="12.75" customHeight="1">
      <c r="A767" s="84"/>
      <c r="B767" s="84"/>
      <c r="C767" s="85"/>
      <c r="D767" s="84"/>
      <c r="E767" s="84"/>
      <c r="F767" s="84"/>
      <c r="G767" s="84"/>
      <c r="H767" s="84"/>
      <c r="I767" s="84"/>
      <c r="J767" s="84"/>
      <c r="K767" s="84"/>
      <c r="L767" s="84"/>
      <c r="M767" s="84"/>
      <c r="N767" s="84"/>
      <c r="O767" s="84"/>
      <c r="P767" s="84"/>
      <c r="Q767" s="84"/>
      <c r="R767" s="84"/>
      <c r="S767" s="84"/>
      <c r="T767" s="84"/>
      <c r="U767" s="84"/>
      <c r="V767" s="84"/>
      <c r="W767" s="84"/>
      <c r="X767" s="84"/>
      <c r="Y767" s="84"/>
      <c r="Z767" s="84"/>
      <c r="AA767" s="84"/>
      <c r="AB767" s="84"/>
      <c r="AC767" s="84"/>
      <c r="AD767" s="84"/>
      <c r="AE767" s="84"/>
      <c r="AF767" s="84"/>
      <c r="AG767" s="84"/>
    </row>
    <row r="768" spans="1:33" ht="12.75" customHeight="1">
      <c r="A768" s="84"/>
      <c r="B768" s="84"/>
      <c r="C768" s="85"/>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c r="AD768" s="84"/>
      <c r="AE768" s="84"/>
      <c r="AF768" s="84"/>
      <c r="AG768" s="84"/>
    </row>
    <row r="769" spans="1:33" ht="12.75" customHeight="1">
      <c r="A769" s="84"/>
      <c r="B769" s="84"/>
      <c r="C769" s="85"/>
      <c r="D769" s="84"/>
      <c r="E769" s="84"/>
      <c r="F769" s="84"/>
      <c r="G769" s="84"/>
      <c r="H769" s="84"/>
      <c r="I769" s="84"/>
      <c r="J769" s="84"/>
      <c r="K769" s="84"/>
      <c r="L769" s="84"/>
      <c r="M769" s="84"/>
      <c r="N769" s="84"/>
      <c r="O769" s="84"/>
      <c r="P769" s="84"/>
      <c r="Q769" s="84"/>
      <c r="R769" s="84"/>
      <c r="S769" s="84"/>
      <c r="T769" s="84"/>
      <c r="U769" s="84"/>
      <c r="V769" s="84"/>
      <c r="W769" s="84"/>
      <c r="X769" s="84"/>
      <c r="Y769" s="84"/>
      <c r="Z769" s="84"/>
      <c r="AA769" s="84"/>
      <c r="AB769" s="84"/>
      <c r="AC769" s="84"/>
      <c r="AD769" s="84"/>
      <c r="AE769" s="84"/>
      <c r="AF769" s="84"/>
      <c r="AG769" s="84"/>
    </row>
    <row r="770" spans="1:33" ht="12.75" customHeight="1">
      <c r="A770" s="84"/>
      <c r="B770" s="84"/>
      <c r="C770" s="85"/>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c r="AD770" s="84"/>
      <c r="AE770" s="84"/>
      <c r="AF770" s="84"/>
      <c r="AG770" s="84"/>
    </row>
    <row r="771" spans="1:33" ht="12.75" customHeight="1">
      <c r="A771" s="84"/>
      <c r="B771" s="84"/>
      <c r="C771" s="85"/>
      <c r="D771" s="84"/>
      <c r="E771" s="84"/>
      <c r="F771" s="84"/>
      <c r="G771" s="84"/>
      <c r="H771" s="84"/>
      <c r="I771" s="84"/>
      <c r="J771" s="84"/>
      <c r="K771" s="84"/>
      <c r="L771" s="84"/>
      <c r="M771" s="84"/>
      <c r="N771" s="84"/>
      <c r="O771" s="84"/>
      <c r="P771" s="84"/>
      <c r="Q771" s="84"/>
      <c r="R771" s="84"/>
      <c r="S771" s="84"/>
      <c r="T771" s="84"/>
      <c r="U771" s="84"/>
      <c r="V771" s="84"/>
      <c r="W771" s="84"/>
      <c r="X771" s="84"/>
      <c r="Y771" s="84"/>
      <c r="Z771" s="84"/>
      <c r="AA771" s="84"/>
      <c r="AB771" s="84"/>
      <c r="AC771" s="84"/>
      <c r="AD771" s="84"/>
      <c r="AE771" s="84"/>
      <c r="AF771" s="84"/>
      <c r="AG771" s="84"/>
    </row>
    <row r="772" spans="1:33" ht="12.75" customHeight="1">
      <c r="A772" s="84"/>
      <c r="B772" s="84"/>
      <c r="C772" s="85"/>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c r="AD772" s="84"/>
      <c r="AE772" s="84"/>
      <c r="AF772" s="84"/>
      <c r="AG772" s="84"/>
    </row>
    <row r="773" spans="1:33" ht="12.75" customHeight="1">
      <c r="A773" s="84"/>
      <c r="B773" s="84"/>
      <c r="C773" s="85"/>
      <c r="D773" s="84"/>
      <c r="E773" s="84"/>
      <c r="F773" s="84"/>
      <c r="G773" s="84"/>
      <c r="H773" s="84"/>
      <c r="I773" s="84"/>
      <c r="J773" s="84"/>
      <c r="K773" s="84"/>
      <c r="L773" s="84"/>
      <c r="M773" s="84"/>
      <c r="N773" s="84"/>
      <c r="O773" s="84"/>
      <c r="P773" s="84"/>
      <c r="Q773" s="84"/>
      <c r="R773" s="84"/>
      <c r="S773" s="84"/>
      <c r="T773" s="84"/>
      <c r="U773" s="84"/>
      <c r="V773" s="84"/>
      <c r="W773" s="84"/>
      <c r="X773" s="84"/>
      <c r="Y773" s="84"/>
      <c r="Z773" s="84"/>
      <c r="AA773" s="84"/>
      <c r="AB773" s="84"/>
      <c r="AC773" s="84"/>
      <c r="AD773" s="84"/>
      <c r="AE773" s="84"/>
      <c r="AF773" s="84"/>
      <c r="AG773" s="84"/>
    </row>
    <row r="774" spans="1:33" ht="12.75" customHeight="1">
      <c r="A774" s="84"/>
      <c r="B774" s="84"/>
      <c r="C774" s="85"/>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c r="AD774" s="84"/>
      <c r="AE774" s="84"/>
      <c r="AF774" s="84"/>
      <c r="AG774" s="84"/>
    </row>
    <row r="775" spans="1:33" ht="12.75" customHeight="1">
      <c r="A775" s="84"/>
      <c r="B775" s="84"/>
      <c r="C775" s="85"/>
      <c r="D775" s="84"/>
      <c r="E775" s="84"/>
      <c r="F775" s="84"/>
      <c r="G775" s="84"/>
      <c r="H775" s="84"/>
      <c r="I775" s="84"/>
      <c r="J775" s="84"/>
      <c r="K775" s="84"/>
      <c r="L775" s="84"/>
      <c r="M775" s="84"/>
      <c r="N775" s="84"/>
      <c r="O775" s="84"/>
      <c r="P775" s="84"/>
      <c r="Q775" s="84"/>
      <c r="R775" s="84"/>
      <c r="S775" s="84"/>
      <c r="T775" s="84"/>
      <c r="U775" s="84"/>
      <c r="V775" s="84"/>
      <c r="W775" s="84"/>
      <c r="X775" s="84"/>
      <c r="Y775" s="84"/>
      <c r="Z775" s="84"/>
      <c r="AA775" s="84"/>
      <c r="AB775" s="84"/>
      <c r="AC775" s="84"/>
      <c r="AD775" s="84"/>
      <c r="AE775" s="84"/>
      <c r="AF775" s="84"/>
      <c r="AG775" s="84"/>
    </row>
    <row r="776" spans="1:33" ht="12.75" customHeight="1">
      <c r="A776" s="84"/>
      <c r="B776" s="84"/>
      <c r="C776" s="85"/>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c r="AD776" s="84"/>
      <c r="AE776" s="84"/>
      <c r="AF776" s="84"/>
      <c r="AG776" s="84"/>
    </row>
    <row r="777" spans="1:33" ht="12.75" customHeight="1">
      <c r="A777" s="84"/>
      <c r="B777" s="84"/>
      <c r="C777" s="85"/>
      <c r="D777" s="84"/>
      <c r="E777" s="84"/>
      <c r="F777" s="84"/>
      <c r="G777" s="84"/>
      <c r="H777" s="84"/>
      <c r="I777" s="84"/>
      <c r="J777" s="84"/>
      <c r="K777" s="84"/>
      <c r="L777" s="84"/>
      <c r="M777" s="84"/>
      <c r="N777" s="84"/>
      <c r="O777" s="84"/>
      <c r="P777" s="84"/>
      <c r="Q777" s="84"/>
      <c r="R777" s="84"/>
      <c r="S777" s="84"/>
      <c r="T777" s="84"/>
      <c r="U777" s="84"/>
      <c r="V777" s="84"/>
      <c r="W777" s="84"/>
      <c r="X777" s="84"/>
      <c r="Y777" s="84"/>
      <c r="Z777" s="84"/>
      <c r="AA777" s="84"/>
      <c r="AB777" s="84"/>
      <c r="AC777" s="84"/>
      <c r="AD777" s="84"/>
      <c r="AE777" s="84"/>
      <c r="AF777" s="84"/>
      <c r="AG777" s="84"/>
    </row>
    <row r="778" spans="1:33" ht="12.75" customHeight="1">
      <c r="A778" s="84"/>
      <c r="B778" s="84"/>
      <c r="C778" s="85"/>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c r="AD778" s="84"/>
      <c r="AE778" s="84"/>
      <c r="AF778" s="84"/>
      <c r="AG778" s="84"/>
    </row>
    <row r="779" spans="1:33" ht="12.75" customHeight="1">
      <c r="A779" s="84"/>
      <c r="B779" s="84"/>
      <c r="C779" s="85"/>
      <c r="D779" s="84"/>
      <c r="E779" s="84"/>
      <c r="F779" s="84"/>
      <c r="G779" s="84"/>
      <c r="H779" s="84"/>
      <c r="I779" s="84"/>
      <c r="J779" s="84"/>
      <c r="K779" s="84"/>
      <c r="L779" s="84"/>
      <c r="M779" s="84"/>
      <c r="N779" s="84"/>
      <c r="O779" s="84"/>
      <c r="P779" s="84"/>
      <c r="Q779" s="84"/>
      <c r="R779" s="84"/>
      <c r="S779" s="84"/>
      <c r="T779" s="84"/>
      <c r="U779" s="84"/>
      <c r="V779" s="84"/>
      <c r="W779" s="84"/>
      <c r="X779" s="84"/>
      <c r="Y779" s="84"/>
      <c r="Z779" s="84"/>
      <c r="AA779" s="84"/>
      <c r="AB779" s="84"/>
      <c r="AC779" s="84"/>
      <c r="AD779" s="84"/>
      <c r="AE779" s="84"/>
      <c r="AF779" s="84"/>
      <c r="AG779" s="84"/>
    </row>
    <row r="780" spans="1:33" ht="12.75" customHeight="1">
      <c r="A780" s="84"/>
      <c r="B780" s="84"/>
      <c r="C780" s="85"/>
      <c r="D780" s="84"/>
      <c r="E780" s="84"/>
      <c r="F780" s="84"/>
      <c r="G780" s="84"/>
      <c r="H780" s="84"/>
      <c r="I780" s="84"/>
      <c r="J780" s="84"/>
      <c r="K780" s="84"/>
      <c r="L780" s="84"/>
      <c r="M780" s="84"/>
      <c r="N780" s="84"/>
      <c r="O780" s="84"/>
      <c r="P780" s="84"/>
      <c r="Q780" s="84"/>
      <c r="R780" s="84"/>
      <c r="S780" s="84"/>
      <c r="T780" s="84"/>
      <c r="U780" s="84"/>
      <c r="V780" s="84"/>
      <c r="W780" s="84"/>
      <c r="X780" s="84"/>
      <c r="Y780" s="84"/>
      <c r="Z780" s="84"/>
      <c r="AA780" s="84"/>
      <c r="AB780" s="84"/>
      <c r="AC780" s="84"/>
      <c r="AD780" s="84"/>
      <c r="AE780" s="84"/>
      <c r="AF780" s="84"/>
      <c r="AG780" s="84"/>
    </row>
    <row r="781" spans="1:33" ht="12.75" customHeight="1">
      <c r="A781" s="84"/>
      <c r="B781" s="84"/>
      <c r="C781" s="85"/>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c r="AD781" s="84"/>
      <c r="AE781" s="84"/>
      <c r="AF781" s="84"/>
      <c r="AG781" s="84"/>
    </row>
    <row r="782" spans="1:33" ht="12.75" customHeight="1">
      <c r="A782" s="84"/>
      <c r="B782" s="84"/>
      <c r="C782" s="85"/>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84"/>
      <c r="AB782" s="84"/>
      <c r="AC782" s="84"/>
      <c r="AD782" s="84"/>
      <c r="AE782" s="84"/>
      <c r="AF782" s="84"/>
      <c r="AG782" s="84"/>
    </row>
    <row r="783" spans="1:33" ht="12.75" customHeight="1">
      <c r="A783" s="84"/>
      <c r="B783" s="84"/>
      <c r="C783" s="85"/>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c r="AD783" s="84"/>
      <c r="AE783" s="84"/>
      <c r="AF783" s="84"/>
      <c r="AG783" s="84"/>
    </row>
    <row r="784" spans="1:33" ht="12.75" customHeight="1">
      <c r="A784" s="84"/>
      <c r="B784" s="84"/>
      <c r="C784" s="85"/>
      <c r="D784" s="84"/>
      <c r="E784" s="84"/>
      <c r="F784" s="84"/>
      <c r="G784" s="84"/>
      <c r="H784" s="84"/>
      <c r="I784" s="84"/>
      <c r="J784" s="84"/>
      <c r="K784" s="84"/>
      <c r="L784" s="84"/>
      <c r="M784" s="84"/>
      <c r="N784" s="84"/>
      <c r="O784" s="84"/>
      <c r="P784" s="84"/>
      <c r="Q784" s="84"/>
      <c r="R784" s="84"/>
      <c r="S784" s="84"/>
      <c r="T784" s="84"/>
      <c r="U784" s="84"/>
      <c r="V784" s="84"/>
      <c r="W784" s="84"/>
      <c r="X784" s="84"/>
      <c r="Y784" s="84"/>
      <c r="Z784" s="84"/>
      <c r="AA784" s="84"/>
      <c r="AB784" s="84"/>
      <c r="AC784" s="84"/>
      <c r="AD784" s="84"/>
      <c r="AE784" s="84"/>
      <c r="AF784" s="84"/>
      <c r="AG784" s="84"/>
    </row>
    <row r="785" spans="1:33" ht="12.75" customHeight="1">
      <c r="A785" s="84"/>
      <c r="B785" s="84"/>
      <c r="C785" s="85"/>
      <c r="D785" s="84"/>
      <c r="E785" s="84"/>
      <c r="F785" s="84"/>
      <c r="G785" s="84"/>
      <c r="H785" s="84"/>
      <c r="I785" s="84"/>
      <c r="J785" s="84"/>
      <c r="K785" s="84"/>
      <c r="L785" s="84"/>
      <c r="M785" s="84"/>
      <c r="N785" s="84"/>
      <c r="O785" s="84"/>
      <c r="P785" s="84"/>
      <c r="Q785" s="84"/>
      <c r="R785" s="84"/>
      <c r="S785" s="84"/>
      <c r="T785" s="84"/>
      <c r="U785" s="84"/>
      <c r="V785" s="84"/>
      <c r="W785" s="84"/>
      <c r="X785" s="84"/>
      <c r="Y785" s="84"/>
      <c r="Z785" s="84"/>
      <c r="AA785" s="84"/>
      <c r="AB785" s="84"/>
      <c r="AC785" s="84"/>
      <c r="AD785" s="84"/>
      <c r="AE785" s="84"/>
      <c r="AF785" s="84"/>
      <c r="AG785" s="84"/>
    </row>
    <row r="786" spans="1:33" ht="12.75" customHeight="1">
      <c r="A786" s="84"/>
      <c r="B786" s="84"/>
      <c r="C786" s="85"/>
      <c r="D786" s="84"/>
      <c r="E786" s="84"/>
      <c r="F786" s="84"/>
      <c r="G786" s="84"/>
      <c r="H786" s="84"/>
      <c r="I786" s="84"/>
      <c r="J786" s="84"/>
      <c r="K786" s="84"/>
      <c r="L786" s="84"/>
      <c r="M786" s="84"/>
      <c r="N786" s="84"/>
      <c r="O786" s="84"/>
      <c r="P786" s="84"/>
      <c r="Q786" s="84"/>
      <c r="R786" s="84"/>
      <c r="S786" s="84"/>
      <c r="T786" s="84"/>
      <c r="U786" s="84"/>
      <c r="V786" s="84"/>
      <c r="W786" s="84"/>
      <c r="X786" s="84"/>
      <c r="Y786" s="84"/>
      <c r="Z786" s="84"/>
      <c r="AA786" s="84"/>
      <c r="AB786" s="84"/>
      <c r="AC786" s="84"/>
      <c r="AD786" s="84"/>
      <c r="AE786" s="84"/>
      <c r="AF786" s="84"/>
      <c r="AG786" s="84"/>
    </row>
    <row r="787" spans="1:33" ht="12.75" customHeight="1">
      <c r="A787" s="84"/>
      <c r="B787" s="84"/>
      <c r="C787" s="85"/>
      <c r="D787" s="84"/>
      <c r="E787" s="84"/>
      <c r="F787" s="84"/>
      <c r="G787" s="84"/>
      <c r="H787" s="84"/>
      <c r="I787" s="84"/>
      <c r="J787" s="84"/>
      <c r="K787" s="84"/>
      <c r="L787" s="84"/>
      <c r="M787" s="84"/>
      <c r="N787" s="84"/>
      <c r="O787" s="84"/>
      <c r="P787" s="84"/>
      <c r="Q787" s="84"/>
      <c r="R787" s="84"/>
      <c r="S787" s="84"/>
      <c r="T787" s="84"/>
      <c r="U787" s="84"/>
      <c r="V787" s="84"/>
      <c r="W787" s="84"/>
      <c r="X787" s="84"/>
      <c r="Y787" s="84"/>
      <c r="Z787" s="84"/>
      <c r="AA787" s="84"/>
      <c r="AB787" s="84"/>
      <c r="AC787" s="84"/>
      <c r="AD787" s="84"/>
      <c r="AE787" s="84"/>
      <c r="AF787" s="84"/>
      <c r="AG787" s="84"/>
    </row>
    <row r="788" spans="1:33" ht="12.75" customHeight="1">
      <c r="A788" s="84"/>
      <c r="B788" s="84"/>
      <c r="C788" s="85"/>
      <c r="D788" s="84"/>
      <c r="E788" s="84"/>
      <c r="F788" s="84"/>
      <c r="G788" s="84"/>
      <c r="H788" s="84"/>
      <c r="I788" s="84"/>
      <c r="J788" s="84"/>
      <c r="K788" s="84"/>
      <c r="L788" s="84"/>
      <c r="M788" s="84"/>
      <c r="N788" s="84"/>
      <c r="O788" s="84"/>
      <c r="P788" s="84"/>
      <c r="Q788" s="84"/>
      <c r="R788" s="84"/>
      <c r="S788" s="84"/>
      <c r="T788" s="84"/>
      <c r="U788" s="84"/>
      <c r="V788" s="84"/>
      <c r="W788" s="84"/>
      <c r="X788" s="84"/>
      <c r="Y788" s="84"/>
      <c r="Z788" s="84"/>
      <c r="AA788" s="84"/>
      <c r="AB788" s="84"/>
      <c r="AC788" s="84"/>
      <c r="AD788" s="84"/>
      <c r="AE788" s="84"/>
      <c r="AF788" s="84"/>
      <c r="AG788" s="84"/>
    </row>
    <row r="789" spans="1:33" ht="12.75" customHeight="1">
      <c r="A789" s="84"/>
      <c r="B789" s="84"/>
      <c r="C789" s="85"/>
      <c r="D789" s="84"/>
      <c r="E789" s="84"/>
      <c r="F789" s="84"/>
      <c r="G789" s="84"/>
      <c r="H789" s="84"/>
      <c r="I789" s="84"/>
      <c r="J789" s="84"/>
      <c r="K789" s="84"/>
      <c r="L789" s="84"/>
      <c r="M789" s="84"/>
      <c r="N789" s="84"/>
      <c r="O789" s="84"/>
      <c r="P789" s="84"/>
      <c r="Q789" s="84"/>
      <c r="R789" s="84"/>
      <c r="S789" s="84"/>
      <c r="T789" s="84"/>
      <c r="U789" s="84"/>
      <c r="V789" s="84"/>
      <c r="W789" s="84"/>
      <c r="X789" s="84"/>
      <c r="Y789" s="84"/>
      <c r="Z789" s="84"/>
      <c r="AA789" s="84"/>
      <c r="AB789" s="84"/>
      <c r="AC789" s="84"/>
      <c r="AD789" s="84"/>
      <c r="AE789" s="84"/>
      <c r="AF789" s="84"/>
      <c r="AG789" s="84"/>
    </row>
    <row r="790" spans="1:33" ht="12.75" customHeight="1">
      <c r="A790" s="84"/>
      <c r="B790" s="84"/>
      <c r="C790" s="85"/>
      <c r="D790" s="84"/>
      <c r="E790" s="84"/>
      <c r="F790" s="84"/>
      <c r="G790" s="84"/>
      <c r="H790" s="84"/>
      <c r="I790" s="84"/>
      <c r="J790" s="84"/>
      <c r="K790" s="84"/>
      <c r="L790" s="84"/>
      <c r="M790" s="84"/>
      <c r="N790" s="84"/>
      <c r="O790" s="84"/>
      <c r="P790" s="84"/>
      <c r="Q790" s="84"/>
      <c r="R790" s="84"/>
      <c r="S790" s="84"/>
      <c r="T790" s="84"/>
      <c r="U790" s="84"/>
      <c r="V790" s="84"/>
      <c r="W790" s="84"/>
      <c r="X790" s="84"/>
      <c r="Y790" s="84"/>
      <c r="Z790" s="84"/>
      <c r="AA790" s="84"/>
      <c r="AB790" s="84"/>
      <c r="AC790" s="84"/>
      <c r="AD790" s="84"/>
      <c r="AE790" s="84"/>
      <c r="AF790" s="84"/>
      <c r="AG790" s="84"/>
    </row>
    <row r="791" spans="1:33" ht="12.75" customHeight="1">
      <c r="A791" s="84"/>
      <c r="B791" s="84"/>
      <c r="C791" s="85"/>
      <c r="D791" s="84"/>
      <c r="E791" s="84"/>
      <c r="F791" s="84"/>
      <c r="G791" s="84"/>
      <c r="H791" s="84"/>
      <c r="I791" s="84"/>
      <c r="J791" s="84"/>
      <c r="K791" s="84"/>
      <c r="L791" s="84"/>
      <c r="M791" s="84"/>
      <c r="N791" s="84"/>
      <c r="O791" s="84"/>
      <c r="P791" s="84"/>
      <c r="Q791" s="84"/>
      <c r="R791" s="84"/>
      <c r="S791" s="84"/>
      <c r="T791" s="84"/>
      <c r="U791" s="84"/>
      <c r="V791" s="84"/>
      <c r="W791" s="84"/>
      <c r="X791" s="84"/>
      <c r="Y791" s="84"/>
      <c r="Z791" s="84"/>
      <c r="AA791" s="84"/>
      <c r="AB791" s="84"/>
      <c r="AC791" s="84"/>
      <c r="AD791" s="84"/>
      <c r="AE791" s="84"/>
      <c r="AF791" s="84"/>
      <c r="AG791" s="84"/>
    </row>
    <row r="792" spans="1:33" ht="12.75" customHeight="1">
      <c r="A792" s="84"/>
      <c r="B792" s="84"/>
      <c r="C792" s="85"/>
      <c r="D792" s="84"/>
      <c r="E792" s="84"/>
      <c r="F792" s="84"/>
      <c r="G792" s="84"/>
      <c r="H792" s="84"/>
      <c r="I792" s="84"/>
      <c r="J792" s="84"/>
      <c r="K792" s="84"/>
      <c r="L792" s="84"/>
      <c r="M792" s="84"/>
      <c r="N792" s="84"/>
      <c r="O792" s="84"/>
      <c r="P792" s="84"/>
      <c r="Q792" s="84"/>
      <c r="R792" s="84"/>
      <c r="S792" s="84"/>
      <c r="T792" s="84"/>
      <c r="U792" s="84"/>
      <c r="V792" s="84"/>
      <c r="W792" s="84"/>
      <c r="X792" s="84"/>
      <c r="Y792" s="84"/>
      <c r="Z792" s="84"/>
      <c r="AA792" s="84"/>
      <c r="AB792" s="84"/>
      <c r="AC792" s="84"/>
      <c r="AD792" s="84"/>
      <c r="AE792" s="84"/>
      <c r="AF792" s="84"/>
      <c r="AG792" s="84"/>
    </row>
    <row r="793" spans="1:33" ht="12.75" customHeight="1">
      <c r="A793" s="84"/>
      <c r="B793" s="84"/>
      <c r="C793" s="85"/>
      <c r="D793" s="84"/>
      <c r="E793" s="84"/>
      <c r="F793" s="84"/>
      <c r="G793" s="84"/>
      <c r="H793" s="84"/>
      <c r="I793" s="84"/>
      <c r="J793" s="84"/>
      <c r="K793" s="84"/>
      <c r="L793" s="84"/>
      <c r="M793" s="84"/>
      <c r="N793" s="84"/>
      <c r="O793" s="84"/>
      <c r="P793" s="84"/>
      <c r="Q793" s="84"/>
      <c r="R793" s="84"/>
      <c r="S793" s="84"/>
      <c r="T793" s="84"/>
      <c r="U793" s="84"/>
      <c r="V793" s="84"/>
      <c r="W793" s="84"/>
      <c r="X793" s="84"/>
      <c r="Y793" s="84"/>
      <c r="Z793" s="84"/>
      <c r="AA793" s="84"/>
      <c r="AB793" s="84"/>
      <c r="AC793" s="84"/>
      <c r="AD793" s="84"/>
      <c r="AE793" s="84"/>
      <c r="AF793" s="84"/>
      <c r="AG793" s="84"/>
    </row>
    <row r="794" spans="1:33" ht="12.75" customHeight="1">
      <c r="A794" s="84"/>
      <c r="B794" s="84"/>
      <c r="C794" s="85"/>
      <c r="D794" s="84"/>
      <c r="E794" s="84"/>
      <c r="F794" s="84"/>
      <c r="G794" s="84"/>
      <c r="H794" s="84"/>
      <c r="I794" s="84"/>
      <c r="J794" s="84"/>
      <c r="K794" s="84"/>
      <c r="L794" s="84"/>
      <c r="M794" s="84"/>
      <c r="N794" s="84"/>
      <c r="O794" s="84"/>
      <c r="P794" s="84"/>
      <c r="Q794" s="84"/>
      <c r="R794" s="84"/>
      <c r="S794" s="84"/>
      <c r="T794" s="84"/>
      <c r="U794" s="84"/>
      <c r="V794" s="84"/>
      <c r="W794" s="84"/>
      <c r="X794" s="84"/>
      <c r="Y794" s="84"/>
      <c r="Z794" s="84"/>
      <c r="AA794" s="84"/>
      <c r="AB794" s="84"/>
      <c r="AC794" s="84"/>
      <c r="AD794" s="84"/>
      <c r="AE794" s="84"/>
      <c r="AF794" s="84"/>
      <c r="AG794" s="84"/>
    </row>
    <row r="795" spans="1:33" ht="12.75" customHeight="1">
      <c r="A795" s="84"/>
      <c r="B795" s="84"/>
      <c r="C795" s="85"/>
      <c r="D795" s="84"/>
      <c r="E795" s="84"/>
      <c r="F795" s="84"/>
      <c r="G795" s="84"/>
      <c r="H795" s="84"/>
      <c r="I795" s="84"/>
      <c r="J795" s="84"/>
      <c r="K795" s="84"/>
      <c r="L795" s="84"/>
      <c r="M795" s="84"/>
      <c r="N795" s="84"/>
      <c r="O795" s="84"/>
      <c r="P795" s="84"/>
      <c r="Q795" s="84"/>
      <c r="R795" s="84"/>
      <c r="S795" s="84"/>
      <c r="T795" s="84"/>
      <c r="U795" s="84"/>
      <c r="V795" s="84"/>
      <c r="W795" s="84"/>
      <c r="X795" s="84"/>
      <c r="Y795" s="84"/>
      <c r="Z795" s="84"/>
      <c r="AA795" s="84"/>
      <c r="AB795" s="84"/>
      <c r="AC795" s="84"/>
      <c r="AD795" s="84"/>
      <c r="AE795" s="84"/>
      <c r="AF795" s="84"/>
      <c r="AG795" s="84"/>
    </row>
    <row r="796" spans="1:33" ht="12.75" customHeight="1">
      <c r="A796" s="84"/>
      <c r="B796" s="84"/>
      <c r="C796" s="85"/>
      <c r="D796" s="84"/>
      <c r="E796" s="84"/>
      <c r="F796" s="84"/>
      <c r="G796" s="84"/>
      <c r="H796" s="84"/>
      <c r="I796" s="84"/>
      <c r="J796" s="84"/>
      <c r="K796" s="84"/>
      <c r="L796" s="84"/>
      <c r="M796" s="84"/>
      <c r="N796" s="84"/>
      <c r="O796" s="84"/>
      <c r="P796" s="84"/>
      <c r="Q796" s="84"/>
      <c r="R796" s="84"/>
      <c r="S796" s="84"/>
      <c r="T796" s="84"/>
      <c r="U796" s="84"/>
      <c r="V796" s="84"/>
      <c r="W796" s="84"/>
      <c r="X796" s="84"/>
      <c r="Y796" s="84"/>
      <c r="Z796" s="84"/>
      <c r="AA796" s="84"/>
      <c r="AB796" s="84"/>
      <c r="AC796" s="84"/>
      <c r="AD796" s="84"/>
      <c r="AE796" s="84"/>
      <c r="AF796" s="84"/>
      <c r="AG796" s="84"/>
    </row>
    <row r="797" spans="1:33" ht="12.75" customHeight="1">
      <c r="A797" s="84"/>
      <c r="B797" s="84"/>
      <c r="C797" s="85"/>
      <c r="D797" s="84"/>
      <c r="E797" s="84"/>
      <c r="F797" s="84"/>
      <c r="G797" s="84"/>
      <c r="H797" s="84"/>
      <c r="I797" s="84"/>
      <c r="J797" s="84"/>
      <c r="K797" s="84"/>
      <c r="L797" s="84"/>
      <c r="M797" s="84"/>
      <c r="N797" s="84"/>
      <c r="O797" s="84"/>
      <c r="P797" s="84"/>
      <c r="Q797" s="84"/>
      <c r="R797" s="84"/>
      <c r="S797" s="84"/>
      <c r="T797" s="84"/>
      <c r="U797" s="84"/>
      <c r="V797" s="84"/>
      <c r="W797" s="84"/>
      <c r="X797" s="84"/>
      <c r="Y797" s="84"/>
      <c r="Z797" s="84"/>
      <c r="AA797" s="84"/>
      <c r="AB797" s="84"/>
      <c r="AC797" s="84"/>
      <c r="AD797" s="84"/>
      <c r="AE797" s="84"/>
      <c r="AF797" s="84"/>
      <c r="AG797" s="84"/>
    </row>
    <row r="798" spans="1:33" ht="12.75" customHeight="1">
      <c r="A798" s="84"/>
      <c r="B798" s="84"/>
      <c r="C798" s="85"/>
      <c r="D798" s="84"/>
      <c r="E798" s="84"/>
      <c r="F798" s="84"/>
      <c r="G798" s="84"/>
      <c r="H798" s="84"/>
      <c r="I798" s="84"/>
      <c r="J798" s="84"/>
      <c r="K798" s="84"/>
      <c r="L798" s="84"/>
      <c r="M798" s="84"/>
      <c r="N798" s="84"/>
      <c r="O798" s="84"/>
      <c r="P798" s="84"/>
      <c r="Q798" s="84"/>
      <c r="R798" s="84"/>
      <c r="S798" s="84"/>
      <c r="T798" s="84"/>
      <c r="U798" s="84"/>
      <c r="V798" s="84"/>
      <c r="W798" s="84"/>
      <c r="X798" s="84"/>
      <c r="Y798" s="84"/>
      <c r="Z798" s="84"/>
      <c r="AA798" s="84"/>
      <c r="AB798" s="84"/>
      <c r="AC798" s="84"/>
      <c r="AD798" s="84"/>
      <c r="AE798" s="84"/>
      <c r="AF798" s="84"/>
      <c r="AG798" s="84"/>
    </row>
    <row r="799" spans="1:33" ht="12.75" customHeight="1">
      <c r="A799" s="84"/>
      <c r="B799" s="84"/>
      <c r="C799" s="85"/>
      <c r="D799" s="84"/>
      <c r="E799" s="84"/>
      <c r="F799" s="84"/>
      <c r="G799" s="84"/>
      <c r="H799" s="84"/>
      <c r="I799" s="84"/>
      <c r="J799" s="84"/>
      <c r="K799" s="84"/>
      <c r="L799" s="84"/>
      <c r="M799" s="84"/>
      <c r="N799" s="84"/>
      <c r="O799" s="84"/>
      <c r="P799" s="84"/>
      <c r="Q799" s="84"/>
      <c r="R799" s="84"/>
      <c r="S799" s="84"/>
      <c r="T799" s="84"/>
      <c r="U799" s="84"/>
      <c r="V799" s="84"/>
      <c r="W799" s="84"/>
      <c r="X799" s="84"/>
      <c r="Y799" s="84"/>
      <c r="Z799" s="84"/>
      <c r="AA799" s="84"/>
      <c r="AB799" s="84"/>
      <c r="AC799" s="84"/>
      <c r="AD799" s="84"/>
      <c r="AE799" s="84"/>
      <c r="AF799" s="84"/>
      <c r="AG799" s="84"/>
    </row>
    <row r="800" spans="1:33" ht="12.75" customHeight="1">
      <c r="A800" s="84"/>
      <c r="B800" s="84"/>
      <c r="C800" s="85"/>
      <c r="D800" s="84"/>
      <c r="E800" s="84"/>
      <c r="F800" s="84"/>
      <c r="G800" s="84"/>
      <c r="H800" s="84"/>
      <c r="I800" s="84"/>
      <c r="J800" s="84"/>
      <c r="K800" s="84"/>
      <c r="L800" s="84"/>
      <c r="M800" s="84"/>
      <c r="N800" s="84"/>
      <c r="O800" s="84"/>
      <c r="P800" s="84"/>
      <c r="Q800" s="84"/>
      <c r="R800" s="84"/>
      <c r="S800" s="84"/>
      <c r="T800" s="84"/>
      <c r="U800" s="84"/>
      <c r="V800" s="84"/>
      <c r="W800" s="84"/>
      <c r="X800" s="84"/>
      <c r="Y800" s="84"/>
      <c r="Z800" s="84"/>
      <c r="AA800" s="84"/>
      <c r="AB800" s="84"/>
      <c r="AC800" s="84"/>
      <c r="AD800" s="84"/>
      <c r="AE800" s="84"/>
      <c r="AF800" s="84"/>
      <c r="AG800" s="84"/>
    </row>
    <row r="801" spans="1:33" ht="12.75" customHeight="1">
      <c r="A801" s="84"/>
      <c r="B801" s="84"/>
      <c r="C801" s="85"/>
      <c r="D801" s="84"/>
      <c r="E801" s="84"/>
      <c r="F801" s="84"/>
      <c r="G801" s="84"/>
      <c r="H801" s="84"/>
      <c r="I801" s="84"/>
      <c r="J801" s="84"/>
      <c r="K801" s="84"/>
      <c r="L801" s="84"/>
      <c r="M801" s="84"/>
      <c r="N801" s="84"/>
      <c r="O801" s="84"/>
      <c r="P801" s="84"/>
      <c r="Q801" s="84"/>
      <c r="R801" s="84"/>
      <c r="S801" s="84"/>
      <c r="T801" s="84"/>
      <c r="U801" s="84"/>
      <c r="V801" s="84"/>
      <c r="W801" s="84"/>
      <c r="X801" s="84"/>
      <c r="Y801" s="84"/>
      <c r="Z801" s="84"/>
      <c r="AA801" s="84"/>
      <c r="AB801" s="84"/>
      <c r="AC801" s="84"/>
      <c r="AD801" s="84"/>
      <c r="AE801" s="84"/>
      <c r="AF801" s="84"/>
      <c r="AG801" s="84"/>
    </row>
    <row r="802" spans="1:33" ht="12.75" customHeight="1">
      <c r="A802" s="84"/>
      <c r="B802" s="84"/>
      <c r="C802" s="85"/>
      <c r="D802" s="84"/>
      <c r="E802" s="84"/>
      <c r="F802" s="84"/>
      <c r="G802" s="84"/>
      <c r="H802" s="84"/>
      <c r="I802" s="84"/>
      <c r="J802" s="84"/>
      <c r="K802" s="84"/>
      <c r="L802" s="84"/>
      <c r="M802" s="84"/>
      <c r="N802" s="84"/>
      <c r="O802" s="84"/>
      <c r="P802" s="84"/>
      <c r="Q802" s="84"/>
      <c r="R802" s="84"/>
      <c r="S802" s="84"/>
      <c r="T802" s="84"/>
      <c r="U802" s="84"/>
      <c r="V802" s="84"/>
      <c r="W802" s="84"/>
      <c r="X802" s="84"/>
      <c r="Y802" s="84"/>
      <c r="Z802" s="84"/>
      <c r="AA802" s="84"/>
      <c r="AB802" s="84"/>
      <c r="AC802" s="84"/>
      <c r="AD802" s="84"/>
      <c r="AE802" s="84"/>
      <c r="AF802" s="84"/>
      <c r="AG802" s="84"/>
    </row>
    <row r="803" spans="1:33" ht="12.75" customHeight="1">
      <c r="A803" s="84"/>
      <c r="B803" s="84"/>
      <c r="C803" s="85"/>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c r="AD803" s="84"/>
      <c r="AE803" s="84"/>
      <c r="AF803" s="84"/>
      <c r="AG803" s="84"/>
    </row>
    <row r="804" spans="1:33" ht="12.75" customHeight="1">
      <c r="A804" s="84"/>
      <c r="B804" s="84"/>
      <c r="C804" s="85"/>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c r="AD804" s="84"/>
      <c r="AE804" s="84"/>
      <c r="AF804" s="84"/>
      <c r="AG804" s="84"/>
    </row>
    <row r="805" spans="1:33" ht="12.75" customHeight="1">
      <c r="A805" s="84"/>
      <c r="B805" s="84"/>
      <c r="C805" s="85"/>
      <c r="D805" s="84"/>
      <c r="E805" s="84"/>
      <c r="F805" s="84"/>
      <c r="G805" s="84"/>
      <c r="H805" s="84"/>
      <c r="I805" s="84"/>
      <c r="J805" s="84"/>
      <c r="K805" s="84"/>
      <c r="L805" s="84"/>
      <c r="M805" s="84"/>
      <c r="N805" s="84"/>
      <c r="O805" s="84"/>
      <c r="P805" s="84"/>
      <c r="Q805" s="84"/>
      <c r="R805" s="84"/>
      <c r="S805" s="84"/>
      <c r="T805" s="84"/>
      <c r="U805" s="84"/>
      <c r="V805" s="84"/>
      <c r="W805" s="84"/>
      <c r="X805" s="84"/>
      <c r="Y805" s="84"/>
      <c r="Z805" s="84"/>
      <c r="AA805" s="84"/>
      <c r="AB805" s="84"/>
      <c r="AC805" s="84"/>
      <c r="AD805" s="84"/>
      <c r="AE805" s="84"/>
      <c r="AF805" s="84"/>
      <c r="AG805" s="84"/>
    </row>
    <row r="806" spans="1:33" ht="12.75" customHeight="1">
      <c r="A806" s="84"/>
      <c r="B806" s="84"/>
      <c r="C806" s="85"/>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c r="AD806" s="84"/>
      <c r="AE806" s="84"/>
      <c r="AF806" s="84"/>
      <c r="AG806" s="84"/>
    </row>
    <row r="807" spans="1:33" ht="12.75" customHeight="1">
      <c r="A807" s="84"/>
      <c r="B807" s="84"/>
      <c r="C807" s="85"/>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c r="AD807" s="84"/>
      <c r="AE807" s="84"/>
      <c r="AF807" s="84"/>
      <c r="AG807" s="84"/>
    </row>
    <row r="808" spans="1:33" ht="12.75" customHeight="1">
      <c r="A808" s="84"/>
      <c r="B808" s="84"/>
      <c r="C808" s="85"/>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c r="AD808" s="84"/>
      <c r="AE808" s="84"/>
      <c r="AF808" s="84"/>
      <c r="AG808" s="84"/>
    </row>
    <row r="809" spans="1:33" ht="12.75" customHeight="1">
      <c r="A809" s="84"/>
      <c r="B809" s="84"/>
      <c r="C809" s="85"/>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c r="AD809" s="84"/>
      <c r="AE809" s="84"/>
      <c r="AF809" s="84"/>
      <c r="AG809" s="84"/>
    </row>
    <row r="810" spans="1:33" ht="12.75" customHeight="1">
      <c r="A810" s="84"/>
      <c r="B810" s="84"/>
      <c r="C810" s="85"/>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c r="AD810" s="84"/>
      <c r="AE810" s="84"/>
      <c r="AF810" s="84"/>
      <c r="AG810" s="84"/>
    </row>
    <row r="811" spans="1:33" ht="12.75" customHeight="1">
      <c r="A811" s="84"/>
      <c r="B811" s="84"/>
      <c r="C811" s="85"/>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AF811" s="84"/>
      <c r="AG811" s="84"/>
    </row>
    <row r="812" spans="1:33" ht="12.75" customHeight="1">
      <c r="A812" s="84"/>
      <c r="B812" s="84"/>
      <c r="C812" s="85"/>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AF812" s="84"/>
      <c r="AG812" s="84"/>
    </row>
    <row r="813" spans="1:33" ht="12.75" customHeight="1">
      <c r="A813" s="84"/>
      <c r="B813" s="84"/>
      <c r="C813" s="85"/>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AF813" s="84"/>
      <c r="AG813" s="84"/>
    </row>
    <row r="814" spans="1:33" ht="12.75" customHeight="1">
      <c r="A814" s="84"/>
      <c r="B814" s="84"/>
      <c r="C814" s="85"/>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c r="AD814" s="84"/>
      <c r="AE814" s="84"/>
      <c r="AF814" s="84"/>
      <c r="AG814" s="84"/>
    </row>
    <row r="815" spans="1:33" ht="12.75" customHeight="1">
      <c r="A815" s="84"/>
      <c r="B815" s="84"/>
      <c r="C815" s="85"/>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c r="AD815" s="84"/>
      <c r="AE815" s="84"/>
      <c r="AF815" s="84"/>
      <c r="AG815" s="84"/>
    </row>
    <row r="816" spans="1:33" ht="12.75" customHeight="1">
      <c r="A816" s="84"/>
      <c r="B816" s="84"/>
      <c r="C816" s="85"/>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c r="AD816" s="84"/>
      <c r="AE816" s="84"/>
      <c r="AF816" s="84"/>
      <c r="AG816" s="84"/>
    </row>
    <row r="817" spans="1:33" ht="12.75" customHeight="1">
      <c r="A817" s="84"/>
      <c r="B817" s="84"/>
      <c r="C817" s="85"/>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c r="AD817" s="84"/>
      <c r="AE817" s="84"/>
      <c r="AF817" s="84"/>
      <c r="AG817" s="84"/>
    </row>
    <row r="818" spans="1:33" ht="12.75" customHeight="1">
      <c r="A818" s="84"/>
      <c r="B818" s="84"/>
      <c r="C818" s="85"/>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c r="AD818" s="84"/>
      <c r="AE818" s="84"/>
      <c r="AF818" s="84"/>
      <c r="AG818" s="84"/>
    </row>
    <row r="819" spans="1:33" ht="12.75" customHeight="1">
      <c r="A819" s="84"/>
      <c r="B819" s="84"/>
      <c r="C819" s="85"/>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c r="AD819" s="84"/>
      <c r="AE819" s="84"/>
      <c r="AF819" s="84"/>
      <c r="AG819" s="84"/>
    </row>
    <row r="820" spans="1:33" ht="12.75" customHeight="1">
      <c r="A820" s="84"/>
      <c r="B820" s="84"/>
      <c r="C820" s="85"/>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c r="AD820" s="84"/>
      <c r="AE820" s="84"/>
      <c r="AF820" s="84"/>
      <c r="AG820" s="84"/>
    </row>
    <row r="821" spans="1:33" ht="12.75" customHeight="1">
      <c r="A821" s="84"/>
      <c r="B821" s="84"/>
      <c r="C821" s="85"/>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c r="AD821" s="84"/>
      <c r="AE821" s="84"/>
      <c r="AF821" s="84"/>
      <c r="AG821" s="84"/>
    </row>
    <row r="822" spans="1:33" ht="12.75" customHeight="1">
      <c r="A822" s="84"/>
      <c r="B822" s="84"/>
      <c r="C822" s="85"/>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c r="AD822" s="84"/>
      <c r="AE822" s="84"/>
      <c r="AF822" s="84"/>
      <c r="AG822" s="84"/>
    </row>
    <row r="823" spans="1:33" ht="12.75" customHeight="1">
      <c r="A823" s="84"/>
      <c r="B823" s="84"/>
      <c r="C823" s="85"/>
      <c r="D823" s="84"/>
      <c r="E823" s="84"/>
      <c r="F823" s="84"/>
      <c r="G823" s="84"/>
      <c r="H823" s="84"/>
      <c r="I823" s="84"/>
      <c r="J823" s="84"/>
      <c r="K823" s="84"/>
      <c r="L823" s="84"/>
      <c r="M823" s="84"/>
      <c r="N823" s="84"/>
      <c r="O823" s="84"/>
      <c r="P823" s="84"/>
      <c r="Q823" s="84"/>
      <c r="R823" s="84"/>
      <c r="S823" s="84"/>
      <c r="T823" s="84"/>
      <c r="U823" s="84"/>
      <c r="V823" s="84"/>
      <c r="W823" s="84"/>
      <c r="X823" s="84"/>
      <c r="Y823" s="84"/>
      <c r="Z823" s="84"/>
      <c r="AA823" s="84"/>
      <c r="AB823" s="84"/>
      <c r="AC823" s="84"/>
      <c r="AD823" s="84"/>
      <c r="AE823" s="84"/>
      <c r="AF823" s="84"/>
      <c r="AG823" s="84"/>
    </row>
    <row r="824" spans="1:33" ht="12.75" customHeight="1">
      <c r="A824" s="84"/>
      <c r="B824" s="84"/>
      <c r="C824" s="85"/>
      <c r="D824" s="84"/>
      <c r="E824" s="84"/>
      <c r="F824" s="84"/>
      <c r="G824" s="84"/>
      <c r="H824" s="84"/>
      <c r="I824" s="84"/>
      <c r="J824" s="84"/>
      <c r="K824" s="84"/>
      <c r="L824" s="84"/>
      <c r="M824" s="84"/>
      <c r="N824" s="84"/>
      <c r="O824" s="84"/>
      <c r="P824" s="84"/>
      <c r="Q824" s="84"/>
      <c r="R824" s="84"/>
      <c r="S824" s="84"/>
      <c r="T824" s="84"/>
      <c r="U824" s="84"/>
      <c r="V824" s="84"/>
      <c r="W824" s="84"/>
      <c r="X824" s="84"/>
      <c r="Y824" s="84"/>
      <c r="Z824" s="84"/>
      <c r="AA824" s="84"/>
      <c r="AB824" s="84"/>
      <c r="AC824" s="84"/>
      <c r="AD824" s="84"/>
      <c r="AE824" s="84"/>
      <c r="AF824" s="84"/>
      <c r="AG824" s="84"/>
    </row>
    <row r="825" spans="1:33" ht="12.75" customHeight="1">
      <c r="A825" s="84"/>
      <c r="B825" s="84"/>
      <c r="C825" s="85"/>
      <c r="D825" s="84"/>
      <c r="E825" s="84"/>
      <c r="F825" s="84"/>
      <c r="G825" s="84"/>
      <c r="H825" s="84"/>
      <c r="I825" s="84"/>
      <c r="J825" s="84"/>
      <c r="K825" s="84"/>
      <c r="L825" s="84"/>
      <c r="M825" s="84"/>
      <c r="N825" s="84"/>
      <c r="O825" s="84"/>
      <c r="P825" s="84"/>
      <c r="Q825" s="84"/>
      <c r="R825" s="84"/>
      <c r="S825" s="84"/>
      <c r="T825" s="84"/>
      <c r="U825" s="84"/>
      <c r="V825" s="84"/>
      <c r="W825" s="84"/>
      <c r="X825" s="84"/>
      <c r="Y825" s="84"/>
      <c r="Z825" s="84"/>
      <c r="AA825" s="84"/>
      <c r="AB825" s="84"/>
      <c r="AC825" s="84"/>
      <c r="AD825" s="84"/>
      <c r="AE825" s="84"/>
      <c r="AF825" s="84"/>
      <c r="AG825" s="84"/>
    </row>
    <row r="826" spans="1:33" ht="12.75" customHeight="1">
      <c r="A826" s="84"/>
      <c r="B826" s="84"/>
      <c r="C826" s="85"/>
      <c r="D826" s="84"/>
      <c r="E826" s="84"/>
      <c r="F826" s="84"/>
      <c r="G826" s="84"/>
      <c r="H826" s="84"/>
      <c r="I826" s="84"/>
      <c r="J826" s="84"/>
      <c r="K826" s="84"/>
      <c r="L826" s="84"/>
      <c r="M826" s="84"/>
      <c r="N826" s="84"/>
      <c r="O826" s="84"/>
      <c r="P826" s="84"/>
      <c r="Q826" s="84"/>
      <c r="R826" s="84"/>
      <c r="S826" s="84"/>
      <c r="T826" s="84"/>
      <c r="U826" s="84"/>
      <c r="V826" s="84"/>
      <c r="W826" s="84"/>
      <c r="X826" s="84"/>
      <c r="Y826" s="84"/>
      <c r="Z826" s="84"/>
      <c r="AA826" s="84"/>
      <c r="AB826" s="84"/>
      <c r="AC826" s="84"/>
      <c r="AD826" s="84"/>
      <c r="AE826" s="84"/>
      <c r="AF826" s="84"/>
      <c r="AG826" s="84"/>
    </row>
    <row r="827" spans="1:33" ht="12.75" customHeight="1">
      <c r="A827" s="84"/>
      <c r="B827" s="84"/>
      <c r="C827" s="85"/>
      <c r="D827" s="84"/>
      <c r="E827" s="84"/>
      <c r="F827" s="84"/>
      <c r="G827" s="84"/>
      <c r="H827" s="84"/>
      <c r="I827" s="84"/>
      <c r="J827" s="84"/>
      <c r="K827" s="84"/>
      <c r="L827" s="84"/>
      <c r="M827" s="84"/>
      <c r="N827" s="84"/>
      <c r="O827" s="84"/>
      <c r="P827" s="84"/>
      <c r="Q827" s="84"/>
      <c r="R827" s="84"/>
      <c r="S827" s="84"/>
      <c r="T827" s="84"/>
      <c r="U827" s="84"/>
      <c r="V827" s="84"/>
      <c r="W827" s="84"/>
      <c r="X827" s="84"/>
      <c r="Y827" s="84"/>
      <c r="Z827" s="84"/>
      <c r="AA827" s="84"/>
      <c r="AB827" s="84"/>
      <c r="AC827" s="84"/>
      <c r="AD827" s="84"/>
      <c r="AE827" s="84"/>
      <c r="AF827" s="84"/>
      <c r="AG827" s="84"/>
    </row>
    <row r="828" spans="1:33" ht="12.75" customHeight="1">
      <c r="A828" s="84"/>
      <c r="B828" s="84"/>
      <c r="C828" s="85"/>
      <c r="D828" s="84"/>
      <c r="E828" s="84"/>
      <c r="F828" s="84"/>
      <c r="G828" s="84"/>
      <c r="H828" s="84"/>
      <c r="I828" s="84"/>
      <c r="J828" s="84"/>
      <c r="K828" s="84"/>
      <c r="L828" s="84"/>
      <c r="M828" s="84"/>
      <c r="N828" s="84"/>
      <c r="O828" s="84"/>
      <c r="P828" s="84"/>
      <c r="Q828" s="84"/>
      <c r="R828" s="84"/>
      <c r="S828" s="84"/>
      <c r="T828" s="84"/>
      <c r="U828" s="84"/>
      <c r="V828" s="84"/>
      <c r="W828" s="84"/>
      <c r="X828" s="84"/>
      <c r="Y828" s="84"/>
      <c r="Z828" s="84"/>
      <c r="AA828" s="84"/>
      <c r="AB828" s="84"/>
      <c r="AC828" s="84"/>
      <c r="AD828" s="84"/>
      <c r="AE828" s="84"/>
      <c r="AF828" s="84"/>
      <c r="AG828" s="84"/>
    </row>
    <row r="829" spans="1:33" ht="12.75" customHeight="1">
      <c r="A829" s="84"/>
      <c r="B829" s="84"/>
      <c r="C829" s="85"/>
      <c r="D829" s="84"/>
      <c r="E829" s="84"/>
      <c r="F829" s="84"/>
      <c r="G829" s="84"/>
      <c r="H829" s="84"/>
      <c r="I829" s="84"/>
      <c r="J829" s="84"/>
      <c r="K829" s="84"/>
      <c r="L829" s="84"/>
      <c r="M829" s="84"/>
      <c r="N829" s="84"/>
      <c r="O829" s="84"/>
      <c r="P829" s="84"/>
      <c r="Q829" s="84"/>
      <c r="R829" s="84"/>
      <c r="S829" s="84"/>
      <c r="T829" s="84"/>
      <c r="U829" s="84"/>
      <c r="V829" s="84"/>
      <c r="W829" s="84"/>
      <c r="X829" s="84"/>
      <c r="Y829" s="84"/>
      <c r="Z829" s="84"/>
      <c r="AA829" s="84"/>
      <c r="AB829" s="84"/>
      <c r="AC829" s="84"/>
      <c r="AD829" s="84"/>
      <c r="AE829" s="84"/>
      <c r="AF829" s="84"/>
      <c r="AG829" s="84"/>
    </row>
    <row r="830" spans="1:33" ht="12.75" customHeight="1">
      <c r="A830" s="84"/>
      <c r="B830" s="84"/>
      <c r="C830" s="85"/>
      <c r="D830" s="84"/>
      <c r="E830" s="84"/>
      <c r="F830" s="84"/>
      <c r="G830" s="84"/>
      <c r="H830" s="84"/>
      <c r="I830" s="84"/>
      <c r="J830" s="84"/>
      <c r="K830" s="84"/>
      <c r="L830" s="84"/>
      <c r="M830" s="84"/>
      <c r="N830" s="84"/>
      <c r="O830" s="84"/>
      <c r="P830" s="84"/>
      <c r="Q830" s="84"/>
      <c r="R830" s="84"/>
      <c r="S830" s="84"/>
      <c r="T830" s="84"/>
      <c r="U830" s="84"/>
      <c r="V830" s="84"/>
      <c r="W830" s="84"/>
      <c r="X830" s="84"/>
      <c r="Y830" s="84"/>
      <c r="Z830" s="84"/>
      <c r="AA830" s="84"/>
      <c r="AB830" s="84"/>
      <c r="AC830" s="84"/>
      <c r="AD830" s="84"/>
      <c r="AE830" s="84"/>
      <c r="AF830" s="84"/>
      <c r="AG830" s="84"/>
    </row>
    <row r="831" spans="1:33" ht="12.75" customHeight="1">
      <c r="A831" s="84"/>
      <c r="B831" s="84"/>
      <c r="C831" s="85"/>
      <c r="D831" s="84"/>
      <c r="E831" s="84"/>
      <c r="F831" s="84"/>
      <c r="G831" s="84"/>
      <c r="H831" s="84"/>
      <c r="I831" s="84"/>
      <c r="J831" s="84"/>
      <c r="K831" s="84"/>
      <c r="L831" s="84"/>
      <c r="M831" s="84"/>
      <c r="N831" s="84"/>
      <c r="O831" s="84"/>
      <c r="P831" s="84"/>
      <c r="Q831" s="84"/>
      <c r="R831" s="84"/>
      <c r="S831" s="84"/>
      <c r="T831" s="84"/>
      <c r="U831" s="84"/>
      <c r="V831" s="84"/>
      <c r="W831" s="84"/>
      <c r="X831" s="84"/>
      <c r="Y831" s="84"/>
      <c r="Z831" s="84"/>
      <c r="AA831" s="84"/>
      <c r="AB831" s="84"/>
      <c r="AC831" s="84"/>
      <c r="AD831" s="84"/>
      <c r="AE831" s="84"/>
      <c r="AF831" s="84"/>
      <c r="AG831" s="84"/>
    </row>
    <row r="832" spans="1:33" ht="12.75" customHeight="1">
      <c r="A832" s="84"/>
      <c r="B832" s="84"/>
      <c r="C832" s="85"/>
      <c r="D832" s="84"/>
      <c r="E832" s="84"/>
      <c r="F832" s="84"/>
      <c r="G832" s="84"/>
      <c r="H832" s="84"/>
      <c r="I832" s="84"/>
      <c r="J832" s="84"/>
      <c r="K832" s="84"/>
      <c r="L832" s="84"/>
      <c r="M832" s="84"/>
      <c r="N832" s="84"/>
      <c r="O832" s="84"/>
      <c r="P832" s="84"/>
      <c r="Q832" s="84"/>
      <c r="R832" s="84"/>
      <c r="S832" s="84"/>
      <c r="T832" s="84"/>
      <c r="U832" s="84"/>
      <c r="V832" s="84"/>
      <c r="W832" s="84"/>
      <c r="X832" s="84"/>
      <c r="Y832" s="84"/>
      <c r="Z832" s="84"/>
      <c r="AA832" s="84"/>
      <c r="AB832" s="84"/>
      <c r="AC832" s="84"/>
      <c r="AD832" s="84"/>
      <c r="AE832" s="84"/>
      <c r="AF832" s="84"/>
      <c r="AG832" s="84"/>
    </row>
    <row r="833" spans="1:33" ht="12.75" customHeight="1">
      <c r="A833" s="84"/>
      <c r="B833" s="84"/>
      <c r="C833" s="85"/>
      <c r="D833" s="84"/>
      <c r="E833" s="84"/>
      <c r="F833" s="84"/>
      <c r="G833" s="84"/>
      <c r="H833" s="84"/>
      <c r="I833" s="84"/>
      <c r="J833" s="84"/>
      <c r="K833" s="84"/>
      <c r="L833" s="84"/>
      <c r="M833" s="84"/>
      <c r="N833" s="84"/>
      <c r="O833" s="84"/>
      <c r="P833" s="84"/>
      <c r="Q833" s="84"/>
      <c r="R833" s="84"/>
      <c r="S833" s="84"/>
      <c r="T833" s="84"/>
      <c r="U833" s="84"/>
      <c r="V833" s="84"/>
      <c r="W833" s="84"/>
      <c r="X833" s="84"/>
      <c r="Y833" s="84"/>
      <c r="Z833" s="84"/>
      <c r="AA833" s="84"/>
      <c r="AB833" s="84"/>
      <c r="AC833" s="84"/>
      <c r="AD833" s="84"/>
      <c r="AE833" s="84"/>
      <c r="AF833" s="84"/>
      <c r="AG833" s="84"/>
    </row>
    <row r="834" spans="1:33" ht="12.75" customHeight="1">
      <c r="A834" s="84"/>
      <c r="B834" s="84"/>
      <c r="C834" s="85"/>
      <c r="D834" s="84"/>
      <c r="E834" s="84"/>
      <c r="F834" s="84"/>
      <c r="G834" s="84"/>
      <c r="H834" s="84"/>
      <c r="I834" s="84"/>
      <c r="J834" s="84"/>
      <c r="K834" s="84"/>
      <c r="L834" s="84"/>
      <c r="M834" s="84"/>
      <c r="N834" s="84"/>
      <c r="O834" s="84"/>
      <c r="P834" s="84"/>
      <c r="Q834" s="84"/>
      <c r="R834" s="84"/>
      <c r="S834" s="84"/>
      <c r="T834" s="84"/>
      <c r="U834" s="84"/>
      <c r="V834" s="84"/>
      <c r="W834" s="84"/>
      <c r="X834" s="84"/>
      <c r="Y834" s="84"/>
      <c r="Z834" s="84"/>
      <c r="AA834" s="84"/>
      <c r="AB834" s="84"/>
      <c r="AC834" s="84"/>
      <c r="AD834" s="84"/>
      <c r="AE834" s="84"/>
      <c r="AF834" s="84"/>
      <c r="AG834" s="84"/>
    </row>
    <row r="835" spans="1:33" ht="12.75" customHeight="1">
      <c r="A835" s="84"/>
      <c r="B835" s="84"/>
      <c r="C835" s="85"/>
      <c r="D835" s="84"/>
      <c r="E835" s="84"/>
      <c r="F835" s="84"/>
      <c r="G835" s="84"/>
      <c r="H835" s="84"/>
      <c r="I835" s="84"/>
      <c r="J835" s="84"/>
      <c r="K835" s="84"/>
      <c r="L835" s="84"/>
      <c r="M835" s="84"/>
      <c r="N835" s="84"/>
      <c r="O835" s="84"/>
      <c r="P835" s="84"/>
      <c r="Q835" s="84"/>
      <c r="R835" s="84"/>
      <c r="S835" s="84"/>
      <c r="T835" s="84"/>
      <c r="U835" s="84"/>
      <c r="V835" s="84"/>
      <c r="W835" s="84"/>
      <c r="X835" s="84"/>
      <c r="Y835" s="84"/>
      <c r="Z835" s="84"/>
      <c r="AA835" s="84"/>
      <c r="AB835" s="84"/>
      <c r="AC835" s="84"/>
      <c r="AD835" s="84"/>
      <c r="AE835" s="84"/>
      <c r="AF835" s="84"/>
      <c r="AG835" s="84"/>
    </row>
    <row r="836" spans="1:33" ht="12.75" customHeight="1">
      <c r="A836" s="84"/>
      <c r="B836" s="84"/>
      <c r="C836" s="85"/>
      <c r="D836" s="84"/>
      <c r="E836" s="84"/>
      <c r="F836" s="84"/>
      <c r="G836" s="84"/>
      <c r="H836" s="84"/>
      <c r="I836" s="84"/>
      <c r="J836" s="84"/>
      <c r="K836" s="84"/>
      <c r="L836" s="84"/>
      <c r="M836" s="84"/>
      <c r="N836" s="84"/>
      <c r="O836" s="84"/>
      <c r="P836" s="84"/>
      <c r="Q836" s="84"/>
      <c r="R836" s="84"/>
      <c r="S836" s="84"/>
      <c r="T836" s="84"/>
      <c r="U836" s="84"/>
      <c r="V836" s="84"/>
      <c r="W836" s="84"/>
      <c r="X836" s="84"/>
      <c r="Y836" s="84"/>
      <c r="Z836" s="84"/>
      <c r="AA836" s="84"/>
      <c r="AB836" s="84"/>
      <c r="AC836" s="84"/>
      <c r="AD836" s="84"/>
      <c r="AE836" s="84"/>
      <c r="AF836" s="84"/>
      <c r="AG836" s="84"/>
    </row>
    <row r="837" spans="1:33" ht="12.75" customHeight="1">
      <c r="A837" s="84"/>
      <c r="B837" s="84"/>
      <c r="C837" s="85"/>
      <c r="D837" s="84"/>
      <c r="E837" s="84"/>
      <c r="F837" s="84"/>
      <c r="G837" s="84"/>
      <c r="H837" s="84"/>
      <c r="I837" s="84"/>
      <c r="J837" s="84"/>
      <c r="K837" s="84"/>
      <c r="L837" s="84"/>
      <c r="M837" s="84"/>
      <c r="N837" s="84"/>
      <c r="O837" s="84"/>
      <c r="P837" s="84"/>
      <c r="Q837" s="84"/>
      <c r="R837" s="84"/>
      <c r="S837" s="84"/>
      <c r="T837" s="84"/>
      <c r="U837" s="84"/>
      <c r="V837" s="84"/>
      <c r="W837" s="84"/>
      <c r="X837" s="84"/>
      <c r="Y837" s="84"/>
      <c r="Z837" s="84"/>
      <c r="AA837" s="84"/>
      <c r="AB837" s="84"/>
      <c r="AC837" s="84"/>
      <c r="AD837" s="84"/>
      <c r="AE837" s="84"/>
      <c r="AF837" s="84"/>
      <c r="AG837" s="84"/>
    </row>
    <row r="838" spans="1:33" ht="12.75" customHeight="1">
      <c r="A838" s="84"/>
      <c r="B838" s="84"/>
      <c r="C838" s="85"/>
      <c r="D838" s="84"/>
      <c r="E838" s="84"/>
      <c r="F838" s="84"/>
      <c r="G838" s="84"/>
      <c r="H838" s="84"/>
      <c r="I838" s="84"/>
      <c r="J838" s="84"/>
      <c r="K838" s="84"/>
      <c r="L838" s="84"/>
      <c r="M838" s="84"/>
      <c r="N838" s="84"/>
      <c r="O838" s="84"/>
      <c r="P838" s="84"/>
      <c r="Q838" s="84"/>
      <c r="R838" s="84"/>
      <c r="S838" s="84"/>
      <c r="T838" s="84"/>
      <c r="U838" s="84"/>
      <c r="V838" s="84"/>
      <c r="W838" s="84"/>
      <c r="X838" s="84"/>
      <c r="Y838" s="84"/>
      <c r="Z838" s="84"/>
      <c r="AA838" s="84"/>
      <c r="AB838" s="84"/>
      <c r="AC838" s="84"/>
      <c r="AD838" s="84"/>
      <c r="AE838" s="84"/>
      <c r="AF838" s="84"/>
      <c r="AG838" s="84"/>
    </row>
    <row r="839" spans="1:33" ht="12.75" customHeight="1">
      <c r="A839" s="84"/>
      <c r="B839" s="84"/>
      <c r="C839" s="85"/>
      <c r="D839" s="84"/>
      <c r="E839" s="84"/>
      <c r="F839" s="84"/>
      <c r="G839" s="84"/>
      <c r="H839" s="84"/>
      <c r="I839" s="84"/>
      <c r="J839" s="84"/>
      <c r="K839" s="84"/>
      <c r="L839" s="84"/>
      <c r="M839" s="84"/>
      <c r="N839" s="84"/>
      <c r="O839" s="84"/>
      <c r="P839" s="84"/>
      <c r="Q839" s="84"/>
      <c r="R839" s="84"/>
      <c r="S839" s="84"/>
      <c r="T839" s="84"/>
      <c r="U839" s="84"/>
      <c r="V839" s="84"/>
      <c r="W839" s="84"/>
      <c r="X839" s="84"/>
      <c r="Y839" s="84"/>
      <c r="Z839" s="84"/>
      <c r="AA839" s="84"/>
      <c r="AB839" s="84"/>
      <c r="AC839" s="84"/>
      <c r="AD839" s="84"/>
      <c r="AE839" s="84"/>
      <c r="AF839" s="84"/>
      <c r="AG839" s="84"/>
    </row>
    <row r="840" spans="1:33" ht="12.75" customHeight="1">
      <c r="A840" s="84"/>
      <c r="B840" s="84"/>
      <c r="C840" s="85"/>
      <c r="D840" s="84"/>
      <c r="E840" s="84"/>
      <c r="F840" s="84"/>
      <c r="G840" s="84"/>
      <c r="H840" s="84"/>
      <c r="I840" s="84"/>
      <c r="J840" s="84"/>
      <c r="K840" s="84"/>
      <c r="L840" s="84"/>
      <c r="M840" s="84"/>
      <c r="N840" s="84"/>
      <c r="O840" s="84"/>
      <c r="P840" s="84"/>
      <c r="Q840" s="84"/>
      <c r="R840" s="84"/>
      <c r="S840" s="84"/>
      <c r="T840" s="84"/>
      <c r="U840" s="84"/>
      <c r="V840" s="84"/>
      <c r="W840" s="84"/>
      <c r="X840" s="84"/>
      <c r="Y840" s="84"/>
      <c r="Z840" s="84"/>
      <c r="AA840" s="84"/>
      <c r="AB840" s="84"/>
      <c r="AC840" s="84"/>
      <c r="AD840" s="84"/>
      <c r="AE840" s="84"/>
      <c r="AF840" s="84"/>
      <c r="AG840" s="84"/>
    </row>
    <row r="841" spans="1:33" ht="12.75" customHeight="1">
      <c r="A841" s="84"/>
      <c r="B841" s="84"/>
      <c r="C841" s="85"/>
      <c r="D841" s="84"/>
      <c r="E841" s="84"/>
      <c r="F841" s="84"/>
      <c r="G841" s="84"/>
      <c r="H841" s="84"/>
      <c r="I841" s="84"/>
      <c r="J841" s="84"/>
      <c r="K841" s="84"/>
      <c r="L841" s="84"/>
      <c r="M841" s="84"/>
      <c r="N841" s="84"/>
      <c r="O841" s="84"/>
      <c r="P841" s="84"/>
      <c r="Q841" s="84"/>
      <c r="R841" s="84"/>
      <c r="S841" s="84"/>
      <c r="T841" s="84"/>
      <c r="U841" s="84"/>
      <c r="V841" s="84"/>
      <c r="W841" s="84"/>
      <c r="X841" s="84"/>
      <c r="Y841" s="84"/>
      <c r="Z841" s="84"/>
      <c r="AA841" s="84"/>
      <c r="AB841" s="84"/>
      <c r="AC841" s="84"/>
      <c r="AD841" s="84"/>
      <c r="AE841" s="84"/>
      <c r="AF841" s="84"/>
      <c r="AG841" s="84"/>
    </row>
    <row r="842" spans="1:33" ht="12.75" customHeight="1">
      <c r="A842" s="84"/>
      <c r="B842" s="84"/>
      <c r="C842" s="85"/>
      <c r="D842" s="84"/>
      <c r="E842" s="84"/>
      <c r="F842" s="84"/>
      <c r="G842" s="84"/>
      <c r="H842" s="84"/>
      <c r="I842" s="84"/>
      <c r="J842" s="84"/>
      <c r="K842" s="84"/>
      <c r="L842" s="84"/>
      <c r="M842" s="84"/>
      <c r="N842" s="84"/>
      <c r="O842" s="84"/>
      <c r="P842" s="84"/>
      <c r="Q842" s="84"/>
      <c r="R842" s="84"/>
      <c r="S842" s="84"/>
      <c r="T842" s="84"/>
      <c r="U842" s="84"/>
      <c r="V842" s="84"/>
      <c r="W842" s="84"/>
      <c r="X842" s="84"/>
      <c r="Y842" s="84"/>
      <c r="Z842" s="84"/>
      <c r="AA842" s="84"/>
      <c r="AB842" s="84"/>
      <c r="AC842" s="84"/>
      <c r="AD842" s="84"/>
      <c r="AE842" s="84"/>
      <c r="AF842" s="84"/>
      <c r="AG842" s="84"/>
    </row>
    <row r="843" spans="1:33" ht="12.75" customHeight="1">
      <c r="A843" s="84"/>
      <c r="B843" s="84"/>
      <c r="C843" s="85"/>
      <c r="D843" s="84"/>
      <c r="E843" s="84"/>
      <c r="F843" s="84"/>
      <c r="G843" s="84"/>
      <c r="H843" s="84"/>
      <c r="I843" s="84"/>
      <c r="J843" s="84"/>
      <c r="K843" s="84"/>
      <c r="L843" s="84"/>
      <c r="M843" s="84"/>
      <c r="N843" s="84"/>
      <c r="O843" s="84"/>
      <c r="P843" s="84"/>
      <c r="Q843" s="84"/>
      <c r="R843" s="84"/>
      <c r="S843" s="84"/>
      <c r="T843" s="84"/>
      <c r="U843" s="84"/>
      <c r="V843" s="84"/>
      <c r="W843" s="84"/>
      <c r="X843" s="84"/>
      <c r="Y843" s="84"/>
      <c r="Z843" s="84"/>
      <c r="AA843" s="84"/>
      <c r="AB843" s="84"/>
      <c r="AC843" s="84"/>
      <c r="AD843" s="84"/>
      <c r="AE843" s="84"/>
      <c r="AF843" s="84"/>
      <c r="AG843" s="84"/>
    </row>
    <row r="844" spans="1:33" ht="12.75" customHeight="1">
      <c r="A844" s="84"/>
      <c r="B844" s="84"/>
      <c r="C844" s="85"/>
      <c r="D844" s="84"/>
      <c r="E844" s="84"/>
      <c r="F844" s="84"/>
      <c r="G844" s="84"/>
      <c r="H844" s="84"/>
      <c r="I844" s="84"/>
      <c r="J844" s="84"/>
      <c r="K844" s="84"/>
      <c r="L844" s="84"/>
      <c r="M844" s="84"/>
      <c r="N844" s="84"/>
      <c r="O844" s="84"/>
      <c r="P844" s="84"/>
      <c r="Q844" s="84"/>
      <c r="R844" s="84"/>
      <c r="S844" s="84"/>
      <c r="T844" s="84"/>
      <c r="U844" s="84"/>
      <c r="V844" s="84"/>
      <c r="W844" s="84"/>
      <c r="X844" s="84"/>
      <c r="Y844" s="84"/>
      <c r="Z844" s="84"/>
      <c r="AA844" s="84"/>
      <c r="AB844" s="84"/>
      <c r="AC844" s="84"/>
      <c r="AD844" s="84"/>
      <c r="AE844" s="84"/>
      <c r="AF844" s="84"/>
      <c r="AG844" s="84"/>
    </row>
    <row r="845" spans="1:33" ht="12.75" customHeight="1">
      <c r="A845" s="84"/>
      <c r="B845" s="84"/>
      <c r="C845" s="85"/>
      <c r="D845" s="84"/>
      <c r="E845" s="84"/>
      <c r="F845" s="84"/>
      <c r="G845" s="84"/>
      <c r="H845" s="84"/>
      <c r="I845" s="84"/>
      <c r="J845" s="84"/>
      <c r="K845" s="84"/>
      <c r="L845" s="84"/>
      <c r="M845" s="84"/>
      <c r="N845" s="84"/>
      <c r="O845" s="84"/>
      <c r="P845" s="84"/>
      <c r="Q845" s="84"/>
      <c r="R845" s="84"/>
      <c r="S845" s="84"/>
      <c r="T845" s="84"/>
      <c r="U845" s="84"/>
      <c r="V845" s="84"/>
      <c r="W845" s="84"/>
      <c r="X845" s="84"/>
      <c r="Y845" s="84"/>
      <c r="Z845" s="84"/>
      <c r="AA845" s="84"/>
      <c r="AB845" s="84"/>
      <c r="AC845" s="84"/>
      <c r="AD845" s="84"/>
      <c r="AE845" s="84"/>
      <c r="AF845" s="84"/>
      <c r="AG845" s="84"/>
    </row>
    <row r="846" spans="1:33" ht="12.75" customHeight="1">
      <c r="A846" s="84"/>
      <c r="B846" s="84"/>
      <c r="C846" s="85"/>
      <c r="D846" s="84"/>
      <c r="E846" s="84"/>
      <c r="F846" s="84"/>
      <c r="G846" s="84"/>
      <c r="H846" s="84"/>
      <c r="I846" s="84"/>
      <c r="J846" s="84"/>
      <c r="K846" s="84"/>
      <c r="L846" s="84"/>
      <c r="M846" s="84"/>
      <c r="N846" s="84"/>
      <c r="O846" s="84"/>
      <c r="P846" s="84"/>
      <c r="Q846" s="84"/>
      <c r="R846" s="84"/>
      <c r="S846" s="84"/>
      <c r="T846" s="84"/>
      <c r="U846" s="84"/>
      <c r="V846" s="84"/>
      <c r="W846" s="84"/>
      <c r="X846" s="84"/>
      <c r="Y846" s="84"/>
      <c r="Z846" s="84"/>
      <c r="AA846" s="84"/>
      <c r="AB846" s="84"/>
      <c r="AC846" s="84"/>
      <c r="AD846" s="84"/>
      <c r="AE846" s="84"/>
      <c r="AF846" s="84"/>
      <c r="AG846" s="84"/>
    </row>
    <row r="847" spans="1:33" ht="12.75" customHeight="1">
      <c r="A847" s="84"/>
      <c r="B847" s="84"/>
      <c r="C847" s="85"/>
      <c r="D847" s="84"/>
      <c r="E847" s="84"/>
      <c r="F847" s="84"/>
      <c r="G847" s="84"/>
      <c r="H847" s="84"/>
      <c r="I847" s="84"/>
      <c r="J847" s="84"/>
      <c r="K847" s="84"/>
      <c r="L847" s="84"/>
      <c r="M847" s="84"/>
      <c r="N847" s="84"/>
      <c r="O847" s="84"/>
      <c r="P847" s="84"/>
      <c r="Q847" s="84"/>
      <c r="R847" s="84"/>
      <c r="S847" s="84"/>
      <c r="T847" s="84"/>
      <c r="U847" s="84"/>
      <c r="V847" s="84"/>
      <c r="W847" s="84"/>
      <c r="X847" s="84"/>
      <c r="Y847" s="84"/>
      <c r="Z847" s="84"/>
      <c r="AA847" s="84"/>
      <c r="AB847" s="84"/>
      <c r="AC847" s="84"/>
      <c r="AD847" s="84"/>
      <c r="AE847" s="84"/>
      <c r="AF847" s="84"/>
      <c r="AG847" s="84"/>
    </row>
    <row r="848" spans="1:33" ht="12.75" customHeight="1">
      <c r="A848" s="84"/>
      <c r="B848" s="84"/>
      <c r="C848" s="85"/>
      <c r="D848" s="84"/>
      <c r="E848" s="84"/>
      <c r="F848" s="84"/>
      <c r="G848" s="84"/>
      <c r="H848" s="84"/>
      <c r="I848" s="84"/>
      <c r="J848" s="84"/>
      <c r="K848" s="84"/>
      <c r="L848" s="84"/>
      <c r="M848" s="84"/>
      <c r="N848" s="84"/>
      <c r="O848" s="84"/>
      <c r="P848" s="84"/>
      <c r="Q848" s="84"/>
      <c r="R848" s="84"/>
      <c r="S848" s="84"/>
      <c r="T848" s="84"/>
      <c r="U848" s="84"/>
      <c r="V848" s="84"/>
      <c r="W848" s="84"/>
      <c r="X848" s="84"/>
      <c r="Y848" s="84"/>
      <c r="Z848" s="84"/>
      <c r="AA848" s="84"/>
      <c r="AB848" s="84"/>
      <c r="AC848" s="84"/>
      <c r="AD848" s="84"/>
      <c r="AE848" s="84"/>
      <c r="AF848" s="84"/>
      <c r="AG848" s="84"/>
    </row>
    <row r="849" spans="1:33" ht="12.75" customHeight="1">
      <c r="A849" s="84"/>
      <c r="B849" s="84"/>
      <c r="C849" s="85"/>
      <c r="D849" s="84"/>
      <c r="E849" s="84"/>
      <c r="F849" s="84"/>
      <c r="G849" s="84"/>
      <c r="H849" s="84"/>
      <c r="I849" s="84"/>
      <c r="J849" s="84"/>
      <c r="K849" s="84"/>
      <c r="L849" s="84"/>
      <c r="M849" s="84"/>
      <c r="N849" s="84"/>
      <c r="O849" s="84"/>
      <c r="P849" s="84"/>
      <c r="Q849" s="84"/>
      <c r="R849" s="84"/>
      <c r="S849" s="84"/>
      <c r="T849" s="84"/>
      <c r="U849" s="84"/>
      <c r="V849" s="84"/>
      <c r="W849" s="84"/>
      <c r="X849" s="84"/>
      <c r="Y849" s="84"/>
      <c r="Z849" s="84"/>
      <c r="AA849" s="84"/>
      <c r="AB849" s="84"/>
      <c r="AC849" s="84"/>
      <c r="AD849" s="84"/>
      <c r="AE849" s="84"/>
      <c r="AF849" s="84"/>
      <c r="AG849" s="84"/>
    </row>
    <row r="850" spans="1:33" ht="12.75" customHeight="1">
      <c r="A850" s="84"/>
      <c r="B850" s="84"/>
      <c r="C850" s="85"/>
      <c r="D850" s="84"/>
      <c r="E850" s="84"/>
      <c r="F850" s="84"/>
      <c r="G850" s="84"/>
      <c r="H850" s="84"/>
      <c r="I850" s="84"/>
      <c r="J850" s="84"/>
      <c r="K850" s="84"/>
      <c r="L850" s="84"/>
      <c r="M850" s="84"/>
      <c r="N850" s="84"/>
      <c r="O850" s="84"/>
      <c r="P850" s="84"/>
      <c r="Q850" s="84"/>
      <c r="R850" s="84"/>
      <c r="S850" s="84"/>
      <c r="T850" s="84"/>
      <c r="U850" s="84"/>
      <c r="V850" s="84"/>
      <c r="W850" s="84"/>
      <c r="X850" s="84"/>
      <c r="Y850" s="84"/>
      <c r="Z850" s="84"/>
      <c r="AA850" s="84"/>
      <c r="AB850" s="84"/>
      <c r="AC850" s="84"/>
      <c r="AD850" s="84"/>
      <c r="AE850" s="84"/>
      <c r="AF850" s="84"/>
      <c r="AG850" s="84"/>
    </row>
    <row r="851" spans="1:33" ht="12.75" customHeight="1">
      <c r="A851" s="84"/>
      <c r="B851" s="84"/>
      <c r="C851" s="85"/>
      <c r="D851" s="84"/>
      <c r="E851" s="84"/>
      <c r="F851" s="84"/>
      <c r="G851" s="84"/>
      <c r="H851" s="84"/>
      <c r="I851" s="84"/>
      <c r="J851" s="84"/>
      <c r="K851" s="84"/>
      <c r="L851" s="84"/>
      <c r="M851" s="84"/>
      <c r="N851" s="84"/>
      <c r="O851" s="84"/>
      <c r="P851" s="84"/>
      <c r="Q851" s="84"/>
      <c r="R851" s="84"/>
      <c r="S851" s="84"/>
      <c r="T851" s="84"/>
      <c r="U851" s="84"/>
      <c r="V851" s="84"/>
      <c r="W851" s="84"/>
      <c r="X851" s="84"/>
      <c r="Y851" s="84"/>
      <c r="Z851" s="84"/>
      <c r="AA851" s="84"/>
      <c r="AB851" s="84"/>
      <c r="AC851" s="84"/>
      <c r="AD851" s="84"/>
      <c r="AE851" s="84"/>
      <c r="AF851" s="84"/>
      <c r="AG851" s="84"/>
    </row>
    <row r="852" spans="1:33" ht="12.75" customHeight="1">
      <c r="A852" s="84"/>
      <c r="B852" s="84"/>
      <c r="C852" s="85"/>
      <c r="D852" s="84"/>
      <c r="E852" s="84"/>
      <c r="F852" s="84"/>
      <c r="G852" s="84"/>
      <c r="H852" s="84"/>
      <c r="I852" s="84"/>
      <c r="J852" s="84"/>
      <c r="K852" s="84"/>
      <c r="L852" s="84"/>
      <c r="M852" s="84"/>
      <c r="N852" s="84"/>
      <c r="O852" s="84"/>
      <c r="P852" s="84"/>
      <c r="Q852" s="84"/>
      <c r="R852" s="84"/>
      <c r="S852" s="84"/>
      <c r="T852" s="84"/>
      <c r="U852" s="84"/>
      <c r="V852" s="84"/>
      <c r="W852" s="84"/>
      <c r="X852" s="84"/>
      <c r="Y852" s="84"/>
      <c r="Z852" s="84"/>
      <c r="AA852" s="84"/>
      <c r="AB852" s="84"/>
      <c r="AC852" s="84"/>
      <c r="AD852" s="84"/>
      <c r="AE852" s="84"/>
      <c r="AF852" s="84"/>
      <c r="AG852" s="84"/>
    </row>
    <row r="853" spans="1:33" ht="12.75" customHeight="1">
      <c r="A853" s="84"/>
      <c r="B853" s="84"/>
      <c r="C853" s="85"/>
      <c r="D853" s="84"/>
      <c r="E853" s="84"/>
      <c r="F853" s="84"/>
      <c r="G853" s="84"/>
      <c r="H853" s="84"/>
      <c r="I853" s="84"/>
      <c r="J853" s="84"/>
      <c r="K853" s="84"/>
      <c r="L853" s="84"/>
      <c r="M853" s="84"/>
      <c r="N853" s="84"/>
      <c r="O853" s="84"/>
      <c r="P853" s="84"/>
      <c r="Q853" s="84"/>
      <c r="R853" s="84"/>
      <c r="S853" s="84"/>
      <c r="T853" s="84"/>
      <c r="U853" s="84"/>
      <c r="V853" s="84"/>
      <c r="W853" s="84"/>
      <c r="X853" s="84"/>
      <c r="Y853" s="84"/>
      <c r="Z853" s="84"/>
      <c r="AA853" s="84"/>
      <c r="AB853" s="84"/>
      <c r="AC853" s="84"/>
      <c r="AD853" s="84"/>
      <c r="AE853" s="84"/>
      <c r="AF853" s="84"/>
      <c r="AG853" s="84"/>
    </row>
    <row r="854" spans="1:33" ht="12.75" customHeight="1">
      <c r="A854" s="84"/>
      <c r="B854" s="84"/>
      <c r="C854" s="85"/>
      <c r="D854" s="84"/>
      <c r="E854" s="84"/>
      <c r="F854" s="84"/>
      <c r="G854" s="84"/>
      <c r="H854" s="84"/>
      <c r="I854" s="84"/>
      <c r="J854" s="84"/>
      <c r="K854" s="84"/>
      <c r="L854" s="84"/>
      <c r="M854" s="84"/>
      <c r="N854" s="84"/>
      <c r="O854" s="84"/>
      <c r="P854" s="84"/>
      <c r="Q854" s="84"/>
      <c r="R854" s="84"/>
      <c r="S854" s="84"/>
      <c r="T854" s="84"/>
      <c r="U854" s="84"/>
      <c r="V854" s="84"/>
      <c r="W854" s="84"/>
      <c r="X854" s="84"/>
      <c r="Y854" s="84"/>
      <c r="Z854" s="84"/>
      <c r="AA854" s="84"/>
      <c r="AB854" s="84"/>
      <c r="AC854" s="84"/>
      <c r="AD854" s="84"/>
      <c r="AE854" s="84"/>
      <c r="AF854" s="84"/>
      <c r="AG854" s="84"/>
    </row>
    <row r="855" spans="1:33" ht="12.75" customHeight="1">
      <c r="A855" s="84"/>
      <c r="B855" s="84"/>
      <c r="C855" s="85"/>
      <c r="D855" s="84"/>
      <c r="E855" s="84"/>
      <c r="F855" s="84"/>
      <c r="G855" s="84"/>
      <c r="H855" s="84"/>
      <c r="I855" s="84"/>
      <c r="J855" s="84"/>
      <c r="K855" s="84"/>
      <c r="L855" s="84"/>
      <c r="M855" s="84"/>
      <c r="N855" s="84"/>
      <c r="O855" s="84"/>
      <c r="P855" s="84"/>
      <c r="Q855" s="84"/>
      <c r="R855" s="84"/>
      <c r="S855" s="84"/>
      <c r="T855" s="84"/>
      <c r="U855" s="84"/>
      <c r="V855" s="84"/>
      <c r="W855" s="84"/>
      <c r="X855" s="84"/>
      <c r="Y855" s="84"/>
      <c r="Z855" s="84"/>
      <c r="AA855" s="84"/>
      <c r="AB855" s="84"/>
      <c r="AC855" s="84"/>
      <c r="AD855" s="84"/>
      <c r="AE855" s="84"/>
      <c r="AF855" s="84"/>
      <c r="AG855" s="84"/>
    </row>
    <row r="856" spans="1:33" ht="12.75" customHeight="1">
      <c r="A856" s="84"/>
      <c r="B856" s="84"/>
      <c r="C856" s="85"/>
      <c r="D856" s="84"/>
      <c r="E856" s="84"/>
      <c r="F856" s="84"/>
      <c r="G856" s="84"/>
      <c r="H856" s="84"/>
      <c r="I856" s="84"/>
      <c r="J856" s="84"/>
      <c r="K856" s="84"/>
      <c r="L856" s="84"/>
      <c r="M856" s="84"/>
      <c r="N856" s="84"/>
      <c r="O856" s="84"/>
      <c r="P856" s="84"/>
      <c r="Q856" s="84"/>
      <c r="R856" s="84"/>
      <c r="S856" s="84"/>
      <c r="T856" s="84"/>
      <c r="U856" s="84"/>
      <c r="V856" s="84"/>
      <c r="W856" s="84"/>
      <c r="X856" s="84"/>
      <c r="Y856" s="84"/>
      <c r="Z856" s="84"/>
      <c r="AA856" s="84"/>
      <c r="AB856" s="84"/>
      <c r="AC856" s="84"/>
      <c r="AD856" s="84"/>
      <c r="AE856" s="84"/>
      <c r="AF856" s="84"/>
      <c r="AG856" s="84"/>
    </row>
    <row r="857" spans="1:33" ht="12.75" customHeight="1">
      <c r="A857" s="84"/>
      <c r="B857" s="84"/>
      <c r="C857" s="85"/>
      <c r="D857" s="84"/>
      <c r="E857" s="84"/>
      <c r="F857" s="84"/>
      <c r="G857" s="84"/>
      <c r="H857" s="84"/>
      <c r="I857" s="84"/>
      <c r="J857" s="84"/>
      <c r="K857" s="84"/>
      <c r="L857" s="84"/>
      <c r="M857" s="84"/>
      <c r="N857" s="84"/>
      <c r="O857" s="84"/>
      <c r="P857" s="84"/>
      <c r="Q857" s="84"/>
      <c r="R857" s="84"/>
      <c r="S857" s="84"/>
      <c r="T857" s="84"/>
      <c r="U857" s="84"/>
      <c r="V857" s="84"/>
      <c r="W857" s="84"/>
      <c r="X857" s="84"/>
      <c r="Y857" s="84"/>
      <c r="Z857" s="84"/>
      <c r="AA857" s="84"/>
      <c r="AB857" s="84"/>
      <c r="AC857" s="84"/>
      <c r="AD857" s="84"/>
      <c r="AE857" s="84"/>
      <c r="AF857" s="84"/>
      <c r="AG857" s="84"/>
    </row>
    <row r="858" spans="1:33" ht="12.75" customHeight="1">
      <c r="A858" s="84"/>
      <c r="B858" s="84"/>
      <c r="C858" s="85"/>
      <c r="D858" s="84"/>
      <c r="E858" s="84"/>
      <c r="F858" s="84"/>
      <c r="G858" s="84"/>
      <c r="H858" s="84"/>
      <c r="I858" s="84"/>
      <c r="J858" s="84"/>
      <c r="K858" s="84"/>
      <c r="L858" s="84"/>
      <c r="M858" s="84"/>
      <c r="N858" s="84"/>
      <c r="O858" s="84"/>
      <c r="P858" s="84"/>
      <c r="Q858" s="84"/>
      <c r="R858" s="84"/>
      <c r="S858" s="84"/>
      <c r="T858" s="84"/>
      <c r="U858" s="84"/>
      <c r="V858" s="84"/>
      <c r="W858" s="84"/>
      <c r="X858" s="84"/>
      <c r="Y858" s="84"/>
      <c r="Z858" s="84"/>
      <c r="AA858" s="84"/>
      <c r="AB858" s="84"/>
      <c r="AC858" s="84"/>
      <c r="AD858" s="84"/>
      <c r="AE858" s="84"/>
      <c r="AF858" s="84"/>
      <c r="AG858" s="84"/>
    </row>
    <row r="859" spans="1:33" ht="12.75" customHeight="1">
      <c r="A859" s="84"/>
      <c r="B859" s="84"/>
      <c r="C859" s="85"/>
      <c r="D859" s="84"/>
      <c r="E859" s="84"/>
      <c r="F859" s="84"/>
      <c r="G859" s="84"/>
      <c r="H859" s="84"/>
      <c r="I859" s="84"/>
      <c r="J859" s="84"/>
      <c r="K859" s="84"/>
      <c r="L859" s="84"/>
      <c r="M859" s="84"/>
      <c r="N859" s="84"/>
      <c r="O859" s="84"/>
      <c r="P859" s="84"/>
      <c r="Q859" s="84"/>
      <c r="R859" s="84"/>
      <c r="S859" s="84"/>
      <c r="T859" s="84"/>
      <c r="U859" s="84"/>
      <c r="V859" s="84"/>
      <c r="W859" s="84"/>
      <c r="X859" s="84"/>
      <c r="Y859" s="84"/>
      <c r="Z859" s="84"/>
      <c r="AA859" s="84"/>
      <c r="AB859" s="84"/>
      <c r="AC859" s="84"/>
      <c r="AD859" s="84"/>
      <c r="AE859" s="84"/>
      <c r="AF859" s="84"/>
      <c r="AG859" s="84"/>
    </row>
    <row r="860" spans="1:33" ht="12.75" customHeight="1">
      <c r="A860" s="84"/>
      <c r="B860" s="84"/>
      <c r="C860" s="85"/>
      <c r="D860" s="84"/>
      <c r="E860" s="84"/>
      <c r="F860" s="84"/>
      <c r="G860" s="84"/>
      <c r="H860" s="84"/>
      <c r="I860" s="84"/>
      <c r="J860" s="84"/>
      <c r="K860" s="84"/>
      <c r="L860" s="84"/>
      <c r="M860" s="84"/>
      <c r="N860" s="84"/>
      <c r="O860" s="84"/>
      <c r="P860" s="84"/>
      <c r="Q860" s="84"/>
      <c r="R860" s="84"/>
      <c r="S860" s="84"/>
      <c r="T860" s="84"/>
      <c r="U860" s="84"/>
      <c r="V860" s="84"/>
      <c r="W860" s="84"/>
      <c r="X860" s="84"/>
      <c r="Y860" s="84"/>
      <c r="Z860" s="84"/>
      <c r="AA860" s="84"/>
      <c r="AB860" s="84"/>
      <c r="AC860" s="84"/>
      <c r="AD860" s="84"/>
      <c r="AE860" s="84"/>
      <c r="AF860" s="84"/>
      <c r="AG860" s="84"/>
    </row>
    <row r="861" spans="1:33" ht="12.75" customHeight="1">
      <c r="A861" s="84"/>
      <c r="B861" s="84"/>
      <c r="C861" s="85"/>
      <c r="D861" s="84"/>
      <c r="E861" s="84"/>
      <c r="F861" s="84"/>
      <c r="G861" s="84"/>
      <c r="H861" s="84"/>
      <c r="I861" s="84"/>
      <c r="J861" s="84"/>
      <c r="K861" s="84"/>
      <c r="L861" s="84"/>
      <c r="M861" s="84"/>
      <c r="N861" s="84"/>
      <c r="O861" s="84"/>
      <c r="P861" s="84"/>
      <c r="Q861" s="84"/>
      <c r="R861" s="84"/>
      <c r="S861" s="84"/>
      <c r="T861" s="84"/>
      <c r="U861" s="84"/>
      <c r="V861" s="84"/>
      <c r="W861" s="84"/>
      <c r="X861" s="84"/>
      <c r="Y861" s="84"/>
      <c r="Z861" s="84"/>
      <c r="AA861" s="84"/>
      <c r="AB861" s="84"/>
      <c r="AC861" s="84"/>
      <c r="AD861" s="84"/>
      <c r="AE861" s="84"/>
      <c r="AF861" s="84"/>
      <c r="AG861" s="84"/>
    </row>
    <row r="862" spans="1:33" ht="12.75" customHeight="1">
      <c r="A862" s="84"/>
      <c r="B862" s="84"/>
      <c r="C862" s="85"/>
      <c r="D862" s="84"/>
      <c r="E862" s="84"/>
      <c r="F862" s="84"/>
      <c r="G862" s="84"/>
      <c r="H862" s="84"/>
      <c r="I862" s="84"/>
      <c r="J862" s="84"/>
      <c r="K862" s="84"/>
      <c r="L862" s="84"/>
      <c r="M862" s="84"/>
      <c r="N862" s="84"/>
      <c r="O862" s="84"/>
      <c r="P862" s="84"/>
      <c r="Q862" s="84"/>
      <c r="R862" s="84"/>
      <c r="S862" s="84"/>
      <c r="T862" s="84"/>
      <c r="U862" s="84"/>
      <c r="V862" s="84"/>
      <c r="W862" s="84"/>
      <c r="X862" s="84"/>
      <c r="Y862" s="84"/>
      <c r="Z862" s="84"/>
      <c r="AA862" s="84"/>
      <c r="AB862" s="84"/>
      <c r="AC862" s="84"/>
      <c r="AD862" s="84"/>
      <c r="AE862" s="84"/>
      <c r="AF862" s="84"/>
      <c r="AG862" s="84"/>
    </row>
    <row r="863" spans="1:33" ht="12.75" customHeight="1">
      <c r="A863" s="84"/>
      <c r="B863" s="84"/>
      <c r="C863" s="85"/>
      <c r="D863" s="84"/>
      <c r="E863" s="84"/>
      <c r="F863" s="84"/>
      <c r="G863" s="84"/>
      <c r="H863" s="84"/>
      <c r="I863" s="84"/>
      <c r="J863" s="84"/>
      <c r="K863" s="84"/>
      <c r="L863" s="84"/>
      <c r="M863" s="84"/>
      <c r="N863" s="84"/>
      <c r="O863" s="84"/>
      <c r="P863" s="84"/>
      <c r="Q863" s="84"/>
      <c r="R863" s="84"/>
      <c r="S863" s="84"/>
      <c r="T863" s="84"/>
      <c r="U863" s="84"/>
      <c r="V863" s="84"/>
      <c r="W863" s="84"/>
      <c r="X863" s="84"/>
      <c r="Y863" s="84"/>
      <c r="Z863" s="84"/>
      <c r="AA863" s="84"/>
      <c r="AB863" s="84"/>
      <c r="AC863" s="84"/>
      <c r="AD863" s="84"/>
      <c r="AE863" s="84"/>
      <c r="AF863" s="84"/>
      <c r="AG863" s="84"/>
    </row>
    <row r="864" spans="1:33" ht="12.75" customHeight="1">
      <c r="A864" s="84"/>
      <c r="B864" s="84"/>
      <c r="C864" s="85"/>
      <c r="D864" s="84"/>
      <c r="E864" s="84"/>
      <c r="F864" s="84"/>
      <c r="G864" s="84"/>
      <c r="H864" s="84"/>
      <c r="I864" s="84"/>
      <c r="J864" s="84"/>
      <c r="K864" s="84"/>
      <c r="L864" s="84"/>
      <c r="M864" s="84"/>
      <c r="N864" s="84"/>
      <c r="O864" s="84"/>
      <c r="P864" s="84"/>
      <c r="Q864" s="84"/>
      <c r="R864" s="84"/>
      <c r="S864" s="84"/>
      <c r="T864" s="84"/>
      <c r="U864" s="84"/>
      <c r="V864" s="84"/>
      <c r="W864" s="84"/>
      <c r="X864" s="84"/>
      <c r="Y864" s="84"/>
      <c r="Z864" s="84"/>
      <c r="AA864" s="84"/>
      <c r="AB864" s="84"/>
      <c r="AC864" s="84"/>
      <c r="AD864" s="84"/>
      <c r="AE864" s="84"/>
      <c r="AF864" s="84"/>
      <c r="AG864" s="84"/>
    </row>
    <row r="865" spans="1:33" ht="12.75" customHeight="1">
      <c r="A865" s="84"/>
      <c r="B865" s="84"/>
      <c r="C865" s="85"/>
      <c r="D865" s="84"/>
      <c r="E865" s="84"/>
      <c r="F865" s="84"/>
      <c r="G865" s="84"/>
      <c r="H865" s="84"/>
      <c r="I865" s="84"/>
      <c r="J865" s="84"/>
      <c r="K865" s="84"/>
      <c r="L865" s="84"/>
      <c r="M865" s="84"/>
      <c r="N865" s="84"/>
      <c r="O865" s="84"/>
      <c r="P865" s="84"/>
      <c r="Q865" s="84"/>
      <c r="R865" s="84"/>
      <c r="S865" s="84"/>
      <c r="T865" s="84"/>
      <c r="U865" s="84"/>
      <c r="V865" s="84"/>
      <c r="W865" s="84"/>
      <c r="X865" s="84"/>
      <c r="Y865" s="84"/>
      <c r="Z865" s="84"/>
      <c r="AA865" s="84"/>
      <c r="AB865" s="84"/>
      <c r="AC865" s="84"/>
      <c r="AD865" s="84"/>
      <c r="AE865" s="84"/>
      <c r="AF865" s="84"/>
      <c r="AG865" s="84"/>
    </row>
    <row r="866" spans="1:33" ht="12.75" customHeight="1">
      <c r="A866" s="84"/>
      <c r="B866" s="84"/>
      <c r="C866" s="85"/>
      <c r="D866" s="84"/>
      <c r="E866" s="84"/>
      <c r="F866" s="84"/>
      <c r="G866" s="84"/>
      <c r="H866" s="84"/>
      <c r="I866" s="84"/>
      <c r="J866" s="84"/>
      <c r="K866" s="84"/>
      <c r="L866" s="84"/>
      <c r="M866" s="84"/>
      <c r="N866" s="84"/>
      <c r="O866" s="84"/>
      <c r="P866" s="84"/>
      <c r="Q866" s="84"/>
      <c r="R866" s="84"/>
      <c r="S866" s="84"/>
      <c r="T866" s="84"/>
      <c r="U866" s="84"/>
      <c r="V866" s="84"/>
      <c r="W866" s="84"/>
      <c r="X866" s="84"/>
      <c r="Y866" s="84"/>
      <c r="Z866" s="84"/>
      <c r="AA866" s="84"/>
      <c r="AB866" s="84"/>
      <c r="AC866" s="84"/>
      <c r="AD866" s="84"/>
      <c r="AE866" s="84"/>
      <c r="AF866" s="84"/>
      <c r="AG866" s="84"/>
    </row>
    <row r="867" spans="1:33" ht="12.75" customHeight="1">
      <c r="A867" s="84"/>
      <c r="B867" s="84"/>
      <c r="C867" s="85"/>
      <c r="D867" s="84"/>
      <c r="E867" s="84"/>
      <c r="F867" s="84"/>
      <c r="G867" s="84"/>
      <c r="H867" s="84"/>
      <c r="I867" s="84"/>
      <c r="J867" s="84"/>
      <c r="K867" s="84"/>
      <c r="L867" s="84"/>
      <c r="M867" s="84"/>
      <c r="N867" s="84"/>
      <c r="O867" s="84"/>
      <c r="P867" s="84"/>
      <c r="Q867" s="84"/>
      <c r="R867" s="84"/>
      <c r="S867" s="84"/>
      <c r="T867" s="84"/>
      <c r="U867" s="84"/>
      <c r="V867" s="84"/>
      <c r="W867" s="84"/>
      <c r="X867" s="84"/>
      <c r="Y867" s="84"/>
      <c r="Z867" s="84"/>
      <c r="AA867" s="84"/>
      <c r="AB867" s="84"/>
      <c r="AC867" s="84"/>
      <c r="AD867" s="84"/>
      <c r="AE867" s="84"/>
      <c r="AF867" s="84"/>
      <c r="AG867" s="84"/>
    </row>
    <row r="868" spans="1:33" ht="12.75" customHeight="1">
      <c r="A868" s="84"/>
      <c r="B868" s="84"/>
      <c r="C868" s="85"/>
      <c r="D868" s="84"/>
      <c r="E868" s="84"/>
      <c r="F868" s="84"/>
      <c r="G868" s="84"/>
      <c r="H868" s="84"/>
      <c r="I868" s="84"/>
      <c r="J868" s="84"/>
      <c r="K868" s="84"/>
      <c r="L868" s="84"/>
      <c r="M868" s="84"/>
      <c r="N868" s="84"/>
      <c r="O868" s="84"/>
      <c r="P868" s="84"/>
      <c r="Q868" s="84"/>
      <c r="R868" s="84"/>
      <c r="S868" s="84"/>
      <c r="T868" s="84"/>
      <c r="U868" s="84"/>
      <c r="V868" s="84"/>
      <c r="W868" s="84"/>
      <c r="X868" s="84"/>
      <c r="Y868" s="84"/>
      <c r="Z868" s="84"/>
      <c r="AA868" s="84"/>
      <c r="AB868" s="84"/>
      <c r="AC868" s="84"/>
      <c r="AD868" s="84"/>
      <c r="AE868" s="84"/>
      <c r="AF868" s="84"/>
      <c r="AG868" s="84"/>
    </row>
    <row r="869" spans="1:33" ht="12.75" customHeight="1">
      <c r="A869" s="84"/>
      <c r="B869" s="84"/>
      <c r="C869" s="85"/>
      <c r="D869" s="84"/>
      <c r="E869" s="84"/>
      <c r="F869" s="84"/>
      <c r="G869" s="84"/>
      <c r="H869" s="84"/>
      <c r="I869" s="84"/>
      <c r="J869" s="84"/>
      <c r="K869" s="84"/>
      <c r="L869" s="84"/>
      <c r="M869" s="84"/>
      <c r="N869" s="84"/>
      <c r="O869" s="84"/>
      <c r="P869" s="84"/>
      <c r="Q869" s="84"/>
      <c r="R869" s="84"/>
      <c r="S869" s="84"/>
      <c r="T869" s="84"/>
      <c r="U869" s="84"/>
      <c r="V869" s="84"/>
      <c r="W869" s="84"/>
      <c r="X869" s="84"/>
      <c r="Y869" s="84"/>
      <c r="Z869" s="84"/>
      <c r="AA869" s="84"/>
      <c r="AB869" s="84"/>
      <c r="AC869" s="84"/>
      <c r="AD869" s="84"/>
      <c r="AE869" s="84"/>
      <c r="AF869" s="84"/>
      <c r="AG869" s="84"/>
    </row>
    <row r="870" spans="1:33" ht="12.75" customHeight="1">
      <c r="A870" s="84"/>
      <c r="B870" s="84"/>
      <c r="C870" s="85"/>
      <c r="D870" s="84"/>
      <c r="E870" s="84"/>
      <c r="F870" s="84"/>
      <c r="G870" s="84"/>
      <c r="H870" s="84"/>
      <c r="I870" s="84"/>
      <c r="J870" s="84"/>
      <c r="K870" s="84"/>
      <c r="L870" s="84"/>
      <c r="M870" s="84"/>
      <c r="N870" s="84"/>
      <c r="O870" s="84"/>
      <c r="P870" s="84"/>
      <c r="Q870" s="84"/>
      <c r="R870" s="84"/>
      <c r="S870" s="84"/>
      <c r="T870" s="84"/>
      <c r="U870" s="84"/>
      <c r="V870" s="84"/>
      <c r="W870" s="84"/>
      <c r="X870" s="84"/>
      <c r="Y870" s="84"/>
      <c r="Z870" s="84"/>
      <c r="AA870" s="84"/>
      <c r="AB870" s="84"/>
      <c r="AC870" s="84"/>
      <c r="AD870" s="84"/>
      <c r="AE870" s="84"/>
      <c r="AF870" s="84"/>
      <c r="AG870" s="84"/>
    </row>
    <row r="871" spans="1:33" ht="12.75" customHeight="1">
      <c r="A871" s="84"/>
      <c r="B871" s="84"/>
      <c r="C871" s="85"/>
      <c r="D871" s="84"/>
      <c r="E871" s="84"/>
      <c r="F871" s="84"/>
      <c r="G871" s="84"/>
      <c r="H871" s="84"/>
      <c r="I871" s="84"/>
      <c r="J871" s="84"/>
      <c r="K871" s="84"/>
      <c r="L871" s="84"/>
      <c r="M871" s="84"/>
      <c r="N871" s="84"/>
      <c r="O871" s="84"/>
      <c r="P871" s="84"/>
      <c r="Q871" s="84"/>
      <c r="R871" s="84"/>
      <c r="S871" s="84"/>
      <c r="T871" s="84"/>
      <c r="U871" s="84"/>
      <c r="V871" s="84"/>
      <c r="W871" s="84"/>
      <c r="X871" s="84"/>
      <c r="Y871" s="84"/>
      <c r="Z871" s="84"/>
      <c r="AA871" s="84"/>
      <c r="AB871" s="84"/>
      <c r="AC871" s="84"/>
      <c r="AD871" s="84"/>
      <c r="AE871" s="84"/>
      <c r="AF871" s="84"/>
      <c r="AG871" s="84"/>
    </row>
    <row r="872" spans="1:33" ht="12.75" customHeight="1">
      <c r="A872" s="84"/>
      <c r="B872" s="84"/>
      <c r="C872" s="85"/>
      <c r="D872" s="84"/>
      <c r="E872" s="84"/>
      <c r="F872" s="84"/>
      <c r="G872" s="84"/>
      <c r="H872" s="84"/>
      <c r="I872" s="84"/>
      <c r="J872" s="84"/>
      <c r="K872" s="84"/>
      <c r="L872" s="84"/>
      <c r="M872" s="84"/>
      <c r="N872" s="84"/>
      <c r="O872" s="84"/>
      <c r="P872" s="84"/>
      <c r="Q872" s="84"/>
      <c r="R872" s="84"/>
      <c r="S872" s="84"/>
      <c r="T872" s="84"/>
      <c r="U872" s="84"/>
      <c r="V872" s="84"/>
      <c r="W872" s="84"/>
      <c r="X872" s="84"/>
      <c r="Y872" s="84"/>
      <c r="Z872" s="84"/>
      <c r="AA872" s="84"/>
      <c r="AB872" s="84"/>
      <c r="AC872" s="84"/>
      <c r="AD872" s="84"/>
      <c r="AE872" s="84"/>
      <c r="AF872" s="84"/>
      <c r="AG872" s="84"/>
    </row>
    <row r="873" spans="1:33" ht="12.75" customHeight="1">
      <c r="A873" s="84"/>
      <c r="B873" s="84"/>
      <c r="C873" s="85"/>
      <c r="D873" s="84"/>
      <c r="E873" s="84"/>
      <c r="F873" s="84"/>
      <c r="G873" s="84"/>
      <c r="H873" s="84"/>
      <c r="I873" s="84"/>
      <c r="J873" s="84"/>
      <c r="K873" s="84"/>
      <c r="L873" s="84"/>
      <c r="M873" s="84"/>
      <c r="N873" s="84"/>
      <c r="O873" s="84"/>
      <c r="P873" s="84"/>
      <c r="Q873" s="84"/>
      <c r="R873" s="84"/>
      <c r="S873" s="84"/>
      <c r="T873" s="84"/>
      <c r="U873" s="84"/>
      <c r="V873" s="84"/>
      <c r="W873" s="84"/>
      <c r="X873" s="84"/>
      <c r="Y873" s="84"/>
      <c r="Z873" s="84"/>
      <c r="AA873" s="84"/>
      <c r="AB873" s="84"/>
      <c r="AC873" s="84"/>
      <c r="AD873" s="84"/>
      <c r="AE873" s="84"/>
      <c r="AF873" s="84"/>
      <c r="AG873" s="84"/>
    </row>
    <row r="874" spans="1:33" ht="12.75" customHeight="1">
      <c r="A874" s="84"/>
      <c r="B874" s="84"/>
      <c r="C874" s="85"/>
      <c r="D874" s="84"/>
      <c r="E874" s="84"/>
      <c r="F874" s="84"/>
      <c r="G874" s="84"/>
      <c r="H874" s="84"/>
      <c r="I874" s="84"/>
      <c r="J874" s="84"/>
      <c r="K874" s="84"/>
      <c r="L874" s="84"/>
      <c r="M874" s="84"/>
      <c r="N874" s="84"/>
      <c r="O874" s="84"/>
      <c r="P874" s="84"/>
      <c r="Q874" s="84"/>
      <c r="R874" s="84"/>
      <c r="S874" s="84"/>
      <c r="T874" s="84"/>
      <c r="U874" s="84"/>
      <c r="V874" s="84"/>
      <c r="W874" s="84"/>
      <c r="X874" s="84"/>
      <c r="Y874" s="84"/>
      <c r="Z874" s="84"/>
      <c r="AA874" s="84"/>
      <c r="AB874" s="84"/>
      <c r="AC874" s="84"/>
      <c r="AD874" s="84"/>
      <c r="AE874" s="84"/>
      <c r="AF874" s="84"/>
      <c r="AG874" s="84"/>
    </row>
    <row r="875" spans="1:33" ht="12.75" customHeight="1">
      <c r="A875" s="84"/>
      <c r="B875" s="84"/>
      <c r="C875" s="85"/>
      <c r="D875" s="84"/>
      <c r="E875" s="84"/>
      <c r="F875" s="84"/>
      <c r="G875" s="84"/>
      <c r="H875" s="84"/>
      <c r="I875" s="84"/>
      <c r="J875" s="84"/>
      <c r="K875" s="84"/>
      <c r="L875" s="84"/>
      <c r="M875" s="84"/>
      <c r="N875" s="84"/>
      <c r="O875" s="84"/>
      <c r="P875" s="84"/>
      <c r="Q875" s="84"/>
      <c r="R875" s="84"/>
      <c r="S875" s="84"/>
      <c r="T875" s="84"/>
      <c r="U875" s="84"/>
      <c r="V875" s="84"/>
      <c r="W875" s="84"/>
      <c r="X875" s="84"/>
      <c r="Y875" s="84"/>
      <c r="Z875" s="84"/>
      <c r="AA875" s="84"/>
      <c r="AB875" s="84"/>
      <c r="AC875" s="84"/>
      <c r="AD875" s="84"/>
      <c r="AE875" s="84"/>
      <c r="AF875" s="84"/>
      <c r="AG875" s="84"/>
    </row>
    <row r="876" spans="1:33" ht="12.75" customHeight="1">
      <c r="A876" s="84"/>
      <c r="B876" s="84"/>
      <c r="C876" s="85"/>
      <c r="D876" s="84"/>
      <c r="E876" s="84"/>
      <c r="F876" s="84"/>
      <c r="G876" s="84"/>
      <c r="H876" s="84"/>
      <c r="I876" s="84"/>
      <c r="J876" s="84"/>
      <c r="K876" s="84"/>
      <c r="L876" s="84"/>
      <c r="M876" s="84"/>
      <c r="N876" s="84"/>
      <c r="O876" s="84"/>
      <c r="P876" s="84"/>
      <c r="Q876" s="84"/>
      <c r="R876" s="84"/>
      <c r="S876" s="84"/>
      <c r="T876" s="84"/>
      <c r="U876" s="84"/>
      <c r="V876" s="84"/>
      <c r="W876" s="84"/>
      <c r="X876" s="84"/>
      <c r="Y876" s="84"/>
      <c r="Z876" s="84"/>
      <c r="AA876" s="84"/>
      <c r="AB876" s="84"/>
      <c r="AC876" s="84"/>
      <c r="AD876" s="84"/>
      <c r="AE876" s="84"/>
      <c r="AF876" s="84"/>
      <c r="AG876" s="84"/>
    </row>
    <row r="877" spans="1:33" ht="12.75" customHeight="1">
      <c r="A877" s="84"/>
      <c r="B877" s="84"/>
      <c r="C877" s="85"/>
      <c r="D877" s="84"/>
      <c r="E877" s="84"/>
      <c r="F877" s="84"/>
      <c r="G877" s="84"/>
      <c r="H877" s="84"/>
      <c r="I877" s="84"/>
      <c r="J877" s="84"/>
      <c r="K877" s="84"/>
      <c r="L877" s="84"/>
      <c r="M877" s="84"/>
      <c r="N877" s="84"/>
      <c r="O877" s="84"/>
      <c r="P877" s="84"/>
      <c r="Q877" s="84"/>
      <c r="R877" s="84"/>
      <c r="S877" s="84"/>
      <c r="T877" s="84"/>
      <c r="U877" s="84"/>
      <c r="V877" s="84"/>
      <c r="W877" s="84"/>
      <c r="X877" s="84"/>
      <c r="Y877" s="84"/>
      <c r="Z877" s="84"/>
      <c r="AA877" s="84"/>
      <c r="AB877" s="84"/>
      <c r="AC877" s="84"/>
      <c r="AD877" s="84"/>
      <c r="AE877" s="84"/>
      <c r="AF877" s="84"/>
      <c r="AG877" s="84"/>
    </row>
    <row r="878" spans="1:33" ht="12.75" customHeight="1">
      <c r="A878" s="84"/>
      <c r="B878" s="84"/>
      <c r="C878" s="85"/>
      <c r="D878" s="84"/>
      <c r="E878" s="84"/>
      <c r="F878" s="84"/>
      <c r="G878" s="84"/>
      <c r="H878" s="84"/>
      <c r="I878" s="84"/>
      <c r="J878" s="84"/>
      <c r="K878" s="84"/>
      <c r="L878" s="84"/>
      <c r="M878" s="84"/>
      <c r="N878" s="84"/>
      <c r="O878" s="84"/>
      <c r="P878" s="84"/>
      <c r="Q878" s="84"/>
      <c r="R878" s="84"/>
      <c r="S878" s="84"/>
      <c r="T878" s="84"/>
      <c r="U878" s="84"/>
      <c r="V878" s="84"/>
      <c r="W878" s="84"/>
      <c r="X878" s="84"/>
      <c r="Y878" s="84"/>
      <c r="Z878" s="84"/>
      <c r="AA878" s="84"/>
      <c r="AB878" s="84"/>
      <c r="AC878" s="84"/>
      <c r="AD878" s="84"/>
      <c r="AE878" s="84"/>
      <c r="AF878" s="84"/>
      <c r="AG878" s="84"/>
    </row>
    <row r="879" spans="1:33" ht="12.75" customHeight="1">
      <c r="A879" s="84"/>
      <c r="B879" s="84"/>
      <c r="C879" s="85"/>
      <c r="D879" s="84"/>
      <c r="E879" s="84"/>
      <c r="F879" s="84"/>
      <c r="G879" s="84"/>
      <c r="H879" s="84"/>
      <c r="I879" s="84"/>
      <c r="J879" s="84"/>
      <c r="K879" s="84"/>
      <c r="L879" s="84"/>
      <c r="M879" s="84"/>
      <c r="N879" s="84"/>
      <c r="O879" s="84"/>
      <c r="P879" s="84"/>
      <c r="Q879" s="84"/>
      <c r="R879" s="84"/>
      <c r="S879" s="84"/>
      <c r="T879" s="84"/>
      <c r="U879" s="84"/>
      <c r="V879" s="84"/>
      <c r="W879" s="84"/>
      <c r="X879" s="84"/>
      <c r="Y879" s="84"/>
      <c r="Z879" s="84"/>
      <c r="AA879" s="84"/>
      <c r="AB879" s="84"/>
      <c r="AC879" s="84"/>
      <c r="AD879" s="84"/>
      <c r="AE879" s="84"/>
      <c r="AF879" s="84"/>
      <c r="AG879" s="84"/>
    </row>
    <row r="880" spans="1:33" ht="12.75" customHeight="1">
      <c r="A880" s="84"/>
      <c r="B880" s="84"/>
      <c r="C880" s="85"/>
      <c r="D880" s="84"/>
      <c r="E880" s="84"/>
      <c r="F880" s="84"/>
      <c r="G880" s="84"/>
      <c r="H880" s="84"/>
      <c r="I880" s="84"/>
      <c r="J880" s="84"/>
      <c r="K880" s="84"/>
      <c r="L880" s="84"/>
      <c r="M880" s="84"/>
      <c r="N880" s="84"/>
      <c r="O880" s="84"/>
      <c r="P880" s="84"/>
      <c r="Q880" s="84"/>
      <c r="R880" s="84"/>
      <c r="S880" s="84"/>
      <c r="T880" s="84"/>
      <c r="U880" s="84"/>
      <c r="V880" s="84"/>
      <c r="W880" s="84"/>
      <c r="X880" s="84"/>
      <c r="Y880" s="84"/>
      <c r="Z880" s="84"/>
      <c r="AA880" s="84"/>
      <c r="AB880" s="84"/>
      <c r="AC880" s="84"/>
      <c r="AD880" s="84"/>
      <c r="AE880" s="84"/>
      <c r="AF880" s="84"/>
      <c r="AG880" s="84"/>
    </row>
    <row r="881" spans="1:33" ht="12.75" customHeight="1">
      <c r="A881" s="84"/>
      <c r="B881" s="84"/>
      <c r="C881" s="85"/>
      <c r="D881" s="84"/>
      <c r="E881" s="84"/>
      <c r="F881" s="84"/>
      <c r="G881" s="84"/>
      <c r="H881" s="84"/>
      <c r="I881" s="84"/>
      <c r="J881" s="84"/>
      <c r="K881" s="84"/>
      <c r="L881" s="84"/>
      <c r="M881" s="84"/>
      <c r="N881" s="84"/>
      <c r="O881" s="84"/>
      <c r="P881" s="84"/>
      <c r="Q881" s="84"/>
      <c r="R881" s="84"/>
      <c r="S881" s="84"/>
      <c r="T881" s="84"/>
      <c r="U881" s="84"/>
      <c r="V881" s="84"/>
      <c r="W881" s="84"/>
      <c r="X881" s="84"/>
      <c r="Y881" s="84"/>
      <c r="Z881" s="84"/>
      <c r="AA881" s="84"/>
      <c r="AB881" s="84"/>
      <c r="AC881" s="84"/>
      <c r="AD881" s="84"/>
      <c r="AE881" s="84"/>
      <c r="AF881" s="84"/>
      <c r="AG881" s="84"/>
    </row>
    <row r="882" spans="1:33" ht="12.75" customHeight="1">
      <c r="A882" s="84"/>
      <c r="B882" s="84"/>
      <c r="C882" s="85"/>
      <c r="D882" s="84"/>
      <c r="E882" s="84"/>
      <c r="F882" s="84"/>
      <c r="G882" s="84"/>
      <c r="H882" s="84"/>
      <c r="I882" s="84"/>
      <c r="J882" s="84"/>
      <c r="K882" s="84"/>
      <c r="L882" s="84"/>
      <c r="M882" s="84"/>
      <c r="N882" s="84"/>
      <c r="O882" s="84"/>
      <c r="P882" s="84"/>
      <c r="Q882" s="84"/>
      <c r="R882" s="84"/>
      <c r="S882" s="84"/>
      <c r="T882" s="84"/>
      <c r="U882" s="84"/>
      <c r="V882" s="84"/>
      <c r="W882" s="84"/>
      <c r="X882" s="84"/>
      <c r="Y882" s="84"/>
      <c r="Z882" s="84"/>
      <c r="AA882" s="84"/>
      <c r="AB882" s="84"/>
      <c r="AC882" s="84"/>
      <c r="AD882" s="84"/>
      <c r="AE882" s="84"/>
      <c r="AF882" s="84"/>
      <c r="AG882" s="84"/>
    </row>
    <row r="883" spans="1:33" ht="12.75" customHeight="1">
      <c r="A883" s="84"/>
      <c r="B883" s="84"/>
      <c r="C883" s="85"/>
      <c r="D883" s="84"/>
      <c r="E883" s="84"/>
      <c r="F883" s="84"/>
      <c r="G883" s="84"/>
      <c r="H883" s="84"/>
      <c r="I883" s="84"/>
      <c r="J883" s="84"/>
      <c r="K883" s="84"/>
      <c r="L883" s="84"/>
      <c r="M883" s="84"/>
      <c r="N883" s="84"/>
      <c r="O883" s="84"/>
      <c r="P883" s="84"/>
      <c r="Q883" s="84"/>
      <c r="R883" s="84"/>
      <c r="S883" s="84"/>
      <c r="T883" s="84"/>
      <c r="U883" s="84"/>
      <c r="V883" s="84"/>
      <c r="W883" s="84"/>
      <c r="X883" s="84"/>
      <c r="Y883" s="84"/>
      <c r="Z883" s="84"/>
      <c r="AA883" s="84"/>
      <c r="AB883" s="84"/>
      <c r="AC883" s="84"/>
      <c r="AD883" s="84"/>
      <c r="AE883" s="84"/>
      <c r="AF883" s="84"/>
      <c r="AG883" s="84"/>
    </row>
    <row r="884" spans="1:33" ht="12.75" customHeight="1">
      <c r="A884" s="84"/>
      <c r="B884" s="84"/>
      <c r="C884" s="85"/>
      <c r="D884" s="84"/>
      <c r="E884" s="84"/>
      <c r="F884" s="84"/>
      <c r="G884" s="84"/>
      <c r="H884" s="84"/>
      <c r="I884" s="84"/>
      <c r="J884" s="84"/>
      <c r="K884" s="84"/>
      <c r="L884" s="84"/>
      <c r="M884" s="84"/>
      <c r="N884" s="84"/>
      <c r="O884" s="84"/>
      <c r="P884" s="84"/>
      <c r="Q884" s="84"/>
      <c r="R884" s="84"/>
      <c r="S884" s="84"/>
      <c r="T884" s="84"/>
      <c r="U884" s="84"/>
      <c r="V884" s="84"/>
      <c r="W884" s="84"/>
      <c r="X884" s="84"/>
      <c r="Y884" s="84"/>
      <c r="Z884" s="84"/>
      <c r="AA884" s="84"/>
      <c r="AB884" s="84"/>
      <c r="AC884" s="84"/>
      <c r="AD884" s="84"/>
      <c r="AE884" s="84"/>
      <c r="AF884" s="84"/>
      <c r="AG884" s="84"/>
    </row>
    <row r="885" spans="1:33" ht="12.75" customHeight="1">
      <c r="A885" s="84"/>
      <c r="B885" s="84"/>
      <c r="C885" s="85"/>
      <c r="D885" s="84"/>
      <c r="E885" s="84"/>
      <c r="F885" s="84"/>
      <c r="G885" s="84"/>
      <c r="H885" s="84"/>
      <c r="I885" s="84"/>
      <c r="J885" s="84"/>
      <c r="K885" s="84"/>
      <c r="L885" s="84"/>
      <c r="M885" s="84"/>
      <c r="N885" s="84"/>
      <c r="O885" s="84"/>
      <c r="P885" s="84"/>
      <c r="Q885" s="84"/>
      <c r="R885" s="84"/>
      <c r="S885" s="84"/>
      <c r="T885" s="84"/>
      <c r="U885" s="84"/>
      <c r="V885" s="84"/>
      <c r="W885" s="84"/>
      <c r="X885" s="84"/>
      <c r="Y885" s="84"/>
      <c r="Z885" s="84"/>
      <c r="AA885" s="84"/>
      <c r="AB885" s="84"/>
      <c r="AC885" s="84"/>
      <c r="AD885" s="84"/>
      <c r="AE885" s="84"/>
      <c r="AF885" s="84"/>
      <c r="AG885" s="84"/>
    </row>
    <row r="886" spans="1:33" ht="12.75" customHeight="1">
      <c r="A886" s="84"/>
      <c r="B886" s="84"/>
      <c r="C886" s="85"/>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row>
    <row r="887" spans="1:33" ht="12.75" customHeight="1">
      <c r="A887" s="84"/>
      <c r="B887" s="84"/>
      <c r="C887" s="85"/>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row>
    <row r="888" spans="1:33" ht="12.75" customHeight="1">
      <c r="A888" s="84"/>
      <c r="B888" s="84"/>
      <c r="C888" s="85"/>
      <c r="D888" s="84"/>
      <c r="E888" s="84"/>
      <c r="F888" s="84"/>
      <c r="G888" s="84"/>
      <c r="H888" s="84"/>
      <c r="I888" s="84"/>
      <c r="J888" s="84"/>
      <c r="K888" s="84"/>
      <c r="L888" s="84"/>
      <c r="M888" s="84"/>
      <c r="N888" s="84"/>
      <c r="O888" s="84"/>
      <c r="P888" s="84"/>
      <c r="Q888" s="84"/>
      <c r="R888" s="84"/>
      <c r="S888" s="84"/>
      <c r="T888" s="84"/>
      <c r="U888" s="84"/>
      <c r="V888" s="84"/>
      <c r="W888" s="84"/>
      <c r="X888" s="84"/>
      <c r="Y888" s="84"/>
      <c r="Z888" s="84"/>
      <c r="AA888" s="84"/>
      <c r="AB888" s="84"/>
      <c r="AC888" s="84"/>
      <c r="AD888" s="84"/>
      <c r="AE888" s="84"/>
      <c r="AF888" s="84"/>
      <c r="AG888" s="84"/>
    </row>
    <row r="889" spans="1:33" ht="12.75" customHeight="1">
      <c r="A889" s="84"/>
      <c r="B889" s="84"/>
      <c r="C889" s="85"/>
      <c r="D889" s="84"/>
      <c r="E889" s="84"/>
      <c r="F889" s="84"/>
      <c r="G889" s="84"/>
      <c r="H889" s="84"/>
      <c r="I889" s="84"/>
      <c r="J889" s="84"/>
      <c r="K889" s="84"/>
      <c r="L889" s="84"/>
      <c r="M889" s="84"/>
      <c r="N889" s="84"/>
      <c r="O889" s="84"/>
      <c r="P889" s="84"/>
      <c r="Q889" s="84"/>
      <c r="R889" s="84"/>
      <c r="S889" s="84"/>
      <c r="T889" s="84"/>
      <c r="U889" s="84"/>
      <c r="V889" s="84"/>
      <c r="W889" s="84"/>
      <c r="X889" s="84"/>
      <c r="Y889" s="84"/>
      <c r="Z889" s="84"/>
      <c r="AA889" s="84"/>
      <c r="AB889" s="84"/>
      <c r="AC889" s="84"/>
      <c r="AD889" s="84"/>
      <c r="AE889" s="84"/>
      <c r="AF889" s="84"/>
      <c r="AG889" s="84"/>
    </row>
    <row r="890" spans="1:33" ht="12.75" customHeight="1">
      <c r="A890" s="84"/>
      <c r="B890" s="84"/>
      <c r="C890" s="85"/>
      <c r="D890" s="84"/>
      <c r="E890" s="84"/>
      <c r="F890" s="84"/>
      <c r="G890" s="84"/>
      <c r="H890" s="84"/>
      <c r="I890" s="84"/>
      <c r="J890" s="84"/>
      <c r="K890" s="84"/>
      <c r="L890" s="84"/>
      <c r="M890" s="84"/>
      <c r="N890" s="84"/>
      <c r="O890" s="84"/>
      <c r="P890" s="84"/>
      <c r="Q890" s="84"/>
      <c r="R890" s="84"/>
      <c r="S890" s="84"/>
      <c r="T890" s="84"/>
      <c r="U890" s="84"/>
      <c r="V890" s="84"/>
      <c r="W890" s="84"/>
      <c r="X890" s="84"/>
      <c r="Y890" s="84"/>
      <c r="Z890" s="84"/>
      <c r="AA890" s="84"/>
      <c r="AB890" s="84"/>
      <c r="AC890" s="84"/>
      <c r="AD890" s="84"/>
      <c r="AE890" s="84"/>
      <c r="AF890" s="84"/>
      <c r="AG890" s="84"/>
    </row>
    <row r="891" spans="1:33" ht="12.75" customHeight="1">
      <c r="A891" s="84"/>
      <c r="B891" s="84"/>
      <c r="C891" s="85"/>
      <c r="D891" s="84"/>
      <c r="E891" s="84"/>
      <c r="F891" s="84"/>
      <c r="G891" s="84"/>
      <c r="H891" s="84"/>
      <c r="I891" s="84"/>
      <c r="J891" s="84"/>
      <c r="K891" s="84"/>
      <c r="L891" s="84"/>
      <c r="M891" s="84"/>
      <c r="N891" s="84"/>
      <c r="O891" s="84"/>
      <c r="P891" s="84"/>
      <c r="Q891" s="84"/>
      <c r="R891" s="84"/>
      <c r="S891" s="84"/>
      <c r="T891" s="84"/>
      <c r="U891" s="84"/>
      <c r="V891" s="84"/>
      <c r="W891" s="84"/>
      <c r="X891" s="84"/>
      <c r="Y891" s="84"/>
      <c r="Z891" s="84"/>
      <c r="AA891" s="84"/>
      <c r="AB891" s="84"/>
      <c r="AC891" s="84"/>
      <c r="AD891" s="84"/>
      <c r="AE891" s="84"/>
      <c r="AF891" s="84"/>
      <c r="AG891" s="84"/>
    </row>
    <row r="892" spans="1:33" ht="12.75" customHeight="1">
      <c r="A892" s="84"/>
      <c r="B892" s="84"/>
      <c r="C892" s="85"/>
      <c r="D892" s="84"/>
      <c r="E892" s="84"/>
      <c r="F892" s="84"/>
      <c r="G892" s="84"/>
      <c r="H892" s="84"/>
      <c r="I892" s="84"/>
      <c r="J892" s="84"/>
      <c r="K892" s="84"/>
      <c r="L892" s="84"/>
      <c r="M892" s="84"/>
      <c r="N892" s="84"/>
      <c r="O892" s="84"/>
      <c r="P892" s="84"/>
      <c r="Q892" s="84"/>
      <c r="R892" s="84"/>
      <c r="S892" s="84"/>
      <c r="T892" s="84"/>
      <c r="U892" s="84"/>
      <c r="V892" s="84"/>
      <c r="W892" s="84"/>
      <c r="X892" s="84"/>
      <c r="Y892" s="84"/>
      <c r="Z892" s="84"/>
      <c r="AA892" s="84"/>
      <c r="AB892" s="84"/>
      <c r="AC892" s="84"/>
      <c r="AD892" s="84"/>
      <c r="AE892" s="84"/>
      <c r="AF892" s="84"/>
      <c r="AG892" s="84"/>
    </row>
    <row r="893" spans="1:33" ht="12.75" customHeight="1">
      <c r="A893" s="84"/>
      <c r="B893" s="84"/>
      <c r="C893" s="85"/>
      <c r="D893" s="84"/>
      <c r="E893" s="84"/>
      <c r="F893" s="84"/>
      <c r="G893" s="84"/>
      <c r="H893" s="84"/>
      <c r="I893" s="84"/>
      <c r="J893" s="84"/>
      <c r="K893" s="84"/>
      <c r="L893" s="84"/>
      <c r="M893" s="84"/>
      <c r="N893" s="84"/>
      <c r="O893" s="84"/>
      <c r="P893" s="84"/>
      <c r="Q893" s="84"/>
      <c r="R893" s="84"/>
      <c r="S893" s="84"/>
      <c r="T893" s="84"/>
      <c r="U893" s="84"/>
      <c r="V893" s="84"/>
      <c r="W893" s="84"/>
      <c r="X893" s="84"/>
      <c r="Y893" s="84"/>
      <c r="Z893" s="84"/>
      <c r="AA893" s="84"/>
      <c r="AB893" s="84"/>
      <c r="AC893" s="84"/>
      <c r="AD893" s="84"/>
      <c r="AE893" s="84"/>
      <c r="AF893" s="84"/>
      <c r="AG893" s="84"/>
    </row>
    <row r="894" spans="1:33" ht="12.75" customHeight="1">
      <c r="A894" s="84"/>
      <c r="B894" s="84"/>
      <c r="C894" s="85"/>
      <c r="D894" s="84"/>
      <c r="E894" s="84"/>
      <c r="F894" s="84"/>
      <c r="G894" s="84"/>
      <c r="H894" s="84"/>
      <c r="I894" s="84"/>
      <c r="J894" s="84"/>
      <c r="K894" s="84"/>
      <c r="L894" s="84"/>
      <c r="M894" s="84"/>
      <c r="N894" s="84"/>
      <c r="O894" s="84"/>
      <c r="P894" s="84"/>
      <c r="Q894" s="84"/>
      <c r="R894" s="84"/>
      <c r="S894" s="84"/>
      <c r="T894" s="84"/>
      <c r="U894" s="84"/>
      <c r="V894" s="84"/>
      <c r="W894" s="84"/>
      <c r="X894" s="84"/>
      <c r="Y894" s="84"/>
      <c r="Z894" s="84"/>
      <c r="AA894" s="84"/>
      <c r="AB894" s="84"/>
      <c r="AC894" s="84"/>
      <c r="AD894" s="84"/>
      <c r="AE894" s="84"/>
      <c r="AF894" s="84"/>
      <c r="AG894" s="84"/>
    </row>
    <row r="895" spans="1:33" ht="12.75" customHeight="1">
      <c r="A895" s="84"/>
      <c r="B895" s="84"/>
      <c r="C895" s="85"/>
      <c r="D895" s="84"/>
      <c r="E895" s="84"/>
      <c r="F895" s="84"/>
      <c r="G895" s="84"/>
      <c r="H895" s="84"/>
      <c r="I895" s="84"/>
      <c r="J895" s="84"/>
      <c r="K895" s="84"/>
      <c r="L895" s="84"/>
      <c r="M895" s="84"/>
      <c r="N895" s="84"/>
      <c r="O895" s="84"/>
      <c r="P895" s="84"/>
      <c r="Q895" s="84"/>
      <c r="R895" s="84"/>
      <c r="S895" s="84"/>
      <c r="T895" s="84"/>
      <c r="U895" s="84"/>
      <c r="V895" s="84"/>
      <c r="W895" s="84"/>
      <c r="X895" s="84"/>
      <c r="Y895" s="84"/>
      <c r="Z895" s="84"/>
      <c r="AA895" s="84"/>
      <c r="AB895" s="84"/>
      <c r="AC895" s="84"/>
      <c r="AD895" s="84"/>
      <c r="AE895" s="84"/>
      <c r="AF895" s="84"/>
      <c r="AG895" s="84"/>
    </row>
    <row r="896" spans="1:33" ht="12.75" customHeight="1">
      <c r="A896" s="84"/>
      <c r="B896" s="84"/>
      <c r="C896" s="85"/>
      <c r="D896" s="84"/>
      <c r="E896" s="84"/>
      <c r="F896" s="84"/>
      <c r="G896" s="84"/>
      <c r="H896" s="84"/>
      <c r="I896" s="84"/>
      <c r="J896" s="84"/>
      <c r="K896" s="84"/>
      <c r="L896" s="84"/>
      <c r="M896" s="84"/>
      <c r="N896" s="84"/>
      <c r="O896" s="84"/>
      <c r="P896" s="84"/>
      <c r="Q896" s="84"/>
      <c r="R896" s="84"/>
      <c r="S896" s="84"/>
      <c r="T896" s="84"/>
      <c r="U896" s="84"/>
      <c r="V896" s="84"/>
      <c r="W896" s="84"/>
      <c r="X896" s="84"/>
      <c r="Y896" s="84"/>
      <c r="Z896" s="84"/>
      <c r="AA896" s="84"/>
      <c r="AB896" s="84"/>
      <c r="AC896" s="84"/>
      <c r="AD896" s="84"/>
      <c r="AE896" s="84"/>
      <c r="AF896" s="84"/>
      <c r="AG896" s="84"/>
    </row>
    <row r="897" spans="1:33" ht="12.75" customHeight="1">
      <c r="A897" s="84"/>
      <c r="B897" s="84"/>
      <c r="C897" s="85"/>
      <c r="D897" s="84"/>
      <c r="E897" s="84"/>
      <c r="F897" s="84"/>
      <c r="G897" s="84"/>
      <c r="H897" s="84"/>
      <c r="I897" s="84"/>
      <c r="J897" s="84"/>
      <c r="K897" s="84"/>
      <c r="L897" s="84"/>
      <c r="M897" s="84"/>
      <c r="N897" s="84"/>
      <c r="O897" s="84"/>
      <c r="P897" s="84"/>
      <c r="Q897" s="84"/>
      <c r="R897" s="84"/>
      <c r="S897" s="84"/>
      <c r="T897" s="84"/>
      <c r="U897" s="84"/>
      <c r="V897" s="84"/>
      <c r="W897" s="84"/>
      <c r="X897" s="84"/>
      <c r="Y897" s="84"/>
      <c r="Z897" s="84"/>
      <c r="AA897" s="84"/>
      <c r="AB897" s="84"/>
      <c r="AC897" s="84"/>
      <c r="AD897" s="84"/>
      <c r="AE897" s="84"/>
      <c r="AF897" s="84"/>
      <c r="AG897" s="84"/>
    </row>
    <row r="898" spans="1:33" ht="12.75" customHeight="1">
      <c r="A898" s="84"/>
      <c r="B898" s="84"/>
      <c r="C898" s="85"/>
      <c r="D898" s="84"/>
      <c r="E898" s="84"/>
      <c r="F898" s="84"/>
      <c r="G898" s="84"/>
      <c r="H898" s="84"/>
      <c r="I898" s="84"/>
      <c r="J898" s="84"/>
      <c r="K898" s="84"/>
      <c r="L898" s="84"/>
      <c r="M898" s="84"/>
      <c r="N898" s="84"/>
      <c r="O898" s="84"/>
      <c r="P898" s="84"/>
      <c r="Q898" s="84"/>
      <c r="R898" s="84"/>
      <c r="S898" s="84"/>
      <c r="T898" s="84"/>
      <c r="U898" s="84"/>
      <c r="V898" s="84"/>
      <c r="W898" s="84"/>
      <c r="X898" s="84"/>
      <c r="Y898" s="84"/>
      <c r="Z898" s="84"/>
      <c r="AA898" s="84"/>
      <c r="AB898" s="84"/>
      <c r="AC898" s="84"/>
      <c r="AD898" s="84"/>
      <c r="AE898" s="84"/>
      <c r="AF898" s="84"/>
      <c r="AG898" s="84"/>
    </row>
    <row r="899" spans="1:33" ht="12.75" customHeight="1">
      <c r="A899" s="84"/>
      <c r="B899" s="84"/>
      <c r="C899" s="85"/>
      <c r="D899" s="84"/>
      <c r="E899" s="84"/>
      <c r="F899" s="84"/>
      <c r="G899" s="84"/>
      <c r="H899" s="84"/>
      <c r="I899" s="84"/>
      <c r="J899" s="84"/>
      <c r="K899" s="84"/>
      <c r="L899" s="84"/>
      <c r="M899" s="84"/>
      <c r="N899" s="84"/>
      <c r="O899" s="84"/>
      <c r="P899" s="84"/>
      <c r="Q899" s="84"/>
      <c r="R899" s="84"/>
      <c r="S899" s="84"/>
      <c r="T899" s="84"/>
      <c r="U899" s="84"/>
      <c r="V899" s="84"/>
      <c r="W899" s="84"/>
      <c r="X899" s="84"/>
      <c r="Y899" s="84"/>
      <c r="Z899" s="84"/>
      <c r="AA899" s="84"/>
      <c r="AB899" s="84"/>
      <c r="AC899" s="84"/>
      <c r="AD899" s="84"/>
      <c r="AE899" s="84"/>
      <c r="AF899" s="84"/>
      <c r="AG899" s="84"/>
    </row>
    <row r="900" spans="1:33" ht="12.75" customHeight="1">
      <c r="A900" s="84"/>
      <c r="B900" s="84"/>
      <c r="C900" s="85"/>
      <c r="D900" s="84"/>
      <c r="E900" s="84"/>
      <c r="F900" s="84"/>
      <c r="G900" s="84"/>
      <c r="H900" s="84"/>
      <c r="I900" s="84"/>
      <c r="J900" s="84"/>
      <c r="K900" s="84"/>
      <c r="L900" s="84"/>
      <c r="M900" s="84"/>
      <c r="N900" s="84"/>
      <c r="O900" s="84"/>
      <c r="P900" s="84"/>
      <c r="Q900" s="84"/>
      <c r="R900" s="84"/>
      <c r="S900" s="84"/>
      <c r="T900" s="84"/>
      <c r="U900" s="84"/>
      <c r="V900" s="84"/>
      <c r="W900" s="84"/>
      <c r="X900" s="84"/>
      <c r="Y900" s="84"/>
      <c r="Z900" s="84"/>
      <c r="AA900" s="84"/>
      <c r="AB900" s="84"/>
      <c r="AC900" s="84"/>
      <c r="AD900" s="84"/>
      <c r="AE900" s="84"/>
      <c r="AF900" s="84"/>
      <c r="AG900" s="84"/>
    </row>
    <row r="901" spans="1:33" ht="12.75" customHeight="1">
      <c r="A901" s="84"/>
      <c r="B901" s="84"/>
      <c r="C901" s="85"/>
      <c r="D901" s="84"/>
      <c r="E901" s="84"/>
      <c r="F901" s="84"/>
      <c r="G901" s="84"/>
      <c r="H901" s="84"/>
      <c r="I901" s="84"/>
      <c r="J901" s="84"/>
      <c r="K901" s="84"/>
      <c r="L901" s="84"/>
      <c r="M901" s="84"/>
      <c r="N901" s="84"/>
      <c r="O901" s="84"/>
      <c r="P901" s="84"/>
      <c r="Q901" s="84"/>
      <c r="R901" s="84"/>
      <c r="S901" s="84"/>
      <c r="T901" s="84"/>
      <c r="U901" s="84"/>
      <c r="V901" s="84"/>
      <c r="W901" s="84"/>
      <c r="X901" s="84"/>
      <c r="Y901" s="84"/>
      <c r="Z901" s="84"/>
      <c r="AA901" s="84"/>
      <c r="AB901" s="84"/>
      <c r="AC901" s="84"/>
      <c r="AD901" s="84"/>
      <c r="AE901" s="84"/>
      <c r="AF901" s="84"/>
      <c r="AG901" s="84"/>
    </row>
    <row r="902" spans="1:33" ht="12.75" customHeight="1">
      <c r="A902" s="84"/>
      <c r="B902" s="84"/>
      <c r="C902" s="85"/>
      <c r="D902" s="84"/>
      <c r="E902" s="84"/>
      <c r="F902" s="84"/>
      <c r="G902" s="84"/>
      <c r="H902" s="84"/>
      <c r="I902" s="84"/>
      <c r="J902" s="84"/>
      <c r="K902" s="84"/>
      <c r="L902" s="84"/>
      <c r="M902" s="84"/>
      <c r="N902" s="84"/>
      <c r="O902" s="84"/>
      <c r="P902" s="84"/>
      <c r="Q902" s="84"/>
      <c r="R902" s="84"/>
      <c r="S902" s="84"/>
      <c r="T902" s="84"/>
      <c r="U902" s="84"/>
      <c r="V902" s="84"/>
      <c r="W902" s="84"/>
      <c r="X902" s="84"/>
      <c r="Y902" s="84"/>
      <c r="Z902" s="84"/>
      <c r="AA902" s="84"/>
      <c r="AB902" s="84"/>
      <c r="AC902" s="84"/>
      <c r="AD902" s="84"/>
      <c r="AE902" s="84"/>
      <c r="AF902" s="84"/>
      <c r="AG902" s="84"/>
    </row>
    <row r="903" spans="1:33" ht="12.75" customHeight="1">
      <c r="A903" s="84"/>
      <c r="B903" s="84"/>
      <c r="C903" s="85"/>
      <c r="D903" s="84"/>
      <c r="E903" s="84"/>
      <c r="F903" s="84"/>
      <c r="G903" s="84"/>
      <c r="H903" s="84"/>
      <c r="I903" s="84"/>
      <c r="J903" s="84"/>
      <c r="K903" s="84"/>
      <c r="L903" s="84"/>
      <c r="M903" s="84"/>
      <c r="N903" s="84"/>
      <c r="O903" s="84"/>
      <c r="P903" s="84"/>
      <c r="Q903" s="84"/>
      <c r="R903" s="84"/>
      <c r="S903" s="84"/>
      <c r="T903" s="84"/>
      <c r="U903" s="84"/>
      <c r="V903" s="84"/>
      <c r="W903" s="84"/>
      <c r="X903" s="84"/>
      <c r="Y903" s="84"/>
      <c r="Z903" s="84"/>
      <c r="AA903" s="84"/>
      <c r="AB903" s="84"/>
      <c r="AC903" s="84"/>
      <c r="AD903" s="84"/>
      <c r="AE903" s="84"/>
      <c r="AF903" s="84"/>
      <c r="AG903" s="84"/>
    </row>
    <row r="904" spans="1:33" ht="12.75" customHeight="1">
      <c r="A904" s="84"/>
      <c r="B904" s="84"/>
      <c r="C904" s="85"/>
      <c r="D904" s="84"/>
      <c r="E904" s="84"/>
      <c r="F904" s="84"/>
      <c r="G904" s="84"/>
      <c r="H904" s="84"/>
      <c r="I904" s="84"/>
      <c r="J904" s="84"/>
      <c r="K904" s="84"/>
      <c r="L904" s="84"/>
      <c r="M904" s="84"/>
      <c r="N904" s="84"/>
      <c r="O904" s="84"/>
      <c r="P904" s="84"/>
      <c r="Q904" s="84"/>
      <c r="R904" s="84"/>
      <c r="S904" s="84"/>
      <c r="T904" s="84"/>
      <c r="U904" s="84"/>
      <c r="V904" s="84"/>
      <c r="W904" s="84"/>
      <c r="X904" s="84"/>
      <c r="Y904" s="84"/>
      <c r="Z904" s="84"/>
      <c r="AA904" s="84"/>
      <c r="AB904" s="84"/>
      <c r="AC904" s="84"/>
      <c r="AD904" s="84"/>
      <c r="AE904" s="84"/>
      <c r="AF904" s="84"/>
      <c r="AG904" s="84"/>
    </row>
    <row r="905" spans="1:33" ht="12.75" customHeight="1">
      <c r="A905" s="84"/>
      <c r="B905" s="84"/>
      <c r="C905" s="85"/>
      <c r="D905" s="84"/>
      <c r="E905" s="84"/>
      <c r="F905" s="84"/>
      <c r="G905" s="84"/>
      <c r="H905" s="84"/>
      <c r="I905" s="84"/>
      <c r="J905" s="84"/>
      <c r="K905" s="84"/>
      <c r="L905" s="84"/>
      <c r="M905" s="84"/>
      <c r="N905" s="84"/>
      <c r="O905" s="84"/>
      <c r="P905" s="84"/>
      <c r="Q905" s="84"/>
      <c r="R905" s="84"/>
      <c r="S905" s="84"/>
      <c r="T905" s="84"/>
      <c r="U905" s="84"/>
      <c r="V905" s="84"/>
      <c r="W905" s="84"/>
      <c r="X905" s="84"/>
      <c r="Y905" s="84"/>
      <c r="Z905" s="84"/>
      <c r="AA905" s="84"/>
      <c r="AB905" s="84"/>
      <c r="AC905" s="84"/>
      <c r="AD905" s="84"/>
      <c r="AE905" s="84"/>
      <c r="AF905" s="84"/>
      <c r="AG905" s="84"/>
    </row>
    <row r="906" spans="1:33" ht="12.75" customHeight="1">
      <c r="A906" s="84"/>
      <c r="B906" s="84"/>
      <c r="C906" s="85"/>
      <c r="D906" s="84"/>
      <c r="E906" s="84"/>
      <c r="F906" s="84"/>
      <c r="G906" s="84"/>
      <c r="H906" s="84"/>
      <c r="I906" s="84"/>
      <c r="J906" s="84"/>
      <c r="K906" s="84"/>
      <c r="L906" s="84"/>
      <c r="M906" s="84"/>
      <c r="N906" s="84"/>
      <c r="O906" s="84"/>
      <c r="P906" s="84"/>
      <c r="Q906" s="84"/>
      <c r="R906" s="84"/>
      <c r="S906" s="84"/>
      <c r="T906" s="84"/>
      <c r="U906" s="84"/>
      <c r="V906" s="84"/>
      <c r="W906" s="84"/>
      <c r="X906" s="84"/>
      <c r="Y906" s="84"/>
      <c r="Z906" s="84"/>
      <c r="AA906" s="84"/>
      <c r="AB906" s="84"/>
      <c r="AC906" s="84"/>
      <c r="AD906" s="84"/>
      <c r="AE906" s="84"/>
      <c r="AF906" s="84"/>
      <c r="AG906" s="84"/>
    </row>
    <row r="907" spans="1:33" ht="12.75" customHeight="1">
      <c r="A907" s="84"/>
      <c r="B907" s="84"/>
      <c r="C907" s="85"/>
      <c r="D907" s="84"/>
      <c r="E907" s="84"/>
      <c r="F907" s="84"/>
      <c r="G907" s="84"/>
      <c r="H907" s="84"/>
      <c r="I907" s="84"/>
      <c r="J907" s="84"/>
      <c r="K907" s="84"/>
      <c r="L907" s="84"/>
      <c r="M907" s="84"/>
      <c r="N907" s="84"/>
      <c r="O907" s="84"/>
      <c r="P907" s="84"/>
      <c r="Q907" s="84"/>
      <c r="R907" s="84"/>
      <c r="S907" s="84"/>
      <c r="T907" s="84"/>
      <c r="U907" s="84"/>
      <c r="V907" s="84"/>
      <c r="W907" s="84"/>
      <c r="X907" s="84"/>
      <c r="Y907" s="84"/>
      <c r="Z907" s="84"/>
      <c r="AA907" s="84"/>
      <c r="AB907" s="84"/>
      <c r="AC907" s="84"/>
      <c r="AD907" s="84"/>
      <c r="AE907" s="84"/>
      <c r="AF907" s="84"/>
      <c r="AG907" s="84"/>
    </row>
    <row r="908" spans="1:33" ht="12.75" customHeight="1">
      <c r="A908" s="84"/>
      <c r="B908" s="84"/>
      <c r="C908" s="85"/>
      <c r="D908" s="84"/>
      <c r="E908" s="84"/>
      <c r="F908" s="84"/>
      <c r="G908" s="84"/>
      <c r="H908" s="84"/>
      <c r="I908" s="84"/>
      <c r="J908" s="84"/>
      <c r="K908" s="84"/>
      <c r="L908" s="84"/>
      <c r="M908" s="84"/>
      <c r="N908" s="84"/>
      <c r="O908" s="84"/>
      <c r="P908" s="84"/>
      <c r="Q908" s="84"/>
      <c r="R908" s="84"/>
      <c r="S908" s="84"/>
      <c r="T908" s="84"/>
      <c r="U908" s="84"/>
      <c r="V908" s="84"/>
      <c r="W908" s="84"/>
      <c r="X908" s="84"/>
      <c r="Y908" s="84"/>
      <c r="Z908" s="84"/>
      <c r="AA908" s="84"/>
      <c r="AB908" s="84"/>
      <c r="AC908" s="84"/>
      <c r="AD908" s="84"/>
      <c r="AE908" s="84"/>
      <c r="AF908" s="84"/>
      <c r="AG908" s="84"/>
    </row>
    <row r="909" spans="1:33" ht="12.75" customHeight="1">
      <c r="A909" s="84"/>
      <c r="B909" s="84"/>
      <c r="C909" s="85"/>
      <c r="D909" s="84"/>
      <c r="E909" s="84"/>
      <c r="F909" s="84"/>
      <c r="G909" s="84"/>
      <c r="H909" s="84"/>
      <c r="I909" s="84"/>
      <c r="J909" s="84"/>
      <c r="K909" s="84"/>
      <c r="L909" s="84"/>
      <c r="M909" s="84"/>
      <c r="N909" s="84"/>
      <c r="O909" s="84"/>
      <c r="P909" s="84"/>
      <c r="Q909" s="84"/>
      <c r="R909" s="84"/>
      <c r="S909" s="84"/>
      <c r="T909" s="84"/>
      <c r="U909" s="84"/>
      <c r="V909" s="84"/>
      <c r="W909" s="84"/>
      <c r="X909" s="84"/>
      <c r="Y909" s="84"/>
      <c r="Z909" s="84"/>
      <c r="AA909" s="84"/>
      <c r="AB909" s="84"/>
      <c r="AC909" s="84"/>
      <c r="AD909" s="84"/>
      <c r="AE909" s="84"/>
      <c r="AF909" s="84"/>
      <c r="AG909" s="84"/>
    </row>
    <row r="910" spans="1:33" ht="12.75" customHeight="1">
      <c r="A910" s="84"/>
      <c r="B910" s="84"/>
      <c r="C910" s="85"/>
      <c r="D910" s="84"/>
      <c r="E910" s="84"/>
      <c r="F910" s="84"/>
      <c r="G910" s="84"/>
      <c r="H910" s="84"/>
      <c r="I910" s="84"/>
      <c r="J910" s="84"/>
      <c r="K910" s="84"/>
      <c r="L910" s="84"/>
      <c r="M910" s="84"/>
      <c r="N910" s="84"/>
      <c r="O910" s="84"/>
      <c r="P910" s="84"/>
      <c r="Q910" s="84"/>
      <c r="R910" s="84"/>
      <c r="S910" s="84"/>
      <c r="T910" s="84"/>
      <c r="U910" s="84"/>
      <c r="V910" s="84"/>
      <c r="W910" s="84"/>
      <c r="X910" s="84"/>
      <c r="Y910" s="84"/>
      <c r="Z910" s="84"/>
      <c r="AA910" s="84"/>
      <c r="AB910" s="84"/>
      <c r="AC910" s="84"/>
      <c r="AD910" s="84"/>
      <c r="AE910" s="84"/>
      <c r="AF910" s="84"/>
      <c r="AG910" s="84"/>
    </row>
    <row r="911" spans="1:33" ht="12.75" customHeight="1">
      <c r="A911" s="84"/>
      <c r="B911" s="84"/>
      <c r="C911" s="85"/>
      <c r="D911" s="84"/>
      <c r="E911" s="84"/>
      <c r="F911" s="84"/>
      <c r="G911" s="84"/>
      <c r="H911" s="84"/>
      <c r="I911" s="84"/>
      <c r="J911" s="84"/>
      <c r="K911" s="84"/>
      <c r="L911" s="84"/>
      <c r="M911" s="84"/>
      <c r="N911" s="84"/>
      <c r="O911" s="84"/>
      <c r="P911" s="84"/>
      <c r="Q911" s="84"/>
      <c r="R911" s="84"/>
      <c r="S911" s="84"/>
      <c r="T911" s="84"/>
      <c r="U911" s="84"/>
      <c r="V911" s="84"/>
      <c r="W911" s="84"/>
      <c r="X911" s="84"/>
      <c r="Y911" s="84"/>
      <c r="Z911" s="84"/>
      <c r="AA911" s="84"/>
      <c r="AB911" s="84"/>
      <c r="AC911" s="84"/>
      <c r="AD911" s="84"/>
      <c r="AE911" s="84"/>
      <c r="AF911" s="84"/>
      <c r="AG911" s="84"/>
    </row>
    <row r="912" spans="1:33" ht="12.75" customHeight="1">
      <c r="A912" s="84"/>
      <c r="B912" s="84"/>
      <c r="C912" s="85"/>
      <c r="D912" s="84"/>
      <c r="E912" s="84"/>
      <c r="F912" s="84"/>
      <c r="G912" s="84"/>
      <c r="H912" s="84"/>
      <c r="I912" s="84"/>
      <c r="J912" s="84"/>
      <c r="K912" s="84"/>
      <c r="L912" s="84"/>
      <c r="M912" s="84"/>
      <c r="N912" s="84"/>
      <c r="O912" s="84"/>
      <c r="P912" s="84"/>
      <c r="Q912" s="84"/>
      <c r="R912" s="84"/>
      <c r="S912" s="84"/>
      <c r="T912" s="84"/>
      <c r="U912" s="84"/>
      <c r="V912" s="84"/>
      <c r="W912" s="84"/>
      <c r="X912" s="84"/>
      <c r="Y912" s="84"/>
      <c r="Z912" s="84"/>
      <c r="AA912" s="84"/>
      <c r="AB912" s="84"/>
      <c r="AC912" s="84"/>
      <c r="AD912" s="84"/>
      <c r="AE912" s="84"/>
      <c r="AF912" s="84"/>
      <c r="AG912" s="84"/>
    </row>
    <row r="913" spans="1:33" ht="12.75" customHeight="1">
      <c r="A913" s="84"/>
      <c r="B913" s="84"/>
      <c r="C913" s="85"/>
      <c r="D913" s="84"/>
      <c r="E913" s="84"/>
      <c r="F913" s="84"/>
      <c r="G913" s="84"/>
      <c r="H913" s="84"/>
      <c r="I913" s="84"/>
      <c r="J913" s="84"/>
      <c r="K913" s="84"/>
      <c r="L913" s="84"/>
      <c r="M913" s="84"/>
      <c r="N913" s="84"/>
      <c r="O913" s="84"/>
      <c r="P913" s="84"/>
      <c r="Q913" s="84"/>
      <c r="R913" s="84"/>
      <c r="S913" s="84"/>
      <c r="T913" s="84"/>
      <c r="U913" s="84"/>
      <c r="V913" s="84"/>
      <c r="W913" s="84"/>
      <c r="X913" s="84"/>
      <c r="Y913" s="84"/>
      <c r="Z913" s="84"/>
      <c r="AA913" s="84"/>
      <c r="AB913" s="84"/>
      <c r="AC913" s="84"/>
      <c r="AD913" s="84"/>
      <c r="AE913" s="84"/>
      <c r="AF913" s="84"/>
      <c r="AG913" s="84"/>
    </row>
    <row r="914" spans="1:33" ht="12.75" customHeight="1">
      <c r="A914" s="84"/>
      <c r="B914" s="84"/>
      <c r="C914" s="85"/>
      <c r="D914" s="84"/>
      <c r="E914" s="84"/>
      <c r="F914" s="84"/>
      <c r="G914" s="84"/>
      <c r="H914" s="84"/>
      <c r="I914" s="84"/>
      <c r="J914" s="84"/>
      <c r="K914" s="84"/>
      <c r="L914" s="84"/>
      <c r="M914" s="84"/>
      <c r="N914" s="84"/>
      <c r="O914" s="84"/>
      <c r="P914" s="84"/>
      <c r="Q914" s="84"/>
      <c r="R914" s="84"/>
      <c r="S914" s="84"/>
      <c r="T914" s="84"/>
      <c r="U914" s="84"/>
      <c r="V914" s="84"/>
      <c r="W914" s="84"/>
      <c r="X914" s="84"/>
      <c r="Y914" s="84"/>
      <c r="Z914" s="84"/>
      <c r="AA914" s="84"/>
      <c r="AB914" s="84"/>
      <c r="AC914" s="84"/>
      <c r="AD914" s="84"/>
      <c r="AE914" s="84"/>
      <c r="AF914" s="84"/>
      <c r="AG914" s="84"/>
    </row>
    <row r="915" spans="1:33" ht="12.75" customHeight="1">
      <c r="A915" s="84"/>
      <c r="B915" s="84"/>
      <c r="C915" s="85"/>
      <c r="D915" s="84"/>
      <c r="E915" s="84"/>
      <c r="F915" s="84"/>
      <c r="G915" s="84"/>
      <c r="H915" s="84"/>
      <c r="I915" s="84"/>
      <c r="J915" s="84"/>
      <c r="K915" s="84"/>
      <c r="L915" s="84"/>
      <c r="M915" s="84"/>
      <c r="N915" s="84"/>
      <c r="O915" s="84"/>
      <c r="P915" s="84"/>
      <c r="Q915" s="84"/>
      <c r="R915" s="84"/>
      <c r="S915" s="84"/>
      <c r="T915" s="84"/>
      <c r="U915" s="84"/>
      <c r="V915" s="84"/>
      <c r="W915" s="84"/>
      <c r="X915" s="84"/>
      <c r="Y915" s="84"/>
      <c r="Z915" s="84"/>
      <c r="AA915" s="84"/>
      <c r="AB915" s="84"/>
      <c r="AC915" s="84"/>
      <c r="AD915" s="84"/>
      <c r="AE915" s="84"/>
      <c r="AF915" s="84"/>
      <c r="AG915" s="84"/>
    </row>
    <row r="916" spans="1:33" ht="12.75" customHeight="1">
      <c r="A916" s="84"/>
      <c r="B916" s="84"/>
      <c r="C916" s="85"/>
      <c r="D916" s="84"/>
      <c r="E916" s="84"/>
      <c r="F916" s="84"/>
      <c r="G916" s="84"/>
      <c r="H916" s="84"/>
      <c r="I916" s="84"/>
      <c r="J916" s="84"/>
      <c r="K916" s="84"/>
      <c r="L916" s="84"/>
      <c r="M916" s="84"/>
      <c r="N916" s="84"/>
      <c r="O916" s="84"/>
      <c r="P916" s="84"/>
      <c r="Q916" s="84"/>
      <c r="R916" s="84"/>
      <c r="S916" s="84"/>
      <c r="T916" s="84"/>
      <c r="U916" s="84"/>
      <c r="V916" s="84"/>
      <c r="W916" s="84"/>
      <c r="X916" s="84"/>
      <c r="Y916" s="84"/>
      <c r="Z916" s="84"/>
      <c r="AA916" s="84"/>
      <c r="AB916" s="84"/>
      <c r="AC916" s="84"/>
      <c r="AD916" s="84"/>
      <c r="AE916" s="84"/>
      <c r="AF916" s="84"/>
      <c r="AG916" s="84"/>
    </row>
    <row r="917" spans="1:33" ht="12.75" customHeight="1">
      <c r="A917" s="84"/>
      <c r="B917" s="84"/>
      <c r="C917" s="85"/>
      <c r="D917" s="84"/>
      <c r="E917" s="84"/>
      <c r="F917" s="84"/>
      <c r="G917" s="84"/>
      <c r="H917" s="84"/>
      <c r="I917" s="84"/>
      <c r="J917" s="84"/>
      <c r="K917" s="84"/>
      <c r="L917" s="84"/>
      <c r="M917" s="84"/>
      <c r="N917" s="84"/>
      <c r="O917" s="84"/>
      <c r="P917" s="84"/>
      <c r="Q917" s="84"/>
      <c r="R917" s="84"/>
      <c r="S917" s="84"/>
      <c r="T917" s="84"/>
      <c r="U917" s="84"/>
      <c r="V917" s="84"/>
      <c r="W917" s="84"/>
      <c r="X917" s="84"/>
      <c r="Y917" s="84"/>
      <c r="Z917" s="84"/>
      <c r="AA917" s="84"/>
      <c r="AB917" s="84"/>
      <c r="AC917" s="84"/>
      <c r="AD917" s="84"/>
      <c r="AE917" s="84"/>
      <c r="AF917" s="84"/>
      <c r="AG917" s="84"/>
    </row>
    <row r="918" spans="1:33" ht="12.75" customHeight="1">
      <c r="A918" s="84"/>
      <c r="B918" s="84"/>
      <c r="C918" s="85"/>
      <c r="D918" s="84"/>
      <c r="E918" s="84"/>
      <c r="F918" s="84"/>
      <c r="G918" s="84"/>
      <c r="H918" s="84"/>
      <c r="I918" s="84"/>
      <c r="J918" s="84"/>
      <c r="K918" s="84"/>
      <c r="L918" s="84"/>
      <c r="M918" s="84"/>
      <c r="N918" s="84"/>
      <c r="O918" s="84"/>
      <c r="P918" s="84"/>
      <c r="Q918" s="84"/>
      <c r="R918" s="84"/>
      <c r="S918" s="84"/>
      <c r="T918" s="84"/>
      <c r="U918" s="84"/>
      <c r="V918" s="84"/>
      <c r="W918" s="84"/>
      <c r="X918" s="84"/>
      <c r="Y918" s="84"/>
      <c r="Z918" s="84"/>
      <c r="AA918" s="84"/>
      <c r="AB918" s="84"/>
      <c r="AC918" s="84"/>
      <c r="AD918" s="84"/>
      <c r="AE918" s="84"/>
      <c r="AF918" s="84"/>
      <c r="AG918" s="84"/>
    </row>
    <row r="919" spans="1:33" ht="12.75" customHeight="1">
      <c r="A919" s="84"/>
      <c r="B919" s="84"/>
      <c r="C919" s="85"/>
      <c r="D919" s="84"/>
      <c r="E919" s="84"/>
      <c r="F919" s="84"/>
      <c r="G919" s="84"/>
      <c r="H919" s="84"/>
      <c r="I919" s="84"/>
      <c r="J919" s="84"/>
      <c r="K919" s="84"/>
      <c r="L919" s="84"/>
      <c r="M919" s="84"/>
      <c r="N919" s="84"/>
      <c r="O919" s="84"/>
      <c r="P919" s="84"/>
      <c r="Q919" s="84"/>
      <c r="R919" s="84"/>
      <c r="S919" s="84"/>
      <c r="T919" s="84"/>
      <c r="U919" s="84"/>
      <c r="V919" s="84"/>
      <c r="W919" s="84"/>
      <c r="X919" s="84"/>
      <c r="Y919" s="84"/>
      <c r="Z919" s="84"/>
      <c r="AA919" s="84"/>
      <c r="AB919" s="84"/>
      <c r="AC919" s="84"/>
      <c r="AD919" s="84"/>
      <c r="AE919" s="84"/>
      <c r="AF919" s="84"/>
      <c r="AG919" s="84"/>
    </row>
    <row r="920" spans="1:33" ht="12.75" customHeight="1">
      <c r="A920" s="84"/>
      <c r="B920" s="84"/>
      <c r="C920" s="85"/>
      <c r="D920" s="84"/>
      <c r="E920" s="84"/>
      <c r="F920" s="84"/>
      <c r="G920" s="84"/>
      <c r="H920" s="84"/>
      <c r="I920" s="84"/>
      <c r="J920" s="84"/>
      <c r="K920" s="84"/>
      <c r="L920" s="84"/>
      <c r="M920" s="84"/>
      <c r="N920" s="84"/>
      <c r="O920" s="84"/>
      <c r="P920" s="84"/>
      <c r="Q920" s="84"/>
      <c r="R920" s="84"/>
      <c r="S920" s="84"/>
      <c r="T920" s="84"/>
      <c r="U920" s="84"/>
      <c r="V920" s="84"/>
      <c r="W920" s="84"/>
      <c r="X920" s="84"/>
      <c r="Y920" s="84"/>
      <c r="Z920" s="84"/>
      <c r="AA920" s="84"/>
      <c r="AB920" s="84"/>
      <c r="AC920" s="84"/>
      <c r="AD920" s="84"/>
      <c r="AE920" s="84"/>
      <c r="AF920" s="84"/>
      <c r="AG920" s="84"/>
    </row>
    <row r="921" spans="1:33" ht="12.75" customHeight="1">
      <c r="A921" s="84"/>
      <c r="B921" s="84"/>
      <c r="C921" s="85"/>
      <c r="D921" s="84"/>
      <c r="E921" s="84"/>
      <c r="F921" s="84"/>
      <c r="G921" s="84"/>
      <c r="H921" s="84"/>
      <c r="I921" s="84"/>
      <c r="J921" s="84"/>
      <c r="K921" s="84"/>
      <c r="L921" s="84"/>
      <c r="M921" s="84"/>
      <c r="N921" s="84"/>
      <c r="O921" s="84"/>
      <c r="P921" s="84"/>
      <c r="Q921" s="84"/>
      <c r="R921" s="84"/>
      <c r="S921" s="84"/>
      <c r="T921" s="84"/>
      <c r="U921" s="84"/>
      <c r="V921" s="84"/>
      <c r="W921" s="84"/>
      <c r="X921" s="84"/>
      <c r="Y921" s="84"/>
      <c r="Z921" s="84"/>
      <c r="AA921" s="84"/>
      <c r="AB921" s="84"/>
      <c r="AC921" s="84"/>
      <c r="AD921" s="84"/>
      <c r="AE921" s="84"/>
      <c r="AF921" s="84"/>
      <c r="AG921" s="84"/>
    </row>
    <row r="922" spans="1:33" ht="12.75" customHeight="1">
      <c r="A922" s="84"/>
      <c r="B922" s="84"/>
      <c r="C922" s="85"/>
      <c r="D922" s="84"/>
      <c r="E922" s="84"/>
      <c r="F922" s="84"/>
      <c r="G922" s="84"/>
      <c r="H922" s="84"/>
      <c r="I922" s="84"/>
      <c r="J922" s="84"/>
      <c r="K922" s="84"/>
      <c r="L922" s="84"/>
      <c r="M922" s="84"/>
      <c r="N922" s="84"/>
      <c r="O922" s="84"/>
      <c r="P922" s="84"/>
      <c r="Q922" s="84"/>
      <c r="R922" s="84"/>
      <c r="S922" s="84"/>
      <c r="T922" s="84"/>
      <c r="U922" s="84"/>
      <c r="V922" s="84"/>
      <c r="W922" s="84"/>
      <c r="X922" s="84"/>
      <c r="Y922" s="84"/>
      <c r="Z922" s="84"/>
      <c r="AA922" s="84"/>
      <c r="AB922" s="84"/>
      <c r="AC922" s="84"/>
      <c r="AD922" s="84"/>
      <c r="AE922" s="84"/>
      <c r="AF922" s="84"/>
      <c r="AG922" s="84"/>
    </row>
    <row r="923" spans="1:33" ht="12.75" customHeight="1">
      <c r="A923" s="84"/>
      <c r="B923" s="84"/>
      <c r="C923" s="85"/>
      <c r="D923" s="84"/>
      <c r="E923" s="84"/>
      <c r="F923" s="84"/>
      <c r="G923" s="84"/>
      <c r="H923" s="84"/>
      <c r="I923" s="84"/>
      <c r="J923" s="84"/>
      <c r="K923" s="84"/>
      <c r="L923" s="84"/>
      <c r="M923" s="84"/>
      <c r="N923" s="84"/>
      <c r="O923" s="84"/>
      <c r="P923" s="84"/>
      <c r="Q923" s="84"/>
      <c r="R923" s="84"/>
      <c r="S923" s="84"/>
      <c r="T923" s="84"/>
      <c r="U923" s="84"/>
      <c r="V923" s="84"/>
      <c r="W923" s="84"/>
      <c r="X923" s="84"/>
      <c r="Y923" s="84"/>
      <c r="Z923" s="84"/>
      <c r="AA923" s="84"/>
      <c r="AB923" s="84"/>
      <c r="AC923" s="84"/>
      <c r="AD923" s="84"/>
      <c r="AE923" s="84"/>
      <c r="AF923" s="84"/>
      <c r="AG923" s="84"/>
    </row>
    <row r="924" spans="1:33" ht="12.75" customHeight="1">
      <c r="A924" s="84"/>
      <c r="B924" s="84"/>
      <c r="C924" s="85"/>
      <c r="D924" s="84"/>
      <c r="E924" s="84"/>
      <c r="F924" s="84"/>
      <c r="G924" s="84"/>
      <c r="H924" s="84"/>
      <c r="I924" s="84"/>
      <c r="J924" s="84"/>
      <c r="K924" s="84"/>
      <c r="L924" s="84"/>
      <c r="M924" s="84"/>
      <c r="N924" s="84"/>
      <c r="O924" s="84"/>
      <c r="P924" s="84"/>
      <c r="Q924" s="84"/>
      <c r="R924" s="84"/>
      <c r="S924" s="84"/>
      <c r="T924" s="84"/>
      <c r="U924" s="84"/>
      <c r="V924" s="84"/>
      <c r="W924" s="84"/>
      <c r="X924" s="84"/>
      <c r="Y924" s="84"/>
      <c r="Z924" s="84"/>
      <c r="AA924" s="84"/>
      <c r="AB924" s="84"/>
      <c r="AC924" s="84"/>
      <c r="AD924" s="84"/>
      <c r="AE924" s="84"/>
      <c r="AF924" s="84"/>
      <c r="AG924" s="84"/>
    </row>
    <row r="925" spans="1:33" ht="12.75" customHeight="1">
      <c r="A925" s="84"/>
      <c r="B925" s="84"/>
      <c r="C925" s="85"/>
      <c r="D925" s="84"/>
      <c r="E925" s="84"/>
      <c r="F925" s="84"/>
      <c r="G925" s="84"/>
      <c r="H925" s="84"/>
      <c r="I925" s="84"/>
      <c r="J925" s="84"/>
      <c r="K925" s="84"/>
      <c r="L925" s="84"/>
      <c r="M925" s="84"/>
      <c r="N925" s="84"/>
      <c r="O925" s="84"/>
      <c r="P925" s="84"/>
      <c r="Q925" s="84"/>
      <c r="R925" s="84"/>
      <c r="S925" s="84"/>
      <c r="T925" s="84"/>
      <c r="U925" s="84"/>
      <c r="V925" s="84"/>
      <c r="W925" s="84"/>
      <c r="X925" s="84"/>
      <c r="Y925" s="84"/>
      <c r="Z925" s="84"/>
      <c r="AA925" s="84"/>
      <c r="AB925" s="84"/>
      <c r="AC925" s="84"/>
      <c r="AD925" s="84"/>
      <c r="AE925" s="84"/>
      <c r="AF925" s="84"/>
      <c r="AG925" s="84"/>
    </row>
    <row r="926" spans="1:33" ht="12.75" customHeight="1">
      <c r="A926" s="84"/>
      <c r="B926" s="84"/>
      <c r="C926" s="85"/>
      <c r="D926" s="84"/>
      <c r="E926" s="84"/>
      <c r="F926" s="84"/>
      <c r="G926" s="84"/>
      <c r="H926" s="84"/>
      <c r="I926" s="84"/>
      <c r="J926" s="84"/>
      <c r="K926" s="84"/>
      <c r="L926" s="84"/>
      <c r="M926" s="84"/>
      <c r="N926" s="84"/>
      <c r="O926" s="84"/>
      <c r="P926" s="84"/>
      <c r="Q926" s="84"/>
      <c r="R926" s="84"/>
      <c r="S926" s="84"/>
      <c r="T926" s="84"/>
      <c r="U926" s="84"/>
      <c r="V926" s="84"/>
      <c r="W926" s="84"/>
      <c r="X926" s="84"/>
      <c r="Y926" s="84"/>
      <c r="Z926" s="84"/>
      <c r="AA926" s="84"/>
      <c r="AB926" s="84"/>
      <c r="AC926" s="84"/>
      <c r="AD926" s="84"/>
      <c r="AE926" s="84"/>
      <c r="AF926" s="84"/>
      <c r="AG926" s="84"/>
    </row>
    <row r="927" spans="1:33" ht="12.75" customHeight="1">
      <c r="A927" s="84"/>
      <c r="B927" s="84"/>
      <c r="C927" s="85"/>
      <c r="D927" s="84"/>
      <c r="E927" s="84"/>
      <c r="F927" s="84"/>
      <c r="G927" s="84"/>
      <c r="H927" s="84"/>
      <c r="I927" s="84"/>
      <c r="J927" s="84"/>
      <c r="K927" s="84"/>
      <c r="L927" s="84"/>
      <c r="M927" s="84"/>
      <c r="N927" s="84"/>
      <c r="O927" s="84"/>
      <c r="P927" s="84"/>
      <c r="Q927" s="84"/>
      <c r="R927" s="84"/>
      <c r="S927" s="84"/>
      <c r="T927" s="84"/>
      <c r="U927" s="84"/>
      <c r="V927" s="84"/>
      <c r="W927" s="84"/>
      <c r="X927" s="84"/>
      <c r="Y927" s="84"/>
      <c r="Z927" s="84"/>
      <c r="AA927" s="84"/>
      <c r="AB927" s="84"/>
      <c r="AC927" s="84"/>
      <c r="AD927" s="84"/>
      <c r="AE927" s="84"/>
      <c r="AF927" s="84"/>
      <c r="AG927" s="84"/>
    </row>
    <row r="928" spans="1:33" ht="12.75" customHeight="1">
      <c r="A928" s="84"/>
      <c r="B928" s="84"/>
      <c r="C928" s="85"/>
      <c r="D928" s="84"/>
      <c r="E928" s="84"/>
      <c r="F928" s="84"/>
      <c r="G928" s="84"/>
      <c r="H928" s="84"/>
      <c r="I928" s="84"/>
      <c r="J928" s="84"/>
      <c r="K928" s="84"/>
      <c r="L928" s="84"/>
      <c r="M928" s="84"/>
      <c r="N928" s="84"/>
      <c r="O928" s="84"/>
      <c r="P928" s="84"/>
      <c r="Q928" s="84"/>
      <c r="R928" s="84"/>
      <c r="S928" s="84"/>
      <c r="T928" s="84"/>
      <c r="U928" s="84"/>
      <c r="V928" s="84"/>
      <c r="W928" s="84"/>
      <c r="X928" s="84"/>
      <c r="Y928" s="84"/>
      <c r="Z928" s="84"/>
      <c r="AA928" s="84"/>
      <c r="AB928" s="84"/>
      <c r="AC928" s="84"/>
      <c r="AD928" s="84"/>
      <c r="AE928" s="84"/>
      <c r="AF928" s="84"/>
      <c r="AG928" s="84"/>
    </row>
    <row r="929" spans="1:33" ht="12.75" customHeight="1">
      <c r="A929" s="84"/>
      <c r="B929" s="84"/>
      <c r="C929" s="85"/>
      <c r="D929" s="84"/>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c r="AC929" s="84"/>
      <c r="AD929" s="84"/>
      <c r="AE929" s="84"/>
      <c r="AF929" s="84"/>
      <c r="AG929" s="84"/>
    </row>
    <row r="930" spans="1:33" ht="12.75" customHeight="1">
      <c r="A930" s="84"/>
      <c r="B930" s="84"/>
      <c r="C930" s="85"/>
      <c r="D930" s="84"/>
      <c r="E930" s="84"/>
      <c r="F930" s="84"/>
      <c r="G930" s="84"/>
      <c r="H930" s="84"/>
      <c r="I930" s="84"/>
      <c r="J930" s="84"/>
      <c r="K930" s="84"/>
      <c r="L930" s="84"/>
      <c r="M930" s="84"/>
      <c r="N930" s="84"/>
      <c r="O930" s="84"/>
      <c r="P930" s="84"/>
      <c r="Q930" s="84"/>
      <c r="R930" s="84"/>
      <c r="S930" s="84"/>
      <c r="T930" s="84"/>
      <c r="U930" s="84"/>
      <c r="V930" s="84"/>
      <c r="W930" s="84"/>
      <c r="X930" s="84"/>
      <c r="Y930" s="84"/>
      <c r="Z930" s="84"/>
      <c r="AA930" s="84"/>
      <c r="AB930" s="84"/>
      <c r="AC930" s="84"/>
      <c r="AD930" s="84"/>
      <c r="AE930" s="84"/>
      <c r="AF930" s="84"/>
      <c r="AG930" s="84"/>
    </row>
    <row r="931" spans="1:33" ht="12.75" customHeight="1">
      <c r="A931" s="84"/>
      <c r="B931" s="84"/>
      <c r="C931" s="85"/>
      <c r="D931" s="84"/>
      <c r="E931" s="84"/>
      <c r="F931" s="84"/>
      <c r="G931" s="84"/>
      <c r="H931" s="84"/>
      <c r="I931" s="84"/>
      <c r="J931" s="84"/>
      <c r="K931" s="84"/>
      <c r="L931" s="84"/>
      <c r="M931" s="84"/>
      <c r="N931" s="84"/>
      <c r="O931" s="84"/>
      <c r="P931" s="84"/>
      <c r="Q931" s="84"/>
      <c r="R931" s="84"/>
      <c r="S931" s="84"/>
      <c r="T931" s="84"/>
      <c r="U931" s="84"/>
      <c r="V931" s="84"/>
      <c r="W931" s="84"/>
      <c r="X931" s="84"/>
      <c r="Y931" s="84"/>
      <c r="Z931" s="84"/>
      <c r="AA931" s="84"/>
      <c r="AB931" s="84"/>
      <c r="AC931" s="84"/>
      <c r="AD931" s="84"/>
      <c r="AE931" s="84"/>
      <c r="AF931" s="84"/>
      <c r="AG931" s="84"/>
    </row>
    <row r="932" spans="1:33" ht="12.75" customHeight="1">
      <c r="A932" s="84"/>
      <c r="B932" s="84"/>
      <c r="C932" s="85"/>
      <c r="D932" s="84"/>
      <c r="E932" s="84"/>
      <c r="F932" s="84"/>
      <c r="G932" s="84"/>
      <c r="H932" s="84"/>
      <c r="I932" s="84"/>
      <c r="J932" s="84"/>
      <c r="K932" s="84"/>
      <c r="L932" s="84"/>
      <c r="M932" s="84"/>
      <c r="N932" s="84"/>
      <c r="O932" s="84"/>
      <c r="P932" s="84"/>
      <c r="Q932" s="84"/>
      <c r="R932" s="84"/>
      <c r="S932" s="84"/>
      <c r="T932" s="84"/>
      <c r="U932" s="84"/>
      <c r="V932" s="84"/>
      <c r="W932" s="84"/>
      <c r="X932" s="84"/>
      <c r="Y932" s="84"/>
      <c r="Z932" s="84"/>
      <c r="AA932" s="84"/>
      <c r="AB932" s="84"/>
      <c r="AC932" s="84"/>
      <c r="AD932" s="84"/>
      <c r="AE932" s="84"/>
      <c r="AF932" s="84"/>
      <c r="AG932" s="84"/>
    </row>
    <row r="933" spans="1:33" ht="12.75" customHeight="1">
      <c r="A933" s="84"/>
      <c r="B933" s="84"/>
      <c r="C933" s="85"/>
      <c r="D933" s="84"/>
      <c r="E933" s="84"/>
      <c r="F933" s="84"/>
      <c r="G933" s="84"/>
      <c r="H933" s="84"/>
      <c r="I933" s="84"/>
      <c r="J933" s="84"/>
      <c r="K933" s="84"/>
      <c r="L933" s="84"/>
      <c r="M933" s="84"/>
      <c r="N933" s="84"/>
      <c r="O933" s="84"/>
      <c r="P933" s="84"/>
      <c r="Q933" s="84"/>
      <c r="R933" s="84"/>
      <c r="S933" s="84"/>
      <c r="T933" s="84"/>
      <c r="U933" s="84"/>
      <c r="V933" s="84"/>
      <c r="W933" s="84"/>
      <c r="X933" s="84"/>
      <c r="Y933" s="84"/>
      <c r="Z933" s="84"/>
      <c r="AA933" s="84"/>
      <c r="AB933" s="84"/>
      <c r="AC933" s="84"/>
      <c r="AD933" s="84"/>
      <c r="AE933" s="84"/>
      <c r="AF933" s="84"/>
      <c r="AG933" s="84"/>
    </row>
    <row r="934" spans="1:33" ht="12.75" customHeight="1">
      <c r="A934" s="84"/>
      <c r="B934" s="84"/>
      <c r="C934" s="85"/>
      <c r="D934" s="84"/>
      <c r="E934" s="84"/>
      <c r="F934" s="84"/>
      <c r="G934" s="84"/>
      <c r="H934" s="84"/>
      <c r="I934" s="84"/>
      <c r="J934" s="84"/>
      <c r="K934" s="84"/>
      <c r="L934" s="84"/>
      <c r="M934" s="84"/>
      <c r="N934" s="84"/>
      <c r="O934" s="84"/>
      <c r="P934" s="84"/>
      <c r="Q934" s="84"/>
      <c r="R934" s="84"/>
      <c r="S934" s="84"/>
      <c r="T934" s="84"/>
      <c r="U934" s="84"/>
      <c r="V934" s="84"/>
      <c r="W934" s="84"/>
      <c r="X934" s="84"/>
      <c r="Y934" s="84"/>
      <c r="Z934" s="84"/>
      <c r="AA934" s="84"/>
      <c r="AB934" s="84"/>
      <c r="AC934" s="84"/>
      <c r="AD934" s="84"/>
      <c r="AE934" s="84"/>
      <c r="AF934" s="84"/>
      <c r="AG934" s="84"/>
    </row>
    <row r="935" spans="1:33" ht="12.75" customHeight="1">
      <c r="A935" s="84"/>
      <c r="B935" s="84"/>
      <c r="C935" s="85"/>
      <c r="D935" s="84"/>
      <c r="E935" s="84"/>
      <c r="F935" s="84"/>
      <c r="G935" s="84"/>
      <c r="H935" s="84"/>
      <c r="I935" s="84"/>
      <c r="J935" s="84"/>
      <c r="K935" s="84"/>
      <c r="L935" s="84"/>
      <c r="M935" s="84"/>
      <c r="N935" s="84"/>
      <c r="O935" s="84"/>
      <c r="P935" s="84"/>
      <c r="Q935" s="84"/>
      <c r="R935" s="84"/>
      <c r="S935" s="84"/>
      <c r="T935" s="84"/>
      <c r="U935" s="84"/>
      <c r="V935" s="84"/>
      <c r="W935" s="84"/>
      <c r="X935" s="84"/>
      <c r="Y935" s="84"/>
      <c r="Z935" s="84"/>
      <c r="AA935" s="84"/>
      <c r="AB935" s="84"/>
      <c r="AC935" s="84"/>
      <c r="AD935" s="84"/>
      <c r="AE935" s="84"/>
      <c r="AF935" s="84"/>
      <c r="AG935" s="84"/>
    </row>
    <row r="936" spans="1:33" ht="12.75" customHeight="1">
      <c r="A936" s="84"/>
      <c r="B936" s="84"/>
      <c r="C936" s="85"/>
      <c r="D936" s="84"/>
      <c r="E936" s="84"/>
      <c r="F936" s="84"/>
      <c r="G936" s="84"/>
      <c r="H936" s="84"/>
      <c r="I936" s="84"/>
      <c r="J936" s="84"/>
      <c r="K936" s="84"/>
      <c r="L936" s="84"/>
      <c r="M936" s="84"/>
      <c r="N936" s="84"/>
      <c r="O936" s="84"/>
      <c r="P936" s="84"/>
      <c r="Q936" s="84"/>
      <c r="R936" s="84"/>
      <c r="S936" s="84"/>
      <c r="T936" s="84"/>
      <c r="U936" s="84"/>
      <c r="V936" s="84"/>
      <c r="W936" s="84"/>
      <c r="X936" s="84"/>
      <c r="Y936" s="84"/>
      <c r="Z936" s="84"/>
      <c r="AA936" s="84"/>
      <c r="AB936" s="84"/>
      <c r="AC936" s="84"/>
      <c r="AD936" s="84"/>
      <c r="AE936" s="84"/>
      <c r="AF936" s="84"/>
      <c r="AG936" s="84"/>
    </row>
    <row r="937" spans="1:33" ht="12.75" customHeight="1">
      <c r="A937" s="84"/>
      <c r="B937" s="84"/>
      <c r="C937" s="85"/>
      <c r="D937" s="84"/>
      <c r="E937" s="84"/>
      <c r="F937" s="84"/>
      <c r="G937" s="84"/>
      <c r="H937" s="84"/>
      <c r="I937" s="84"/>
      <c r="J937" s="84"/>
      <c r="K937" s="84"/>
      <c r="L937" s="84"/>
      <c r="M937" s="84"/>
      <c r="N937" s="84"/>
      <c r="O937" s="84"/>
      <c r="P937" s="84"/>
      <c r="Q937" s="84"/>
      <c r="R937" s="84"/>
      <c r="S937" s="84"/>
      <c r="T937" s="84"/>
      <c r="U937" s="84"/>
      <c r="V937" s="84"/>
      <c r="W937" s="84"/>
      <c r="X937" s="84"/>
      <c r="Y937" s="84"/>
      <c r="Z937" s="84"/>
      <c r="AA937" s="84"/>
      <c r="AB937" s="84"/>
      <c r="AC937" s="84"/>
      <c r="AD937" s="84"/>
      <c r="AE937" s="84"/>
      <c r="AF937" s="84"/>
      <c r="AG937" s="84"/>
    </row>
    <row r="938" spans="1:33" ht="12.75" customHeight="1">
      <c r="A938" s="84"/>
      <c r="B938" s="84"/>
      <c r="C938" s="85"/>
      <c r="D938" s="84"/>
      <c r="E938" s="84"/>
      <c r="F938" s="84"/>
      <c r="G938" s="84"/>
      <c r="H938" s="84"/>
      <c r="I938" s="84"/>
      <c r="J938" s="84"/>
      <c r="K938" s="84"/>
      <c r="L938" s="84"/>
      <c r="M938" s="84"/>
      <c r="N938" s="84"/>
      <c r="O938" s="84"/>
      <c r="P938" s="84"/>
      <c r="Q938" s="84"/>
      <c r="R938" s="84"/>
      <c r="S938" s="84"/>
      <c r="T938" s="84"/>
      <c r="U938" s="84"/>
      <c r="V938" s="84"/>
      <c r="W938" s="84"/>
      <c r="X938" s="84"/>
      <c r="Y938" s="84"/>
      <c r="Z938" s="84"/>
      <c r="AA938" s="84"/>
      <c r="AB938" s="84"/>
      <c r="AC938" s="84"/>
      <c r="AD938" s="84"/>
      <c r="AE938" s="84"/>
      <c r="AF938" s="84"/>
      <c r="AG938" s="84"/>
    </row>
    <row r="939" spans="1:33" ht="12.75" customHeight="1">
      <c r="A939" s="84"/>
      <c r="B939" s="84"/>
      <c r="C939" s="85"/>
      <c r="D939" s="84"/>
      <c r="E939" s="84"/>
      <c r="F939" s="84"/>
      <c r="G939" s="84"/>
      <c r="H939" s="84"/>
      <c r="I939" s="84"/>
      <c r="J939" s="84"/>
      <c r="K939" s="84"/>
      <c r="L939" s="84"/>
      <c r="M939" s="84"/>
      <c r="N939" s="84"/>
      <c r="O939" s="84"/>
      <c r="P939" s="84"/>
      <c r="Q939" s="84"/>
      <c r="R939" s="84"/>
      <c r="S939" s="84"/>
      <c r="T939" s="84"/>
      <c r="U939" s="84"/>
      <c r="V939" s="84"/>
      <c r="W939" s="84"/>
      <c r="X939" s="84"/>
      <c r="Y939" s="84"/>
      <c r="Z939" s="84"/>
      <c r="AA939" s="84"/>
      <c r="AB939" s="84"/>
      <c r="AC939" s="84"/>
      <c r="AD939" s="84"/>
      <c r="AE939" s="84"/>
      <c r="AF939" s="84"/>
      <c r="AG939" s="84"/>
    </row>
    <row r="940" spans="1:33" ht="12.75" customHeight="1">
      <c r="A940" s="84"/>
      <c r="B940" s="84"/>
      <c r="C940" s="85"/>
      <c r="D940" s="84"/>
      <c r="E940" s="84"/>
      <c r="F940" s="84"/>
      <c r="G940" s="84"/>
      <c r="H940" s="84"/>
      <c r="I940" s="84"/>
      <c r="J940" s="84"/>
      <c r="K940" s="84"/>
      <c r="L940" s="84"/>
      <c r="M940" s="84"/>
      <c r="N940" s="84"/>
      <c r="O940" s="84"/>
      <c r="P940" s="84"/>
      <c r="Q940" s="84"/>
      <c r="R940" s="84"/>
      <c r="S940" s="84"/>
      <c r="T940" s="84"/>
      <c r="U940" s="84"/>
      <c r="V940" s="84"/>
      <c r="W940" s="84"/>
      <c r="X940" s="84"/>
      <c r="Y940" s="84"/>
      <c r="Z940" s="84"/>
      <c r="AA940" s="84"/>
      <c r="AB940" s="84"/>
      <c r="AC940" s="84"/>
      <c r="AD940" s="84"/>
      <c r="AE940" s="84"/>
      <c r="AF940" s="84"/>
      <c r="AG940" s="84"/>
    </row>
    <row r="941" spans="1:33" ht="12.75" customHeight="1">
      <c r="A941" s="84"/>
      <c r="B941" s="84"/>
      <c r="C941" s="85"/>
      <c r="D941" s="84"/>
      <c r="E941" s="84"/>
      <c r="F941" s="84"/>
      <c r="G941" s="84"/>
      <c r="H941" s="84"/>
      <c r="I941" s="84"/>
      <c r="J941" s="84"/>
      <c r="K941" s="84"/>
      <c r="L941" s="84"/>
      <c r="M941" s="84"/>
      <c r="N941" s="84"/>
      <c r="O941" s="84"/>
      <c r="P941" s="84"/>
      <c r="Q941" s="84"/>
      <c r="R941" s="84"/>
      <c r="S941" s="84"/>
      <c r="T941" s="84"/>
      <c r="U941" s="84"/>
      <c r="V941" s="84"/>
      <c r="W941" s="84"/>
      <c r="X941" s="84"/>
      <c r="Y941" s="84"/>
      <c r="Z941" s="84"/>
      <c r="AA941" s="84"/>
      <c r="AB941" s="84"/>
      <c r="AC941" s="84"/>
      <c r="AD941" s="84"/>
      <c r="AE941" s="84"/>
      <c r="AF941" s="84"/>
      <c r="AG941" s="84"/>
    </row>
    <row r="942" spans="1:33" ht="12.75" customHeight="1">
      <c r="A942" s="84"/>
      <c r="B942" s="84"/>
      <c r="C942" s="85"/>
      <c r="D942" s="84"/>
      <c r="E942" s="84"/>
      <c r="F942" s="84"/>
      <c r="G942" s="84"/>
      <c r="H942" s="84"/>
      <c r="I942" s="84"/>
      <c r="J942" s="84"/>
      <c r="K942" s="84"/>
      <c r="L942" s="84"/>
      <c r="M942" s="84"/>
      <c r="N942" s="84"/>
      <c r="O942" s="84"/>
      <c r="P942" s="84"/>
      <c r="Q942" s="84"/>
      <c r="R942" s="84"/>
      <c r="S942" s="84"/>
      <c r="T942" s="84"/>
      <c r="U942" s="84"/>
      <c r="V942" s="84"/>
      <c r="W942" s="84"/>
      <c r="X942" s="84"/>
      <c r="Y942" s="84"/>
      <c r="Z942" s="84"/>
      <c r="AA942" s="84"/>
      <c r="AB942" s="84"/>
      <c r="AC942" s="84"/>
      <c r="AD942" s="84"/>
      <c r="AE942" s="84"/>
      <c r="AF942" s="84"/>
      <c r="AG942" s="84"/>
    </row>
    <row r="943" spans="1:33" ht="12.75" customHeight="1">
      <c r="A943" s="84"/>
      <c r="B943" s="84"/>
      <c r="C943" s="85"/>
      <c r="D943" s="84"/>
      <c r="E943" s="84"/>
      <c r="F943" s="84"/>
      <c r="G943" s="84"/>
      <c r="H943" s="84"/>
      <c r="I943" s="84"/>
      <c r="J943" s="84"/>
      <c r="K943" s="84"/>
      <c r="L943" s="84"/>
      <c r="M943" s="84"/>
      <c r="N943" s="84"/>
      <c r="O943" s="84"/>
      <c r="P943" s="84"/>
      <c r="Q943" s="84"/>
      <c r="R943" s="84"/>
      <c r="S943" s="84"/>
      <c r="T943" s="84"/>
      <c r="U943" s="84"/>
      <c r="V943" s="84"/>
      <c r="W943" s="84"/>
      <c r="X943" s="84"/>
      <c r="Y943" s="84"/>
      <c r="Z943" s="84"/>
      <c r="AA943" s="84"/>
      <c r="AB943" s="84"/>
      <c r="AC943" s="84"/>
      <c r="AD943" s="84"/>
      <c r="AE943" s="84"/>
      <c r="AF943" s="84"/>
      <c r="AG943" s="84"/>
    </row>
    <row r="944" spans="1:33" ht="12.75" customHeight="1">
      <c r="A944" s="84"/>
      <c r="B944" s="84"/>
      <c r="C944" s="85"/>
      <c r="D944" s="84"/>
      <c r="E944" s="84"/>
      <c r="F944" s="84"/>
      <c r="G944" s="84"/>
      <c r="H944" s="84"/>
      <c r="I944" s="84"/>
      <c r="J944" s="84"/>
      <c r="K944" s="84"/>
      <c r="L944" s="84"/>
      <c r="M944" s="84"/>
      <c r="N944" s="84"/>
      <c r="O944" s="84"/>
      <c r="P944" s="84"/>
      <c r="Q944" s="84"/>
      <c r="R944" s="84"/>
      <c r="S944" s="84"/>
      <c r="T944" s="84"/>
      <c r="U944" s="84"/>
      <c r="V944" s="84"/>
      <c r="W944" s="84"/>
      <c r="X944" s="84"/>
      <c r="Y944" s="84"/>
      <c r="Z944" s="84"/>
      <c r="AA944" s="84"/>
      <c r="AB944" s="84"/>
      <c r="AC944" s="84"/>
      <c r="AD944" s="84"/>
      <c r="AE944" s="84"/>
      <c r="AF944" s="84"/>
      <c r="AG944" s="84"/>
    </row>
    <row r="945" spans="1:33" ht="12.75" customHeight="1">
      <c r="A945" s="84"/>
      <c r="B945" s="84"/>
      <c r="C945" s="85"/>
      <c r="D945" s="84"/>
      <c r="E945" s="84"/>
      <c r="F945" s="84"/>
      <c r="G945" s="84"/>
      <c r="H945" s="84"/>
      <c r="I945" s="84"/>
      <c r="J945" s="84"/>
      <c r="K945" s="84"/>
      <c r="L945" s="84"/>
      <c r="M945" s="84"/>
      <c r="N945" s="84"/>
      <c r="O945" s="84"/>
      <c r="P945" s="84"/>
      <c r="Q945" s="84"/>
      <c r="R945" s="84"/>
      <c r="S945" s="84"/>
      <c r="T945" s="84"/>
      <c r="U945" s="84"/>
      <c r="V945" s="84"/>
      <c r="W945" s="84"/>
      <c r="X945" s="84"/>
      <c r="Y945" s="84"/>
      <c r="Z945" s="84"/>
      <c r="AA945" s="84"/>
      <c r="AB945" s="84"/>
      <c r="AC945" s="84"/>
      <c r="AD945" s="84"/>
      <c r="AE945" s="84"/>
      <c r="AF945" s="84"/>
      <c r="AG945" s="84"/>
    </row>
    <row r="946" spans="1:33" ht="12.75" customHeight="1">
      <c r="A946" s="84"/>
      <c r="B946" s="84"/>
      <c r="C946" s="85"/>
      <c r="D946" s="84"/>
      <c r="E946" s="84"/>
      <c r="F946" s="84"/>
      <c r="G946" s="84"/>
      <c r="H946" s="84"/>
      <c r="I946" s="84"/>
      <c r="J946" s="84"/>
      <c r="K946" s="84"/>
      <c r="L946" s="84"/>
      <c r="M946" s="84"/>
      <c r="N946" s="84"/>
      <c r="O946" s="84"/>
      <c r="P946" s="84"/>
      <c r="Q946" s="84"/>
      <c r="R946" s="84"/>
      <c r="S946" s="84"/>
      <c r="T946" s="84"/>
      <c r="U946" s="84"/>
      <c r="V946" s="84"/>
      <c r="W946" s="84"/>
      <c r="X946" s="84"/>
      <c r="Y946" s="84"/>
      <c r="Z946" s="84"/>
      <c r="AA946" s="84"/>
      <c r="AB946" s="84"/>
      <c r="AC946" s="84"/>
      <c r="AD946" s="84"/>
      <c r="AE946" s="84"/>
      <c r="AF946" s="84"/>
      <c r="AG946" s="84"/>
    </row>
    <row r="947" spans="1:33" ht="12.75" customHeight="1">
      <c r="A947" s="84"/>
      <c r="B947" s="84"/>
      <c r="C947" s="85"/>
      <c r="D947" s="84"/>
      <c r="E947" s="84"/>
      <c r="F947" s="84"/>
      <c r="G947" s="84"/>
      <c r="H947" s="84"/>
      <c r="I947" s="84"/>
      <c r="J947" s="84"/>
      <c r="K947" s="84"/>
      <c r="L947" s="84"/>
      <c r="M947" s="84"/>
      <c r="N947" s="84"/>
      <c r="O947" s="84"/>
      <c r="P947" s="84"/>
      <c r="Q947" s="84"/>
      <c r="R947" s="84"/>
      <c r="S947" s="84"/>
      <c r="T947" s="84"/>
      <c r="U947" s="84"/>
      <c r="V947" s="84"/>
      <c r="W947" s="84"/>
      <c r="X947" s="84"/>
      <c r="Y947" s="84"/>
      <c r="Z947" s="84"/>
      <c r="AA947" s="84"/>
      <c r="AB947" s="84"/>
      <c r="AC947" s="84"/>
      <c r="AD947" s="84"/>
      <c r="AE947" s="84"/>
      <c r="AF947" s="84"/>
      <c r="AG947" s="84"/>
    </row>
    <row r="948" spans="1:33" ht="12.75" customHeight="1">
      <c r="A948" s="84"/>
      <c r="B948" s="84"/>
      <c r="C948" s="85"/>
      <c r="D948" s="84"/>
      <c r="E948" s="84"/>
      <c r="F948" s="84"/>
      <c r="G948" s="84"/>
      <c r="H948" s="84"/>
      <c r="I948" s="84"/>
      <c r="J948" s="84"/>
      <c r="K948" s="84"/>
      <c r="L948" s="84"/>
      <c r="M948" s="84"/>
      <c r="N948" s="84"/>
      <c r="O948" s="84"/>
      <c r="P948" s="84"/>
      <c r="Q948" s="84"/>
      <c r="R948" s="84"/>
      <c r="S948" s="84"/>
      <c r="T948" s="84"/>
      <c r="U948" s="84"/>
      <c r="V948" s="84"/>
      <c r="W948" s="84"/>
      <c r="X948" s="84"/>
      <c r="Y948" s="84"/>
      <c r="Z948" s="84"/>
      <c r="AA948" s="84"/>
      <c r="AB948" s="84"/>
      <c r="AC948" s="84"/>
      <c r="AD948" s="84"/>
      <c r="AE948" s="84"/>
      <c r="AF948" s="84"/>
      <c r="AG948" s="84"/>
    </row>
    <row r="949" spans="1:33" ht="12.75" customHeight="1">
      <c r="A949" s="84"/>
      <c r="B949" s="84"/>
      <c r="C949" s="85"/>
      <c r="D949" s="84"/>
      <c r="E949" s="84"/>
      <c r="F949" s="84"/>
      <c r="G949" s="84"/>
      <c r="H949" s="84"/>
      <c r="I949" s="84"/>
      <c r="J949" s="84"/>
      <c r="K949" s="84"/>
      <c r="L949" s="84"/>
      <c r="M949" s="84"/>
      <c r="N949" s="84"/>
      <c r="O949" s="84"/>
      <c r="P949" s="84"/>
      <c r="Q949" s="84"/>
      <c r="R949" s="84"/>
      <c r="S949" s="84"/>
      <c r="T949" s="84"/>
      <c r="U949" s="84"/>
      <c r="V949" s="84"/>
      <c r="W949" s="84"/>
      <c r="X949" s="84"/>
      <c r="Y949" s="84"/>
      <c r="Z949" s="84"/>
      <c r="AA949" s="84"/>
      <c r="AB949" s="84"/>
      <c r="AC949" s="84"/>
      <c r="AD949" s="84"/>
      <c r="AE949" s="84"/>
      <c r="AF949" s="84"/>
      <c r="AG949" s="84"/>
    </row>
    <row r="950" spans="1:33" ht="12.75" customHeight="1">
      <c r="A950" s="84"/>
      <c r="B950" s="84"/>
      <c r="C950" s="85"/>
      <c r="D950" s="84"/>
      <c r="E950" s="84"/>
      <c r="F950" s="84"/>
      <c r="G950" s="84"/>
      <c r="H950" s="84"/>
      <c r="I950" s="84"/>
      <c r="J950" s="84"/>
      <c r="K950" s="84"/>
      <c r="L950" s="84"/>
      <c r="M950" s="84"/>
      <c r="N950" s="84"/>
      <c r="O950" s="84"/>
      <c r="P950" s="84"/>
      <c r="Q950" s="84"/>
      <c r="R950" s="84"/>
      <c r="S950" s="84"/>
      <c r="T950" s="84"/>
      <c r="U950" s="84"/>
      <c r="V950" s="84"/>
      <c r="W950" s="84"/>
      <c r="X950" s="84"/>
      <c r="Y950" s="84"/>
      <c r="Z950" s="84"/>
      <c r="AA950" s="84"/>
      <c r="AB950" s="84"/>
      <c r="AC950" s="84"/>
      <c r="AD950" s="84"/>
      <c r="AE950" s="84"/>
      <c r="AF950" s="84"/>
      <c r="AG950" s="84"/>
    </row>
    <row r="951" spans="1:33" ht="12.75" customHeight="1">
      <c r="A951" s="84"/>
      <c r="B951" s="84"/>
      <c r="C951" s="85"/>
      <c r="D951" s="84"/>
      <c r="E951" s="84"/>
      <c r="F951" s="84"/>
      <c r="G951" s="84"/>
      <c r="H951" s="84"/>
      <c r="I951" s="84"/>
      <c r="J951" s="84"/>
      <c r="K951" s="84"/>
      <c r="L951" s="84"/>
      <c r="M951" s="84"/>
      <c r="N951" s="84"/>
      <c r="O951" s="84"/>
      <c r="P951" s="84"/>
      <c r="Q951" s="84"/>
      <c r="R951" s="84"/>
      <c r="S951" s="84"/>
      <c r="T951" s="84"/>
      <c r="U951" s="84"/>
      <c r="V951" s="84"/>
      <c r="W951" s="84"/>
      <c r="X951" s="84"/>
      <c r="Y951" s="84"/>
      <c r="Z951" s="84"/>
      <c r="AA951" s="84"/>
      <c r="AB951" s="84"/>
      <c r="AC951" s="84"/>
      <c r="AD951" s="84"/>
      <c r="AE951" s="84"/>
      <c r="AF951" s="84"/>
      <c r="AG951" s="84"/>
    </row>
    <row r="952" spans="1:33" ht="12.75" customHeight="1">
      <c r="A952" s="84"/>
      <c r="B952" s="84"/>
      <c r="C952" s="85"/>
      <c r="D952" s="84"/>
      <c r="E952" s="84"/>
      <c r="F952" s="84"/>
      <c r="G952" s="84"/>
      <c r="H952" s="84"/>
      <c r="I952" s="84"/>
      <c r="J952" s="84"/>
      <c r="K952" s="84"/>
      <c r="L952" s="84"/>
      <c r="M952" s="84"/>
      <c r="N952" s="84"/>
      <c r="O952" s="84"/>
      <c r="P952" s="84"/>
      <c r="Q952" s="84"/>
      <c r="R952" s="84"/>
      <c r="S952" s="84"/>
      <c r="T952" s="84"/>
      <c r="U952" s="84"/>
      <c r="V952" s="84"/>
      <c r="W952" s="84"/>
      <c r="X952" s="84"/>
      <c r="Y952" s="84"/>
      <c r="Z952" s="84"/>
      <c r="AA952" s="84"/>
      <c r="AB952" s="84"/>
      <c r="AC952" s="84"/>
      <c r="AD952" s="84"/>
      <c r="AE952" s="84"/>
      <c r="AF952" s="84"/>
      <c r="AG952" s="84"/>
    </row>
    <row r="953" spans="1:33" ht="12.75" customHeight="1">
      <c r="A953" s="84"/>
      <c r="B953" s="84"/>
      <c r="C953" s="85"/>
      <c r="D953" s="84"/>
      <c r="E953" s="84"/>
      <c r="F953" s="84"/>
      <c r="G953" s="84"/>
      <c r="H953" s="84"/>
      <c r="I953" s="84"/>
      <c r="J953" s="84"/>
      <c r="K953" s="84"/>
      <c r="L953" s="84"/>
      <c r="M953" s="84"/>
      <c r="N953" s="84"/>
      <c r="O953" s="84"/>
      <c r="P953" s="84"/>
      <c r="Q953" s="84"/>
      <c r="R953" s="84"/>
      <c r="S953" s="84"/>
      <c r="T953" s="84"/>
      <c r="U953" s="84"/>
      <c r="V953" s="84"/>
      <c r="W953" s="84"/>
      <c r="X953" s="84"/>
      <c r="Y953" s="84"/>
      <c r="Z953" s="84"/>
      <c r="AA953" s="84"/>
      <c r="AB953" s="84"/>
      <c r="AC953" s="84"/>
      <c r="AD953" s="84"/>
      <c r="AE953" s="84"/>
      <c r="AF953" s="84"/>
      <c r="AG953" s="84"/>
    </row>
    <row r="954" spans="1:33" ht="12.75" customHeight="1">
      <c r="A954" s="84"/>
      <c r="B954" s="84"/>
      <c r="C954" s="85"/>
      <c r="D954" s="84"/>
      <c r="E954" s="84"/>
      <c r="F954" s="84"/>
      <c r="G954" s="84"/>
      <c r="H954" s="84"/>
      <c r="I954" s="84"/>
      <c r="J954" s="84"/>
      <c r="K954" s="84"/>
      <c r="L954" s="84"/>
      <c r="M954" s="84"/>
      <c r="N954" s="84"/>
      <c r="O954" s="84"/>
      <c r="P954" s="84"/>
      <c r="Q954" s="84"/>
      <c r="R954" s="84"/>
      <c r="S954" s="84"/>
      <c r="T954" s="84"/>
      <c r="U954" s="84"/>
      <c r="V954" s="84"/>
      <c r="W954" s="84"/>
      <c r="X954" s="84"/>
      <c r="Y954" s="84"/>
      <c r="Z954" s="84"/>
      <c r="AA954" s="84"/>
      <c r="AB954" s="84"/>
      <c r="AC954" s="84"/>
      <c r="AD954" s="84"/>
      <c r="AE954" s="84"/>
      <c r="AF954" s="84"/>
      <c r="AG954" s="84"/>
    </row>
    <row r="955" spans="1:33" ht="12.75" customHeight="1">
      <c r="A955" s="84"/>
      <c r="B955" s="84"/>
      <c r="C955" s="85"/>
      <c r="D955" s="84"/>
      <c r="E955" s="84"/>
      <c r="F955" s="84"/>
      <c r="G955" s="84"/>
      <c r="H955" s="84"/>
      <c r="I955" s="84"/>
      <c r="J955" s="84"/>
      <c r="K955" s="84"/>
      <c r="L955" s="84"/>
      <c r="M955" s="84"/>
      <c r="N955" s="84"/>
      <c r="O955" s="84"/>
      <c r="P955" s="84"/>
      <c r="Q955" s="84"/>
      <c r="R955" s="84"/>
      <c r="S955" s="84"/>
      <c r="T955" s="84"/>
      <c r="U955" s="84"/>
      <c r="V955" s="84"/>
      <c r="W955" s="84"/>
      <c r="X955" s="84"/>
      <c r="Y955" s="84"/>
      <c r="Z955" s="84"/>
      <c r="AA955" s="84"/>
      <c r="AB955" s="84"/>
      <c r="AC955" s="84"/>
      <c r="AD955" s="84"/>
      <c r="AE955" s="84"/>
      <c r="AF955" s="84"/>
      <c r="AG955" s="84"/>
    </row>
    <row r="956" spans="1:33" ht="12.75" customHeight="1">
      <c r="A956" s="84"/>
      <c r="B956" s="84"/>
      <c r="C956" s="85"/>
      <c r="D956" s="84"/>
      <c r="E956" s="84"/>
      <c r="F956" s="84"/>
      <c r="G956" s="84"/>
      <c r="H956" s="84"/>
      <c r="I956" s="84"/>
      <c r="J956" s="84"/>
      <c r="K956" s="84"/>
      <c r="L956" s="84"/>
      <c r="M956" s="84"/>
      <c r="N956" s="84"/>
      <c r="O956" s="84"/>
      <c r="P956" s="84"/>
      <c r="Q956" s="84"/>
      <c r="R956" s="84"/>
      <c r="S956" s="84"/>
      <c r="T956" s="84"/>
      <c r="U956" s="84"/>
      <c r="V956" s="84"/>
      <c r="W956" s="84"/>
      <c r="X956" s="84"/>
      <c r="Y956" s="84"/>
      <c r="Z956" s="84"/>
      <c r="AA956" s="84"/>
      <c r="AB956" s="84"/>
      <c r="AC956" s="84"/>
      <c r="AD956" s="84"/>
      <c r="AE956" s="84"/>
      <c r="AF956" s="84"/>
      <c r="AG956" s="84"/>
    </row>
    <row r="957" spans="1:33" ht="12.75" customHeight="1">
      <c r="A957" s="84"/>
      <c r="B957" s="84"/>
      <c r="C957" s="85"/>
      <c r="D957" s="84"/>
      <c r="E957" s="84"/>
      <c r="F957" s="84"/>
      <c r="G957" s="84"/>
      <c r="H957" s="84"/>
      <c r="I957" s="84"/>
      <c r="J957" s="84"/>
      <c r="K957" s="84"/>
      <c r="L957" s="84"/>
      <c r="M957" s="84"/>
      <c r="N957" s="84"/>
      <c r="O957" s="84"/>
      <c r="P957" s="84"/>
      <c r="Q957" s="84"/>
      <c r="R957" s="84"/>
      <c r="S957" s="84"/>
      <c r="T957" s="84"/>
      <c r="U957" s="84"/>
      <c r="V957" s="84"/>
      <c r="W957" s="84"/>
      <c r="X957" s="84"/>
      <c r="Y957" s="84"/>
      <c r="Z957" s="84"/>
      <c r="AA957" s="84"/>
      <c r="AB957" s="84"/>
      <c r="AC957" s="84"/>
      <c r="AD957" s="84"/>
      <c r="AE957" s="84"/>
      <c r="AF957" s="84"/>
      <c r="AG957" s="84"/>
    </row>
    <row r="958" spans="1:33" ht="12.75" customHeight="1">
      <c r="A958" s="84"/>
      <c r="B958" s="84"/>
      <c r="C958" s="85"/>
      <c r="D958" s="84"/>
      <c r="E958" s="84"/>
      <c r="F958" s="84"/>
      <c r="G958" s="84"/>
      <c r="H958" s="84"/>
      <c r="I958" s="84"/>
      <c r="J958" s="84"/>
      <c r="K958" s="84"/>
      <c r="L958" s="84"/>
      <c r="M958" s="84"/>
      <c r="N958" s="84"/>
      <c r="O958" s="84"/>
      <c r="P958" s="84"/>
      <c r="Q958" s="84"/>
      <c r="R958" s="84"/>
      <c r="S958" s="84"/>
      <c r="T958" s="84"/>
      <c r="U958" s="84"/>
      <c r="V958" s="84"/>
      <c r="W958" s="84"/>
      <c r="X958" s="84"/>
      <c r="Y958" s="84"/>
      <c r="Z958" s="84"/>
      <c r="AA958" s="84"/>
      <c r="AB958" s="84"/>
      <c r="AC958" s="84"/>
      <c r="AD958" s="84"/>
      <c r="AE958" s="84"/>
      <c r="AF958" s="84"/>
      <c r="AG958" s="84"/>
    </row>
    <row r="959" spans="1:33" ht="12.75" customHeight="1">
      <c r="A959" s="84"/>
      <c r="B959" s="84"/>
      <c r="C959" s="85"/>
      <c r="D959" s="84"/>
      <c r="E959" s="84"/>
      <c r="F959" s="84"/>
      <c r="G959" s="84"/>
      <c r="H959" s="84"/>
      <c r="I959" s="84"/>
      <c r="J959" s="84"/>
      <c r="K959" s="84"/>
      <c r="L959" s="84"/>
      <c r="M959" s="84"/>
      <c r="N959" s="84"/>
      <c r="O959" s="84"/>
      <c r="P959" s="84"/>
      <c r="Q959" s="84"/>
      <c r="R959" s="84"/>
      <c r="S959" s="84"/>
      <c r="T959" s="84"/>
      <c r="U959" s="84"/>
      <c r="V959" s="84"/>
      <c r="W959" s="84"/>
      <c r="X959" s="84"/>
      <c r="Y959" s="84"/>
      <c r="Z959" s="84"/>
      <c r="AA959" s="84"/>
      <c r="AB959" s="84"/>
      <c r="AC959" s="84"/>
      <c r="AD959" s="84"/>
      <c r="AE959" s="84"/>
      <c r="AF959" s="84"/>
      <c r="AG959" s="84"/>
    </row>
    <row r="960" spans="1:33" ht="12.75" customHeight="1">
      <c r="A960" s="84"/>
      <c r="B960" s="84"/>
      <c r="C960" s="85"/>
      <c r="D960" s="84"/>
      <c r="E960" s="84"/>
      <c r="F960" s="84"/>
      <c r="G960" s="84"/>
      <c r="H960" s="84"/>
      <c r="I960" s="84"/>
      <c r="J960" s="84"/>
      <c r="K960" s="84"/>
      <c r="L960" s="84"/>
      <c r="M960" s="84"/>
      <c r="N960" s="84"/>
      <c r="O960" s="84"/>
      <c r="P960" s="84"/>
      <c r="Q960" s="84"/>
      <c r="R960" s="84"/>
      <c r="S960" s="84"/>
      <c r="T960" s="84"/>
      <c r="U960" s="84"/>
      <c r="V960" s="84"/>
      <c r="W960" s="84"/>
      <c r="X960" s="84"/>
      <c r="Y960" s="84"/>
      <c r="Z960" s="84"/>
      <c r="AA960" s="84"/>
      <c r="AB960" s="84"/>
      <c r="AC960" s="84"/>
      <c r="AD960" s="84"/>
      <c r="AE960" s="84"/>
      <c r="AF960" s="84"/>
      <c r="AG960" s="84"/>
    </row>
    <row r="961" spans="1:33" ht="12.75" customHeight="1">
      <c r="A961" s="84"/>
      <c r="B961" s="84"/>
      <c r="C961" s="85"/>
      <c r="D961" s="84"/>
      <c r="E961" s="84"/>
      <c r="F961" s="84"/>
      <c r="G961" s="84"/>
      <c r="H961" s="84"/>
      <c r="I961" s="84"/>
      <c r="J961" s="84"/>
      <c r="K961" s="84"/>
      <c r="L961" s="84"/>
      <c r="M961" s="84"/>
      <c r="N961" s="84"/>
      <c r="O961" s="84"/>
      <c r="P961" s="84"/>
      <c r="Q961" s="84"/>
      <c r="R961" s="84"/>
      <c r="S961" s="84"/>
      <c r="T961" s="84"/>
      <c r="U961" s="84"/>
      <c r="V961" s="84"/>
      <c r="W961" s="84"/>
      <c r="X961" s="84"/>
      <c r="Y961" s="84"/>
      <c r="Z961" s="84"/>
      <c r="AA961" s="84"/>
      <c r="AB961" s="84"/>
      <c r="AC961" s="84"/>
      <c r="AD961" s="84"/>
      <c r="AE961" s="84"/>
      <c r="AF961" s="84"/>
      <c r="AG961" s="84"/>
    </row>
    <row r="962" spans="1:33" ht="12.75" customHeight="1">
      <c r="A962" s="84"/>
      <c r="B962" s="84"/>
      <c r="C962" s="85"/>
      <c r="D962" s="84"/>
      <c r="E962" s="84"/>
      <c r="F962" s="84"/>
      <c r="G962" s="84"/>
      <c r="H962" s="84"/>
      <c r="I962" s="84"/>
      <c r="J962" s="84"/>
      <c r="K962" s="84"/>
      <c r="L962" s="84"/>
      <c r="M962" s="84"/>
      <c r="N962" s="84"/>
      <c r="O962" s="84"/>
      <c r="P962" s="84"/>
      <c r="Q962" s="84"/>
      <c r="R962" s="84"/>
      <c r="S962" s="84"/>
      <c r="T962" s="84"/>
      <c r="U962" s="84"/>
      <c r="V962" s="84"/>
      <c r="W962" s="84"/>
      <c r="X962" s="84"/>
      <c r="Y962" s="84"/>
      <c r="Z962" s="84"/>
      <c r="AA962" s="84"/>
      <c r="AB962" s="84"/>
      <c r="AC962" s="84"/>
      <c r="AD962" s="84"/>
      <c r="AE962" s="84"/>
      <c r="AF962" s="84"/>
      <c r="AG962" s="84"/>
    </row>
    <row r="963" spans="1:33" ht="12.75" customHeight="1">
      <c r="A963" s="84"/>
      <c r="B963" s="84"/>
      <c r="C963" s="85"/>
      <c r="D963" s="84"/>
      <c r="E963" s="84"/>
      <c r="F963" s="84"/>
      <c r="G963" s="84"/>
      <c r="H963" s="84"/>
      <c r="I963" s="84"/>
      <c r="J963" s="84"/>
      <c r="K963" s="84"/>
      <c r="L963" s="84"/>
      <c r="M963" s="84"/>
      <c r="N963" s="84"/>
      <c r="O963" s="84"/>
      <c r="P963" s="84"/>
      <c r="Q963" s="84"/>
      <c r="R963" s="84"/>
      <c r="S963" s="84"/>
      <c r="T963" s="84"/>
      <c r="U963" s="84"/>
      <c r="V963" s="84"/>
      <c r="W963" s="84"/>
      <c r="X963" s="84"/>
      <c r="Y963" s="84"/>
      <c r="Z963" s="84"/>
      <c r="AA963" s="84"/>
      <c r="AB963" s="84"/>
      <c r="AC963" s="84"/>
      <c r="AD963" s="84"/>
      <c r="AE963" s="84"/>
      <c r="AF963" s="84"/>
      <c r="AG963" s="84"/>
    </row>
    <row r="964" spans="1:33" ht="12.75" customHeight="1">
      <c r="A964" s="84"/>
      <c r="B964" s="84"/>
      <c r="C964" s="85"/>
      <c r="D964" s="84"/>
      <c r="E964" s="84"/>
      <c r="F964" s="84"/>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c r="AD964" s="84"/>
      <c r="AE964" s="84"/>
      <c r="AF964" s="84"/>
      <c r="AG964" s="84"/>
    </row>
    <row r="965" spans="1:33" ht="12.75" customHeight="1">
      <c r="A965" s="84"/>
      <c r="B965" s="84"/>
      <c r="C965" s="85"/>
      <c r="D965" s="84"/>
      <c r="E965" s="84"/>
      <c r="F965" s="84"/>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c r="AD965" s="84"/>
      <c r="AE965" s="84"/>
      <c r="AF965" s="84"/>
      <c r="AG965" s="84"/>
    </row>
    <row r="966" spans="1:33" ht="12.75" customHeight="1">
      <c r="A966" s="84"/>
      <c r="B966" s="84"/>
      <c r="C966" s="85"/>
      <c r="D966" s="84"/>
      <c r="E966" s="84"/>
      <c r="F966" s="84"/>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c r="AD966" s="84"/>
      <c r="AE966" s="84"/>
      <c r="AF966" s="84"/>
      <c r="AG966" s="84"/>
    </row>
    <row r="967" spans="1:33" ht="12.75" customHeight="1">
      <c r="A967" s="84"/>
      <c r="B967" s="84"/>
      <c r="C967" s="85"/>
      <c r="D967" s="84"/>
      <c r="E967" s="84"/>
      <c r="F967" s="84"/>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c r="AD967" s="84"/>
      <c r="AE967" s="84"/>
      <c r="AF967" s="84"/>
      <c r="AG967" s="84"/>
    </row>
    <row r="968" spans="1:33" ht="12.75" customHeight="1">
      <c r="A968" s="84"/>
      <c r="B968" s="84"/>
      <c r="C968" s="85"/>
      <c r="D968" s="84"/>
      <c r="E968" s="84"/>
      <c r="F968" s="84"/>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c r="AD968" s="84"/>
      <c r="AE968" s="84"/>
      <c r="AF968" s="84"/>
      <c r="AG968" s="84"/>
    </row>
    <row r="969" spans="1:33" ht="12.75" customHeight="1">
      <c r="A969" s="84"/>
      <c r="B969" s="84"/>
      <c r="C969" s="85"/>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row>
    <row r="970" spans="1:33" ht="12.75" customHeight="1">
      <c r="A970" s="84"/>
      <c r="B970" s="84"/>
      <c r="C970" s="85"/>
      <c r="D970" s="84"/>
      <c r="E970" s="84"/>
      <c r="F970" s="84"/>
      <c r="G970" s="84"/>
      <c r="H970" s="84"/>
      <c r="I970" s="84"/>
      <c r="J970" s="84"/>
      <c r="K970" s="84"/>
      <c r="L970" s="84"/>
      <c r="M970" s="84"/>
      <c r="N970" s="84"/>
      <c r="O970" s="84"/>
      <c r="P970" s="84"/>
      <c r="Q970" s="84"/>
      <c r="R970" s="84"/>
      <c r="S970" s="84"/>
      <c r="T970" s="84"/>
      <c r="U970" s="84"/>
      <c r="V970" s="84"/>
      <c r="W970" s="84"/>
      <c r="X970" s="84"/>
      <c r="Y970" s="84"/>
      <c r="Z970" s="84"/>
      <c r="AA970" s="84"/>
      <c r="AB970" s="84"/>
      <c r="AC970" s="84"/>
      <c r="AD970" s="84"/>
      <c r="AE970" s="84"/>
      <c r="AF970" s="84"/>
      <c r="AG970" s="84"/>
    </row>
    <row r="971" spans="1:33" ht="12.75" customHeight="1">
      <c r="A971" s="84"/>
      <c r="B971" s="84"/>
      <c r="C971" s="85"/>
      <c r="D971" s="84"/>
      <c r="E971" s="84"/>
      <c r="F971" s="84"/>
      <c r="G971" s="84"/>
      <c r="H971" s="84"/>
      <c r="I971" s="84"/>
      <c r="J971" s="84"/>
      <c r="K971" s="84"/>
      <c r="L971" s="84"/>
      <c r="M971" s="84"/>
      <c r="N971" s="84"/>
      <c r="O971" s="84"/>
      <c r="P971" s="84"/>
      <c r="Q971" s="84"/>
      <c r="R971" s="84"/>
      <c r="S971" s="84"/>
      <c r="T971" s="84"/>
      <c r="U971" s="84"/>
      <c r="V971" s="84"/>
      <c r="W971" s="84"/>
      <c r="X971" s="84"/>
      <c r="Y971" s="84"/>
      <c r="Z971" s="84"/>
      <c r="AA971" s="84"/>
      <c r="AB971" s="84"/>
      <c r="AC971" s="84"/>
      <c r="AD971" s="84"/>
      <c r="AE971" s="84"/>
      <c r="AF971" s="84"/>
      <c r="AG971" s="84"/>
    </row>
    <row r="972" spans="1:33" ht="12.75" customHeight="1">
      <c r="A972" s="84"/>
      <c r="B972" s="84"/>
      <c r="C972" s="85"/>
      <c r="D972" s="84"/>
      <c r="E972" s="84"/>
      <c r="F972" s="84"/>
      <c r="G972" s="84"/>
      <c r="H972" s="84"/>
      <c r="I972" s="84"/>
      <c r="J972" s="84"/>
      <c r="K972" s="84"/>
      <c r="L972" s="84"/>
      <c r="M972" s="84"/>
      <c r="N972" s="84"/>
      <c r="O972" s="84"/>
      <c r="P972" s="84"/>
      <c r="Q972" s="84"/>
      <c r="R972" s="84"/>
      <c r="S972" s="84"/>
      <c r="T972" s="84"/>
      <c r="U972" s="84"/>
      <c r="V972" s="84"/>
      <c r="W972" s="84"/>
      <c r="X972" s="84"/>
      <c r="Y972" s="84"/>
      <c r="Z972" s="84"/>
      <c r="AA972" s="84"/>
      <c r="AB972" s="84"/>
      <c r="AC972" s="84"/>
      <c r="AD972" s="84"/>
      <c r="AE972" s="84"/>
      <c r="AF972" s="84"/>
      <c r="AG972" s="84"/>
    </row>
    <row r="973" spans="1:33" ht="12.75" customHeight="1">
      <c r="A973" s="84"/>
      <c r="B973" s="84"/>
      <c r="C973" s="85"/>
      <c r="D973" s="84"/>
      <c r="E973" s="84"/>
      <c r="F973" s="84"/>
      <c r="G973" s="84"/>
      <c r="H973" s="84"/>
      <c r="I973" s="84"/>
      <c r="J973" s="84"/>
      <c r="K973" s="84"/>
      <c r="L973" s="84"/>
      <c r="M973" s="84"/>
      <c r="N973" s="84"/>
      <c r="O973" s="84"/>
      <c r="P973" s="84"/>
      <c r="Q973" s="84"/>
      <c r="R973" s="84"/>
      <c r="S973" s="84"/>
      <c r="T973" s="84"/>
      <c r="U973" s="84"/>
      <c r="V973" s="84"/>
      <c r="W973" s="84"/>
      <c r="X973" s="84"/>
      <c r="Y973" s="84"/>
      <c r="Z973" s="84"/>
      <c r="AA973" s="84"/>
      <c r="AB973" s="84"/>
      <c r="AC973" s="84"/>
      <c r="AD973" s="84"/>
      <c r="AE973" s="84"/>
      <c r="AF973" s="84"/>
      <c r="AG973" s="84"/>
    </row>
    <row r="974" spans="1:33" ht="12.75" customHeight="1">
      <c r="A974" s="84"/>
      <c r="B974" s="84"/>
      <c r="C974" s="85"/>
      <c r="D974" s="84"/>
      <c r="E974" s="84"/>
      <c r="F974" s="84"/>
      <c r="G974" s="84"/>
      <c r="H974" s="84"/>
      <c r="I974" s="84"/>
      <c r="J974" s="84"/>
      <c r="K974" s="84"/>
      <c r="L974" s="84"/>
      <c r="M974" s="84"/>
      <c r="N974" s="84"/>
      <c r="O974" s="84"/>
      <c r="P974" s="84"/>
      <c r="Q974" s="84"/>
      <c r="R974" s="84"/>
      <c r="S974" s="84"/>
      <c r="T974" s="84"/>
      <c r="U974" s="84"/>
      <c r="V974" s="84"/>
      <c r="W974" s="84"/>
      <c r="X974" s="84"/>
      <c r="Y974" s="84"/>
      <c r="Z974" s="84"/>
      <c r="AA974" s="84"/>
      <c r="AB974" s="84"/>
      <c r="AC974" s="84"/>
      <c r="AD974" s="84"/>
      <c r="AE974" s="84"/>
      <c r="AF974" s="84"/>
      <c r="AG974" s="84"/>
    </row>
    <row r="975" spans="1:33" ht="12.75" customHeight="1">
      <c r="A975" s="84"/>
      <c r="B975" s="84"/>
      <c r="C975" s="85"/>
      <c r="D975" s="84"/>
      <c r="E975" s="84"/>
      <c r="F975" s="84"/>
      <c r="G975" s="84"/>
      <c r="H975" s="84"/>
      <c r="I975" s="84"/>
      <c r="J975" s="84"/>
      <c r="K975" s="84"/>
      <c r="L975" s="84"/>
      <c r="M975" s="84"/>
      <c r="N975" s="84"/>
      <c r="O975" s="84"/>
      <c r="P975" s="84"/>
      <c r="Q975" s="84"/>
      <c r="R975" s="84"/>
      <c r="S975" s="84"/>
      <c r="T975" s="84"/>
      <c r="U975" s="84"/>
      <c r="V975" s="84"/>
      <c r="W975" s="84"/>
      <c r="X975" s="84"/>
      <c r="Y975" s="84"/>
      <c r="Z975" s="84"/>
      <c r="AA975" s="84"/>
      <c r="AB975" s="84"/>
      <c r="AC975" s="84"/>
      <c r="AD975" s="84"/>
      <c r="AE975" s="84"/>
      <c r="AF975" s="84"/>
      <c r="AG975" s="84"/>
    </row>
    <row r="976" spans="1:33" ht="12.75" customHeight="1">
      <c r="A976" s="84"/>
      <c r="B976" s="84"/>
      <c r="C976" s="85"/>
      <c r="D976" s="84"/>
      <c r="E976" s="84"/>
      <c r="F976" s="84"/>
      <c r="G976" s="84"/>
      <c r="H976" s="84"/>
      <c r="I976" s="84"/>
      <c r="J976" s="84"/>
      <c r="K976" s="84"/>
      <c r="L976" s="84"/>
      <c r="M976" s="84"/>
      <c r="N976" s="84"/>
      <c r="O976" s="84"/>
      <c r="P976" s="84"/>
      <c r="Q976" s="84"/>
      <c r="R976" s="84"/>
      <c r="S976" s="84"/>
      <c r="T976" s="84"/>
      <c r="U976" s="84"/>
      <c r="V976" s="84"/>
      <c r="W976" s="84"/>
      <c r="X976" s="84"/>
      <c r="Y976" s="84"/>
      <c r="Z976" s="84"/>
      <c r="AA976" s="84"/>
      <c r="AB976" s="84"/>
      <c r="AC976" s="84"/>
      <c r="AD976" s="84"/>
      <c r="AE976" s="84"/>
      <c r="AF976" s="84"/>
      <c r="AG976" s="84"/>
    </row>
    <row r="977" spans="1:33" ht="12.75" customHeight="1">
      <c r="A977" s="84"/>
      <c r="B977" s="84"/>
      <c r="C977" s="85"/>
      <c r="D977" s="84"/>
      <c r="E977" s="84"/>
      <c r="F977" s="84"/>
      <c r="G977" s="84"/>
      <c r="H977" s="84"/>
      <c r="I977" s="84"/>
      <c r="J977" s="84"/>
      <c r="K977" s="84"/>
      <c r="L977" s="84"/>
      <c r="M977" s="84"/>
      <c r="N977" s="84"/>
      <c r="O977" s="84"/>
      <c r="P977" s="84"/>
      <c r="Q977" s="84"/>
      <c r="R977" s="84"/>
      <c r="S977" s="84"/>
      <c r="T977" s="84"/>
      <c r="U977" s="84"/>
      <c r="V977" s="84"/>
      <c r="W977" s="84"/>
      <c r="X977" s="84"/>
      <c r="Y977" s="84"/>
      <c r="Z977" s="84"/>
      <c r="AA977" s="84"/>
      <c r="AB977" s="84"/>
      <c r="AC977" s="84"/>
      <c r="AD977" s="84"/>
      <c r="AE977" s="84"/>
      <c r="AF977" s="84"/>
      <c r="AG977" s="84"/>
    </row>
    <row r="978" spans="1:33" ht="12.75" customHeight="1">
      <c r="A978" s="84"/>
      <c r="B978" s="84"/>
      <c r="C978" s="85"/>
      <c r="D978" s="84"/>
      <c r="E978" s="84"/>
      <c r="F978" s="84"/>
      <c r="G978" s="84"/>
      <c r="H978" s="84"/>
      <c r="I978" s="84"/>
      <c r="J978" s="84"/>
      <c r="K978" s="84"/>
      <c r="L978" s="84"/>
      <c r="M978" s="84"/>
      <c r="N978" s="84"/>
      <c r="O978" s="84"/>
      <c r="P978" s="84"/>
      <c r="Q978" s="84"/>
      <c r="R978" s="84"/>
      <c r="S978" s="84"/>
      <c r="T978" s="84"/>
      <c r="U978" s="84"/>
      <c r="V978" s="84"/>
      <c r="W978" s="84"/>
      <c r="X978" s="84"/>
      <c r="Y978" s="84"/>
      <c r="Z978" s="84"/>
      <c r="AA978" s="84"/>
      <c r="AB978" s="84"/>
      <c r="AC978" s="84"/>
      <c r="AD978" s="84"/>
      <c r="AE978" s="84"/>
      <c r="AF978" s="84"/>
      <c r="AG978" s="84"/>
    </row>
    <row r="979" spans="1:33" ht="12.75" customHeight="1">
      <c r="A979" s="84"/>
      <c r="B979" s="84"/>
      <c r="C979" s="85"/>
      <c r="D979" s="84"/>
      <c r="E979" s="84"/>
      <c r="F979" s="84"/>
      <c r="G979" s="84"/>
      <c r="H979" s="84"/>
      <c r="I979" s="84"/>
      <c r="J979" s="84"/>
      <c r="K979" s="84"/>
      <c r="L979" s="84"/>
      <c r="M979" s="84"/>
      <c r="N979" s="84"/>
      <c r="O979" s="84"/>
      <c r="P979" s="84"/>
      <c r="Q979" s="84"/>
      <c r="R979" s="84"/>
      <c r="S979" s="84"/>
      <c r="T979" s="84"/>
      <c r="U979" s="84"/>
      <c r="V979" s="84"/>
      <c r="W979" s="84"/>
      <c r="X979" s="84"/>
      <c r="Y979" s="84"/>
      <c r="Z979" s="84"/>
      <c r="AA979" s="84"/>
      <c r="AB979" s="84"/>
      <c r="AC979" s="84"/>
      <c r="AD979" s="84"/>
      <c r="AE979" s="84"/>
      <c r="AF979" s="84"/>
      <c r="AG979" s="84"/>
    </row>
    <row r="980" spans="1:33" ht="12.75" customHeight="1">
      <c r="A980" s="84"/>
      <c r="B980" s="84"/>
      <c r="C980" s="85"/>
      <c r="D980" s="84"/>
      <c r="E980" s="84"/>
      <c r="F980" s="84"/>
      <c r="G980" s="84"/>
      <c r="H980" s="84"/>
      <c r="I980" s="84"/>
      <c r="J980" s="84"/>
      <c r="K980" s="84"/>
      <c r="L980" s="84"/>
      <c r="M980" s="84"/>
      <c r="N980" s="84"/>
      <c r="O980" s="84"/>
      <c r="P980" s="84"/>
      <c r="Q980" s="84"/>
      <c r="R980" s="84"/>
      <c r="S980" s="84"/>
      <c r="T980" s="84"/>
      <c r="U980" s="84"/>
      <c r="V980" s="84"/>
      <c r="W980" s="84"/>
      <c r="X980" s="84"/>
      <c r="Y980" s="84"/>
      <c r="Z980" s="84"/>
      <c r="AA980" s="84"/>
      <c r="AB980" s="84"/>
      <c r="AC980" s="84"/>
      <c r="AD980" s="84"/>
      <c r="AE980" s="84"/>
      <c r="AF980" s="84"/>
      <c r="AG980" s="84"/>
    </row>
    <row r="981" spans="1:33" ht="12.75" customHeight="1">
      <c r="A981" s="84"/>
      <c r="B981" s="84"/>
      <c r="C981" s="85"/>
      <c r="D981" s="84"/>
      <c r="E981" s="84"/>
      <c r="F981" s="84"/>
      <c r="G981" s="84"/>
      <c r="H981" s="84"/>
      <c r="I981" s="84"/>
      <c r="J981" s="84"/>
      <c r="K981" s="84"/>
      <c r="L981" s="84"/>
      <c r="M981" s="84"/>
      <c r="N981" s="84"/>
      <c r="O981" s="84"/>
      <c r="P981" s="84"/>
      <c r="Q981" s="84"/>
      <c r="R981" s="84"/>
      <c r="S981" s="84"/>
      <c r="T981" s="84"/>
      <c r="U981" s="84"/>
      <c r="V981" s="84"/>
      <c r="W981" s="84"/>
      <c r="X981" s="84"/>
      <c r="Y981" s="84"/>
      <c r="Z981" s="84"/>
      <c r="AA981" s="84"/>
      <c r="AB981" s="84"/>
      <c r="AC981" s="84"/>
      <c r="AD981" s="84"/>
      <c r="AE981" s="84"/>
      <c r="AF981" s="84"/>
      <c r="AG981" s="84"/>
    </row>
    <row r="982" spans="1:33" ht="12.75" customHeight="1">
      <c r="A982" s="84"/>
      <c r="B982" s="84"/>
      <c r="C982" s="85"/>
      <c r="D982" s="84"/>
      <c r="E982" s="84"/>
      <c r="F982" s="84"/>
      <c r="G982" s="84"/>
      <c r="H982" s="84"/>
      <c r="I982" s="84"/>
      <c r="J982" s="84"/>
      <c r="K982" s="84"/>
      <c r="L982" s="84"/>
      <c r="M982" s="84"/>
      <c r="N982" s="84"/>
      <c r="O982" s="84"/>
      <c r="P982" s="84"/>
      <c r="Q982" s="84"/>
      <c r="R982" s="84"/>
      <c r="S982" s="84"/>
      <c r="T982" s="84"/>
      <c r="U982" s="84"/>
      <c r="V982" s="84"/>
      <c r="W982" s="84"/>
      <c r="X982" s="84"/>
      <c r="Y982" s="84"/>
      <c r="Z982" s="84"/>
      <c r="AA982" s="84"/>
      <c r="AB982" s="84"/>
      <c r="AC982" s="84"/>
      <c r="AD982" s="84"/>
      <c r="AE982" s="84"/>
      <c r="AF982" s="84"/>
      <c r="AG982" s="84"/>
    </row>
    <row r="983" spans="1:33" ht="12.75" customHeight="1">
      <c r="A983" s="84"/>
      <c r="B983" s="84"/>
      <c r="C983" s="85"/>
      <c r="D983" s="84"/>
      <c r="E983" s="84"/>
      <c r="F983" s="84"/>
      <c r="G983" s="84"/>
      <c r="H983" s="84"/>
      <c r="I983" s="84"/>
      <c r="J983" s="84"/>
      <c r="K983" s="84"/>
      <c r="L983" s="84"/>
      <c r="M983" s="84"/>
      <c r="N983" s="84"/>
      <c r="O983" s="84"/>
      <c r="P983" s="84"/>
      <c r="Q983" s="84"/>
      <c r="R983" s="84"/>
      <c r="S983" s="84"/>
      <c r="T983" s="84"/>
      <c r="U983" s="84"/>
      <c r="V983" s="84"/>
      <c r="W983" s="84"/>
      <c r="X983" s="84"/>
      <c r="Y983" s="84"/>
      <c r="Z983" s="84"/>
      <c r="AA983" s="84"/>
      <c r="AB983" s="84"/>
      <c r="AC983" s="84"/>
      <c r="AD983" s="84"/>
      <c r="AE983" s="84"/>
      <c r="AF983" s="84"/>
      <c r="AG983" s="84"/>
    </row>
    <row r="984" spans="1:33" ht="12.75" customHeight="1">
      <c r="A984" s="84"/>
      <c r="B984" s="84"/>
      <c r="C984" s="85"/>
      <c r="D984" s="84"/>
      <c r="E984" s="84"/>
      <c r="F984" s="84"/>
      <c r="G984" s="84"/>
      <c r="H984" s="84"/>
      <c r="I984" s="84"/>
      <c r="J984" s="84"/>
      <c r="K984" s="84"/>
      <c r="L984" s="84"/>
      <c r="M984" s="84"/>
      <c r="N984" s="84"/>
      <c r="O984" s="84"/>
      <c r="P984" s="84"/>
      <c r="Q984" s="84"/>
      <c r="R984" s="84"/>
      <c r="S984" s="84"/>
      <c r="T984" s="84"/>
      <c r="U984" s="84"/>
      <c r="V984" s="84"/>
      <c r="W984" s="84"/>
      <c r="X984" s="84"/>
      <c r="Y984" s="84"/>
      <c r="Z984" s="84"/>
      <c r="AA984" s="84"/>
      <c r="AB984" s="84"/>
      <c r="AC984" s="84"/>
      <c r="AD984" s="84"/>
      <c r="AE984" s="84"/>
      <c r="AF984" s="84"/>
      <c r="AG984" s="84"/>
    </row>
    <row r="985" spans="1:33" ht="12.75" customHeight="1">
      <c r="A985" s="84"/>
      <c r="B985" s="84"/>
      <c r="C985" s="85"/>
      <c r="D985" s="84"/>
      <c r="E985" s="84"/>
      <c r="F985" s="84"/>
      <c r="G985" s="84"/>
      <c r="H985" s="84"/>
      <c r="I985" s="84"/>
      <c r="J985" s="84"/>
      <c r="K985" s="84"/>
      <c r="L985" s="84"/>
      <c r="M985" s="84"/>
      <c r="N985" s="84"/>
      <c r="O985" s="84"/>
      <c r="P985" s="84"/>
      <c r="Q985" s="84"/>
      <c r="R985" s="84"/>
      <c r="S985" s="84"/>
      <c r="T985" s="84"/>
      <c r="U985" s="84"/>
      <c r="V985" s="84"/>
      <c r="W985" s="84"/>
      <c r="X985" s="84"/>
      <c r="Y985" s="84"/>
      <c r="Z985" s="84"/>
      <c r="AA985" s="84"/>
      <c r="AB985" s="84"/>
      <c r="AC985" s="84"/>
      <c r="AD985" s="84"/>
      <c r="AE985" s="84"/>
      <c r="AF985" s="84"/>
      <c r="AG985" s="84"/>
    </row>
    <row r="986" spans="1:33" ht="12.75" customHeight="1">
      <c r="A986" s="84"/>
      <c r="B986" s="84"/>
      <c r="C986" s="85"/>
      <c r="D986" s="84"/>
      <c r="E986" s="84"/>
      <c r="F986" s="84"/>
      <c r="G986" s="84"/>
      <c r="H986" s="84"/>
      <c r="I986" s="84"/>
      <c r="J986" s="84"/>
      <c r="K986" s="84"/>
      <c r="L986" s="84"/>
      <c r="M986" s="84"/>
      <c r="N986" s="84"/>
      <c r="O986" s="84"/>
      <c r="P986" s="84"/>
      <c r="Q986" s="84"/>
      <c r="R986" s="84"/>
      <c r="S986" s="84"/>
      <c r="T986" s="84"/>
      <c r="U986" s="84"/>
      <c r="V986" s="84"/>
      <c r="W986" s="84"/>
      <c r="X986" s="84"/>
      <c r="Y986" s="84"/>
      <c r="Z986" s="84"/>
      <c r="AA986" s="84"/>
      <c r="AB986" s="84"/>
      <c r="AC986" s="84"/>
      <c r="AD986" s="84"/>
      <c r="AE986" s="84"/>
      <c r="AF986" s="84"/>
      <c r="AG986" s="84"/>
    </row>
    <row r="987" spans="1:33" ht="12.75" customHeight="1">
      <c r="A987" s="84"/>
      <c r="B987" s="84"/>
      <c r="C987" s="85"/>
      <c r="D987" s="84"/>
      <c r="E987" s="84"/>
      <c r="F987" s="84"/>
      <c r="G987" s="84"/>
      <c r="H987" s="84"/>
      <c r="I987" s="84"/>
      <c r="J987" s="84"/>
      <c r="K987" s="84"/>
      <c r="L987" s="84"/>
      <c r="M987" s="84"/>
      <c r="N987" s="84"/>
      <c r="O987" s="84"/>
      <c r="P987" s="84"/>
      <c r="Q987" s="84"/>
      <c r="R987" s="84"/>
      <c r="S987" s="84"/>
      <c r="T987" s="84"/>
      <c r="U987" s="84"/>
      <c r="V987" s="84"/>
      <c r="W987" s="84"/>
      <c r="X987" s="84"/>
      <c r="Y987" s="84"/>
      <c r="Z987" s="84"/>
      <c r="AA987" s="84"/>
      <c r="AB987" s="84"/>
      <c r="AC987" s="84"/>
      <c r="AD987" s="84"/>
      <c r="AE987" s="84"/>
      <c r="AF987" s="84"/>
      <c r="AG987" s="84"/>
    </row>
    <row r="988" spans="1:33" ht="12.75" customHeight="1">
      <c r="A988" s="84"/>
      <c r="B988" s="84"/>
      <c r="C988" s="85"/>
      <c r="D988" s="84"/>
      <c r="E988" s="84"/>
      <c r="F988" s="84"/>
      <c r="G988" s="84"/>
      <c r="H988" s="84"/>
      <c r="I988" s="84"/>
      <c r="J988" s="84"/>
      <c r="K988" s="84"/>
      <c r="L988" s="84"/>
      <c r="M988" s="84"/>
      <c r="N988" s="84"/>
      <c r="O988" s="84"/>
      <c r="P988" s="84"/>
      <c r="Q988" s="84"/>
      <c r="R988" s="84"/>
      <c r="S988" s="84"/>
      <c r="T988" s="84"/>
      <c r="U988" s="84"/>
      <c r="V988" s="84"/>
      <c r="W988" s="84"/>
      <c r="X988" s="84"/>
      <c r="Y988" s="84"/>
      <c r="Z988" s="84"/>
      <c r="AA988" s="84"/>
      <c r="AB988" s="84"/>
      <c r="AC988" s="84"/>
      <c r="AD988" s="84"/>
      <c r="AE988" s="84"/>
      <c r="AF988" s="84"/>
      <c r="AG988" s="84"/>
    </row>
    <row r="989" spans="1:33" ht="12.75" customHeight="1">
      <c r="A989" s="84"/>
      <c r="B989" s="84"/>
      <c r="C989" s="85"/>
      <c r="D989" s="84"/>
      <c r="E989" s="84"/>
      <c r="F989" s="84"/>
      <c r="G989" s="84"/>
      <c r="H989" s="84"/>
      <c r="I989" s="84"/>
      <c r="J989" s="84"/>
      <c r="K989" s="84"/>
      <c r="L989" s="84"/>
      <c r="M989" s="84"/>
      <c r="N989" s="84"/>
      <c r="O989" s="84"/>
      <c r="P989" s="84"/>
      <c r="Q989" s="84"/>
      <c r="R989" s="84"/>
      <c r="S989" s="84"/>
      <c r="T989" s="84"/>
      <c r="U989" s="84"/>
      <c r="V989" s="84"/>
      <c r="W989" s="84"/>
      <c r="X989" s="84"/>
      <c r="Y989" s="84"/>
      <c r="Z989" s="84"/>
      <c r="AA989" s="84"/>
      <c r="AB989" s="84"/>
      <c r="AC989" s="84"/>
      <c r="AD989" s="84"/>
      <c r="AE989" s="84"/>
      <c r="AF989" s="84"/>
      <c r="AG989" s="84"/>
    </row>
    <row r="990" spans="1:33" ht="12.75" customHeight="1">
      <c r="A990" s="84"/>
      <c r="B990" s="84"/>
      <c r="C990" s="85"/>
      <c r="D990" s="84"/>
      <c r="E990" s="84"/>
      <c r="F990" s="84"/>
      <c r="G990" s="84"/>
      <c r="H990" s="84"/>
      <c r="I990" s="84"/>
      <c r="J990" s="84"/>
      <c r="K990" s="84"/>
      <c r="L990" s="84"/>
      <c r="M990" s="84"/>
      <c r="N990" s="84"/>
      <c r="O990" s="84"/>
      <c r="P990" s="84"/>
      <c r="Q990" s="84"/>
      <c r="R990" s="84"/>
      <c r="S990" s="84"/>
      <c r="T990" s="84"/>
      <c r="U990" s="84"/>
      <c r="V990" s="84"/>
      <c r="W990" s="84"/>
      <c r="X990" s="84"/>
      <c r="Y990" s="84"/>
      <c r="Z990" s="84"/>
      <c r="AA990" s="84"/>
      <c r="AB990" s="84"/>
      <c r="AC990" s="84"/>
      <c r="AD990" s="84"/>
      <c r="AE990" s="84"/>
      <c r="AF990" s="84"/>
      <c r="AG990" s="84"/>
    </row>
    <row r="991" spans="1:33" ht="12.75" customHeight="1">
      <c r="A991" s="84"/>
      <c r="B991" s="84"/>
      <c r="C991" s="85"/>
      <c r="D991" s="84"/>
      <c r="E991" s="84"/>
      <c r="F991" s="84"/>
      <c r="G991" s="84"/>
      <c r="H991" s="84"/>
      <c r="I991" s="84"/>
      <c r="J991" s="84"/>
      <c r="K991" s="84"/>
      <c r="L991" s="84"/>
      <c r="M991" s="84"/>
      <c r="N991" s="84"/>
      <c r="O991" s="84"/>
      <c r="P991" s="84"/>
      <c r="Q991" s="84"/>
      <c r="R991" s="84"/>
      <c r="S991" s="84"/>
      <c r="T991" s="84"/>
      <c r="U991" s="84"/>
      <c r="V991" s="84"/>
      <c r="W991" s="84"/>
      <c r="X991" s="84"/>
      <c r="Y991" s="84"/>
      <c r="Z991" s="84"/>
      <c r="AA991" s="84"/>
      <c r="AB991" s="84"/>
      <c r="AC991" s="84"/>
      <c r="AD991" s="84"/>
      <c r="AE991" s="84"/>
      <c r="AF991" s="84"/>
      <c r="AG991" s="84"/>
    </row>
    <row r="992" spans="1:33" ht="12.75" customHeight="1">
      <c r="A992" s="84"/>
      <c r="B992" s="84"/>
      <c r="C992" s="85"/>
      <c r="D992" s="84"/>
      <c r="E992" s="84"/>
      <c r="F992" s="84"/>
      <c r="G992" s="84"/>
      <c r="H992" s="84"/>
      <c r="I992" s="84"/>
      <c r="J992" s="84"/>
      <c r="K992" s="84"/>
      <c r="L992" s="84"/>
      <c r="M992" s="84"/>
      <c r="N992" s="84"/>
      <c r="O992" s="84"/>
      <c r="P992" s="84"/>
      <c r="Q992" s="84"/>
      <c r="R992" s="84"/>
      <c r="S992" s="84"/>
      <c r="T992" s="84"/>
      <c r="U992" s="84"/>
      <c r="V992" s="84"/>
      <c r="W992" s="84"/>
      <c r="X992" s="84"/>
      <c r="Y992" s="84"/>
      <c r="Z992" s="84"/>
      <c r="AA992" s="84"/>
      <c r="AB992" s="84"/>
      <c r="AC992" s="84"/>
      <c r="AD992" s="84"/>
      <c r="AE992" s="84"/>
      <c r="AF992" s="84"/>
      <c r="AG992" s="84"/>
    </row>
    <row r="993" spans="1:33" ht="12.75" customHeight="1">
      <c r="A993" s="84"/>
      <c r="B993" s="84"/>
      <c r="C993" s="85"/>
      <c r="D993" s="84"/>
      <c r="E993" s="84"/>
      <c r="F993" s="84"/>
      <c r="G993" s="84"/>
      <c r="H993" s="84"/>
      <c r="I993" s="84"/>
      <c r="J993" s="84"/>
      <c r="K993" s="84"/>
      <c r="L993" s="84"/>
      <c r="M993" s="84"/>
      <c r="N993" s="84"/>
      <c r="O993" s="84"/>
      <c r="P993" s="84"/>
      <c r="Q993" s="84"/>
      <c r="R993" s="84"/>
      <c r="S993" s="84"/>
      <c r="T993" s="84"/>
      <c r="U993" s="84"/>
      <c r="V993" s="84"/>
      <c r="W993" s="84"/>
      <c r="X993" s="84"/>
      <c r="Y993" s="84"/>
      <c r="Z993" s="84"/>
      <c r="AA993" s="84"/>
      <c r="AB993" s="84"/>
      <c r="AC993" s="84"/>
      <c r="AD993" s="84"/>
      <c r="AE993" s="84"/>
      <c r="AF993" s="84"/>
      <c r="AG993" s="84"/>
    </row>
    <row r="994" spans="1:33" ht="12.75" customHeight="1">
      <c r="A994" s="84"/>
      <c r="B994" s="84"/>
      <c r="C994" s="85"/>
      <c r="D994" s="84"/>
      <c r="E994" s="84"/>
      <c r="F994" s="84"/>
      <c r="G994" s="84"/>
      <c r="H994" s="84"/>
      <c r="I994" s="84"/>
      <c r="J994" s="84"/>
      <c r="K994" s="84"/>
      <c r="L994" s="84"/>
      <c r="M994" s="84"/>
      <c r="N994" s="84"/>
      <c r="O994" s="84"/>
      <c r="P994" s="84"/>
      <c r="Q994" s="84"/>
      <c r="R994" s="84"/>
      <c r="S994" s="84"/>
      <c r="T994" s="84"/>
      <c r="U994" s="84"/>
      <c r="V994" s="84"/>
      <c r="W994" s="84"/>
      <c r="X994" s="84"/>
      <c r="Y994" s="84"/>
      <c r="Z994" s="84"/>
      <c r="AA994" s="84"/>
      <c r="AB994" s="84"/>
      <c r="AC994" s="84"/>
      <c r="AD994" s="84"/>
      <c r="AE994" s="84"/>
      <c r="AF994" s="84"/>
      <c r="AG994" s="84"/>
    </row>
    <row r="995" spans="1:33" ht="12.75" customHeight="1">
      <c r="A995" s="84"/>
      <c r="B995" s="84"/>
      <c r="C995" s="85"/>
      <c r="D995" s="84"/>
      <c r="E995" s="84"/>
      <c r="F995" s="84"/>
      <c r="G995" s="84"/>
      <c r="H995" s="84"/>
      <c r="I995" s="84"/>
      <c r="J995" s="84"/>
      <c r="K995" s="84"/>
      <c r="L995" s="84"/>
      <c r="M995" s="84"/>
      <c r="N995" s="84"/>
      <c r="O995" s="84"/>
      <c r="P995" s="84"/>
      <c r="Q995" s="84"/>
      <c r="R995" s="84"/>
      <c r="S995" s="84"/>
      <c r="T995" s="84"/>
      <c r="U995" s="84"/>
      <c r="V995" s="84"/>
      <c r="W995" s="84"/>
      <c r="X995" s="84"/>
      <c r="Y995" s="84"/>
      <c r="Z995" s="84"/>
      <c r="AA995" s="84"/>
      <c r="AB995" s="84"/>
      <c r="AC995" s="84"/>
      <c r="AD995" s="84"/>
      <c r="AE995" s="84"/>
      <c r="AF995" s="84"/>
      <c r="AG995" s="84"/>
    </row>
    <row r="996" spans="1:33" ht="12.75" customHeight="1">
      <c r="A996" s="84"/>
      <c r="B996" s="84"/>
      <c r="C996" s="85"/>
      <c r="D996" s="84"/>
      <c r="E996" s="84"/>
      <c r="F996" s="84"/>
      <c r="G996" s="84"/>
      <c r="H996" s="84"/>
      <c r="I996" s="84"/>
      <c r="J996" s="84"/>
      <c r="K996" s="84"/>
      <c r="L996" s="84"/>
      <c r="M996" s="84"/>
      <c r="N996" s="84"/>
      <c r="O996" s="84"/>
      <c r="P996" s="84"/>
      <c r="Q996" s="84"/>
      <c r="R996" s="84"/>
      <c r="S996" s="84"/>
      <c r="T996" s="84"/>
      <c r="U996" s="84"/>
      <c r="V996" s="84"/>
      <c r="W996" s="84"/>
      <c r="X996" s="84"/>
      <c r="Y996" s="84"/>
      <c r="Z996" s="84"/>
      <c r="AA996" s="84"/>
      <c r="AB996" s="84"/>
      <c r="AC996" s="84"/>
      <c r="AD996" s="84"/>
      <c r="AE996" s="84"/>
      <c r="AF996" s="84"/>
      <c r="AG996" s="84"/>
    </row>
    <row r="997" spans="1:33" ht="12.75" customHeight="1">
      <c r="A997" s="84"/>
      <c r="B997" s="84"/>
      <c r="C997" s="85"/>
      <c r="D997" s="84"/>
      <c r="E997" s="84"/>
      <c r="F997" s="84"/>
      <c r="G997" s="84"/>
      <c r="H997" s="84"/>
      <c r="I997" s="84"/>
      <c r="J997" s="84"/>
      <c r="K997" s="84"/>
      <c r="L997" s="84"/>
      <c r="M997" s="84"/>
      <c r="N997" s="84"/>
      <c r="O997" s="84"/>
      <c r="P997" s="84"/>
      <c r="Q997" s="84"/>
      <c r="R997" s="84"/>
      <c r="S997" s="84"/>
      <c r="T997" s="84"/>
      <c r="U997" s="84"/>
      <c r="V997" s="84"/>
      <c r="W997" s="84"/>
      <c r="X997" s="84"/>
      <c r="Y997" s="84"/>
      <c r="Z997" s="84"/>
      <c r="AA997" s="84"/>
      <c r="AB997" s="84"/>
      <c r="AC997" s="84"/>
      <c r="AD997" s="84"/>
      <c r="AE997" s="84"/>
      <c r="AF997" s="84"/>
      <c r="AG997" s="84"/>
    </row>
    <row r="998" spans="1:33" ht="12.75" customHeight="1">
      <c r="A998" s="84"/>
      <c r="B998" s="84"/>
      <c r="C998" s="85"/>
      <c r="D998" s="84"/>
      <c r="E998" s="84"/>
      <c r="F998" s="84"/>
      <c r="G998" s="84"/>
      <c r="H998" s="84"/>
      <c r="I998" s="84"/>
      <c r="J998" s="84"/>
      <c r="K998" s="84"/>
      <c r="L998" s="84"/>
      <c r="M998" s="84"/>
      <c r="N998" s="84"/>
      <c r="O998" s="84"/>
      <c r="P998" s="84"/>
      <c r="Q998" s="84"/>
      <c r="R998" s="84"/>
      <c r="S998" s="84"/>
      <c r="T998" s="84"/>
      <c r="U998" s="84"/>
      <c r="V998" s="84"/>
      <c r="W998" s="84"/>
      <c r="X998" s="84"/>
      <c r="Y998" s="84"/>
      <c r="Z998" s="84"/>
      <c r="AA998" s="84"/>
      <c r="AB998" s="84"/>
      <c r="AC998" s="84"/>
      <c r="AD998" s="84"/>
      <c r="AE998" s="84"/>
      <c r="AF998" s="84"/>
      <c r="AG998" s="84"/>
    </row>
    <row r="999" spans="1:33" ht="12.75" customHeight="1">
      <c r="A999" s="84"/>
      <c r="B999" s="84"/>
      <c r="C999" s="85"/>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4"/>
      <c r="AB999" s="84"/>
      <c r="AC999" s="84"/>
      <c r="AD999" s="84"/>
      <c r="AE999" s="84"/>
      <c r="AF999" s="84"/>
      <c r="AG999" s="84"/>
    </row>
    <row r="1000" spans="1:33" ht="12.75" customHeight="1">
      <c r="A1000" s="84"/>
      <c r="B1000" s="84"/>
      <c r="C1000" s="85"/>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c r="AA1000" s="84"/>
      <c r="AB1000" s="84"/>
      <c r="AC1000" s="84"/>
      <c r="AD1000" s="84"/>
      <c r="AE1000" s="84"/>
      <c r="AF1000" s="84"/>
      <c r="AG1000" s="84"/>
    </row>
  </sheetData>
  <mergeCells count="50">
    <mergeCell ref="I356:I357"/>
    <mergeCell ref="I347:I348"/>
    <mergeCell ref="I345:I346"/>
    <mergeCell ref="K345:K346"/>
    <mergeCell ref="K347:K348"/>
    <mergeCell ref="K349:K350"/>
    <mergeCell ref="H352:I352"/>
    <mergeCell ref="M4:U4"/>
    <mergeCell ref="J330:J331"/>
    <mergeCell ref="F322:K322"/>
    <mergeCell ref="I340:I341"/>
    <mergeCell ref="M216:U216"/>
    <mergeCell ref="J332:J333"/>
    <mergeCell ref="F334:H335"/>
    <mergeCell ref="I334:I335"/>
    <mergeCell ref="F336:H337"/>
    <mergeCell ref="I336:I337"/>
    <mergeCell ref="I330:I331"/>
    <mergeCell ref="I332:I333"/>
    <mergeCell ref="I338:I339"/>
    <mergeCell ref="D110:L110"/>
    <mergeCell ref="M110:U110"/>
    <mergeCell ref="F356:H357"/>
    <mergeCell ref="F355:G355"/>
    <mergeCell ref="F360:H361"/>
    <mergeCell ref="F362:H363"/>
    <mergeCell ref="F347:H348"/>
    <mergeCell ref="F338:H339"/>
    <mergeCell ref="F330:H331"/>
    <mergeCell ref="F332:H333"/>
    <mergeCell ref="F349:H350"/>
    <mergeCell ref="F354:G354"/>
    <mergeCell ref="F353:G353"/>
    <mergeCell ref="F345:H346"/>
    <mergeCell ref="F340:H341"/>
    <mergeCell ref="F344:I344"/>
    <mergeCell ref="I349:I350"/>
    <mergeCell ref="G378:G379"/>
    <mergeCell ref="F378:F379"/>
    <mergeCell ref="F358:H359"/>
    <mergeCell ref="F374:F375"/>
    <mergeCell ref="F376:F377"/>
    <mergeCell ref="G374:G375"/>
    <mergeCell ref="G368:I368"/>
    <mergeCell ref="I358:I359"/>
    <mergeCell ref="G376:G377"/>
    <mergeCell ref="G372:G373"/>
    <mergeCell ref="F372:F373"/>
    <mergeCell ref="I362:I363"/>
    <mergeCell ref="I360:I361"/>
  </mergeCells>
  <dataValidations count="4">
    <dataValidation type="list" allowBlank="1" showErrorMessage="1" sqref="M6:M105 D112:D211 M112:M211 M218:M317" xr:uid="{00000000-0002-0000-0400-000000000000}">
      <formula1>Transaction_Types</formula1>
    </dataValidation>
    <dataValidation type="list" allowBlank="1" showErrorMessage="1" sqref="Z6:Z105 Z112:Z211 Z218:Z317" xr:uid="{00000000-0002-0000-0400-000001000000}">
      <formula1>Conditional_Clause</formula1>
    </dataValidation>
    <dataValidation type="list" allowBlank="1" showErrorMessage="1" sqref="C6:C105 C112:C211 C218:C317" xr:uid="{00000000-0002-0000-0400-000002000000}">
      <formula1>Task_Reference</formula1>
    </dataValidation>
    <dataValidation type="list" allowBlank="1" showErrorMessage="1" sqref="D106:D108 M107:M108 D214 M319 I320:J321 D323 I342:J343" xr:uid="{00000000-0002-0000-0400-000003000000}">
      <formula1>#REF!</formula1>
    </dataValidation>
  </dataValidations>
  <pageMargins left="0.75" right="0.75" top="1" bottom="1"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topLeftCell="A47" workbookViewId="0">
      <selection activeCell="O71" sqref="O71"/>
    </sheetView>
  </sheetViews>
  <sheetFormatPr defaultColWidth="14.44140625" defaultRowHeight="15" customHeight="1"/>
  <cols>
    <col min="1" max="1" width="3.109375" customWidth="1"/>
    <col min="2" max="2" width="3.88671875" customWidth="1"/>
    <col min="3" max="3" width="8.109375" customWidth="1"/>
    <col min="4" max="4" width="7.44140625" customWidth="1"/>
    <col min="5" max="5" width="11" customWidth="1"/>
    <col min="6" max="6" width="10.6640625" customWidth="1"/>
    <col min="7" max="7" width="10.88671875" customWidth="1"/>
    <col min="8" max="8" width="3.88671875" customWidth="1"/>
    <col min="9" max="9" width="9.5546875" customWidth="1"/>
    <col min="10" max="10" width="10.109375" customWidth="1"/>
    <col min="11" max="11" width="9.88671875" customWidth="1"/>
    <col min="12" max="12" width="9.6640625" customWidth="1"/>
    <col min="13" max="13" width="3.5546875" customWidth="1"/>
    <col min="14" max="21" width="9.109375" customWidth="1"/>
    <col min="22" max="26" width="8.6640625" customWidth="1"/>
  </cols>
  <sheetData>
    <row r="1" spans="1:26" ht="15.75" customHeight="1">
      <c r="A1" s="281"/>
      <c r="B1" s="598"/>
      <c r="C1" s="537"/>
      <c r="D1" s="537"/>
      <c r="E1" s="537"/>
      <c r="F1" s="537"/>
      <c r="G1" s="537"/>
      <c r="H1" s="537"/>
      <c r="I1" s="537"/>
      <c r="J1" s="537"/>
      <c r="K1" s="537"/>
      <c r="L1" s="537"/>
      <c r="M1" s="537"/>
      <c r="N1" s="281"/>
      <c r="O1" s="281"/>
      <c r="P1" s="281"/>
      <c r="Q1" s="281"/>
      <c r="R1" s="281"/>
      <c r="S1" s="281"/>
      <c r="T1" s="281"/>
      <c r="U1" s="281"/>
      <c r="V1" s="281"/>
      <c r="W1" s="281"/>
      <c r="X1" s="281"/>
      <c r="Y1" s="281"/>
      <c r="Z1" s="281"/>
    </row>
    <row r="2" spans="1:26" ht="48" customHeight="1">
      <c r="A2" s="281"/>
      <c r="B2" s="595"/>
      <c r="C2" s="596"/>
      <c r="D2" s="596"/>
      <c r="E2" s="596"/>
      <c r="F2" s="596"/>
      <c r="G2" s="596"/>
      <c r="H2" s="596"/>
      <c r="I2" s="596"/>
      <c r="J2" s="596"/>
      <c r="K2" s="596"/>
      <c r="L2" s="596"/>
      <c r="M2" s="597"/>
      <c r="N2" s="281"/>
      <c r="O2" s="281"/>
      <c r="P2" s="281"/>
      <c r="Q2" s="281"/>
      <c r="R2" s="281"/>
      <c r="S2" s="281"/>
      <c r="T2" s="281"/>
      <c r="U2" s="281"/>
      <c r="V2" s="281"/>
      <c r="W2" s="281"/>
      <c r="X2" s="281"/>
      <c r="Y2" s="281"/>
      <c r="Z2" s="281"/>
    </row>
    <row r="3" spans="1:26" ht="18.75" customHeight="1">
      <c r="A3" s="281"/>
      <c r="B3" s="282"/>
      <c r="C3" s="281"/>
      <c r="D3" s="281"/>
      <c r="E3" s="281" t="s">
        <v>118</v>
      </c>
      <c r="F3" s="281"/>
      <c r="G3" s="281"/>
      <c r="H3" s="281"/>
      <c r="I3" s="281"/>
      <c r="J3" s="281" t="s">
        <v>119</v>
      </c>
      <c r="K3" s="281"/>
      <c r="L3" s="281"/>
      <c r="M3" s="283"/>
      <c r="N3" s="281"/>
      <c r="O3" s="281"/>
      <c r="P3" s="281"/>
      <c r="Q3" s="281"/>
      <c r="R3" s="281"/>
      <c r="S3" s="281"/>
      <c r="T3" s="281"/>
      <c r="U3" s="281"/>
      <c r="V3" s="281"/>
      <c r="W3" s="281"/>
      <c r="X3" s="281"/>
      <c r="Y3" s="281"/>
      <c r="Z3" s="281"/>
    </row>
    <row r="4" spans="1:26" ht="12.75" customHeight="1">
      <c r="A4" s="281"/>
      <c r="B4" s="282"/>
      <c r="C4" s="574" t="s">
        <v>120</v>
      </c>
      <c r="D4" s="575"/>
      <c r="E4" s="575"/>
      <c r="F4" s="575"/>
      <c r="G4" s="576"/>
      <c r="H4" s="281"/>
      <c r="I4" s="582" t="s">
        <v>121</v>
      </c>
      <c r="J4" s="575"/>
      <c r="K4" s="575"/>
      <c r="L4" s="576"/>
      <c r="M4" s="283"/>
      <c r="N4" s="281"/>
      <c r="O4" s="284"/>
      <c r="P4" s="284"/>
      <c r="Q4" s="284"/>
      <c r="R4" s="281"/>
      <c r="S4" s="281"/>
      <c r="T4" s="281"/>
      <c r="U4" s="281"/>
      <c r="V4" s="281"/>
      <c r="W4" s="281"/>
      <c r="X4" s="281"/>
      <c r="Y4" s="281"/>
      <c r="Z4" s="281"/>
    </row>
    <row r="5" spans="1:26" ht="12.75" customHeight="1">
      <c r="A5" s="281"/>
      <c r="B5" s="282"/>
      <c r="C5" s="583"/>
      <c r="D5" s="573"/>
      <c r="E5" s="577" t="s">
        <v>39</v>
      </c>
      <c r="F5" s="578"/>
      <c r="G5" s="579"/>
      <c r="H5" s="281"/>
      <c r="I5" s="285"/>
      <c r="J5" s="581" t="s">
        <v>39</v>
      </c>
      <c r="K5" s="578"/>
      <c r="L5" s="579"/>
      <c r="M5" s="283"/>
      <c r="N5" s="281"/>
      <c r="O5" s="580"/>
      <c r="P5" s="502"/>
      <c r="Q5" s="503"/>
      <c r="R5" s="281"/>
      <c r="S5" s="281"/>
      <c r="T5" s="281"/>
      <c r="U5" s="281"/>
      <c r="V5" s="281"/>
      <c r="W5" s="281"/>
      <c r="X5" s="281"/>
      <c r="Y5" s="281"/>
      <c r="Z5" s="281"/>
    </row>
    <row r="6" spans="1:26" ht="12.75" customHeight="1">
      <c r="A6" s="281"/>
      <c r="B6" s="282"/>
      <c r="C6" s="572" t="s">
        <v>83</v>
      </c>
      <c r="D6" s="573"/>
      <c r="E6" s="286" t="s">
        <v>122</v>
      </c>
      <c r="F6" s="286" t="s">
        <v>123</v>
      </c>
      <c r="G6" s="287" t="s">
        <v>124</v>
      </c>
      <c r="H6" s="281"/>
      <c r="I6" s="285" t="s">
        <v>83</v>
      </c>
      <c r="J6" s="286" t="s">
        <v>122</v>
      </c>
      <c r="K6" s="286" t="s">
        <v>123</v>
      </c>
      <c r="L6" s="287" t="s">
        <v>124</v>
      </c>
      <c r="M6" s="283"/>
      <c r="N6" s="281"/>
      <c r="O6" s="288"/>
      <c r="P6" s="288"/>
      <c r="Q6" s="288"/>
      <c r="R6" s="281"/>
      <c r="S6" s="281"/>
      <c r="T6" s="281"/>
      <c r="U6" s="281"/>
      <c r="V6" s="281"/>
      <c r="W6" s="281"/>
      <c r="X6" s="281"/>
      <c r="Y6" s="281"/>
      <c r="Z6" s="281"/>
    </row>
    <row r="7" spans="1:26" ht="12.75" customHeight="1">
      <c r="A7" s="281"/>
      <c r="B7" s="282"/>
      <c r="C7" s="289" t="s">
        <v>125</v>
      </c>
      <c r="D7" s="290">
        <v>1</v>
      </c>
      <c r="E7" s="291">
        <v>3</v>
      </c>
      <c r="F7" s="291">
        <v>3</v>
      </c>
      <c r="G7" s="292">
        <v>4</v>
      </c>
      <c r="H7" s="281"/>
      <c r="I7" s="293" t="s">
        <v>126</v>
      </c>
      <c r="J7" s="294">
        <f t="shared" ref="J7:L7" si="0">E7/(E$10-1)</f>
        <v>0.75</v>
      </c>
      <c r="K7" s="294">
        <f t="shared" si="0"/>
        <v>0.2</v>
      </c>
      <c r="L7" s="295">
        <f t="shared" si="0"/>
        <v>0.25</v>
      </c>
      <c r="M7" s="283"/>
      <c r="N7" s="281"/>
      <c r="O7" s="296"/>
      <c r="P7" s="296"/>
      <c r="Q7" s="296"/>
      <c r="R7" s="281"/>
      <c r="S7" s="281"/>
      <c r="T7" s="281"/>
      <c r="U7" s="281"/>
      <c r="V7" s="281"/>
      <c r="W7" s="281"/>
      <c r="X7" s="281"/>
      <c r="Y7" s="281"/>
      <c r="Z7" s="281"/>
    </row>
    <row r="8" spans="1:26" ht="12.75" customHeight="1">
      <c r="A8" s="281"/>
      <c r="B8" s="282"/>
      <c r="C8" s="289">
        <v>2</v>
      </c>
      <c r="D8" s="290">
        <v>2</v>
      </c>
      <c r="E8" s="291">
        <v>3</v>
      </c>
      <c r="F8" s="291">
        <v>4</v>
      </c>
      <c r="G8" s="292">
        <v>6</v>
      </c>
      <c r="H8" s="281"/>
      <c r="I8" s="293" t="s">
        <v>127</v>
      </c>
      <c r="J8" s="294">
        <f t="shared" ref="J8:L8" si="1">E8/(E$10-1)</f>
        <v>0.75</v>
      </c>
      <c r="K8" s="294">
        <f t="shared" si="1"/>
        <v>0.26666666666666666</v>
      </c>
      <c r="L8" s="295">
        <f t="shared" si="1"/>
        <v>0.375</v>
      </c>
      <c r="M8" s="283"/>
      <c r="N8" s="281"/>
      <c r="O8" s="296"/>
      <c r="P8" s="296"/>
      <c r="Q8" s="296"/>
      <c r="R8" s="281"/>
      <c r="S8" s="281"/>
      <c r="T8" s="281"/>
      <c r="U8" s="281"/>
      <c r="V8" s="281"/>
      <c r="W8" s="281"/>
      <c r="X8" s="281"/>
      <c r="Y8" s="281"/>
      <c r="Z8" s="281"/>
    </row>
    <row r="9" spans="1:26" ht="12.75" customHeight="1">
      <c r="A9" s="281"/>
      <c r="B9" s="282"/>
      <c r="C9" s="289" t="s">
        <v>128</v>
      </c>
      <c r="D9" s="290">
        <v>3</v>
      </c>
      <c r="E9" s="291">
        <v>4</v>
      </c>
      <c r="F9" s="291">
        <v>6</v>
      </c>
      <c r="G9" s="292">
        <v>6</v>
      </c>
      <c r="H9" s="281"/>
      <c r="I9" s="293" t="s">
        <v>129</v>
      </c>
      <c r="J9" s="294">
        <f t="shared" ref="J9:L9" si="2">E9/(E$10-1)</f>
        <v>1</v>
      </c>
      <c r="K9" s="294">
        <f t="shared" si="2"/>
        <v>0.4</v>
      </c>
      <c r="L9" s="295">
        <f t="shared" si="2"/>
        <v>0.375</v>
      </c>
      <c r="M9" s="283"/>
      <c r="N9" s="281"/>
      <c r="O9" s="296"/>
      <c r="P9" s="296"/>
      <c r="Q9" s="296"/>
      <c r="R9" s="281"/>
      <c r="S9" s="281"/>
      <c r="T9" s="281"/>
      <c r="U9" s="281"/>
      <c r="V9" s="281"/>
      <c r="W9" s="281"/>
      <c r="X9" s="281"/>
      <c r="Y9" s="281"/>
      <c r="Z9" s="281"/>
    </row>
    <row r="10" spans="1:26" ht="12.75" customHeight="1">
      <c r="A10" s="281"/>
      <c r="B10" s="282"/>
      <c r="C10" s="594" t="s">
        <v>130</v>
      </c>
      <c r="D10" s="571"/>
      <c r="E10" s="297">
        <v>5</v>
      </c>
      <c r="F10" s="297">
        <v>16</v>
      </c>
      <c r="G10" s="298">
        <v>17</v>
      </c>
      <c r="H10" s="281"/>
      <c r="I10" s="299" t="s">
        <v>130</v>
      </c>
      <c r="J10" s="300">
        <f t="shared" ref="J10:L10" si="3">E10</f>
        <v>5</v>
      </c>
      <c r="K10" s="300">
        <f t="shared" si="3"/>
        <v>16</v>
      </c>
      <c r="L10" s="301">
        <f t="shared" si="3"/>
        <v>17</v>
      </c>
      <c r="M10" s="283"/>
      <c r="N10" s="281"/>
      <c r="O10" s="51"/>
      <c r="P10" s="302"/>
      <c r="Q10" s="51"/>
      <c r="R10" s="281"/>
      <c r="S10" s="281"/>
      <c r="T10" s="281"/>
      <c r="U10" s="281"/>
      <c r="V10" s="281"/>
      <c r="W10" s="281"/>
      <c r="X10" s="281"/>
      <c r="Y10" s="281"/>
      <c r="Z10" s="281"/>
    </row>
    <row r="11" spans="1:26" ht="12.75" customHeight="1">
      <c r="A11" s="281"/>
      <c r="B11" s="282"/>
      <c r="C11" s="303"/>
      <c r="D11" s="303"/>
      <c r="E11" s="304"/>
      <c r="F11" s="304"/>
      <c r="G11" s="304"/>
      <c r="H11" s="281"/>
      <c r="I11" s="305"/>
      <c r="J11" s="306"/>
      <c r="K11" s="306"/>
      <c r="L11" s="306"/>
      <c r="M11" s="283"/>
      <c r="N11" s="281"/>
      <c r="O11" s="51"/>
      <c r="P11" s="51"/>
      <c r="Q11" s="51"/>
      <c r="R11" s="281"/>
      <c r="S11" s="281"/>
      <c r="T11" s="281"/>
      <c r="U11" s="281"/>
      <c r="V11" s="281"/>
      <c r="W11" s="281"/>
      <c r="X11" s="281"/>
      <c r="Y11" s="281"/>
      <c r="Z11" s="281"/>
    </row>
    <row r="12" spans="1:26" ht="12.75" customHeight="1">
      <c r="A12" s="281"/>
      <c r="B12" s="282"/>
      <c r="C12" s="574" t="s">
        <v>131</v>
      </c>
      <c r="D12" s="575"/>
      <c r="E12" s="575"/>
      <c r="F12" s="575"/>
      <c r="G12" s="576"/>
      <c r="H12" s="281"/>
      <c r="I12" s="582" t="s">
        <v>132</v>
      </c>
      <c r="J12" s="575"/>
      <c r="K12" s="575"/>
      <c r="L12" s="576"/>
      <c r="M12" s="283"/>
      <c r="N12" s="281"/>
      <c r="O12" s="51"/>
      <c r="P12" s="51"/>
      <c r="Q12" s="51"/>
      <c r="R12" s="281"/>
      <c r="S12" s="281"/>
      <c r="T12" s="281"/>
      <c r="U12" s="281"/>
      <c r="V12" s="281"/>
      <c r="W12" s="281"/>
      <c r="X12" s="281"/>
      <c r="Y12" s="281"/>
      <c r="Z12" s="281"/>
    </row>
    <row r="13" spans="1:26" ht="12.75" customHeight="1">
      <c r="A13" s="281"/>
      <c r="B13" s="282"/>
      <c r="C13" s="583"/>
      <c r="D13" s="573"/>
      <c r="E13" s="577" t="s">
        <v>39</v>
      </c>
      <c r="F13" s="578"/>
      <c r="G13" s="579"/>
      <c r="H13" s="281"/>
      <c r="I13" s="285"/>
      <c r="J13" s="581" t="s">
        <v>39</v>
      </c>
      <c r="K13" s="578"/>
      <c r="L13" s="579"/>
      <c r="M13" s="283"/>
      <c r="N13" s="281"/>
      <c r="O13" s="580"/>
      <c r="P13" s="502"/>
      <c r="Q13" s="503"/>
      <c r="R13" s="281"/>
      <c r="S13" s="281"/>
      <c r="T13" s="281"/>
      <c r="U13" s="281"/>
      <c r="V13" s="281"/>
      <c r="W13" s="281"/>
      <c r="X13" s="281"/>
      <c r="Y13" s="281"/>
      <c r="Z13" s="281"/>
    </row>
    <row r="14" spans="1:26" ht="12.75" customHeight="1">
      <c r="A14" s="281"/>
      <c r="B14" s="282"/>
      <c r="C14" s="572" t="s">
        <v>83</v>
      </c>
      <c r="D14" s="573"/>
      <c r="E14" s="286" t="s">
        <v>133</v>
      </c>
      <c r="F14" s="286" t="s">
        <v>134</v>
      </c>
      <c r="G14" s="287" t="s">
        <v>135</v>
      </c>
      <c r="H14" s="281"/>
      <c r="I14" s="285" t="s">
        <v>83</v>
      </c>
      <c r="J14" s="286" t="s">
        <v>133</v>
      </c>
      <c r="K14" s="286" t="s">
        <v>134</v>
      </c>
      <c r="L14" s="287" t="s">
        <v>135</v>
      </c>
      <c r="M14" s="283"/>
      <c r="N14" s="281"/>
      <c r="O14" s="288"/>
      <c r="P14" s="288"/>
      <c r="Q14" s="288"/>
      <c r="R14" s="281"/>
      <c r="S14" s="281"/>
      <c r="T14" s="281"/>
      <c r="U14" s="281"/>
      <c r="V14" s="281"/>
      <c r="W14" s="281"/>
      <c r="X14" s="281"/>
      <c r="Y14" s="281"/>
      <c r="Z14" s="281"/>
    </row>
    <row r="15" spans="1:26" ht="12.75" customHeight="1">
      <c r="A15" s="281"/>
      <c r="B15" s="282"/>
      <c r="C15" s="289" t="s">
        <v>125</v>
      </c>
      <c r="D15" s="290">
        <v>1</v>
      </c>
      <c r="E15" s="291">
        <v>3</v>
      </c>
      <c r="F15" s="291">
        <v>3</v>
      </c>
      <c r="G15" s="292">
        <v>4</v>
      </c>
      <c r="H15" s="281"/>
      <c r="I15" s="293" t="s">
        <v>126</v>
      </c>
      <c r="J15" s="294">
        <f t="shared" ref="J15:L15" si="4">E15/(E$18-1)</f>
        <v>0.6</v>
      </c>
      <c r="K15" s="294">
        <f t="shared" si="4"/>
        <v>0.15789473684210525</v>
      </c>
      <c r="L15" s="295">
        <f t="shared" si="4"/>
        <v>0.2</v>
      </c>
      <c r="M15" s="283"/>
      <c r="N15" s="281"/>
      <c r="O15" s="296"/>
      <c r="P15" s="296"/>
      <c r="Q15" s="296"/>
      <c r="R15" s="281"/>
      <c r="S15" s="281"/>
      <c r="T15" s="281"/>
      <c r="U15" s="281"/>
      <c r="V15" s="281"/>
      <c r="W15" s="281"/>
      <c r="X15" s="281"/>
      <c r="Y15" s="281"/>
      <c r="Z15" s="281"/>
    </row>
    <row r="16" spans="1:26" ht="12.75" customHeight="1">
      <c r="A16" s="281"/>
      <c r="B16" s="282"/>
      <c r="C16" s="289" t="s">
        <v>136</v>
      </c>
      <c r="D16" s="290">
        <v>3</v>
      </c>
      <c r="E16" s="291">
        <v>3</v>
      </c>
      <c r="F16" s="291">
        <v>4</v>
      </c>
      <c r="G16" s="292">
        <v>6</v>
      </c>
      <c r="H16" s="281"/>
      <c r="I16" s="293" t="s">
        <v>127</v>
      </c>
      <c r="J16" s="294">
        <f t="shared" ref="J16:L16" si="5">E16/(E$18-1)</f>
        <v>0.6</v>
      </c>
      <c r="K16" s="294">
        <f t="shared" si="5"/>
        <v>0.21052631578947367</v>
      </c>
      <c r="L16" s="295">
        <f t="shared" si="5"/>
        <v>0.3</v>
      </c>
      <c r="M16" s="283"/>
      <c r="N16" s="281"/>
      <c r="O16" s="296"/>
      <c r="P16" s="296"/>
      <c r="Q16" s="296"/>
      <c r="R16" s="281"/>
      <c r="S16" s="281"/>
      <c r="T16" s="281"/>
      <c r="U16" s="281"/>
      <c r="V16" s="281"/>
      <c r="W16" s="281"/>
      <c r="X16" s="281"/>
      <c r="Y16" s="281"/>
      <c r="Z16" s="281"/>
    </row>
    <row r="17" spans="1:26" ht="12.75" customHeight="1">
      <c r="A17" s="281"/>
      <c r="B17" s="282"/>
      <c r="C17" s="289" t="s">
        <v>137</v>
      </c>
      <c r="D17" s="290">
        <v>4</v>
      </c>
      <c r="E17" s="291">
        <v>4</v>
      </c>
      <c r="F17" s="291">
        <v>6</v>
      </c>
      <c r="G17" s="292">
        <v>6</v>
      </c>
      <c r="H17" s="281"/>
      <c r="I17" s="293" t="s">
        <v>129</v>
      </c>
      <c r="J17" s="294">
        <f t="shared" ref="J17:L17" si="6">E17/(E$18-1)</f>
        <v>0.8</v>
      </c>
      <c r="K17" s="294">
        <f t="shared" si="6"/>
        <v>0.31578947368421051</v>
      </c>
      <c r="L17" s="295">
        <f t="shared" si="6"/>
        <v>0.3</v>
      </c>
      <c r="M17" s="283"/>
      <c r="N17" s="281"/>
      <c r="O17" s="296"/>
      <c r="P17" s="296"/>
      <c r="Q17" s="296"/>
      <c r="R17" s="281"/>
      <c r="S17" s="281"/>
      <c r="T17" s="281"/>
      <c r="U17" s="281"/>
      <c r="V17" s="281"/>
      <c r="W17" s="281"/>
      <c r="X17" s="281"/>
      <c r="Y17" s="281"/>
      <c r="Z17" s="281"/>
    </row>
    <row r="18" spans="1:26" ht="12.75" customHeight="1">
      <c r="A18" s="281"/>
      <c r="B18" s="282"/>
      <c r="C18" s="570" t="s">
        <v>130</v>
      </c>
      <c r="D18" s="571"/>
      <c r="E18" s="297">
        <v>6</v>
      </c>
      <c r="F18" s="297">
        <v>20</v>
      </c>
      <c r="G18" s="298">
        <v>21</v>
      </c>
      <c r="H18" s="281"/>
      <c r="I18" s="299" t="s">
        <v>130</v>
      </c>
      <c r="J18" s="300">
        <f t="shared" ref="J18:L18" si="7">E18</f>
        <v>6</v>
      </c>
      <c r="K18" s="300">
        <f t="shared" si="7"/>
        <v>20</v>
      </c>
      <c r="L18" s="301">
        <f t="shared" si="7"/>
        <v>21</v>
      </c>
      <c r="M18" s="283"/>
      <c r="N18" s="281"/>
      <c r="O18" s="307"/>
      <c r="P18" s="307"/>
      <c r="Q18" s="307"/>
      <c r="R18" s="281"/>
      <c r="S18" s="281"/>
      <c r="T18" s="281"/>
      <c r="U18" s="281"/>
      <c r="V18" s="281"/>
      <c r="W18" s="281"/>
      <c r="X18" s="281"/>
      <c r="Y18" s="281"/>
      <c r="Z18" s="281"/>
    </row>
    <row r="19" spans="1:26" ht="12.75" customHeight="1">
      <c r="A19" s="281"/>
      <c r="B19" s="282"/>
      <c r="C19" s="303"/>
      <c r="D19" s="303"/>
      <c r="E19" s="304"/>
      <c r="F19" s="304"/>
      <c r="G19" s="304"/>
      <c r="H19" s="281"/>
      <c r="I19" s="281"/>
      <c r="J19" s="281"/>
      <c r="K19" s="281"/>
      <c r="L19" s="281"/>
      <c r="M19" s="283"/>
      <c r="N19" s="281"/>
      <c r="O19" s="307"/>
      <c r="P19" s="307"/>
      <c r="Q19" s="307"/>
      <c r="R19" s="281"/>
      <c r="S19" s="281"/>
      <c r="T19" s="281"/>
      <c r="U19" s="281"/>
      <c r="V19" s="281"/>
      <c r="W19" s="281"/>
      <c r="X19" s="281"/>
      <c r="Y19" s="281"/>
      <c r="Z19" s="281"/>
    </row>
    <row r="20" spans="1:26" ht="12.75" customHeight="1">
      <c r="A20" s="281"/>
      <c r="B20" s="282"/>
      <c r="C20" s="574" t="s">
        <v>138</v>
      </c>
      <c r="D20" s="575"/>
      <c r="E20" s="575"/>
      <c r="F20" s="575"/>
      <c r="G20" s="576"/>
      <c r="H20" s="281"/>
      <c r="I20" s="582" t="s">
        <v>139</v>
      </c>
      <c r="J20" s="575"/>
      <c r="K20" s="575"/>
      <c r="L20" s="576"/>
      <c r="M20" s="283"/>
      <c r="N20" s="281"/>
      <c r="O20" s="307"/>
      <c r="P20" s="307"/>
      <c r="Q20" s="307"/>
      <c r="R20" s="281"/>
      <c r="S20" s="281"/>
      <c r="T20" s="281"/>
      <c r="U20" s="281"/>
      <c r="V20" s="281"/>
      <c r="W20" s="281"/>
      <c r="X20" s="281"/>
      <c r="Y20" s="281"/>
      <c r="Z20" s="281"/>
    </row>
    <row r="21" spans="1:26" ht="12.75" customHeight="1">
      <c r="A21" s="281"/>
      <c r="B21" s="282"/>
      <c r="C21" s="583"/>
      <c r="D21" s="573"/>
      <c r="E21" s="577" t="s">
        <v>39</v>
      </c>
      <c r="F21" s="578"/>
      <c r="G21" s="579"/>
      <c r="H21" s="281"/>
      <c r="I21" s="285"/>
      <c r="J21" s="581" t="s">
        <v>39</v>
      </c>
      <c r="K21" s="578"/>
      <c r="L21" s="579"/>
      <c r="M21" s="283"/>
      <c r="N21" s="281"/>
      <c r="O21" s="580"/>
      <c r="P21" s="502"/>
      <c r="Q21" s="503"/>
      <c r="R21" s="281"/>
      <c r="S21" s="281"/>
      <c r="T21" s="281"/>
      <c r="U21" s="281"/>
      <c r="V21" s="281"/>
      <c r="W21" s="281"/>
      <c r="X21" s="281"/>
      <c r="Y21" s="281"/>
      <c r="Z21" s="281"/>
    </row>
    <row r="22" spans="1:26" ht="12.75" customHeight="1">
      <c r="A22" s="281"/>
      <c r="B22" s="282"/>
      <c r="C22" s="572" t="s">
        <v>83</v>
      </c>
      <c r="D22" s="573"/>
      <c r="E22" s="286" t="s">
        <v>133</v>
      </c>
      <c r="F22" s="286" t="s">
        <v>134</v>
      </c>
      <c r="G22" s="287" t="s">
        <v>135</v>
      </c>
      <c r="H22" s="281"/>
      <c r="I22" s="285" t="s">
        <v>83</v>
      </c>
      <c r="J22" s="286" t="s">
        <v>133</v>
      </c>
      <c r="K22" s="286" t="s">
        <v>134</v>
      </c>
      <c r="L22" s="287" t="s">
        <v>135</v>
      </c>
      <c r="M22" s="283"/>
      <c r="N22" s="281"/>
      <c r="O22" s="288"/>
      <c r="P22" s="288"/>
      <c r="Q22" s="288"/>
      <c r="R22" s="281"/>
      <c r="S22" s="281"/>
      <c r="T22" s="281"/>
      <c r="U22" s="281"/>
      <c r="V22" s="281"/>
      <c r="W22" s="281"/>
      <c r="X22" s="281"/>
      <c r="Y22" s="281"/>
      <c r="Z22" s="281"/>
    </row>
    <row r="23" spans="1:26" ht="12.75" customHeight="1">
      <c r="A23" s="281"/>
      <c r="B23" s="282"/>
      <c r="C23" s="289" t="s">
        <v>125</v>
      </c>
      <c r="D23" s="290">
        <v>1</v>
      </c>
      <c r="E23" s="291">
        <v>4</v>
      </c>
      <c r="F23" s="291">
        <v>4</v>
      </c>
      <c r="G23" s="292">
        <v>5</v>
      </c>
      <c r="H23" s="281"/>
      <c r="I23" s="293" t="s">
        <v>126</v>
      </c>
      <c r="J23" s="294">
        <f t="shared" ref="J23:L23" si="8">E23/(E$26-1)</f>
        <v>0.8</v>
      </c>
      <c r="K23" s="294">
        <f t="shared" si="8"/>
        <v>0.21052631578947367</v>
      </c>
      <c r="L23" s="295">
        <f t="shared" si="8"/>
        <v>0.25</v>
      </c>
      <c r="M23" s="283"/>
      <c r="N23" s="281"/>
      <c r="O23" s="296"/>
      <c r="P23" s="296"/>
      <c r="Q23" s="296"/>
      <c r="R23" s="281"/>
      <c r="S23" s="281"/>
      <c r="T23" s="281"/>
      <c r="U23" s="281"/>
      <c r="V23" s="281"/>
      <c r="W23" s="281"/>
      <c r="X23" s="281"/>
      <c r="Y23" s="281"/>
      <c r="Z23" s="281"/>
    </row>
    <row r="24" spans="1:26" ht="12.75" customHeight="1">
      <c r="A24" s="281"/>
      <c r="B24" s="282"/>
      <c r="C24" s="289" t="s">
        <v>140</v>
      </c>
      <c r="D24" s="290">
        <v>3</v>
      </c>
      <c r="E24" s="291">
        <v>4</v>
      </c>
      <c r="F24" s="291">
        <v>5</v>
      </c>
      <c r="G24" s="292">
        <v>7</v>
      </c>
      <c r="H24" s="281"/>
      <c r="I24" s="293" t="s">
        <v>127</v>
      </c>
      <c r="J24" s="294">
        <f t="shared" ref="J24:L24" si="9">E24/(E$26-1)</f>
        <v>0.8</v>
      </c>
      <c r="K24" s="294">
        <f t="shared" si="9"/>
        <v>0.26315789473684209</v>
      </c>
      <c r="L24" s="295">
        <f t="shared" si="9"/>
        <v>0.35</v>
      </c>
      <c r="M24" s="283"/>
      <c r="N24" s="281"/>
      <c r="O24" s="296"/>
      <c r="P24" s="296"/>
      <c r="Q24" s="296"/>
      <c r="R24" s="281"/>
      <c r="S24" s="281"/>
      <c r="T24" s="281"/>
      <c r="U24" s="281"/>
      <c r="V24" s="281"/>
      <c r="W24" s="281"/>
      <c r="X24" s="281"/>
      <c r="Y24" s="281"/>
      <c r="Z24" s="281"/>
    </row>
    <row r="25" spans="1:26" ht="12.75" customHeight="1">
      <c r="A25" s="281"/>
      <c r="B25" s="282"/>
      <c r="C25" s="289" t="s">
        <v>137</v>
      </c>
      <c r="D25" s="290">
        <v>4</v>
      </c>
      <c r="E25" s="291">
        <v>5</v>
      </c>
      <c r="F25" s="291">
        <v>7</v>
      </c>
      <c r="G25" s="292">
        <v>7</v>
      </c>
      <c r="H25" s="281"/>
      <c r="I25" s="293" t="s">
        <v>129</v>
      </c>
      <c r="J25" s="294">
        <f t="shared" ref="J25:L25" si="10">E25/(E$26-1)</f>
        <v>1</v>
      </c>
      <c r="K25" s="294">
        <f t="shared" si="10"/>
        <v>0.36842105263157893</v>
      </c>
      <c r="L25" s="295">
        <f t="shared" si="10"/>
        <v>0.35</v>
      </c>
      <c r="M25" s="283"/>
      <c r="N25" s="281"/>
      <c r="O25" s="296"/>
      <c r="P25" s="296"/>
      <c r="Q25" s="296"/>
      <c r="R25" s="281"/>
      <c r="S25" s="281"/>
      <c r="T25" s="281"/>
      <c r="U25" s="281"/>
      <c r="V25" s="281"/>
      <c r="W25" s="281"/>
      <c r="X25" s="281"/>
      <c r="Y25" s="281"/>
      <c r="Z25" s="281"/>
    </row>
    <row r="26" spans="1:26" ht="12.75" customHeight="1">
      <c r="A26" s="281"/>
      <c r="B26" s="282"/>
      <c r="C26" s="570" t="s">
        <v>141</v>
      </c>
      <c r="D26" s="571"/>
      <c r="E26" s="297">
        <v>6</v>
      </c>
      <c r="F26" s="297">
        <v>20</v>
      </c>
      <c r="G26" s="298">
        <v>21</v>
      </c>
      <c r="H26" s="281"/>
      <c r="I26" s="299" t="s">
        <v>130</v>
      </c>
      <c r="J26" s="300">
        <f t="shared" ref="J26:L26" si="11">E26</f>
        <v>6</v>
      </c>
      <c r="K26" s="300">
        <f t="shared" si="11"/>
        <v>20</v>
      </c>
      <c r="L26" s="301">
        <f t="shared" si="11"/>
        <v>21</v>
      </c>
      <c r="M26" s="283"/>
      <c r="N26" s="281"/>
      <c r="O26" s="307"/>
      <c r="P26" s="307"/>
      <c r="Q26" s="307"/>
      <c r="R26" s="281"/>
      <c r="S26" s="281"/>
      <c r="T26" s="281"/>
      <c r="U26" s="281"/>
      <c r="V26" s="281"/>
      <c r="W26" s="281"/>
      <c r="X26" s="281"/>
      <c r="Y26" s="281"/>
      <c r="Z26" s="281"/>
    </row>
    <row r="27" spans="1:26" ht="12.75" customHeight="1">
      <c r="A27" s="281"/>
      <c r="B27" s="282"/>
      <c r="C27" s="308"/>
      <c r="D27" s="308"/>
      <c r="E27" s="304"/>
      <c r="F27" s="304"/>
      <c r="G27" s="304"/>
      <c r="H27" s="281"/>
      <c r="I27" s="281"/>
      <c r="J27" s="281"/>
      <c r="K27" s="281"/>
      <c r="L27" s="281"/>
      <c r="M27" s="283"/>
      <c r="N27" s="281"/>
      <c r="O27" s="307"/>
      <c r="P27" s="307"/>
      <c r="Q27" s="307"/>
      <c r="R27" s="281"/>
      <c r="S27" s="281"/>
      <c r="T27" s="281"/>
      <c r="U27" s="281"/>
      <c r="V27" s="281"/>
      <c r="W27" s="281"/>
      <c r="X27" s="281"/>
      <c r="Y27" s="281"/>
      <c r="Z27" s="281"/>
    </row>
    <row r="28" spans="1:26" ht="12.75" customHeight="1">
      <c r="A28" s="281"/>
      <c r="B28" s="282"/>
      <c r="C28" s="574" t="s">
        <v>142</v>
      </c>
      <c r="D28" s="575"/>
      <c r="E28" s="575"/>
      <c r="F28" s="575"/>
      <c r="G28" s="576"/>
      <c r="H28" s="281"/>
      <c r="I28" s="582" t="s">
        <v>143</v>
      </c>
      <c r="J28" s="575"/>
      <c r="K28" s="575"/>
      <c r="L28" s="576"/>
      <c r="M28" s="283"/>
      <c r="N28" s="281"/>
      <c r="O28" s="307"/>
      <c r="P28" s="307"/>
      <c r="Q28" s="307"/>
      <c r="R28" s="281"/>
      <c r="S28" s="281"/>
      <c r="T28" s="281"/>
      <c r="U28" s="281"/>
      <c r="V28" s="281"/>
      <c r="W28" s="281"/>
      <c r="X28" s="281"/>
      <c r="Y28" s="281"/>
      <c r="Z28" s="281"/>
    </row>
    <row r="29" spans="1:26" ht="12.75" customHeight="1">
      <c r="A29" s="281"/>
      <c r="B29" s="282"/>
      <c r="C29" s="583"/>
      <c r="D29" s="573"/>
      <c r="E29" s="577" t="s">
        <v>39</v>
      </c>
      <c r="F29" s="578"/>
      <c r="G29" s="579"/>
      <c r="H29" s="281"/>
      <c r="I29" s="285"/>
      <c r="J29" s="581" t="s">
        <v>39</v>
      </c>
      <c r="K29" s="578"/>
      <c r="L29" s="579"/>
      <c r="M29" s="283"/>
      <c r="N29" s="281"/>
      <c r="O29" s="580"/>
      <c r="P29" s="502"/>
      <c r="Q29" s="503"/>
      <c r="R29" s="281"/>
      <c r="S29" s="281"/>
      <c r="T29" s="281"/>
      <c r="U29" s="281"/>
      <c r="V29" s="281"/>
      <c r="W29" s="281"/>
      <c r="X29" s="281"/>
      <c r="Y29" s="281"/>
      <c r="Z29" s="281"/>
    </row>
    <row r="30" spans="1:26" ht="12.75" customHeight="1">
      <c r="A30" s="281"/>
      <c r="B30" s="282"/>
      <c r="C30" s="572" t="s">
        <v>40</v>
      </c>
      <c r="D30" s="573"/>
      <c r="E30" s="286" t="s">
        <v>144</v>
      </c>
      <c r="F30" s="286" t="s">
        <v>145</v>
      </c>
      <c r="G30" s="287" t="s">
        <v>146</v>
      </c>
      <c r="H30" s="281"/>
      <c r="I30" s="285" t="s">
        <v>40</v>
      </c>
      <c r="J30" s="286" t="s">
        <v>144</v>
      </c>
      <c r="K30" s="286" t="s">
        <v>145</v>
      </c>
      <c r="L30" s="309" t="s">
        <v>147</v>
      </c>
      <c r="M30" s="283"/>
      <c r="N30" s="281"/>
      <c r="O30" s="307"/>
      <c r="P30" s="307"/>
      <c r="Q30" s="307"/>
      <c r="R30" s="281"/>
      <c r="S30" s="281"/>
      <c r="T30" s="281"/>
      <c r="U30" s="281"/>
      <c r="V30" s="281"/>
      <c r="W30" s="281"/>
      <c r="X30" s="281"/>
      <c r="Y30" s="281"/>
      <c r="Z30" s="281"/>
    </row>
    <row r="31" spans="1:26" ht="12.75" customHeight="1">
      <c r="A31" s="281"/>
      <c r="B31" s="282"/>
      <c r="C31" s="289" t="s">
        <v>125</v>
      </c>
      <c r="D31" s="290">
        <v>1</v>
      </c>
      <c r="E31" s="291">
        <v>7</v>
      </c>
      <c r="F31" s="291">
        <v>7</v>
      </c>
      <c r="G31" s="292">
        <v>10</v>
      </c>
      <c r="H31" s="281"/>
      <c r="I31" s="293" t="s">
        <v>148</v>
      </c>
      <c r="J31" s="294">
        <f t="shared" ref="J31:L31" si="12">E31/(E$34-1)</f>
        <v>0.36842105263157893</v>
      </c>
      <c r="K31" s="294">
        <f t="shared" si="12"/>
        <v>0.14000000000000001</v>
      </c>
      <c r="L31" s="295">
        <f t="shared" si="12"/>
        <v>0.19607843137254902</v>
      </c>
      <c r="M31" s="283"/>
      <c r="N31" s="281"/>
      <c r="O31" s="296"/>
      <c r="P31" s="296"/>
      <c r="Q31" s="296"/>
      <c r="R31" s="281"/>
      <c r="S31" s="281"/>
      <c r="T31" s="281"/>
      <c r="U31" s="281"/>
      <c r="V31" s="281"/>
      <c r="W31" s="281"/>
      <c r="X31" s="281"/>
      <c r="Y31" s="281"/>
      <c r="Z31" s="281"/>
    </row>
    <row r="32" spans="1:26" ht="12.75" customHeight="1">
      <c r="A32" s="281"/>
      <c r="B32" s="282"/>
      <c r="C32" s="289" t="s">
        <v>149</v>
      </c>
      <c r="D32" s="290">
        <v>5</v>
      </c>
      <c r="E32" s="291">
        <v>7</v>
      </c>
      <c r="F32" s="291">
        <v>10</v>
      </c>
      <c r="G32" s="292">
        <v>15</v>
      </c>
      <c r="H32" s="281"/>
      <c r="I32" s="293" t="s">
        <v>150</v>
      </c>
      <c r="J32" s="294">
        <f t="shared" ref="J32:L32" si="13">E32/(E$34-1)</f>
        <v>0.36842105263157893</v>
      </c>
      <c r="K32" s="294">
        <f t="shared" si="13"/>
        <v>0.2</v>
      </c>
      <c r="L32" s="295">
        <f t="shared" si="13"/>
        <v>0.29411764705882354</v>
      </c>
      <c r="M32" s="283"/>
      <c r="N32" s="281"/>
      <c r="O32" s="296"/>
      <c r="P32" s="296"/>
      <c r="Q32" s="296"/>
      <c r="R32" s="281"/>
      <c r="S32" s="281"/>
      <c r="T32" s="281"/>
      <c r="U32" s="281"/>
      <c r="V32" s="281"/>
      <c r="W32" s="281"/>
      <c r="X32" s="281"/>
      <c r="Y32" s="281"/>
      <c r="Z32" s="281"/>
    </row>
    <row r="33" spans="1:26" ht="12.75" customHeight="1">
      <c r="A33" s="281"/>
      <c r="B33" s="282"/>
      <c r="C33" s="289" t="s">
        <v>151</v>
      </c>
      <c r="D33" s="290">
        <v>6</v>
      </c>
      <c r="E33" s="291">
        <v>10</v>
      </c>
      <c r="F33" s="291">
        <v>15</v>
      </c>
      <c r="G33" s="292">
        <v>15</v>
      </c>
      <c r="H33" s="281"/>
      <c r="I33" s="293" t="s">
        <v>152</v>
      </c>
      <c r="J33" s="294">
        <f t="shared" ref="J33:L33" si="14">E33/(E$34-1)</f>
        <v>0.52631578947368418</v>
      </c>
      <c r="K33" s="294">
        <f t="shared" si="14"/>
        <v>0.3</v>
      </c>
      <c r="L33" s="295">
        <f t="shared" si="14"/>
        <v>0.29411764705882354</v>
      </c>
      <c r="M33" s="283"/>
      <c r="N33" s="281"/>
      <c r="O33" s="296"/>
      <c r="P33" s="296"/>
      <c r="Q33" s="296"/>
      <c r="R33" s="281"/>
      <c r="S33" s="281"/>
      <c r="T33" s="281"/>
      <c r="U33" s="281"/>
      <c r="V33" s="281"/>
      <c r="W33" s="281"/>
      <c r="X33" s="281"/>
      <c r="Y33" s="281"/>
      <c r="Z33" s="281"/>
    </row>
    <row r="34" spans="1:26" ht="12.75" customHeight="1">
      <c r="A34" s="281"/>
      <c r="B34" s="282"/>
      <c r="C34" s="570" t="s">
        <v>141</v>
      </c>
      <c r="D34" s="571"/>
      <c r="E34" s="297">
        <v>20</v>
      </c>
      <c r="F34" s="297">
        <v>51</v>
      </c>
      <c r="G34" s="298">
        <v>52</v>
      </c>
      <c r="H34" s="281"/>
      <c r="I34" s="299" t="s">
        <v>130</v>
      </c>
      <c r="J34" s="300">
        <f t="shared" ref="J34:L34" si="15">E34</f>
        <v>20</v>
      </c>
      <c r="K34" s="300">
        <f t="shared" si="15"/>
        <v>51</v>
      </c>
      <c r="L34" s="301">
        <f t="shared" si="15"/>
        <v>52</v>
      </c>
      <c r="M34" s="283"/>
      <c r="N34" s="281"/>
      <c r="O34" s="307"/>
      <c r="P34" s="307"/>
      <c r="Q34" s="307"/>
      <c r="R34" s="281"/>
      <c r="S34" s="281"/>
      <c r="T34" s="281"/>
      <c r="U34" s="281"/>
      <c r="V34" s="281"/>
      <c r="W34" s="281"/>
      <c r="X34" s="281"/>
      <c r="Y34" s="281"/>
      <c r="Z34" s="281"/>
    </row>
    <row r="35" spans="1:26" ht="12.75" customHeight="1">
      <c r="A35" s="281"/>
      <c r="B35" s="282"/>
      <c r="C35" s="308"/>
      <c r="D35" s="308"/>
      <c r="E35" s="304"/>
      <c r="F35" s="304"/>
      <c r="G35" s="304"/>
      <c r="H35" s="281"/>
      <c r="I35" s="281"/>
      <c r="J35" s="281"/>
      <c r="K35" s="281"/>
      <c r="L35" s="281"/>
      <c r="M35" s="283"/>
      <c r="N35" s="281"/>
      <c r="O35" s="307"/>
      <c r="P35" s="307"/>
      <c r="Q35" s="307"/>
      <c r="R35" s="281"/>
      <c r="S35" s="281"/>
      <c r="T35" s="281"/>
      <c r="U35" s="281"/>
      <c r="V35" s="281"/>
      <c r="W35" s="281"/>
      <c r="X35" s="281"/>
      <c r="Y35" s="281"/>
      <c r="Z35" s="281"/>
    </row>
    <row r="36" spans="1:26" ht="12.75" customHeight="1">
      <c r="A36" s="281"/>
      <c r="B36" s="282"/>
      <c r="C36" s="574" t="s">
        <v>153</v>
      </c>
      <c r="D36" s="575"/>
      <c r="E36" s="575"/>
      <c r="F36" s="575"/>
      <c r="G36" s="576"/>
      <c r="H36" s="281"/>
      <c r="I36" s="582" t="s">
        <v>154</v>
      </c>
      <c r="J36" s="575"/>
      <c r="K36" s="575"/>
      <c r="L36" s="576"/>
      <c r="M36" s="283"/>
      <c r="N36" s="281"/>
      <c r="O36" s="307"/>
      <c r="P36" s="307"/>
      <c r="Q36" s="307"/>
      <c r="R36" s="281"/>
      <c r="S36" s="281"/>
      <c r="T36" s="281"/>
      <c r="U36" s="281"/>
      <c r="V36" s="281"/>
      <c r="W36" s="281"/>
      <c r="X36" s="281"/>
      <c r="Y36" s="281"/>
      <c r="Z36" s="281"/>
    </row>
    <row r="37" spans="1:26" ht="12.75" customHeight="1">
      <c r="A37" s="281"/>
      <c r="B37" s="282"/>
      <c r="C37" s="583"/>
      <c r="D37" s="573"/>
      <c r="E37" s="577" t="s">
        <v>39</v>
      </c>
      <c r="F37" s="578"/>
      <c r="G37" s="579"/>
      <c r="H37" s="281"/>
      <c r="I37" s="285"/>
      <c r="J37" s="581" t="s">
        <v>39</v>
      </c>
      <c r="K37" s="578"/>
      <c r="L37" s="579"/>
      <c r="M37" s="283"/>
      <c r="N37" s="281"/>
      <c r="O37" s="580"/>
      <c r="P37" s="502"/>
      <c r="Q37" s="503"/>
      <c r="R37" s="281"/>
      <c r="S37" s="281"/>
      <c r="T37" s="281"/>
      <c r="U37" s="281"/>
      <c r="V37" s="281"/>
      <c r="W37" s="281"/>
      <c r="X37" s="281"/>
      <c r="Y37" s="281"/>
      <c r="Z37" s="281"/>
    </row>
    <row r="38" spans="1:26" ht="12.75" customHeight="1">
      <c r="A38" s="281"/>
      <c r="B38" s="282"/>
      <c r="C38" s="572" t="s">
        <v>40</v>
      </c>
      <c r="D38" s="573"/>
      <c r="E38" s="286" t="s">
        <v>144</v>
      </c>
      <c r="F38" s="286" t="s">
        <v>145</v>
      </c>
      <c r="G38" s="287" t="s">
        <v>146</v>
      </c>
      <c r="H38" s="281"/>
      <c r="I38" s="285" t="s">
        <v>40</v>
      </c>
      <c r="J38" s="286" t="s">
        <v>144</v>
      </c>
      <c r="K38" s="286" t="s">
        <v>145</v>
      </c>
      <c r="L38" s="309" t="s">
        <v>147</v>
      </c>
      <c r="M38" s="283"/>
      <c r="N38" s="281"/>
      <c r="O38" s="307"/>
      <c r="P38" s="307"/>
      <c r="Q38" s="307"/>
      <c r="R38" s="281"/>
      <c r="S38" s="281"/>
      <c r="T38" s="281"/>
      <c r="U38" s="281"/>
      <c r="V38" s="281"/>
      <c r="W38" s="281"/>
      <c r="X38" s="281"/>
      <c r="Y38" s="281"/>
      <c r="Z38" s="281"/>
    </row>
    <row r="39" spans="1:26" ht="12.75" customHeight="1">
      <c r="A39" s="281"/>
      <c r="B39" s="282"/>
      <c r="C39" s="289" t="s">
        <v>125</v>
      </c>
      <c r="D39" s="290">
        <v>1</v>
      </c>
      <c r="E39" s="291">
        <v>5</v>
      </c>
      <c r="F39" s="291">
        <v>5</v>
      </c>
      <c r="G39" s="292">
        <v>7</v>
      </c>
      <c r="H39" s="281"/>
      <c r="I39" s="293" t="s">
        <v>148</v>
      </c>
      <c r="J39" s="294">
        <f t="shared" ref="J39:L39" si="16">E39/(E$42-1)</f>
        <v>0.26315789473684209</v>
      </c>
      <c r="K39" s="294">
        <f t="shared" si="16"/>
        <v>0.1</v>
      </c>
      <c r="L39" s="295">
        <f t="shared" si="16"/>
        <v>0.13725490196078433</v>
      </c>
      <c r="M39" s="283"/>
      <c r="N39" s="281"/>
      <c r="O39" s="296"/>
      <c r="P39" s="296"/>
      <c r="Q39" s="296"/>
      <c r="R39" s="281"/>
      <c r="S39" s="281"/>
      <c r="T39" s="281"/>
      <c r="U39" s="281"/>
      <c r="V39" s="281"/>
      <c r="W39" s="281"/>
      <c r="X39" s="281"/>
      <c r="Y39" s="281"/>
      <c r="Z39" s="281"/>
    </row>
    <row r="40" spans="1:26" ht="12.75" customHeight="1">
      <c r="A40" s="281"/>
      <c r="B40" s="282"/>
      <c r="C40" s="289" t="s">
        <v>149</v>
      </c>
      <c r="D40" s="290">
        <v>5</v>
      </c>
      <c r="E40" s="291">
        <v>5</v>
      </c>
      <c r="F40" s="291">
        <v>7</v>
      </c>
      <c r="G40" s="292">
        <v>10</v>
      </c>
      <c r="H40" s="281"/>
      <c r="I40" s="293" t="s">
        <v>150</v>
      </c>
      <c r="J40" s="294">
        <f t="shared" ref="J40:L40" si="17">E40/(E$42-1)</f>
        <v>0.26315789473684209</v>
      </c>
      <c r="K40" s="294">
        <f t="shared" si="17"/>
        <v>0.14000000000000001</v>
      </c>
      <c r="L40" s="295">
        <f t="shared" si="17"/>
        <v>0.19607843137254902</v>
      </c>
      <c r="M40" s="283"/>
      <c r="N40" s="281"/>
      <c r="O40" s="296"/>
      <c r="P40" s="296"/>
      <c r="Q40" s="296"/>
      <c r="R40" s="281"/>
      <c r="S40" s="281"/>
      <c r="T40" s="281"/>
      <c r="U40" s="281"/>
      <c r="V40" s="281"/>
      <c r="W40" s="281"/>
      <c r="X40" s="281"/>
      <c r="Y40" s="281"/>
      <c r="Z40" s="281"/>
    </row>
    <row r="41" spans="1:26" ht="12.75" customHeight="1">
      <c r="A41" s="281"/>
      <c r="B41" s="282"/>
      <c r="C41" s="289" t="s">
        <v>151</v>
      </c>
      <c r="D41" s="290">
        <v>6</v>
      </c>
      <c r="E41" s="291">
        <v>7</v>
      </c>
      <c r="F41" s="291">
        <v>10</v>
      </c>
      <c r="G41" s="292">
        <v>10</v>
      </c>
      <c r="H41" s="281"/>
      <c r="I41" s="293" t="s">
        <v>152</v>
      </c>
      <c r="J41" s="294">
        <f t="shared" ref="J41:L41" si="18">E41/(E$42-1)</f>
        <v>0.36842105263157893</v>
      </c>
      <c r="K41" s="294">
        <f t="shared" si="18"/>
        <v>0.2</v>
      </c>
      <c r="L41" s="295">
        <f t="shared" si="18"/>
        <v>0.19607843137254902</v>
      </c>
      <c r="M41" s="283"/>
      <c r="N41" s="281"/>
      <c r="O41" s="296"/>
      <c r="P41" s="296"/>
      <c r="Q41" s="296"/>
      <c r="R41" s="281"/>
      <c r="S41" s="281"/>
      <c r="T41" s="281"/>
      <c r="U41" s="281"/>
      <c r="V41" s="281"/>
      <c r="W41" s="281"/>
      <c r="X41" s="281"/>
      <c r="Y41" s="281"/>
      <c r="Z41" s="281"/>
    </row>
    <row r="42" spans="1:26" ht="12.75" customHeight="1">
      <c r="A42" s="281"/>
      <c r="B42" s="282"/>
      <c r="C42" s="570" t="s">
        <v>141</v>
      </c>
      <c r="D42" s="571"/>
      <c r="E42" s="297">
        <v>20</v>
      </c>
      <c r="F42" s="297">
        <v>51</v>
      </c>
      <c r="G42" s="298">
        <v>52</v>
      </c>
      <c r="H42" s="281"/>
      <c r="I42" s="299" t="s">
        <v>130</v>
      </c>
      <c r="J42" s="310">
        <v>19</v>
      </c>
      <c r="K42" s="310">
        <v>50</v>
      </c>
      <c r="L42" s="311">
        <v>51</v>
      </c>
      <c r="M42" s="283"/>
      <c r="N42" s="281"/>
      <c r="O42" s="284"/>
      <c r="P42" s="284"/>
      <c r="Q42" s="284"/>
      <c r="R42" s="281"/>
      <c r="S42" s="281"/>
      <c r="T42" s="281"/>
      <c r="U42" s="281"/>
      <c r="V42" s="281"/>
      <c r="W42" s="281"/>
      <c r="X42" s="281"/>
      <c r="Y42" s="281"/>
      <c r="Z42" s="281"/>
    </row>
    <row r="43" spans="1:26" ht="12.75" customHeight="1">
      <c r="A43" s="281"/>
      <c r="B43" s="282"/>
      <c r="C43" s="312"/>
      <c r="D43" s="312"/>
      <c r="E43" s="312"/>
      <c r="F43" s="312"/>
      <c r="G43" s="312"/>
      <c r="H43" s="305"/>
      <c r="I43" s="305"/>
      <c r="J43" s="306"/>
      <c r="K43" s="306"/>
      <c r="L43" s="306"/>
      <c r="M43" s="283"/>
      <c r="N43" s="281"/>
      <c r="O43" s="284"/>
      <c r="P43" s="284"/>
      <c r="Q43" s="284"/>
      <c r="R43" s="281"/>
      <c r="S43" s="281"/>
      <c r="T43" s="281"/>
      <c r="U43" s="281"/>
      <c r="V43" s="281"/>
      <c r="W43" s="281"/>
      <c r="X43" s="281"/>
      <c r="Y43" s="281"/>
      <c r="Z43" s="281"/>
    </row>
    <row r="44" spans="1:26" ht="12.75" customHeight="1">
      <c r="A44" s="281"/>
      <c r="B44" s="282"/>
      <c r="C44" s="574" t="s">
        <v>155</v>
      </c>
      <c r="D44" s="575"/>
      <c r="E44" s="575"/>
      <c r="F44" s="575"/>
      <c r="G44" s="576"/>
      <c r="H44" s="305"/>
      <c r="I44" s="582" t="s">
        <v>156</v>
      </c>
      <c r="J44" s="575"/>
      <c r="K44" s="575"/>
      <c r="L44" s="576"/>
      <c r="M44" s="283"/>
      <c r="N44" s="281"/>
      <c r="O44" s="284"/>
      <c r="P44" s="284"/>
      <c r="Q44" s="284"/>
      <c r="R44" s="281"/>
      <c r="S44" s="281"/>
      <c r="T44" s="281"/>
      <c r="U44" s="281"/>
      <c r="V44" s="281"/>
      <c r="W44" s="281"/>
      <c r="X44" s="281"/>
      <c r="Y44" s="281"/>
      <c r="Z44" s="281"/>
    </row>
    <row r="45" spans="1:26" ht="12.75" customHeight="1">
      <c r="A45" s="281"/>
      <c r="B45" s="282"/>
      <c r="C45" s="583"/>
      <c r="D45" s="573"/>
      <c r="E45" s="577" t="s">
        <v>41</v>
      </c>
      <c r="F45" s="578"/>
      <c r="G45" s="579"/>
      <c r="H45" s="305"/>
      <c r="I45" s="285"/>
      <c r="J45" s="581" t="s">
        <v>39</v>
      </c>
      <c r="K45" s="578"/>
      <c r="L45" s="579"/>
      <c r="M45" s="283"/>
      <c r="N45" s="281"/>
      <c r="O45" s="580"/>
      <c r="P45" s="502"/>
      <c r="Q45" s="503"/>
      <c r="R45" s="281"/>
      <c r="S45" s="281"/>
      <c r="T45" s="281"/>
      <c r="U45" s="281"/>
      <c r="V45" s="281"/>
      <c r="W45" s="281"/>
      <c r="X45" s="281"/>
      <c r="Y45" s="281"/>
      <c r="Z45" s="281"/>
    </row>
    <row r="46" spans="1:26" ht="12.75" customHeight="1">
      <c r="A46" s="281"/>
      <c r="B46" s="282"/>
      <c r="C46" s="572" t="s">
        <v>42</v>
      </c>
      <c r="D46" s="573"/>
      <c r="E46" s="286" t="s">
        <v>133</v>
      </c>
      <c r="F46" s="286" t="s">
        <v>134</v>
      </c>
      <c r="G46" s="309" t="s">
        <v>135</v>
      </c>
      <c r="H46" s="305"/>
      <c r="I46" s="285" t="s">
        <v>42</v>
      </c>
      <c r="J46" s="286" t="s">
        <v>133</v>
      </c>
      <c r="K46" s="286" t="s">
        <v>134</v>
      </c>
      <c r="L46" s="309" t="s">
        <v>135</v>
      </c>
      <c r="M46" s="283"/>
      <c r="N46" s="281"/>
      <c r="O46" s="307"/>
      <c r="P46" s="307"/>
      <c r="Q46" s="307"/>
      <c r="R46" s="281"/>
      <c r="S46" s="281"/>
      <c r="T46" s="281"/>
      <c r="U46" s="281"/>
      <c r="V46" s="281"/>
      <c r="W46" s="281"/>
      <c r="X46" s="281"/>
      <c r="Y46" s="281"/>
      <c r="Z46" s="281"/>
    </row>
    <row r="47" spans="1:26" ht="12.75" customHeight="1">
      <c r="A47" s="281"/>
      <c r="B47" s="282"/>
      <c r="C47" s="289" t="s">
        <v>157</v>
      </c>
      <c r="D47" s="290">
        <v>2</v>
      </c>
      <c r="E47" s="291">
        <v>3</v>
      </c>
      <c r="F47" s="291">
        <v>3</v>
      </c>
      <c r="G47" s="292">
        <v>5</v>
      </c>
      <c r="H47" s="305"/>
      <c r="I47" s="293" t="s">
        <v>148</v>
      </c>
      <c r="J47" s="294">
        <f t="shared" ref="J47:L47" si="19">E47/(E$50-1)</f>
        <v>0.6</v>
      </c>
      <c r="K47" s="294">
        <f t="shared" si="19"/>
        <v>0.15789473684210525</v>
      </c>
      <c r="L47" s="295">
        <f t="shared" si="19"/>
        <v>0.25</v>
      </c>
      <c r="M47" s="283"/>
      <c r="N47" s="281"/>
      <c r="O47" s="296"/>
      <c r="P47" s="296"/>
      <c r="Q47" s="296"/>
      <c r="R47" s="599"/>
      <c r="S47" s="499"/>
      <c r="T47" s="499"/>
      <c r="U47" s="499"/>
      <c r="V47" s="281"/>
      <c r="W47" s="281"/>
      <c r="X47" s="281"/>
      <c r="Y47" s="281"/>
      <c r="Z47" s="281"/>
    </row>
    <row r="48" spans="1:26" ht="12.75" customHeight="1">
      <c r="A48" s="281"/>
      <c r="B48" s="282"/>
      <c r="C48" s="289" t="s">
        <v>149</v>
      </c>
      <c r="D48" s="290">
        <v>5</v>
      </c>
      <c r="E48" s="291">
        <v>3</v>
      </c>
      <c r="F48" s="291">
        <v>5</v>
      </c>
      <c r="G48" s="292">
        <v>7</v>
      </c>
      <c r="H48" s="305"/>
      <c r="I48" s="293" t="s">
        <v>150</v>
      </c>
      <c r="J48" s="294">
        <f t="shared" ref="J48:L48" si="20">E48/(E$50-1)</f>
        <v>0.6</v>
      </c>
      <c r="K48" s="294">
        <f t="shared" si="20"/>
        <v>0.26315789473684209</v>
      </c>
      <c r="L48" s="295">
        <f t="shared" si="20"/>
        <v>0.35</v>
      </c>
      <c r="M48" s="283"/>
      <c r="N48" s="281"/>
      <c r="O48" s="296"/>
      <c r="P48" s="296"/>
      <c r="Q48" s="296"/>
      <c r="R48" s="281"/>
      <c r="S48" s="281"/>
      <c r="T48" s="281"/>
      <c r="U48" s="281"/>
      <c r="V48" s="281"/>
      <c r="W48" s="281"/>
      <c r="X48" s="281"/>
      <c r="Y48" s="281"/>
      <c r="Z48" s="281"/>
    </row>
    <row r="49" spans="1:26" ht="12.75" customHeight="1">
      <c r="A49" s="281"/>
      <c r="B49" s="282"/>
      <c r="C49" s="289" t="s">
        <v>151</v>
      </c>
      <c r="D49" s="290">
        <v>6</v>
      </c>
      <c r="E49" s="291">
        <v>5</v>
      </c>
      <c r="F49" s="291">
        <v>7</v>
      </c>
      <c r="G49" s="292">
        <v>7</v>
      </c>
      <c r="H49" s="305"/>
      <c r="I49" s="293" t="s">
        <v>152</v>
      </c>
      <c r="J49" s="294">
        <f t="shared" ref="J49:L49" si="21">E49/(E$50-1)</f>
        <v>1</v>
      </c>
      <c r="K49" s="294">
        <f t="shared" si="21"/>
        <v>0.36842105263157893</v>
      </c>
      <c r="L49" s="295">
        <f t="shared" si="21"/>
        <v>0.35</v>
      </c>
      <c r="M49" s="283"/>
      <c r="N49" s="281"/>
      <c r="O49" s="296"/>
      <c r="P49" s="296"/>
      <c r="Q49" s="296"/>
      <c r="R49" s="281"/>
      <c r="S49" s="281"/>
      <c r="T49" s="281"/>
      <c r="U49" s="281"/>
      <c r="V49" s="281"/>
      <c r="W49" s="281"/>
      <c r="X49" s="281"/>
      <c r="Y49" s="281"/>
      <c r="Z49" s="281"/>
    </row>
    <row r="50" spans="1:26" ht="12.75" customHeight="1">
      <c r="A50" s="281"/>
      <c r="B50" s="282"/>
      <c r="C50" s="570" t="s">
        <v>141</v>
      </c>
      <c r="D50" s="571"/>
      <c r="E50" s="297">
        <v>6</v>
      </c>
      <c r="F50" s="297">
        <v>20</v>
      </c>
      <c r="G50" s="298">
        <v>21</v>
      </c>
      <c r="H50" s="305"/>
      <c r="I50" s="299" t="s">
        <v>130</v>
      </c>
      <c r="J50" s="300">
        <f t="shared" ref="J50:L50" si="22">E50</f>
        <v>6</v>
      </c>
      <c r="K50" s="300">
        <f t="shared" si="22"/>
        <v>20</v>
      </c>
      <c r="L50" s="301">
        <f t="shared" si="22"/>
        <v>21</v>
      </c>
      <c r="M50" s="283"/>
      <c r="N50" s="281"/>
      <c r="O50" s="281"/>
      <c r="P50" s="281"/>
      <c r="Q50" s="281"/>
      <c r="R50" s="281"/>
      <c r="S50" s="281"/>
      <c r="T50" s="281"/>
      <c r="U50" s="281"/>
      <c r="V50" s="281"/>
      <c r="W50" s="281"/>
      <c r="X50" s="281"/>
      <c r="Y50" s="281"/>
      <c r="Z50" s="281"/>
    </row>
    <row r="51" spans="1:26" ht="12.75" customHeight="1">
      <c r="A51" s="281"/>
      <c r="B51" s="282"/>
      <c r="C51" s="312"/>
      <c r="D51" s="312"/>
      <c r="E51" s="312"/>
      <c r="F51" s="312"/>
      <c r="G51" s="312"/>
      <c r="H51" s="305"/>
      <c r="I51" s="305"/>
      <c r="J51" s="306"/>
      <c r="K51" s="306"/>
      <c r="L51" s="306"/>
      <c r="M51" s="283"/>
      <c r="N51" s="281"/>
      <c r="O51" s="281"/>
      <c r="P51" s="281"/>
      <c r="Q51" s="281"/>
      <c r="R51" s="281"/>
      <c r="S51" s="281"/>
      <c r="T51" s="281"/>
      <c r="U51" s="281"/>
      <c r="V51" s="281"/>
      <c r="W51" s="281"/>
      <c r="X51" s="281"/>
      <c r="Y51" s="281"/>
      <c r="Z51" s="281"/>
    </row>
    <row r="52" spans="1:26" ht="12.75" customHeight="1">
      <c r="A52" s="281"/>
      <c r="B52" s="282"/>
      <c r="C52" s="312"/>
      <c r="D52" s="312"/>
      <c r="E52" s="312"/>
      <c r="F52" s="312"/>
      <c r="G52" s="312"/>
      <c r="H52" s="305"/>
      <c r="I52" s="305"/>
      <c r="J52" s="306"/>
      <c r="K52" s="306"/>
      <c r="L52" s="306"/>
      <c r="M52" s="283"/>
      <c r="N52" s="281"/>
      <c r="O52" s="281"/>
      <c r="P52" s="281"/>
      <c r="Q52" s="281"/>
      <c r="R52" s="281"/>
      <c r="S52" s="281"/>
      <c r="T52" s="281"/>
      <c r="U52" s="281"/>
      <c r="V52" s="281"/>
      <c r="W52" s="281"/>
      <c r="X52" s="281"/>
      <c r="Y52" s="281"/>
      <c r="Z52" s="281"/>
    </row>
    <row r="53" spans="1:26" ht="12.75" customHeight="1">
      <c r="A53" s="281"/>
      <c r="B53" s="282"/>
      <c r="C53" s="605" t="s">
        <v>158</v>
      </c>
      <c r="D53" s="550"/>
      <c r="E53" s="313" t="s">
        <v>159</v>
      </c>
      <c r="F53" s="611" t="s">
        <v>160</v>
      </c>
      <c r="G53" s="507"/>
      <c r="H53" s="305"/>
      <c r="I53" s="600" t="s">
        <v>161</v>
      </c>
      <c r="J53" s="601"/>
      <c r="K53" s="601"/>
      <c r="L53" s="602"/>
      <c r="M53" s="283"/>
      <c r="N53" s="281"/>
      <c r="O53" s="281"/>
      <c r="P53" s="599"/>
      <c r="Q53" s="499"/>
      <c r="R53" s="499"/>
      <c r="S53" s="499"/>
      <c r="T53" s="281"/>
      <c r="U53" s="281"/>
      <c r="V53" s="281"/>
      <c r="W53" s="281"/>
      <c r="X53" s="281"/>
      <c r="Y53" s="281"/>
      <c r="Z53" s="281"/>
    </row>
    <row r="54" spans="1:26" ht="12.75" customHeight="1">
      <c r="A54" s="281"/>
      <c r="B54" s="282"/>
      <c r="C54" s="604" t="s">
        <v>162</v>
      </c>
      <c r="D54" s="503"/>
      <c r="E54" s="314">
        <v>4</v>
      </c>
      <c r="F54" s="612" t="s">
        <v>163</v>
      </c>
      <c r="G54" s="613"/>
      <c r="H54" s="305"/>
      <c r="I54" s="603" t="s">
        <v>164</v>
      </c>
      <c r="J54" s="502"/>
      <c r="K54" s="502"/>
      <c r="L54" s="503"/>
      <c r="M54" s="283"/>
      <c r="N54" s="281"/>
      <c r="O54" s="281"/>
      <c r="P54" s="281"/>
      <c r="Q54" s="281"/>
      <c r="R54" s="281"/>
      <c r="S54" s="281"/>
      <c r="T54" s="281"/>
      <c r="U54" s="281"/>
      <c r="V54" s="281"/>
      <c r="W54" s="281"/>
      <c r="X54" s="281"/>
      <c r="Y54" s="281"/>
      <c r="Z54" s="281"/>
    </row>
    <row r="55" spans="1:26" ht="12.75" customHeight="1">
      <c r="A55" s="281"/>
      <c r="B55" s="282"/>
      <c r="C55" s="604" t="s">
        <v>165</v>
      </c>
      <c r="D55" s="503"/>
      <c r="E55" s="315">
        <v>100</v>
      </c>
      <c r="F55" s="612" t="s">
        <v>166</v>
      </c>
      <c r="G55" s="613"/>
      <c r="H55" s="305"/>
      <c r="I55" s="603" t="s">
        <v>167</v>
      </c>
      <c r="J55" s="502"/>
      <c r="K55" s="502"/>
      <c r="L55" s="503"/>
      <c r="M55" s="283"/>
      <c r="N55" s="281"/>
      <c r="O55" s="281"/>
      <c r="P55" s="281"/>
      <c r="Q55" s="281"/>
      <c r="R55" s="281"/>
      <c r="S55" s="281"/>
      <c r="T55" s="281"/>
      <c r="U55" s="281"/>
      <c r="V55" s="281"/>
      <c r="W55" s="281"/>
      <c r="X55" s="281"/>
      <c r="Y55" s="281"/>
      <c r="Z55" s="281"/>
    </row>
    <row r="56" spans="1:26" ht="12.75" customHeight="1">
      <c r="A56" s="281"/>
      <c r="B56" s="282"/>
      <c r="C56" s="585" t="s">
        <v>168</v>
      </c>
      <c r="D56" s="586"/>
      <c r="E56" s="316">
        <v>75</v>
      </c>
      <c r="F56" s="606" t="s">
        <v>169</v>
      </c>
      <c r="G56" s="607"/>
      <c r="H56" s="305"/>
      <c r="I56" s="608" t="s">
        <v>170</v>
      </c>
      <c r="J56" s="609"/>
      <c r="K56" s="609"/>
      <c r="L56" s="610"/>
      <c r="M56" s="283"/>
      <c r="N56" s="281"/>
      <c r="O56" s="281"/>
      <c r="P56" s="281"/>
      <c r="Q56" s="281"/>
      <c r="R56" s="281"/>
      <c r="S56" s="281"/>
      <c r="T56" s="281"/>
      <c r="U56" s="281"/>
      <c r="V56" s="281"/>
      <c r="W56" s="281"/>
      <c r="X56" s="281"/>
      <c r="Y56" s="281"/>
      <c r="Z56" s="281"/>
    </row>
    <row r="57" spans="1:26" ht="18.75" customHeight="1">
      <c r="A57" s="281"/>
      <c r="B57" s="317"/>
      <c r="C57" s="318"/>
      <c r="D57" s="318"/>
      <c r="E57" s="318"/>
      <c r="F57" s="318"/>
      <c r="G57" s="318"/>
      <c r="H57" s="318"/>
      <c r="I57" s="318"/>
      <c r="J57" s="318"/>
      <c r="K57" s="318"/>
      <c r="L57" s="318"/>
      <c r="M57" s="319"/>
      <c r="N57" s="281"/>
      <c r="O57" s="281"/>
      <c r="P57" s="281"/>
      <c r="Q57" s="281"/>
      <c r="R57" s="281"/>
      <c r="S57" s="281"/>
      <c r="T57" s="281"/>
      <c r="U57" s="281"/>
      <c r="V57" s="281"/>
      <c r="W57" s="281"/>
      <c r="X57" s="281"/>
      <c r="Y57" s="281"/>
      <c r="Z57" s="281"/>
    </row>
    <row r="58" spans="1:26" ht="12.75" customHeight="1">
      <c r="A58" s="281"/>
      <c r="B58" s="281"/>
      <c r="C58" s="281"/>
      <c r="D58" s="281"/>
      <c r="E58" s="281"/>
      <c r="F58" s="281"/>
      <c r="G58" s="281"/>
      <c r="H58" s="281"/>
      <c r="I58" s="281"/>
      <c r="J58" s="281"/>
      <c r="K58" s="281"/>
      <c r="L58" s="281"/>
      <c r="M58" s="281"/>
      <c r="N58" s="281"/>
      <c r="O58" s="281"/>
      <c r="P58" s="281"/>
      <c r="Q58" s="281"/>
      <c r="R58" s="281"/>
      <c r="S58" s="281"/>
      <c r="T58" s="281"/>
      <c r="U58" s="281"/>
      <c r="V58" s="281"/>
      <c r="W58" s="281"/>
      <c r="X58" s="281"/>
      <c r="Y58" s="281"/>
      <c r="Z58" s="281"/>
    </row>
    <row r="59" spans="1:26" ht="23.25" customHeight="1">
      <c r="A59" s="281"/>
      <c r="B59" s="591" t="s">
        <v>171</v>
      </c>
      <c r="C59" s="511"/>
      <c r="D59" s="511"/>
      <c r="E59" s="511"/>
      <c r="F59" s="511"/>
      <c r="G59" s="511"/>
      <c r="H59" s="511"/>
      <c r="I59" s="511"/>
      <c r="J59" s="511"/>
      <c r="K59" s="511"/>
      <c r="L59" s="511"/>
      <c r="M59" s="512"/>
      <c r="N59" s="281"/>
      <c r="O59" s="281"/>
      <c r="P59" s="281"/>
      <c r="Q59" s="281"/>
      <c r="R59" s="281"/>
      <c r="S59" s="281"/>
      <c r="T59" s="281"/>
      <c r="U59" s="281"/>
      <c r="V59" s="281"/>
      <c r="W59" s="281"/>
      <c r="X59" s="281"/>
      <c r="Y59" s="281"/>
      <c r="Z59" s="281"/>
    </row>
    <row r="60" spans="1:26" ht="12.75" customHeight="1">
      <c r="A60" s="281"/>
      <c r="B60" s="320"/>
      <c r="C60" s="321"/>
      <c r="D60" s="322"/>
      <c r="E60" s="322"/>
      <c r="F60" s="322"/>
      <c r="G60" s="322"/>
      <c r="H60" s="322"/>
      <c r="I60" s="322"/>
      <c r="J60" s="322"/>
      <c r="K60" s="322"/>
      <c r="L60" s="322"/>
      <c r="M60" s="323"/>
      <c r="N60" s="281"/>
      <c r="O60" s="281"/>
      <c r="P60" s="281"/>
      <c r="Q60" s="281"/>
      <c r="R60" s="281"/>
      <c r="S60" s="281"/>
      <c r="T60" s="281"/>
      <c r="U60" s="281"/>
      <c r="V60" s="281"/>
      <c r="W60" s="281"/>
      <c r="X60" s="281"/>
      <c r="Y60" s="281"/>
      <c r="Z60" s="281"/>
    </row>
    <row r="61" spans="1:26" ht="12.75" customHeight="1">
      <c r="A61" s="281"/>
      <c r="B61" s="320"/>
      <c r="C61" s="590" t="s">
        <v>172</v>
      </c>
      <c r="D61" s="499"/>
      <c r="E61" s="499"/>
      <c r="F61" s="499"/>
      <c r="G61" s="499"/>
      <c r="H61" s="499"/>
      <c r="I61" s="499"/>
      <c r="J61" s="499"/>
      <c r="K61" s="499"/>
      <c r="L61" s="499"/>
      <c r="M61" s="323"/>
      <c r="N61" s="281"/>
      <c r="O61" s="281"/>
      <c r="P61" s="281"/>
      <c r="Q61" s="281"/>
      <c r="R61" s="281"/>
      <c r="S61" s="281"/>
      <c r="T61" s="281"/>
      <c r="U61" s="281"/>
      <c r="V61" s="281"/>
      <c r="W61" s="281"/>
      <c r="X61" s="281"/>
      <c r="Y61" s="281"/>
      <c r="Z61" s="281"/>
    </row>
    <row r="62" spans="1:26" ht="12.75" customHeight="1">
      <c r="A62" s="281"/>
      <c r="B62" s="320"/>
      <c r="C62" s="499"/>
      <c r="D62" s="499"/>
      <c r="E62" s="499"/>
      <c r="F62" s="499"/>
      <c r="G62" s="499"/>
      <c r="H62" s="499"/>
      <c r="I62" s="499"/>
      <c r="J62" s="499"/>
      <c r="K62" s="499"/>
      <c r="L62" s="499"/>
      <c r="M62" s="323"/>
      <c r="N62" s="281"/>
      <c r="O62" s="281"/>
      <c r="P62" s="281"/>
      <c r="Q62" s="281"/>
      <c r="R62" s="281"/>
      <c r="S62" s="281"/>
      <c r="T62" s="281"/>
      <c r="U62" s="281"/>
      <c r="V62" s="281"/>
      <c r="W62" s="281"/>
      <c r="X62" s="281"/>
      <c r="Y62" s="281"/>
      <c r="Z62" s="281"/>
    </row>
    <row r="63" spans="1:26" ht="12.75" customHeight="1">
      <c r="A63" s="281"/>
      <c r="B63" s="320"/>
      <c r="C63" s="499"/>
      <c r="D63" s="499"/>
      <c r="E63" s="499"/>
      <c r="F63" s="499"/>
      <c r="G63" s="499"/>
      <c r="H63" s="499"/>
      <c r="I63" s="499"/>
      <c r="J63" s="499"/>
      <c r="K63" s="499"/>
      <c r="L63" s="499"/>
      <c r="M63" s="323"/>
      <c r="N63" s="281"/>
      <c r="O63" s="281"/>
      <c r="P63" s="281"/>
      <c r="Q63" s="281"/>
      <c r="R63" s="281"/>
      <c r="S63" s="281"/>
      <c r="T63" s="281"/>
      <c r="U63" s="281"/>
      <c r="V63" s="281"/>
      <c r="W63" s="281"/>
      <c r="X63" s="281"/>
      <c r="Y63" s="281"/>
      <c r="Z63" s="281"/>
    </row>
    <row r="64" spans="1:26" ht="12.75" customHeight="1">
      <c r="A64" s="281"/>
      <c r="B64" s="320"/>
      <c r="C64" s="499"/>
      <c r="D64" s="499"/>
      <c r="E64" s="499"/>
      <c r="F64" s="499"/>
      <c r="G64" s="499"/>
      <c r="H64" s="499"/>
      <c r="I64" s="499"/>
      <c r="J64" s="499"/>
      <c r="K64" s="499"/>
      <c r="L64" s="499"/>
      <c r="M64" s="323"/>
      <c r="N64" s="281"/>
      <c r="O64" s="281"/>
      <c r="P64" s="281"/>
      <c r="Q64" s="281"/>
      <c r="R64" s="281"/>
      <c r="S64" s="281"/>
      <c r="T64" s="281"/>
      <c r="U64" s="281"/>
      <c r="V64" s="281"/>
      <c r="W64" s="281"/>
      <c r="X64" s="281"/>
      <c r="Y64" s="281"/>
      <c r="Z64" s="281"/>
    </row>
    <row r="65" spans="1:26" ht="12.75" customHeight="1">
      <c r="A65" s="281"/>
      <c r="B65" s="320"/>
      <c r="C65" s="499"/>
      <c r="D65" s="499"/>
      <c r="E65" s="499"/>
      <c r="F65" s="499"/>
      <c r="G65" s="499"/>
      <c r="H65" s="499"/>
      <c r="I65" s="499"/>
      <c r="J65" s="499"/>
      <c r="K65" s="499"/>
      <c r="L65" s="499"/>
      <c r="M65" s="323"/>
      <c r="N65" s="281"/>
      <c r="O65" s="281"/>
      <c r="P65" s="281"/>
      <c r="Q65" s="281"/>
      <c r="R65" s="281"/>
      <c r="S65" s="281"/>
      <c r="T65" s="281"/>
      <c r="U65" s="281"/>
      <c r="V65" s="281"/>
      <c r="W65" s="281"/>
      <c r="X65" s="281"/>
      <c r="Y65" s="281"/>
      <c r="Z65" s="281"/>
    </row>
    <row r="66" spans="1:26" ht="12.75" customHeight="1">
      <c r="A66" s="281"/>
      <c r="B66" s="320"/>
      <c r="C66" s="499"/>
      <c r="D66" s="499"/>
      <c r="E66" s="499"/>
      <c r="F66" s="499"/>
      <c r="G66" s="499"/>
      <c r="H66" s="499"/>
      <c r="I66" s="499"/>
      <c r="J66" s="499"/>
      <c r="K66" s="499"/>
      <c r="L66" s="499"/>
      <c r="M66" s="323"/>
      <c r="N66" s="281"/>
      <c r="O66" s="281"/>
      <c r="P66" s="281"/>
      <c r="Q66" s="281"/>
      <c r="R66" s="281"/>
      <c r="S66" s="281"/>
      <c r="T66" s="281"/>
      <c r="U66" s="281"/>
      <c r="V66" s="281"/>
      <c r="W66" s="281"/>
      <c r="X66" s="281"/>
      <c r="Y66" s="281"/>
      <c r="Z66" s="281"/>
    </row>
    <row r="67" spans="1:26" ht="12.75" customHeight="1">
      <c r="A67" s="281"/>
      <c r="B67" s="320"/>
      <c r="C67" s="499"/>
      <c r="D67" s="499"/>
      <c r="E67" s="499"/>
      <c r="F67" s="499"/>
      <c r="G67" s="499"/>
      <c r="H67" s="499"/>
      <c r="I67" s="499"/>
      <c r="J67" s="499"/>
      <c r="K67" s="499"/>
      <c r="L67" s="499"/>
      <c r="M67" s="323"/>
      <c r="N67" s="281"/>
      <c r="O67" s="281"/>
      <c r="P67" s="281"/>
      <c r="Q67" s="281"/>
      <c r="R67" s="281"/>
      <c r="S67" s="281"/>
      <c r="T67" s="281"/>
      <c r="U67" s="281"/>
      <c r="V67" s="281"/>
      <c r="W67" s="281"/>
      <c r="X67" s="281"/>
      <c r="Y67" s="281"/>
      <c r="Z67" s="281"/>
    </row>
    <row r="68" spans="1:26" ht="12.75" customHeight="1">
      <c r="A68" s="281"/>
      <c r="B68" s="320"/>
      <c r="C68" s="499"/>
      <c r="D68" s="499"/>
      <c r="E68" s="499"/>
      <c r="F68" s="499"/>
      <c r="G68" s="499"/>
      <c r="H68" s="499"/>
      <c r="I68" s="499"/>
      <c r="J68" s="499"/>
      <c r="K68" s="499"/>
      <c r="L68" s="499"/>
      <c r="M68" s="323"/>
      <c r="N68" s="281"/>
      <c r="O68" s="281"/>
      <c r="P68" s="281"/>
      <c r="Q68" s="281"/>
      <c r="R68" s="281"/>
      <c r="S68" s="281"/>
      <c r="T68" s="281"/>
      <c r="U68" s="281"/>
      <c r="V68" s="281"/>
      <c r="W68" s="281"/>
      <c r="X68" s="281"/>
      <c r="Y68" s="281"/>
      <c r="Z68" s="281"/>
    </row>
    <row r="69" spans="1:26" ht="12.75" customHeight="1">
      <c r="A69" s="281"/>
      <c r="B69" s="320"/>
      <c r="C69" s="587" t="s">
        <v>173</v>
      </c>
      <c r="D69" s="499"/>
      <c r="E69" s="499"/>
      <c r="F69" s="499"/>
      <c r="G69" s="499"/>
      <c r="H69" s="499"/>
      <c r="I69" s="499"/>
      <c r="J69" s="499"/>
      <c r="K69" s="499"/>
      <c r="L69" s="499"/>
      <c r="M69" s="323"/>
      <c r="N69" s="281"/>
      <c r="O69" s="281"/>
      <c r="P69" s="281"/>
      <c r="Q69" s="281"/>
      <c r="R69" s="281"/>
      <c r="S69" s="281"/>
      <c r="T69" s="281"/>
      <c r="U69" s="281"/>
      <c r="V69" s="281"/>
      <c r="W69" s="281"/>
      <c r="X69" s="281"/>
      <c r="Y69" s="281"/>
      <c r="Z69" s="281"/>
    </row>
    <row r="70" spans="1:26" ht="12.75" customHeight="1">
      <c r="A70" s="281"/>
      <c r="B70" s="324"/>
      <c r="C70" s="325"/>
      <c r="D70" s="325"/>
      <c r="E70" s="325"/>
      <c r="F70" s="325"/>
      <c r="G70" s="325"/>
      <c r="H70" s="325"/>
      <c r="I70" s="325"/>
      <c r="J70" s="325"/>
      <c r="K70" s="325"/>
      <c r="L70" s="325"/>
      <c r="M70" s="326"/>
      <c r="N70" s="281"/>
      <c r="O70" s="281"/>
      <c r="P70" s="281"/>
      <c r="Q70" s="281"/>
      <c r="R70" s="281"/>
      <c r="S70" s="281"/>
      <c r="T70" s="281"/>
      <c r="U70" s="281"/>
      <c r="V70" s="281"/>
      <c r="W70" s="281"/>
      <c r="X70" s="281"/>
      <c r="Y70" s="281"/>
      <c r="Z70" s="281"/>
    </row>
    <row r="71" spans="1:26" ht="12.75" customHeight="1">
      <c r="A71" s="281"/>
      <c r="B71" s="281"/>
      <c r="C71" s="281"/>
      <c r="D71" s="281"/>
      <c r="E71" s="281"/>
      <c r="F71" s="281"/>
      <c r="G71" s="281"/>
      <c r="H71" s="281"/>
      <c r="I71" s="281"/>
      <c r="J71" s="281"/>
      <c r="K71" s="281"/>
      <c r="L71" s="281"/>
      <c r="M71" s="281"/>
      <c r="N71" s="281"/>
      <c r="O71" s="281"/>
      <c r="P71" s="281"/>
      <c r="Q71" s="281"/>
      <c r="R71" s="281"/>
      <c r="S71" s="281"/>
      <c r="T71" s="281"/>
      <c r="U71" s="281"/>
      <c r="V71" s="281"/>
      <c r="W71" s="281"/>
      <c r="X71" s="281"/>
      <c r="Y71" s="281"/>
      <c r="Z71" s="281"/>
    </row>
    <row r="72" spans="1:26" ht="12.75" customHeight="1">
      <c r="A72" s="281"/>
      <c r="B72" s="281"/>
      <c r="C72" s="281"/>
      <c r="D72" s="281"/>
      <c r="E72" s="281"/>
      <c r="F72" s="281"/>
      <c r="G72" s="281"/>
      <c r="H72" s="281"/>
      <c r="I72" s="281"/>
      <c r="J72" s="281"/>
      <c r="K72" s="281"/>
      <c r="L72" s="281"/>
      <c r="M72" s="281"/>
      <c r="N72" s="281"/>
      <c r="O72" s="281"/>
      <c r="P72" s="281"/>
      <c r="Q72" s="281"/>
      <c r="R72" s="281"/>
      <c r="S72" s="281"/>
      <c r="T72" s="281"/>
      <c r="U72" s="281"/>
      <c r="V72" s="281"/>
      <c r="W72" s="281"/>
      <c r="X72" s="281"/>
      <c r="Y72" s="281"/>
      <c r="Z72" s="281"/>
    </row>
    <row r="73" spans="1:26" ht="12.75" customHeight="1">
      <c r="A73" s="281"/>
      <c r="B73" s="281"/>
      <c r="C73" s="281"/>
      <c r="D73" s="281"/>
      <c r="E73" s="281"/>
      <c r="F73" s="281"/>
      <c r="G73" s="281"/>
      <c r="H73" s="281"/>
      <c r="I73" s="281"/>
      <c r="J73" s="281"/>
      <c r="K73" s="281"/>
      <c r="L73" s="281"/>
      <c r="M73" s="281"/>
      <c r="N73" s="281"/>
      <c r="O73" s="281"/>
      <c r="P73" s="281"/>
      <c r="Q73" s="281"/>
      <c r="R73" s="281"/>
      <c r="S73" s="281"/>
      <c r="T73" s="281"/>
      <c r="U73" s="281"/>
      <c r="V73" s="281"/>
      <c r="W73" s="281"/>
      <c r="X73" s="281"/>
      <c r="Y73" s="281"/>
      <c r="Z73" s="281"/>
    </row>
    <row r="74" spans="1:26" ht="12.75" customHeight="1">
      <c r="A74" s="281"/>
      <c r="B74" s="281"/>
      <c r="C74" s="281"/>
      <c r="D74" s="281"/>
      <c r="E74" s="281"/>
      <c r="F74" s="281"/>
      <c r="G74" s="281"/>
      <c r="H74" s="281"/>
      <c r="I74" s="281"/>
      <c r="J74" s="281"/>
      <c r="K74" s="281"/>
      <c r="L74" s="281"/>
      <c r="M74" s="281"/>
      <c r="N74" s="281"/>
      <c r="O74" s="281"/>
      <c r="P74" s="281"/>
      <c r="Q74" s="281"/>
      <c r="R74" s="281"/>
      <c r="S74" s="281"/>
      <c r="T74" s="281"/>
      <c r="U74" s="281"/>
      <c r="V74" s="281"/>
      <c r="W74" s="281"/>
      <c r="X74" s="281"/>
      <c r="Y74" s="281"/>
      <c r="Z74" s="281"/>
    </row>
    <row r="75" spans="1:26" ht="12.75" customHeight="1">
      <c r="A75" s="281"/>
      <c r="B75" s="281"/>
      <c r="C75" s="281"/>
      <c r="D75" s="281"/>
      <c r="E75" s="281"/>
      <c r="F75" s="281"/>
      <c r="G75" s="281"/>
      <c r="H75" s="281"/>
      <c r="I75" s="281"/>
      <c r="J75" s="281"/>
      <c r="K75" s="281"/>
      <c r="L75" s="281"/>
      <c r="M75" s="281"/>
      <c r="N75" s="281"/>
      <c r="O75" s="281"/>
      <c r="P75" s="281"/>
      <c r="Q75" s="281"/>
      <c r="R75" s="281"/>
      <c r="S75" s="281"/>
      <c r="T75" s="281"/>
      <c r="U75" s="281"/>
      <c r="V75" s="281"/>
      <c r="W75" s="281"/>
      <c r="X75" s="281"/>
      <c r="Y75" s="281"/>
      <c r="Z75" s="281"/>
    </row>
    <row r="76" spans="1:26" ht="12.75" customHeight="1">
      <c r="A76" s="281"/>
      <c r="B76" s="281"/>
      <c r="C76" s="281"/>
      <c r="D76" s="281"/>
      <c r="E76" s="281"/>
      <c r="F76" s="281"/>
      <c r="G76" s="281"/>
      <c r="H76" s="281"/>
      <c r="I76" s="281"/>
      <c r="J76" s="281"/>
      <c r="K76" s="281"/>
      <c r="L76" s="281"/>
      <c r="M76" s="281"/>
      <c r="N76" s="281"/>
      <c r="O76" s="281"/>
      <c r="P76" s="281"/>
      <c r="Q76" s="281"/>
      <c r="R76" s="281"/>
      <c r="S76" s="281"/>
      <c r="T76" s="281"/>
      <c r="U76" s="281"/>
      <c r="V76" s="281"/>
      <c r="W76" s="281"/>
      <c r="X76" s="281"/>
      <c r="Y76" s="281"/>
      <c r="Z76" s="281"/>
    </row>
    <row r="77" spans="1:26" ht="12.75" customHeight="1">
      <c r="A77" s="281"/>
      <c r="B77" s="281"/>
      <c r="C77" s="281"/>
      <c r="D77" s="281"/>
      <c r="E77" s="281"/>
      <c r="F77" s="281"/>
      <c r="G77" s="281"/>
      <c r="H77" s="281"/>
      <c r="I77" s="281"/>
      <c r="J77" s="281"/>
      <c r="K77" s="281"/>
      <c r="L77" s="281"/>
      <c r="M77" s="281"/>
      <c r="N77" s="281"/>
      <c r="O77" s="281"/>
      <c r="P77" s="281"/>
      <c r="Q77" s="281"/>
      <c r="R77" s="281"/>
      <c r="S77" s="281"/>
      <c r="T77" s="281"/>
      <c r="U77" s="281"/>
      <c r="V77" s="281"/>
      <c r="W77" s="281"/>
      <c r="X77" s="281"/>
      <c r="Y77" s="281"/>
      <c r="Z77" s="281"/>
    </row>
    <row r="78" spans="1:26" ht="12.75" customHeight="1">
      <c r="A78" s="281"/>
      <c r="B78" s="305"/>
      <c r="C78" s="305"/>
      <c r="D78" s="305"/>
      <c r="E78" s="305"/>
      <c r="F78" s="305"/>
      <c r="G78" s="305"/>
      <c r="H78" s="305"/>
      <c r="I78" s="305"/>
      <c r="J78" s="305"/>
      <c r="K78" s="305"/>
      <c r="L78" s="305"/>
      <c r="M78" s="305"/>
      <c r="N78" s="281"/>
      <c r="O78" s="281"/>
      <c r="P78" s="281"/>
      <c r="Q78" s="281"/>
      <c r="R78" s="281"/>
      <c r="S78" s="281"/>
      <c r="T78" s="281"/>
      <c r="U78" s="281"/>
      <c r="V78" s="281"/>
      <c r="W78" s="281"/>
      <c r="X78" s="281"/>
      <c r="Y78" s="281"/>
      <c r="Z78" s="281"/>
    </row>
    <row r="79" spans="1:26" ht="12.75" customHeight="1">
      <c r="A79" s="281"/>
      <c r="B79" s="305"/>
      <c r="C79" s="305"/>
      <c r="D79" s="305"/>
      <c r="E79" s="305"/>
      <c r="F79" s="305"/>
      <c r="G79" s="305"/>
      <c r="H79" s="305"/>
      <c r="I79" s="305"/>
      <c r="J79" s="305"/>
      <c r="K79" s="305"/>
      <c r="L79" s="305"/>
      <c r="M79" s="305"/>
      <c r="N79" s="281"/>
      <c r="O79" s="281"/>
      <c r="P79" s="281"/>
      <c r="Q79" s="281"/>
      <c r="R79" s="281"/>
      <c r="S79" s="281"/>
      <c r="T79" s="281"/>
      <c r="U79" s="281"/>
      <c r="V79" s="281"/>
      <c r="W79" s="281"/>
      <c r="X79" s="281"/>
      <c r="Y79" s="281"/>
      <c r="Z79" s="281"/>
    </row>
    <row r="80" spans="1:26" ht="12.75" customHeight="1">
      <c r="A80" s="281"/>
      <c r="B80" s="305"/>
      <c r="C80" s="588"/>
      <c r="D80" s="502"/>
      <c r="E80" s="502"/>
      <c r="F80" s="502"/>
      <c r="G80" s="503"/>
      <c r="H80" s="305"/>
      <c r="I80" s="592"/>
      <c r="J80" s="502"/>
      <c r="K80" s="502"/>
      <c r="L80" s="503"/>
      <c r="M80" s="305"/>
      <c r="N80" s="281"/>
      <c r="O80" s="281"/>
      <c r="P80" s="281"/>
      <c r="Q80" s="281"/>
      <c r="R80" s="281"/>
      <c r="S80" s="281"/>
      <c r="T80" s="281"/>
      <c r="U80" s="281"/>
      <c r="V80" s="281"/>
      <c r="W80" s="281"/>
      <c r="X80" s="281"/>
      <c r="Y80" s="281"/>
      <c r="Z80" s="281"/>
    </row>
    <row r="81" spans="1:26" ht="12.75" customHeight="1">
      <c r="A81" s="281"/>
      <c r="B81" s="305"/>
      <c r="C81" s="588"/>
      <c r="D81" s="503"/>
      <c r="E81" s="589"/>
      <c r="F81" s="502"/>
      <c r="G81" s="503"/>
      <c r="H81" s="305"/>
      <c r="I81" s="327"/>
      <c r="J81" s="593"/>
      <c r="K81" s="502"/>
      <c r="L81" s="503"/>
      <c r="M81" s="305"/>
      <c r="N81" s="281"/>
      <c r="O81" s="281"/>
      <c r="P81" s="281"/>
      <c r="Q81" s="281"/>
      <c r="R81" s="281"/>
      <c r="S81" s="281"/>
      <c r="T81" s="281"/>
      <c r="U81" s="281"/>
      <c r="V81" s="281"/>
      <c r="W81" s="281"/>
      <c r="X81" s="281"/>
      <c r="Y81" s="281"/>
      <c r="Z81" s="281"/>
    </row>
    <row r="82" spans="1:26" ht="12.75" customHeight="1">
      <c r="A82" s="281"/>
      <c r="B82" s="305"/>
      <c r="C82" s="589"/>
      <c r="D82" s="503"/>
      <c r="E82" s="328"/>
      <c r="F82" s="328"/>
      <c r="G82" s="329"/>
      <c r="H82" s="305"/>
      <c r="I82" s="327"/>
      <c r="J82" s="328"/>
      <c r="K82" s="328"/>
      <c r="L82" s="329"/>
      <c r="M82" s="305"/>
      <c r="N82" s="281"/>
      <c r="O82" s="281"/>
      <c r="P82" s="281"/>
      <c r="Q82" s="281"/>
      <c r="R82" s="281"/>
      <c r="S82" s="281"/>
      <c r="T82" s="281"/>
      <c r="U82" s="281"/>
      <c r="V82" s="281"/>
      <c r="W82" s="281"/>
      <c r="X82" s="281"/>
      <c r="Y82" s="281"/>
      <c r="Z82" s="281"/>
    </row>
    <row r="83" spans="1:26" ht="12.75" customHeight="1">
      <c r="A83" s="281"/>
      <c r="B83" s="305"/>
      <c r="C83" s="308"/>
      <c r="D83" s="308"/>
      <c r="E83" s="304"/>
      <c r="F83" s="304"/>
      <c r="G83" s="304"/>
      <c r="H83" s="305"/>
      <c r="I83" s="308"/>
      <c r="J83" s="274"/>
      <c r="K83" s="274"/>
      <c r="L83" s="274"/>
      <c r="M83" s="305"/>
      <c r="N83" s="281"/>
      <c r="O83" s="281"/>
      <c r="P83" s="281"/>
      <c r="Q83" s="281"/>
      <c r="R83" s="281"/>
      <c r="S83" s="281"/>
      <c r="T83" s="281"/>
      <c r="U83" s="281"/>
      <c r="V83" s="281"/>
      <c r="W83" s="281"/>
      <c r="X83" s="281"/>
      <c r="Y83" s="281"/>
      <c r="Z83" s="281"/>
    </row>
    <row r="84" spans="1:26" ht="12.75" customHeight="1">
      <c r="A84" s="281"/>
      <c r="B84" s="305"/>
      <c r="C84" s="308"/>
      <c r="D84" s="308"/>
      <c r="E84" s="304"/>
      <c r="F84" s="304"/>
      <c r="G84" s="304"/>
      <c r="H84" s="305"/>
      <c r="I84" s="308"/>
      <c r="J84" s="274"/>
      <c r="K84" s="274"/>
      <c r="L84" s="274"/>
      <c r="M84" s="305"/>
      <c r="N84" s="281"/>
      <c r="O84" s="281"/>
      <c r="P84" s="281"/>
      <c r="Q84" s="281"/>
      <c r="R84" s="281"/>
      <c r="S84" s="281"/>
      <c r="T84" s="281"/>
      <c r="U84" s="281"/>
      <c r="V84" s="281"/>
      <c r="W84" s="281"/>
      <c r="X84" s="281"/>
      <c r="Y84" s="281"/>
      <c r="Z84" s="281"/>
    </row>
    <row r="85" spans="1:26" ht="12.75" customHeight="1">
      <c r="A85" s="281"/>
      <c r="B85" s="305"/>
      <c r="C85" s="308"/>
      <c r="D85" s="308"/>
      <c r="E85" s="304"/>
      <c r="F85" s="304"/>
      <c r="G85" s="304"/>
      <c r="H85" s="305"/>
      <c r="I85" s="308"/>
      <c r="J85" s="274"/>
      <c r="K85" s="274"/>
      <c r="L85" s="274"/>
      <c r="M85" s="305"/>
      <c r="N85" s="281"/>
      <c r="O85" s="281"/>
      <c r="P85" s="281"/>
      <c r="Q85" s="281"/>
      <c r="R85" s="281"/>
      <c r="S85" s="281"/>
      <c r="T85" s="281"/>
      <c r="U85" s="281"/>
      <c r="V85" s="281"/>
      <c r="W85" s="281"/>
      <c r="X85" s="281"/>
      <c r="Y85" s="281"/>
      <c r="Z85" s="281"/>
    </row>
    <row r="86" spans="1:26" ht="12.75" customHeight="1">
      <c r="A86" s="281"/>
      <c r="B86" s="305"/>
      <c r="C86" s="584"/>
      <c r="D86" s="503"/>
      <c r="E86" s="330"/>
      <c r="F86" s="330"/>
      <c r="G86" s="330"/>
      <c r="H86" s="284"/>
      <c r="I86" s="284"/>
      <c r="J86" s="288"/>
      <c r="K86" s="288"/>
      <c r="L86" s="288"/>
      <c r="M86" s="305"/>
      <c r="N86" s="281"/>
      <c r="O86" s="281"/>
      <c r="P86" s="281"/>
      <c r="Q86" s="281"/>
      <c r="R86" s="281"/>
      <c r="S86" s="281"/>
      <c r="T86" s="281"/>
      <c r="U86" s="281"/>
      <c r="V86" s="281"/>
      <c r="W86" s="281"/>
      <c r="X86" s="281"/>
      <c r="Y86" s="281"/>
      <c r="Z86" s="281"/>
    </row>
    <row r="87" spans="1:26" ht="12.75" customHeight="1">
      <c r="A87" s="281"/>
      <c r="B87" s="281"/>
      <c r="C87" s="308"/>
      <c r="D87" s="308"/>
      <c r="E87" s="304"/>
      <c r="F87" s="304"/>
      <c r="G87" s="304"/>
      <c r="H87" s="281"/>
      <c r="I87" s="305"/>
      <c r="J87" s="306"/>
      <c r="K87" s="306"/>
      <c r="L87" s="306"/>
      <c r="M87" s="281"/>
      <c r="N87" s="281"/>
      <c r="O87" s="281"/>
      <c r="P87" s="281"/>
      <c r="Q87" s="281"/>
      <c r="R87" s="281"/>
      <c r="S87" s="281"/>
      <c r="T87" s="281"/>
      <c r="U87" s="281"/>
      <c r="V87" s="281"/>
      <c r="W87" s="281"/>
      <c r="X87" s="281"/>
      <c r="Y87" s="281"/>
      <c r="Z87" s="281"/>
    </row>
    <row r="88" spans="1:26" ht="12.75" customHeight="1">
      <c r="A88" s="281"/>
      <c r="B88" s="281"/>
      <c r="C88" s="281"/>
      <c r="D88" s="281"/>
      <c r="E88" s="281"/>
      <c r="F88" s="281"/>
      <c r="G88" s="281"/>
      <c r="H88" s="281"/>
      <c r="I88" s="281"/>
      <c r="J88" s="281"/>
      <c r="K88" s="281"/>
      <c r="L88" s="281"/>
      <c r="M88" s="281"/>
      <c r="N88" s="281"/>
      <c r="O88" s="281"/>
      <c r="P88" s="281"/>
      <c r="Q88" s="281"/>
      <c r="R88" s="281"/>
      <c r="S88" s="281"/>
      <c r="T88" s="281"/>
      <c r="U88" s="281"/>
      <c r="V88" s="281"/>
      <c r="W88" s="281"/>
      <c r="X88" s="281"/>
      <c r="Y88" s="281"/>
      <c r="Z88" s="281"/>
    </row>
    <row r="89" spans="1:26" ht="12.75" customHeight="1">
      <c r="A89" s="281"/>
      <c r="B89" s="281"/>
      <c r="C89" s="281"/>
      <c r="D89" s="281"/>
      <c r="E89" s="281"/>
      <c r="F89" s="281"/>
      <c r="G89" s="281"/>
      <c r="H89" s="281"/>
      <c r="I89" s="281"/>
      <c r="J89" s="281"/>
      <c r="K89" s="281"/>
      <c r="L89" s="281"/>
      <c r="M89" s="281"/>
      <c r="N89" s="281"/>
      <c r="O89" s="281"/>
      <c r="P89" s="281"/>
      <c r="Q89" s="281"/>
      <c r="R89" s="281"/>
      <c r="S89" s="281"/>
      <c r="T89" s="281"/>
      <c r="U89" s="281"/>
      <c r="V89" s="281"/>
      <c r="W89" s="281"/>
      <c r="X89" s="281"/>
      <c r="Y89" s="281"/>
      <c r="Z89" s="281"/>
    </row>
    <row r="90" spans="1:26" ht="12.75" customHeight="1">
      <c r="A90" s="281"/>
      <c r="B90" s="281"/>
      <c r="C90" s="281"/>
      <c r="D90" s="281"/>
      <c r="E90" s="281"/>
      <c r="F90" s="281"/>
      <c r="G90" s="281"/>
      <c r="H90" s="281"/>
      <c r="I90" s="281"/>
      <c r="J90" s="281"/>
      <c r="K90" s="281"/>
      <c r="L90" s="281"/>
      <c r="M90" s="281"/>
      <c r="N90" s="281"/>
      <c r="O90" s="281"/>
      <c r="P90" s="281"/>
      <c r="Q90" s="281"/>
      <c r="R90" s="281"/>
      <c r="S90" s="281"/>
      <c r="T90" s="281"/>
      <c r="U90" s="281"/>
      <c r="V90" s="281"/>
      <c r="W90" s="281"/>
      <c r="X90" s="281"/>
      <c r="Y90" s="281"/>
      <c r="Z90" s="281"/>
    </row>
    <row r="91" spans="1:26" ht="12.75" customHeight="1">
      <c r="A91" s="281"/>
      <c r="B91" s="281"/>
      <c r="C91" s="281"/>
      <c r="D91" s="281"/>
      <c r="E91" s="281"/>
      <c r="F91" s="281"/>
      <c r="G91" s="281"/>
      <c r="H91" s="281"/>
      <c r="I91" s="281"/>
      <c r="J91" s="281"/>
      <c r="K91" s="281"/>
      <c r="L91" s="281"/>
      <c r="M91" s="281"/>
      <c r="N91" s="281"/>
      <c r="O91" s="281"/>
      <c r="P91" s="281"/>
      <c r="Q91" s="281"/>
      <c r="R91" s="281"/>
      <c r="S91" s="281"/>
      <c r="T91" s="281"/>
      <c r="U91" s="281"/>
      <c r="V91" s="281"/>
      <c r="W91" s="281"/>
      <c r="X91" s="281"/>
      <c r="Y91" s="281"/>
      <c r="Z91" s="281"/>
    </row>
    <row r="92" spans="1:26" ht="12.75" customHeight="1">
      <c r="A92" s="281"/>
      <c r="B92" s="281"/>
      <c r="C92" s="281"/>
      <c r="D92" s="281"/>
      <c r="E92" s="281"/>
      <c r="F92" s="281"/>
      <c r="G92" s="281"/>
      <c r="H92" s="281"/>
      <c r="I92" s="281"/>
      <c r="J92" s="281"/>
      <c r="K92" s="281"/>
      <c r="L92" s="281"/>
      <c r="M92" s="281"/>
      <c r="N92" s="281"/>
      <c r="O92" s="281"/>
      <c r="P92" s="281"/>
      <c r="Q92" s="281"/>
      <c r="R92" s="281"/>
      <c r="S92" s="281"/>
      <c r="T92" s="281"/>
      <c r="U92" s="281"/>
      <c r="V92" s="281"/>
      <c r="W92" s="281"/>
      <c r="X92" s="281"/>
      <c r="Y92" s="281"/>
      <c r="Z92" s="281"/>
    </row>
    <row r="93" spans="1:26" ht="12.75" customHeight="1">
      <c r="A93" s="281"/>
      <c r="B93" s="281"/>
      <c r="C93" s="281"/>
      <c r="D93" s="281"/>
      <c r="E93" s="281"/>
      <c r="F93" s="281"/>
      <c r="G93" s="281"/>
      <c r="H93" s="281"/>
      <c r="I93" s="281"/>
      <c r="J93" s="281"/>
      <c r="K93" s="281"/>
      <c r="L93" s="281"/>
      <c r="M93" s="281"/>
      <c r="N93" s="281"/>
      <c r="O93" s="281"/>
      <c r="P93" s="281"/>
      <c r="Q93" s="281"/>
      <c r="R93" s="281"/>
      <c r="S93" s="281"/>
      <c r="T93" s="281"/>
      <c r="U93" s="281"/>
      <c r="V93" s="281"/>
      <c r="W93" s="281"/>
      <c r="X93" s="281"/>
      <c r="Y93" s="281"/>
      <c r="Z93" s="281"/>
    </row>
    <row r="94" spans="1:26" ht="12.75" customHeight="1">
      <c r="A94" s="281"/>
      <c r="B94" s="281"/>
      <c r="C94" s="281"/>
      <c r="D94" s="281"/>
      <c r="E94" s="281"/>
      <c r="F94" s="281"/>
      <c r="G94" s="281"/>
      <c r="H94" s="281"/>
      <c r="I94" s="281"/>
      <c r="J94" s="281"/>
      <c r="K94" s="281"/>
      <c r="L94" s="281"/>
      <c r="M94" s="281"/>
      <c r="N94" s="281"/>
      <c r="O94" s="281"/>
      <c r="P94" s="281"/>
      <c r="Q94" s="281"/>
      <c r="R94" s="281"/>
      <c r="S94" s="281"/>
      <c r="T94" s="281"/>
      <c r="U94" s="281"/>
      <c r="V94" s="281"/>
      <c r="W94" s="281"/>
      <c r="X94" s="281"/>
      <c r="Y94" s="281"/>
      <c r="Z94" s="281"/>
    </row>
    <row r="95" spans="1:26" ht="12.75" customHeight="1">
      <c r="A95" s="281"/>
      <c r="B95" s="281"/>
      <c r="C95" s="281"/>
      <c r="D95" s="281"/>
      <c r="E95" s="281"/>
      <c r="F95" s="281"/>
      <c r="G95" s="281"/>
      <c r="H95" s="281"/>
      <c r="I95" s="281"/>
      <c r="J95" s="281"/>
      <c r="K95" s="281"/>
      <c r="L95" s="281"/>
      <c r="M95" s="281"/>
      <c r="N95" s="281"/>
      <c r="O95" s="281"/>
      <c r="P95" s="281"/>
      <c r="Q95" s="281"/>
      <c r="R95" s="281"/>
      <c r="S95" s="281"/>
      <c r="T95" s="281"/>
      <c r="U95" s="281"/>
      <c r="V95" s="281"/>
      <c r="W95" s="281"/>
      <c r="X95" s="281"/>
      <c r="Y95" s="281"/>
      <c r="Z95" s="281"/>
    </row>
    <row r="96" spans="1:26" ht="12.75" customHeight="1">
      <c r="A96" s="281"/>
      <c r="B96" s="281"/>
      <c r="C96" s="281"/>
      <c r="D96" s="281"/>
      <c r="E96" s="281"/>
      <c r="F96" s="281"/>
      <c r="G96" s="281"/>
      <c r="H96" s="281"/>
      <c r="I96" s="281"/>
      <c r="J96" s="281"/>
      <c r="K96" s="281"/>
      <c r="L96" s="281"/>
      <c r="M96" s="281"/>
      <c r="N96" s="281"/>
      <c r="O96" s="281"/>
      <c r="P96" s="281"/>
      <c r="Q96" s="281"/>
      <c r="R96" s="281"/>
      <c r="S96" s="281"/>
      <c r="T96" s="281"/>
      <c r="U96" s="281"/>
      <c r="V96" s="281"/>
      <c r="W96" s="281"/>
      <c r="X96" s="281"/>
      <c r="Y96" s="281"/>
      <c r="Z96" s="281"/>
    </row>
    <row r="97" spans="1:26" ht="12.75" customHeight="1">
      <c r="A97" s="281"/>
      <c r="B97" s="281"/>
      <c r="C97" s="281"/>
      <c r="D97" s="281"/>
      <c r="E97" s="281"/>
      <c r="F97" s="281"/>
      <c r="G97" s="281"/>
      <c r="H97" s="281"/>
      <c r="I97" s="281"/>
      <c r="J97" s="281"/>
      <c r="K97" s="281"/>
      <c r="L97" s="281"/>
      <c r="M97" s="281"/>
      <c r="N97" s="281"/>
      <c r="O97" s="281"/>
      <c r="P97" s="281"/>
      <c r="Q97" s="281"/>
      <c r="R97" s="281"/>
      <c r="S97" s="281"/>
      <c r="T97" s="281"/>
      <c r="U97" s="281"/>
      <c r="V97" s="281"/>
      <c r="W97" s="281"/>
      <c r="X97" s="281"/>
      <c r="Y97" s="281"/>
      <c r="Z97" s="281"/>
    </row>
    <row r="98" spans="1:26" ht="12.75" customHeight="1">
      <c r="A98" s="281"/>
      <c r="B98" s="281"/>
      <c r="C98" s="281"/>
      <c r="D98" s="281"/>
      <c r="E98" s="281"/>
      <c r="F98" s="281"/>
      <c r="G98" s="281"/>
      <c r="H98" s="281"/>
      <c r="I98" s="281"/>
      <c r="J98" s="281"/>
      <c r="K98" s="281"/>
      <c r="L98" s="281"/>
      <c r="M98" s="281"/>
      <c r="N98" s="281"/>
      <c r="O98" s="281"/>
      <c r="P98" s="281"/>
      <c r="Q98" s="281"/>
      <c r="R98" s="281"/>
      <c r="S98" s="281"/>
      <c r="T98" s="281"/>
      <c r="U98" s="281"/>
      <c r="V98" s="281"/>
      <c r="W98" s="281"/>
      <c r="X98" s="281"/>
      <c r="Y98" s="281"/>
      <c r="Z98" s="281"/>
    </row>
    <row r="99" spans="1:26" ht="12.75" customHeight="1">
      <c r="A99" s="281"/>
      <c r="B99" s="281"/>
      <c r="C99" s="281"/>
      <c r="D99" s="281"/>
      <c r="E99" s="281"/>
      <c r="F99" s="281"/>
      <c r="G99" s="281"/>
      <c r="H99" s="281"/>
      <c r="I99" s="281"/>
      <c r="J99" s="281"/>
      <c r="K99" s="281"/>
      <c r="L99" s="281"/>
      <c r="M99" s="281"/>
      <c r="N99" s="281"/>
      <c r="O99" s="281"/>
      <c r="P99" s="281"/>
      <c r="Q99" s="281"/>
      <c r="R99" s="281"/>
      <c r="S99" s="281"/>
      <c r="T99" s="281"/>
      <c r="U99" s="281"/>
      <c r="V99" s="281"/>
      <c r="W99" s="281"/>
      <c r="X99" s="281"/>
      <c r="Y99" s="281"/>
      <c r="Z99" s="281"/>
    </row>
    <row r="100" spans="1:26" ht="12.75" customHeight="1">
      <c r="A100" s="281"/>
      <c r="B100" s="281"/>
      <c r="C100" s="281"/>
      <c r="D100" s="281"/>
      <c r="E100" s="281"/>
      <c r="F100" s="281"/>
      <c r="G100" s="281"/>
      <c r="H100" s="281"/>
      <c r="I100" s="281"/>
      <c r="J100" s="281"/>
      <c r="K100" s="281"/>
      <c r="L100" s="281"/>
      <c r="M100" s="281"/>
      <c r="N100" s="281"/>
      <c r="O100" s="281"/>
      <c r="P100" s="281"/>
      <c r="Q100" s="281"/>
      <c r="R100" s="281"/>
      <c r="S100" s="281"/>
      <c r="T100" s="281"/>
      <c r="U100" s="281"/>
      <c r="V100" s="281"/>
      <c r="W100" s="281"/>
      <c r="X100" s="281"/>
      <c r="Y100" s="281"/>
      <c r="Z100" s="281"/>
    </row>
    <row r="101" spans="1:26" ht="12.75" customHeight="1">
      <c r="A101" s="281"/>
      <c r="B101" s="281"/>
      <c r="C101" s="281"/>
      <c r="D101" s="281"/>
      <c r="E101" s="281"/>
      <c r="F101" s="281"/>
      <c r="G101" s="281"/>
      <c r="H101" s="281"/>
      <c r="I101" s="281"/>
      <c r="J101" s="281"/>
      <c r="K101" s="281"/>
      <c r="L101" s="281"/>
      <c r="M101" s="281"/>
      <c r="N101" s="281"/>
      <c r="O101" s="281"/>
      <c r="P101" s="281"/>
      <c r="Q101" s="281"/>
      <c r="R101" s="281"/>
      <c r="S101" s="281"/>
      <c r="T101" s="281"/>
      <c r="U101" s="281"/>
      <c r="V101" s="281"/>
      <c r="W101" s="281"/>
      <c r="X101" s="281"/>
      <c r="Y101" s="281"/>
      <c r="Z101" s="281"/>
    </row>
    <row r="102" spans="1:26" ht="12.75" customHeight="1">
      <c r="A102" s="281"/>
      <c r="B102" s="281"/>
      <c r="C102" s="281"/>
      <c r="D102" s="281"/>
      <c r="E102" s="281"/>
      <c r="F102" s="281"/>
      <c r="G102" s="281"/>
      <c r="H102" s="281"/>
      <c r="I102" s="281"/>
      <c r="J102" s="281"/>
      <c r="K102" s="281"/>
      <c r="L102" s="281"/>
      <c r="M102" s="281"/>
      <c r="N102" s="281"/>
      <c r="O102" s="281"/>
      <c r="P102" s="281"/>
      <c r="Q102" s="281"/>
      <c r="R102" s="281"/>
      <c r="S102" s="281"/>
      <c r="T102" s="281"/>
      <c r="U102" s="281"/>
      <c r="V102" s="281"/>
      <c r="W102" s="281"/>
      <c r="X102" s="281"/>
      <c r="Y102" s="281"/>
      <c r="Z102" s="281"/>
    </row>
    <row r="103" spans="1:26" ht="12.75" customHeight="1">
      <c r="A103" s="281"/>
      <c r="B103" s="281"/>
      <c r="C103" s="281"/>
      <c r="D103" s="281"/>
      <c r="E103" s="281"/>
      <c r="F103" s="281"/>
      <c r="G103" s="281"/>
      <c r="H103" s="281"/>
      <c r="I103" s="281"/>
      <c r="J103" s="281"/>
      <c r="K103" s="281"/>
      <c r="L103" s="281"/>
      <c r="M103" s="281"/>
      <c r="N103" s="281"/>
      <c r="O103" s="281"/>
      <c r="P103" s="281"/>
      <c r="Q103" s="281"/>
      <c r="R103" s="281"/>
      <c r="S103" s="281"/>
      <c r="T103" s="281"/>
      <c r="U103" s="281"/>
      <c r="V103" s="281"/>
      <c r="W103" s="281"/>
      <c r="X103" s="281"/>
      <c r="Y103" s="281"/>
      <c r="Z103" s="281"/>
    </row>
    <row r="104" spans="1:26" ht="12.75" customHeight="1">
      <c r="A104" s="281"/>
      <c r="B104" s="281"/>
      <c r="C104" s="281"/>
      <c r="D104" s="281"/>
      <c r="E104" s="281"/>
      <c r="F104" s="281"/>
      <c r="G104" s="281"/>
      <c r="H104" s="281"/>
      <c r="I104" s="281"/>
      <c r="J104" s="281"/>
      <c r="K104" s="281"/>
      <c r="L104" s="281"/>
      <c r="M104" s="281"/>
      <c r="N104" s="281"/>
      <c r="O104" s="281"/>
      <c r="P104" s="281"/>
      <c r="Q104" s="281"/>
      <c r="R104" s="281"/>
      <c r="S104" s="281"/>
      <c r="T104" s="281"/>
      <c r="U104" s="281"/>
      <c r="V104" s="281"/>
      <c r="W104" s="281"/>
      <c r="X104" s="281"/>
      <c r="Y104" s="281"/>
      <c r="Z104" s="281"/>
    </row>
    <row r="105" spans="1:26" ht="12.75" customHeight="1">
      <c r="A105" s="281"/>
      <c r="B105" s="281"/>
      <c r="C105" s="281"/>
      <c r="D105" s="281"/>
      <c r="E105" s="281"/>
      <c r="F105" s="281"/>
      <c r="G105" s="281"/>
      <c r="H105" s="281"/>
      <c r="I105" s="281"/>
      <c r="J105" s="281"/>
      <c r="K105" s="281"/>
      <c r="L105" s="281"/>
      <c r="M105" s="281"/>
      <c r="N105" s="281"/>
      <c r="O105" s="281"/>
      <c r="P105" s="281"/>
      <c r="Q105" s="281"/>
      <c r="R105" s="281"/>
      <c r="S105" s="281"/>
      <c r="T105" s="281"/>
      <c r="U105" s="281"/>
      <c r="V105" s="281"/>
      <c r="W105" s="281"/>
      <c r="X105" s="281"/>
      <c r="Y105" s="281"/>
      <c r="Z105" s="281"/>
    </row>
    <row r="106" spans="1:26" ht="12.75" customHeight="1">
      <c r="A106" s="281"/>
      <c r="B106" s="281"/>
      <c r="C106" s="281"/>
      <c r="D106" s="281"/>
      <c r="E106" s="281"/>
      <c r="F106" s="281"/>
      <c r="G106" s="281"/>
      <c r="H106" s="281"/>
      <c r="I106" s="281"/>
      <c r="J106" s="281"/>
      <c r="K106" s="281"/>
      <c r="L106" s="281"/>
      <c r="M106" s="281"/>
      <c r="N106" s="281"/>
      <c r="O106" s="281"/>
      <c r="P106" s="281"/>
      <c r="Q106" s="281"/>
      <c r="R106" s="281"/>
      <c r="S106" s="281"/>
      <c r="T106" s="281"/>
      <c r="U106" s="281"/>
      <c r="V106" s="281"/>
      <c r="W106" s="281"/>
      <c r="X106" s="281"/>
      <c r="Y106" s="281"/>
      <c r="Z106" s="281"/>
    </row>
    <row r="107" spans="1:26" ht="12.75" customHeight="1">
      <c r="A107" s="281"/>
      <c r="B107" s="281"/>
      <c r="C107" s="281"/>
      <c r="D107" s="281"/>
      <c r="E107" s="281"/>
      <c r="F107" s="281"/>
      <c r="G107" s="281"/>
      <c r="H107" s="281"/>
      <c r="I107" s="281"/>
      <c r="J107" s="281"/>
      <c r="K107" s="281"/>
      <c r="L107" s="281"/>
      <c r="M107" s="281"/>
      <c r="N107" s="281"/>
      <c r="O107" s="281"/>
      <c r="P107" s="281"/>
      <c r="Q107" s="281"/>
      <c r="R107" s="281"/>
      <c r="S107" s="281"/>
      <c r="T107" s="281"/>
      <c r="U107" s="281"/>
      <c r="V107" s="281"/>
      <c r="W107" s="281"/>
      <c r="X107" s="281"/>
      <c r="Y107" s="281"/>
      <c r="Z107" s="281"/>
    </row>
    <row r="108" spans="1:26" ht="12.75" customHeight="1">
      <c r="A108" s="281"/>
      <c r="B108" s="281"/>
      <c r="C108" s="281"/>
      <c r="D108" s="281"/>
      <c r="E108" s="281"/>
      <c r="F108" s="281"/>
      <c r="G108" s="281"/>
      <c r="H108" s="281"/>
      <c r="I108" s="281"/>
      <c r="J108" s="281"/>
      <c r="K108" s="281"/>
      <c r="L108" s="281"/>
      <c r="M108" s="281"/>
      <c r="N108" s="281"/>
      <c r="O108" s="281"/>
      <c r="P108" s="281"/>
      <c r="Q108" s="281"/>
      <c r="R108" s="281"/>
      <c r="S108" s="281"/>
      <c r="T108" s="281"/>
      <c r="U108" s="281"/>
      <c r="V108" s="281"/>
      <c r="W108" s="281"/>
      <c r="X108" s="281"/>
      <c r="Y108" s="281"/>
      <c r="Z108" s="281"/>
    </row>
    <row r="109" spans="1:26" ht="12.75" customHeight="1">
      <c r="A109" s="281"/>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row>
    <row r="110" spans="1:26" ht="12.75" customHeight="1">
      <c r="A110" s="281"/>
      <c r="B110" s="281"/>
      <c r="C110" s="281"/>
      <c r="D110" s="281"/>
      <c r="E110" s="281"/>
      <c r="F110" s="281"/>
      <c r="G110" s="281"/>
      <c r="H110" s="281"/>
      <c r="I110" s="281"/>
      <c r="J110" s="281"/>
      <c r="K110" s="281"/>
      <c r="L110" s="281"/>
      <c r="M110" s="281"/>
      <c r="N110" s="281"/>
      <c r="O110" s="281"/>
      <c r="P110" s="281"/>
      <c r="Q110" s="281"/>
      <c r="R110" s="281"/>
      <c r="S110" s="281"/>
      <c r="T110" s="281"/>
      <c r="U110" s="281"/>
      <c r="V110" s="281"/>
      <c r="W110" s="281"/>
      <c r="X110" s="281"/>
      <c r="Y110" s="281"/>
      <c r="Z110" s="281"/>
    </row>
    <row r="111" spans="1:26" ht="12.75" customHeight="1">
      <c r="A111" s="281"/>
      <c r="B111" s="281"/>
      <c r="C111" s="281"/>
      <c r="D111" s="281"/>
      <c r="E111" s="281"/>
      <c r="F111" s="281"/>
      <c r="G111" s="281"/>
      <c r="H111" s="281"/>
      <c r="I111" s="281"/>
      <c r="J111" s="281"/>
      <c r="K111" s="281"/>
      <c r="L111" s="281"/>
      <c r="M111" s="281"/>
      <c r="N111" s="281"/>
      <c r="O111" s="281"/>
      <c r="P111" s="281"/>
      <c r="Q111" s="281"/>
      <c r="R111" s="281"/>
      <c r="S111" s="281"/>
      <c r="T111" s="281"/>
      <c r="U111" s="281"/>
      <c r="V111" s="281"/>
      <c r="W111" s="281"/>
      <c r="X111" s="281"/>
      <c r="Y111" s="281"/>
      <c r="Z111" s="281"/>
    </row>
    <row r="112" spans="1:26" ht="12.75" customHeight="1">
      <c r="A112" s="281"/>
      <c r="B112" s="281"/>
      <c r="C112" s="281"/>
      <c r="D112" s="281"/>
      <c r="E112" s="281"/>
      <c r="F112" s="281"/>
      <c r="G112" s="281"/>
      <c r="H112" s="281"/>
      <c r="I112" s="281"/>
      <c r="J112" s="281"/>
      <c r="K112" s="281"/>
      <c r="L112" s="281"/>
      <c r="M112" s="281"/>
      <c r="N112" s="281"/>
      <c r="O112" s="281"/>
      <c r="P112" s="281"/>
      <c r="Q112" s="281"/>
      <c r="R112" s="281"/>
      <c r="S112" s="281"/>
      <c r="T112" s="281"/>
      <c r="U112" s="281"/>
      <c r="V112" s="281"/>
      <c r="W112" s="281"/>
      <c r="X112" s="281"/>
      <c r="Y112" s="281"/>
      <c r="Z112" s="281"/>
    </row>
    <row r="113" spans="1:26" ht="12.75" customHeight="1">
      <c r="A113" s="281"/>
      <c r="B113" s="281"/>
      <c r="C113" s="281"/>
      <c r="D113" s="281"/>
      <c r="E113" s="281"/>
      <c r="F113" s="281"/>
      <c r="G113" s="281"/>
      <c r="H113" s="281"/>
      <c r="I113" s="281"/>
      <c r="J113" s="281"/>
      <c r="K113" s="281"/>
      <c r="L113" s="281"/>
      <c r="M113" s="281"/>
      <c r="N113" s="281"/>
      <c r="O113" s="281"/>
      <c r="P113" s="281"/>
      <c r="Q113" s="281"/>
      <c r="R113" s="281"/>
      <c r="S113" s="281"/>
      <c r="T113" s="281"/>
      <c r="U113" s="281"/>
      <c r="V113" s="281"/>
      <c r="W113" s="281"/>
      <c r="X113" s="281"/>
      <c r="Y113" s="281"/>
      <c r="Z113" s="281"/>
    </row>
    <row r="114" spans="1:26" ht="12.75" customHeight="1">
      <c r="A114" s="281"/>
      <c r="B114" s="281"/>
      <c r="C114" s="281"/>
      <c r="D114" s="281"/>
      <c r="E114" s="281"/>
      <c r="F114" s="281"/>
      <c r="G114" s="281"/>
      <c r="H114" s="281"/>
      <c r="I114" s="281"/>
      <c r="J114" s="281"/>
      <c r="K114" s="281"/>
      <c r="L114" s="281"/>
      <c r="M114" s="281"/>
      <c r="N114" s="281"/>
      <c r="O114" s="281"/>
      <c r="P114" s="281"/>
      <c r="Q114" s="281"/>
      <c r="R114" s="281"/>
      <c r="S114" s="281"/>
      <c r="T114" s="281"/>
      <c r="U114" s="281"/>
      <c r="V114" s="281"/>
      <c r="W114" s="281"/>
      <c r="X114" s="281"/>
      <c r="Y114" s="281"/>
      <c r="Z114" s="281"/>
    </row>
    <row r="115" spans="1:26" ht="12.75" customHeight="1">
      <c r="A115" s="281"/>
      <c r="B115" s="281"/>
      <c r="C115" s="281"/>
      <c r="D115" s="281"/>
      <c r="E115" s="281"/>
      <c r="F115" s="281"/>
      <c r="G115" s="281"/>
      <c r="H115" s="281"/>
      <c r="I115" s="281"/>
      <c r="J115" s="281"/>
      <c r="K115" s="281"/>
      <c r="L115" s="281"/>
      <c r="M115" s="281"/>
      <c r="N115" s="281"/>
      <c r="O115" s="281"/>
      <c r="P115" s="281"/>
      <c r="Q115" s="281"/>
      <c r="R115" s="281"/>
      <c r="S115" s="281"/>
      <c r="T115" s="281"/>
      <c r="U115" s="281"/>
      <c r="V115" s="281"/>
      <c r="W115" s="281"/>
      <c r="X115" s="281"/>
      <c r="Y115" s="281"/>
      <c r="Z115" s="281"/>
    </row>
    <row r="116" spans="1:26" ht="12.75" customHeight="1">
      <c r="A116" s="281"/>
      <c r="B116" s="281"/>
      <c r="C116" s="281"/>
      <c r="D116" s="281"/>
      <c r="E116" s="281"/>
      <c r="F116" s="281"/>
      <c r="G116" s="281"/>
      <c r="H116" s="281"/>
      <c r="I116" s="281"/>
      <c r="J116" s="281"/>
      <c r="K116" s="281"/>
      <c r="L116" s="281"/>
      <c r="M116" s="281"/>
      <c r="N116" s="281"/>
      <c r="O116" s="281"/>
      <c r="P116" s="281"/>
      <c r="Q116" s="281"/>
      <c r="R116" s="281"/>
      <c r="S116" s="281"/>
      <c r="T116" s="281"/>
      <c r="U116" s="281"/>
      <c r="V116" s="281"/>
      <c r="W116" s="281"/>
      <c r="X116" s="281"/>
      <c r="Y116" s="281"/>
      <c r="Z116" s="281"/>
    </row>
    <row r="117" spans="1:26" ht="12.75" customHeight="1">
      <c r="A117" s="281"/>
      <c r="B117" s="281"/>
      <c r="C117" s="281"/>
      <c r="D117" s="281"/>
      <c r="E117" s="281"/>
      <c r="F117" s="281"/>
      <c r="G117" s="281"/>
      <c r="H117" s="281"/>
      <c r="I117" s="281"/>
      <c r="J117" s="281"/>
      <c r="K117" s="281"/>
      <c r="L117" s="281"/>
      <c r="M117" s="281"/>
      <c r="N117" s="281"/>
      <c r="O117" s="281"/>
      <c r="P117" s="281"/>
      <c r="Q117" s="281"/>
      <c r="R117" s="281"/>
      <c r="S117" s="281"/>
      <c r="T117" s="281"/>
      <c r="U117" s="281"/>
      <c r="V117" s="281"/>
      <c r="W117" s="281"/>
      <c r="X117" s="281"/>
      <c r="Y117" s="281"/>
      <c r="Z117" s="281"/>
    </row>
    <row r="118" spans="1:26" ht="12.75" customHeight="1">
      <c r="A118" s="281"/>
      <c r="B118" s="281"/>
      <c r="C118" s="281"/>
      <c r="D118" s="281"/>
      <c r="E118" s="281"/>
      <c r="F118" s="281"/>
      <c r="G118" s="281"/>
      <c r="H118" s="281"/>
      <c r="I118" s="281"/>
      <c r="J118" s="281"/>
      <c r="K118" s="281"/>
      <c r="L118" s="281"/>
      <c r="M118" s="281"/>
      <c r="N118" s="281"/>
      <c r="O118" s="281"/>
      <c r="P118" s="281"/>
      <c r="Q118" s="281"/>
      <c r="R118" s="281"/>
      <c r="S118" s="281"/>
      <c r="T118" s="281"/>
      <c r="U118" s="281"/>
      <c r="V118" s="281"/>
      <c r="W118" s="281"/>
      <c r="X118" s="281"/>
      <c r="Y118" s="281"/>
      <c r="Z118" s="281"/>
    </row>
    <row r="119" spans="1:26" ht="12.75" customHeight="1">
      <c r="A119" s="281"/>
      <c r="B119" s="281"/>
      <c r="C119" s="281"/>
      <c r="D119" s="281"/>
      <c r="E119" s="281"/>
      <c r="F119" s="281"/>
      <c r="G119" s="281"/>
      <c r="H119" s="281"/>
      <c r="I119" s="281"/>
      <c r="J119" s="281"/>
      <c r="K119" s="281"/>
      <c r="L119" s="281"/>
      <c r="M119" s="281"/>
      <c r="N119" s="281"/>
      <c r="O119" s="281"/>
      <c r="P119" s="281"/>
      <c r="Q119" s="281"/>
      <c r="R119" s="281"/>
      <c r="S119" s="281"/>
      <c r="T119" s="281"/>
      <c r="U119" s="281"/>
      <c r="V119" s="281"/>
      <c r="W119" s="281"/>
      <c r="X119" s="281"/>
      <c r="Y119" s="281"/>
      <c r="Z119" s="281"/>
    </row>
    <row r="120" spans="1:26" ht="12.75" customHeight="1">
      <c r="A120" s="281"/>
      <c r="B120" s="281"/>
      <c r="C120" s="281"/>
      <c r="D120" s="281"/>
      <c r="E120" s="281"/>
      <c r="F120" s="281"/>
      <c r="G120" s="281"/>
      <c r="H120" s="281"/>
      <c r="I120" s="281"/>
      <c r="J120" s="281"/>
      <c r="K120" s="281"/>
      <c r="L120" s="281"/>
      <c r="M120" s="281"/>
      <c r="N120" s="281"/>
      <c r="O120" s="281"/>
      <c r="P120" s="281"/>
      <c r="Q120" s="281"/>
      <c r="R120" s="281"/>
      <c r="S120" s="281"/>
      <c r="T120" s="281"/>
      <c r="U120" s="281"/>
      <c r="V120" s="281"/>
      <c r="W120" s="281"/>
      <c r="X120" s="281"/>
      <c r="Y120" s="281"/>
      <c r="Z120" s="281"/>
    </row>
    <row r="121" spans="1:26" ht="12.75" customHeight="1">
      <c r="A121" s="281"/>
      <c r="B121" s="281"/>
      <c r="C121" s="281"/>
      <c r="D121" s="281"/>
      <c r="E121" s="281"/>
      <c r="F121" s="281"/>
      <c r="G121" s="281"/>
      <c r="H121" s="281"/>
      <c r="I121" s="281"/>
      <c r="J121" s="281"/>
      <c r="K121" s="281"/>
      <c r="L121" s="281"/>
      <c r="M121" s="281"/>
      <c r="N121" s="281"/>
      <c r="O121" s="281"/>
      <c r="P121" s="281"/>
      <c r="Q121" s="281"/>
      <c r="R121" s="281"/>
      <c r="S121" s="281"/>
      <c r="T121" s="281"/>
      <c r="U121" s="281"/>
      <c r="V121" s="281"/>
      <c r="W121" s="281"/>
      <c r="X121" s="281"/>
      <c r="Y121" s="281"/>
      <c r="Z121" s="281"/>
    </row>
    <row r="122" spans="1:26" ht="12.75" customHeight="1">
      <c r="A122" s="281"/>
      <c r="B122" s="281"/>
      <c r="C122" s="281"/>
      <c r="D122" s="281"/>
      <c r="E122" s="281"/>
      <c r="F122" s="281"/>
      <c r="G122" s="281"/>
      <c r="H122" s="281"/>
      <c r="I122" s="281"/>
      <c r="J122" s="281"/>
      <c r="K122" s="281"/>
      <c r="L122" s="281"/>
      <c r="M122" s="281"/>
      <c r="N122" s="281"/>
      <c r="O122" s="281"/>
      <c r="P122" s="281"/>
      <c r="Q122" s="281"/>
      <c r="R122" s="281"/>
      <c r="S122" s="281"/>
      <c r="T122" s="281"/>
      <c r="U122" s="281"/>
      <c r="V122" s="281"/>
      <c r="W122" s="281"/>
      <c r="X122" s="281"/>
      <c r="Y122" s="281"/>
      <c r="Z122" s="281"/>
    </row>
    <row r="123" spans="1:26" ht="12.75" customHeight="1">
      <c r="A123" s="281"/>
      <c r="B123" s="281"/>
      <c r="C123" s="281"/>
      <c r="D123" s="281"/>
      <c r="E123" s="281"/>
      <c r="F123" s="281"/>
      <c r="G123" s="281"/>
      <c r="H123" s="281"/>
      <c r="I123" s="281"/>
      <c r="J123" s="281"/>
      <c r="K123" s="281"/>
      <c r="L123" s="281"/>
      <c r="M123" s="281"/>
      <c r="N123" s="281"/>
      <c r="O123" s="281"/>
      <c r="P123" s="281"/>
      <c r="Q123" s="281"/>
      <c r="R123" s="281"/>
      <c r="S123" s="281"/>
      <c r="T123" s="281"/>
      <c r="U123" s="281"/>
      <c r="V123" s="281"/>
      <c r="W123" s="281"/>
      <c r="X123" s="281"/>
      <c r="Y123" s="281"/>
      <c r="Z123" s="281"/>
    </row>
    <row r="124" spans="1:26" ht="12.75" customHeight="1">
      <c r="A124" s="281"/>
      <c r="B124" s="281"/>
      <c r="C124" s="281"/>
      <c r="D124" s="281"/>
      <c r="E124" s="281"/>
      <c r="F124" s="281"/>
      <c r="G124" s="281"/>
      <c r="H124" s="281"/>
      <c r="I124" s="281"/>
      <c r="J124" s="281"/>
      <c r="K124" s="281"/>
      <c r="L124" s="281"/>
      <c r="M124" s="281"/>
      <c r="N124" s="281"/>
      <c r="O124" s="281"/>
      <c r="P124" s="281"/>
      <c r="Q124" s="281"/>
      <c r="R124" s="281"/>
      <c r="S124" s="281"/>
      <c r="T124" s="281"/>
      <c r="U124" s="281"/>
      <c r="V124" s="281"/>
      <c r="W124" s="281"/>
      <c r="X124" s="281"/>
      <c r="Y124" s="281"/>
      <c r="Z124" s="281"/>
    </row>
    <row r="125" spans="1:26" ht="12.75" customHeight="1">
      <c r="A125" s="281"/>
      <c r="B125" s="281"/>
      <c r="C125" s="281"/>
      <c r="D125" s="281"/>
      <c r="E125" s="281"/>
      <c r="F125" s="281"/>
      <c r="G125" s="281"/>
      <c r="H125" s="281"/>
      <c r="I125" s="281"/>
      <c r="J125" s="281"/>
      <c r="K125" s="281"/>
      <c r="L125" s="281"/>
      <c r="M125" s="281"/>
      <c r="N125" s="281"/>
      <c r="O125" s="281"/>
      <c r="P125" s="281"/>
      <c r="Q125" s="281"/>
      <c r="R125" s="281"/>
      <c r="S125" s="281"/>
      <c r="T125" s="281"/>
      <c r="U125" s="281"/>
      <c r="V125" s="281"/>
      <c r="W125" s="281"/>
      <c r="X125" s="281"/>
      <c r="Y125" s="281"/>
      <c r="Z125" s="281"/>
    </row>
    <row r="126" spans="1:26" ht="12.75" customHeight="1">
      <c r="A126" s="281"/>
      <c r="B126" s="281"/>
      <c r="C126" s="281"/>
      <c r="D126" s="281"/>
      <c r="E126" s="281"/>
      <c r="F126" s="281"/>
      <c r="G126" s="281"/>
      <c r="H126" s="281"/>
      <c r="I126" s="281"/>
      <c r="J126" s="281"/>
      <c r="K126" s="281"/>
      <c r="L126" s="281"/>
      <c r="M126" s="281"/>
      <c r="N126" s="281"/>
      <c r="O126" s="281"/>
      <c r="P126" s="281"/>
      <c r="Q126" s="281"/>
      <c r="R126" s="281"/>
      <c r="S126" s="281"/>
      <c r="T126" s="281"/>
      <c r="U126" s="281"/>
      <c r="V126" s="281"/>
      <c r="W126" s="281"/>
      <c r="X126" s="281"/>
      <c r="Y126" s="281"/>
      <c r="Z126" s="281"/>
    </row>
    <row r="127" spans="1:26" ht="12.75" customHeight="1">
      <c r="A127" s="281"/>
      <c r="B127" s="281"/>
      <c r="C127" s="281"/>
      <c r="D127" s="281"/>
      <c r="E127" s="281"/>
      <c r="F127" s="281"/>
      <c r="G127" s="281"/>
      <c r="H127" s="281"/>
      <c r="I127" s="281"/>
      <c r="J127" s="281"/>
      <c r="K127" s="281"/>
      <c r="L127" s="281"/>
      <c r="M127" s="281"/>
      <c r="N127" s="281"/>
      <c r="O127" s="281"/>
      <c r="P127" s="281"/>
      <c r="Q127" s="281"/>
      <c r="R127" s="281"/>
      <c r="S127" s="281"/>
      <c r="T127" s="281"/>
      <c r="U127" s="281"/>
      <c r="V127" s="281"/>
      <c r="W127" s="281"/>
      <c r="X127" s="281"/>
      <c r="Y127" s="281"/>
      <c r="Z127" s="281"/>
    </row>
    <row r="128" spans="1:26" ht="12.75" customHeight="1">
      <c r="A128" s="281"/>
      <c r="B128" s="281"/>
      <c r="C128" s="281"/>
      <c r="D128" s="281"/>
      <c r="E128" s="281"/>
      <c r="F128" s="281"/>
      <c r="G128" s="281"/>
      <c r="H128" s="281"/>
      <c r="I128" s="281"/>
      <c r="J128" s="281"/>
      <c r="K128" s="281"/>
      <c r="L128" s="281"/>
      <c r="M128" s="281"/>
      <c r="N128" s="281"/>
      <c r="O128" s="281"/>
      <c r="P128" s="281"/>
      <c r="Q128" s="281"/>
      <c r="R128" s="281"/>
      <c r="S128" s="281"/>
      <c r="T128" s="281"/>
      <c r="U128" s="281"/>
      <c r="V128" s="281"/>
      <c r="W128" s="281"/>
      <c r="X128" s="281"/>
      <c r="Y128" s="281"/>
      <c r="Z128" s="281"/>
    </row>
    <row r="129" spans="1:26" ht="12.75" customHeight="1">
      <c r="A129" s="281"/>
      <c r="B129" s="281"/>
      <c r="C129" s="281"/>
      <c r="D129" s="281"/>
      <c r="E129" s="281"/>
      <c r="F129" s="281"/>
      <c r="G129" s="281"/>
      <c r="H129" s="281"/>
      <c r="I129" s="281"/>
      <c r="J129" s="281"/>
      <c r="K129" s="281"/>
      <c r="L129" s="281"/>
      <c r="M129" s="281"/>
      <c r="N129" s="281"/>
      <c r="O129" s="281"/>
      <c r="P129" s="281"/>
      <c r="Q129" s="281"/>
      <c r="R129" s="281"/>
      <c r="S129" s="281"/>
      <c r="T129" s="281"/>
      <c r="U129" s="281"/>
      <c r="V129" s="281"/>
      <c r="W129" s="281"/>
      <c r="X129" s="281"/>
      <c r="Y129" s="281"/>
      <c r="Z129" s="281"/>
    </row>
    <row r="130" spans="1:26" ht="12.75" customHeight="1">
      <c r="A130" s="281"/>
      <c r="B130" s="281"/>
      <c r="C130" s="281"/>
      <c r="D130" s="281"/>
      <c r="E130" s="281"/>
      <c r="F130" s="281"/>
      <c r="G130" s="281"/>
      <c r="H130" s="281"/>
      <c r="I130" s="281"/>
      <c r="J130" s="281"/>
      <c r="K130" s="281"/>
      <c r="L130" s="281"/>
      <c r="M130" s="281"/>
      <c r="N130" s="281"/>
      <c r="O130" s="281"/>
      <c r="P130" s="281"/>
      <c r="Q130" s="281"/>
      <c r="R130" s="281"/>
      <c r="S130" s="281"/>
      <c r="T130" s="281"/>
      <c r="U130" s="281"/>
      <c r="V130" s="281"/>
      <c r="W130" s="281"/>
      <c r="X130" s="281"/>
      <c r="Y130" s="281"/>
      <c r="Z130" s="281"/>
    </row>
    <row r="131" spans="1:26" ht="12.75" customHeight="1">
      <c r="A131" s="281"/>
      <c r="B131" s="281"/>
      <c r="C131" s="281"/>
      <c r="D131" s="281"/>
      <c r="E131" s="281"/>
      <c r="F131" s="281"/>
      <c r="G131" s="281"/>
      <c r="H131" s="281"/>
      <c r="I131" s="281"/>
      <c r="J131" s="281"/>
      <c r="K131" s="281"/>
      <c r="L131" s="281"/>
      <c r="M131" s="281"/>
      <c r="N131" s="281"/>
      <c r="O131" s="281"/>
      <c r="P131" s="281"/>
      <c r="Q131" s="281"/>
      <c r="R131" s="281"/>
      <c r="S131" s="281"/>
      <c r="T131" s="281"/>
      <c r="U131" s="281"/>
      <c r="V131" s="281"/>
      <c r="W131" s="281"/>
      <c r="X131" s="281"/>
      <c r="Y131" s="281"/>
      <c r="Z131" s="281"/>
    </row>
    <row r="132" spans="1:26" ht="12.75" customHeight="1">
      <c r="A132" s="281"/>
      <c r="B132" s="281"/>
      <c r="C132" s="281"/>
      <c r="D132" s="281"/>
      <c r="E132" s="281"/>
      <c r="F132" s="281"/>
      <c r="G132" s="281"/>
      <c r="H132" s="281"/>
      <c r="I132" s="281"/>
      <c r="J132" s="281"/>
      <c r="K132" s="281"/>
      <c r="L132" s="281"/>
      <c r="M132" s="281"/>
      <c r="N132" s="281"/>
      <c r="O132" s="281"/>
      <c r="P132" s="281"/>
      <c r="Q132" s="281"/>
      <c r="R132" s="281"/>
      <c r="S132" s="281"/>
      <c r="T132" s="281"/>
      <c r="U132" s="281"/>
      <c r="V132" s="281"/>
      <c r="W132" s="281"/>
      <c r="X132" s="281"/>
      <c r="Y132" s="281"/>
      <c r="Z132" s="281"/>
    </row>
    <row r="133" spans="1:26" ht="12.75" customHeight="1">
      <c r="A133" s="281"/>
      <c r="B133" s="281"/>
      <c r="C133" s="281"/>
      <c r="D133" s="281"/>
      <c r="E133" s="281"/>
      <c r="F133" s="281"/>
      <c r="G133" s="281"/>
      <c r="H133" s="281"/>
      <c r="I133" s="281"/>
      <c r="J133" s="281"/>
      <c r="K133" s="281"/>
      <c r="L133" s="281"/>
      <c r="M133" s="281"/>
      <c r="N133" s="281"/>
      <c r="O133" s="281"/>
      <c r="P133" s="281"/>
      <c r="Q133" s="281"/>
      <c r="R133" s="281"/>
      <c r="S133" s="281"/>
      <c r="T133" s="281"/>
      <c r="U133" s="281"/>
      <c r="V133" s="281"/>
      <c r="W133" s="281"/>
      <c r="X133" s="281"/>
      <c r="Y133" s="281"/>
      <c r="Z133" s="281"/>
    </row>
    <row r="134" spans="1:26" ht="12.75" customHeight="1">
      <c r="A134" s="281"/>
      <c r="B134" s="281"/>
      <c r="C134" s="281"/>
      <c r="D134" s="281"/>
      <c r="E134" s="281"/>
      <c r="F134" s="281"/>
      <c r="G134" s="281"/>
      <c r="H134" s="281"/>
      <c r="I134" s="281"/>
      <c r="J134" s="281"/>
      <c r="K134" s="281"/>
      <c r="L134" s="281"/>
      <c r="M134" s="281"/>
      <c r="N134" s="281"/>
      <c r="O134" s="281"/>
      <c r="P134" s="281"/>
      <c r="Q134" s="281"/>
      <c r="R134" s="281"/>
      <c r="S134" s="281"/>
      <c r="T134" s="281"/>
      <c r="U134" s="281"/>
      <c r="V134" s="281"/>
      <c r="W134" s="281"/>
      <c r="X134" s="281"/>
      <c r="Y134" s="281"/>
      <c r="Z134" s="281"/>
    </row>
    <row r="135" spans="1:26" ht="12.75" customHeight="1">
      <c r="A135" s="281"/>
      <c r="B135" s="281"/>
      <c r="C135" s="281"/>
      <c r="D135" s="281"/>
      <c r="E135" s="281"/>
      <c r="F135" s="281"/>
      <c r="G135" s="281"/>
      <c r="H135" s="281"/>
      <c r="I135" s="281"/>
      <c r="J135" s="281"/>
      <c r="K135" s="281"/>
      <c r="L135" s="281"/>
      <c r="M135" s="281"/>
      <c r="N135" s="281"/>
      <c r="O135" s="281"/>
      <c r="P135" s="281"/>
      <c r="Q135" s="281"/>
      <c r="R135" s="281"/>
      <c r="S135" s="281"/>
      <c r="T135" s="281"/>
      <c r="U135" s="281"/>
      <c r="V135" s="281"/>
      <c r="W135" s="281"/>
      <c r="X135" s="281"/>
      <c r="Y135" s="281"/>
      <c r="Z135" s="281"/>
    </row>
    <row r="136" spans="1:26" ht="12.75" customHeight="1">
      <c r="A136" s="281"/>
      <c r="B136" s="281"/>
      <c r="C136" s="281"/>
      <c r="D136" s="281"/>
      <c r="E136" s="281"/>
      <c r="F136" s="281"/>
      <c r="G136" s="281"/>
      <c r="H136" s="281"/>
      <c r="I136" s="281"/>
      <c r="J136" s="281"/>
      <c r="K136" s="281"/>
      <c r="L136" s="281"/>
      <c r="M136" s="281"/>
      <c r="N136" s="281"/>
      <c r="O136" s="281"/>
      <c r="P136" s="281"/>
      <c r="Q136" s="281"/>
      <c r="R136" s="281"/>
      <c r="S136" s="281"/>
      <c r="T136" s="281"/>
      <c r="U136" s="281"/>
      <c r="V136" s="281"/>
      <c r="W136" s="281"/>
      <c r="X136" s="281"/>
      <c r="Y136" s="281"/>
      <c r="Z136" s="281"/>
    </row>
    <row r="137" spans="1:26" ht="12.75" customHeight="1">
      <c r="A137" s="281"/>
      <c r="B137" s="281"/>
      <c r="C137" s="281"/>
      <c r="D137" s="281"/>
      <c r="E137" s="281"/>
      <c r="F137" s="281"/>
      <c r="G137" s="281"/>
      <c r="H137" s="281"/>
      <c r="I137" s="281"/>
      <c r="J137" s="281"/>
      <c r="K137" s="281"/>
      <c r="L137" s="281"/>
      <c r="M137" s="281"/>
      <c r="N137" s="281"/>
      <c r="O137" s="281"/>
      <c r="P137" s="281"/>
      <c r="Q137" s="281"/>
      <c r="R137" s="281"/>
      <c r="S137" s="281"/>
      <c r="T137" s="281"/>
      <c r="U137" s="281"/>
      <c r="V137" s="281"/>
      <c r="W137" s="281"/>
      <c r="X137" s="281"/>
      <c r="Y137" s="281"/>
      <c r="Z137" s="281"/>
    </row>
    <row r="138" spans="1:26" ht="12.75" customHeight="1">
      <c r="A138" s="281"/>
      <c r="B138" s="281"/>
      <c r="C138" s="281"/>
      <c r="D138" s="281"/>
      <c r="E138" s="281"/>
      <c r="F138" s="281"/>
      <c r="G138" s="281"/>
      <c r="H138" s="281"/>
      <c r="I138" s="281"/>
      <c r="J138" s="281"/>
      <c r="K138" s="281"/>
      <c r="L138" s="281"/>
      <c r="M138" s="281"/>
      <c r="N138" s="281"/>
      <c r="O138" s="281"/>
      <c r="P138" s="281"/>
      <c r="Q138" s="281"/>
      <c r="R138" s="281"/>
      <c r="S138" s="281"/>
      <c r="T138" s="281"/>
      <c r="U138" s="281"/>
      <c r="V138" s="281"/>
      <c r="W138" s="281"/>
      <c r="X138" s="281"/>
      <c r="Y138" s="281"/>
      <c r="Z138" s="281"/>
    </row>
    <row r="139" spans="1:26" ht="12.75" customHeight="1">
      <c r="A139" s="281"/>
      <c r="B139" s="281"/>
      <c r="C139" s="281"/>
      <c r="D139" s="281"/>
      <c r="E139" s="281"/>
      <c r="F139" s="281"/>
      <c r="G139" s="281"/>
      <c r="H139" s="281"/>
      <c r="I139" s="281"/>
      <c r="J139" s="281"/>
      <c r="K139" s="281"/>
      <c r="L139" s="281"/>
      <c r="M139" s="281"/>
      <c r="N139" s="281"/>
      <c r="O139" s="281"/>
      <c r="P139" s="281"/>
      <c r="Q139" s="281"/>
      <c r="R139" s="281"/>
      <c r="S139" s="281"/>
      <c r="T139" s="281"/>
      <c r="U139" s="281"/>
      <c r="V139" s="281"/>
      <c r="W139" s="281"/>
      <c r="X139" s="281"/>
      <c r="Y139" s="281"/>
      <c r="Z139" s="281"/>
    </row>
    <row r="140" spans="1:26" ht="12.75" customHeight="1">
      <c r="A140" s="281"/>
      <c r="B140" s="281"/>
      <c r="C140" s="281"/>
      <c r="D140" s="281"/>
      <c r="E140" s="281"/>
      <c r="F140" s="281"/>
      <c r="G140" s="281"/>
      <c r="H140" s="281"/>
      <c r="I140" s="281"/>
      <c r="J140" s="281"/>
      <c r="K140" s="281"/>
      <c r="L140" s="281"/>
      <c r="M140" s="281"/>
      <c r="N140" s="281"/>
      <c r="O140" s="281"/>
      <c r="P140" s="281"/>
      <c r="Q140" s="281"/>
      <c r="R140" s="281"/>
      <c r="S140" s="281"/>
      <c r="T140" s="281"/>
      <c r="U140" s="281"/>
      <c r="V140" s="281"/>
      <c r="W140" s="281"/>
      <c r="X140" s="281"/>
      <c r="Y140" s="281"/>
      <c r="Z140" s="281"/>
    </row>
    <row r="141" spans="1:26" ht="12.75" customHeight="1">
      <c r="A141" s="281"/>
      <c r="B141" s="281"/>
      <c r="C141" s="281"/>
      <c r="D141" s="281"/>
      <c r="E141" s="281"/>
      <c r="F141" s="281"/>
      <c r="G141" s="281"/>
      <c r="H141" s="281"/>
      <c r="I141" s="281"/>
      <c r="J141" s="281"/>
      <c r="K141" s="281"/>
      <c r="L141" s="281"/>
      <c r="M141" s="281"/>
      <c r="N141" s="281"/>
      <c r="O141" s="281"/>
      <c r="P141" s="281"/>
      <c r="Q141" s="281"/>
      <c r="R141" s="281"/>
      <c r="S141" s="281"/>
      <c r="T141" s="281"/>
      <c r="U141" s="281"/>
      <c r="V141" s="281"/>
      <c r="W141" s="281"/>
      <c r="X141" s="281"/>
      <c r="Y141" s="281"/>
      <c r="Z141" s="281"/>
    </row>
    <row r="142" spans="1:26" ht="12.75" customHeight="1">
      <c r="A142" s="281"/>
      <c r="B142" s="281"/>
      <c r="C142" s="281"/>
      <c r="D142" s="281"/>
      <c r="E142" s="281"/>
      <c r="F142" s="281"/>
      <c r="G142" s="281"/>
      <c r="H142" s="281"/>
      <c r="I142" s="281"/>
      <c r="J142" s="281"/>
      <c r="K142" s="281"/>
      <c r="L142" s="281"/>
      <c r="M142" s="281"/>
      <c r="N142" s="281"/>
      <c r="O142" s="281"/>
      <c r="P142" s="281"/>
      <c r="Q142" s="281"/>
      <c r="R142" s="281"/>
      <c r="S142" s="281"/>
      <c r="T142" s="281"/>
      <c r="U142" s="281"/>
      <c r="V142" s="281"/>
      <c r="W142" s="281"/>
      <c r="X142" s="281"/>
      <c r="Y142" s="281"/>
      <c r="Z142" s="281"/>
    </row>
    <row r="143" spans="1:26" ht="12.75" customHeight="1">
      <c r="A143" s="281"/>
      <c r="B143" s="281"/>
      <c r="C143" s="281"/>
      <c r="D143" s="281"/>
      <c r="E143" s="281"/>
      <c r="F143" s="281"/>
      <c r="G143" s="281"/>
      <c r="H143" s="281"/>
      <c r="I143" s="281"/>
      <c r="J143" s="281"/>
      <c r="K143" s="281"/>
      <c r="L143" s="281"/>
      <c r="M143" s="281"/>
      <c r="N143" s="281"/>
      <c r="O143" s="281"/>
      <c r="P143" s="281"/>
      <c r="Q143" s="281"/>
      <c r="R143" s="281"/>
      <c r="S143" s="281"/>
      <c r="T143" s="281"/>
      <c r="U143" s="281"/>
      <c r="V143" s="281"/>
      <c r="W143" s="281"/>
      <c r="X143" s="281"/>
      <c r="Y143" s="281"/>
      <c r="Z143" s="281"/>
    </row>
    <row r="144" spans="1:26" ht="12.75" customHeight="1">
      <c r="A144" s="281"/>
      <c r="B144" s="281"/>
      <c r="C144" s="281"/>
      <c r="D144" s="281"/>
      <c r="E144" s="281"/>
      <c r="F144" s="281"/>
      <c r="G144" s="281"/>
      <c r="H144" s="281"/>
      <c r="I144" s="281"/>
      <c r="J144" s="281"/>
      <c r="K144" s="281"/>
      <c r="L144" s="281"/>
      <c r="M144" s="281"/>
      <c r="N144" s="281"/>
      <c r="O144" s="281"/>
      <c r="P144" s="281"/>
      <c r="Q144" s="281"/>
      <c r="R144" s="281"/>
      <c r="S144" s="281"/>
      <c r="T144" s="281"/>
      <c r="U144" s="281"/>
      <c r="V144" s="281"/>
      <c r="W144" s="281"/>
      <c r="X144" s="281"/>
      <c r="Y144" s="281"/>
      <c r="Z144" s="281"/>
    </row>
    <row r="145" spans="1:26" ht="12.75" customHeight="1">
      <c r="A145" s="281"/>
      <c r="B145" s="281"/>
      <c r="C145" s="281"/>
      <c r="D145" s="281"/>
      <c r="E145" s="281"/>
      <c r="F145" s="281"/>
      <c r="G145" s="281"/>
      <c r="H145" s="281"/>
      <c r="I145" s="281"/>
      <c r="J145" s="281"/>
      <c r="K145" s="281"/>
      <c r="L145" s="281"/>
      <c r="M145" s="281"/>
      <c r="N145" s="281"/>
      <c r="O145" s="281"/>
      <c r="P145" s="281"/>
      <c r="Q145" s="281"/>
      <c r="R145" s="281"/>
      <c r="S145" s="281"/>
      <c r="T145" s="281"/>
      <c r="U145" s="281"/>
      <c r="V145" s="281"/>
      <c r="W145" s="281"/>
      <c r="X145" s="281"/>
      <c r="Y145" s="281"/>
      <c r="Z145" s="281"/>
    </row>
    <row r="146" spans="1:26" ht="12.75" customHeight="1">
      <c r="A146" s="281"/>
      <c r="B146" s="281"/>
      <c r="C146" s="281"/>
      <c r="D146" s="281"/>
      <c r="E146" s="281"/>
      <c r="F146" s="281"/>
      <c r="G146" s="281"/>
      <c r="H146" s="281"/>
      <c r="I146" s="281"/>
      <c r="J146" s="281"/>
      <c r="K146" s="281"/>
      <c r="L146" s="281"/>
      <c r="M146" s="281"/>
      <c r="N146" s="281"/>
      <c r="O146" s="281"/>
      <c r="P146" s="281"/>
      <c r="Q146" s="281"/>
      <c r="R146" s="281"/>
      <c r="S146" s="281"/>
      <c r="T146" s="281"/>
      <c r="U146" s="281"/>
      <c r="V146" s="281"/>
      <c r="W146" s="281"/>
      <c r="X146" s="281"/>
      <c r="Y146" s="281"/>
      <c r="Z146" s="281"/>
    </row>
    <row r="147" spans="1:26" ht="12.75" customHeight="1">
      <c r="A147" s="281"/>
      <c r="B147" s="281"/>
      <c r="C147" s="281"/>
      <c r="D147" s="281"/>
      <c r="E147" s="281"/>
      <c r="F147" s="281"/>
      <c r="G147" s="281"/>
      <c r="H147" s="281"/>
      <c r="I147" s="281"/>
      <c r="J147" s="281"/>
      <c r="K147" s="281"/>
      <c r="L147" s="281"/>
      <c r="M147" s="281"/>
      <c r="N147" s="281"/>
      <c r="O147" s="281"/>
      <c r="P147" s="281"/>
      <c r="Q147" s="281"/>
      <c r="R147" s="281"/>
      <c r="S147" s="281"/>
      <c r="T147" s="281"/>
      <c r="U147" s="281"/>
      <c r="V147" s="281"/>
      <c r="W147" s="281"/>
      <c r="X147" s="281"/>
      <c r="Y147" s="281"/>
      <c r="Z147" s="281"/>
    </row>
    <row r="148" spans="1:26" ht="12.75" customHeight="1">
      <c r="A148" s="281"/>
      <c r="B148" s="281"/>
      <c r="C148" s="281"/>
      <c r="D148" s="281"/>
      <c r="E148" s="281"/>
      <c r="F148" s="281"/>
      <c r="G148" s="281"/>
      <c r="H148" s="281"/>
      <c r="I148" s="281"/>
      <c r="J148" s="281"/>
      <c r="K148" s="281"/>
      <c r="L148" s="281"/>
      <c r="M148" s="281"/>
      <c r="N148" s="281"/>
      <c r="O148" s="281"/>
      <c r="P148" s="281"/>
      <c r="Q148" s="281"/>
      <c r="R148" s="281"/>
      <c r="S148" s="281"/>
      <c r="T148" s="281"/>
      <c r="U148" s="281"/>
      <c r="V148" s="281"/>
      <c r="W148" s="281"/>
      <c r="X148" s="281"/>
      <c r="Y148" s="281"/>
      <c r="Z148" s="281"/>
    </row>
    <row r="149" spans="1:26" ht="12.75" customHeight="1">
      <c r="A149" s="281"/>
      <c r="B149" s="281"/>
      <c r="C149" s="281"/>
      <c r="D149" s="281"/>
      <c r="E149" s="281"/>
      <c r="F149" s="281"/>
      <c r="G149" s="281"/>
      <c r="H149" s="281"/>
      <c r="I149" s="281"/>
      <c r="J149" s="281"/>
      <c r="K149" s="281"/>
      <c r="L149" s="281"/>
      <c r="M149" s="281"/>
      <c r="N149" s="281"/>
      <c r="O149" s="281"/>
      <c r="P149" s="281"/>
      <c r="Q149" s="281"/>
      <c r="R149" s="281"/>
      <c r="S149" s="281"/>
      <c r="T149" s="281"/>
      <c r="U149" s="281"/>
      <c r="V149" s="281"/>
      <c r="W149" s="281"/>
      <c r="X149" s="281"/>
      <c r="Y149" s="281"/>
      <c r="Z149" s="281"/>
    </row>
    <row r="150" spans="1:26" ht="12.75" customHeight="1">
      <c r="A150" s="281"/>
      <c r="B150" s="281"/>
      <c r="C150" s="281"/>
      <c r="D150" s="281"/>
      <c r="E150" s="281"/>
      <c r="F150" s="281"/>
      <c r="G150" s="281"/>
      <c r="H150" s="281"/>
      <c r="I150" s="281"/>
      <c r="J150" s="281"/>
      <c r="K150" s="281"/>
      <c r="L150" s="281"/>
      <c r="M150" s="281"/>
      <c r="N150" s="281"/>
      <c r="O150" s="281"/>
      <c r="P150" s="281"/>
      <c r="Q150" s="281"/>
      <c r="R150" s="281"/>
      <c r="S150" s="281"/>
      <c r="T150" s="281"/>
      <c r="U150" s="281"/>
      <c r="V150" s="281"/>
      <c r="W150" s="281"/>
      <c r="X150" s="281"/>
      <c r="Y150" s="281"/>
      <c r="Z150" s="281"/>
    </row>
    <row r="151" spans="1:26" ht="12.75" customHeight="1">
      <c r="A151" s="281"/>
      <c r="B151" s="281"/>
      <c r="C151" s="281"/>
      <c r="D151" s="281"/>
      <c r="E151" s="281"/>
      <c r="F151" s="281"/>
      <c r="G151" s="281"/>
      <c r="H151" s="281"/>
      <c r="I151" s="281"/>
      <c r="J151" s="281"/>
      <c r="K151" s="281"/>
      <c r="L151" s="281"/>
      <c r="M151" s="281"/>
      <c r="N151" s="281"/>
      <c r="O151" s="281"/>
      <c r="P151" s="281"/>
      <c r="Q151" s="281"/>
      <c r="R151" s="281"/>
      <c r="S151" s="281"/>
      <c r="T151" s="281"/>
      <c r="U151" s="281"/>
      <c r="V151" s="281"/>
      <c r="W151" s="281"/>
      <c r="X151" s="281"/>
      <c r="Y151" s="281"/>
      <c r="Z151" s="281"/>
    </row>
    <row r="152" spans="1:26" ht="12.75" customHeight="1">
      <c r="A152" s="281"/>
      <c r="B152" s="281"/>
      <c r="C152" s="281"/>
      <c r="D152" s="281"/>
      <c r="E152" s="281"/>
      <c r="F152" s="281"/>
      <c r="G152" s="281"/>
      <c r="H152" s="281"/>
      <c r="I152" s="281"/>
      <c r="J152" s="281"/>
      <c r="K152" s="281"/>
      <c r="L152" s="281"/>
      <c r="M152" s="281"/>
      <c r="N152" s="281"/>
      <c r="O152" s="281"/>
      <c r="P152" s="281"/>
      <c r="Q152" s="281"/>
      <c r="R152" s="281"/>
      <c r="S152" s="281"/>
      <c r="T152" s="281"/>
      <c r="U152" s="281"/>
      <c r="V152" s="281"/>
      <c r="W152" s="281"/>
      <c r="X152" s="281"/>
      <c r="Y152" s="281"/>
      <c r="Z152" s="281"/>
    </row>
    <row r="153" spans="1:26" ht="12.75" customHeight="1">
      <c r="A153" s="281"/>
      <c r="B153" s="281"/>
      <c r="C153" s="281"/>
      <c r="D153" s="281"/>
      <c r="E153" s="281"/>
      <c r="F153" s="281"/>
      <c r="G153" s="281"/>
      <c r="H153" s="281"/>
      <c r="I153" s="281"/>
      <c r="J153" s="281"/>
      <c r="K153" s="281"/>
      <c r="L153" s="281"/>
      <c r="M153" s="281"/>
      <c r="N153" s="281"/>
      <c r="O153" s="281"/>
      <c r="P153" s="281"/>
      <c r="Q153" s="281"/>
      <c r="R153" s="281"/>
      <c r="S153" s="281"/>
      <c r="T153" s="281"/>
      <c r="U153" s="281"/>
      <c r="V153" s="281"/>
      <c r="W153" s="281"/>
      <c r="X153" s="281"/>
      <c r="Y153" s="281"/>
      <c r="Z153" s="281"/>
    </row>
    <row r="154" spans="1:26" ht="12.75" customHeight="1">
      <c r="A154" s="281"/>
      <c r="B154" s="281"/>
      <c r="C154" s="281"/>
      <c r="D154" s="281"/>
      <c r="E154" s="281"/>
      <c r="F154" s="281"/>
      <c r="G154" s="281"/>
      <c r="H154" s="281"/>
      <c r="I154" s="281"/>
      <c r="J154" s="281"/>
      <c r="K154" s="281"/>
      <c r="L154" s="281"/>
      <c r="M154" s="281"/>
      <c r="N154" s="281"/>
      <c r="O154" s="281"/>
      <c r="P154" s="281"/>
      <c r="Q154" s="281"/>
      <c r="R154" s="281"/>
      <c r="S154" s="281"/>
      <c r="T154" s="281"/>
      <c r="U154" s="281"/>
      <c r="V154" s="281"/>
      <c r="W154" s="281"/>
      <c r="X154" s="281"/>
      <c r="Y154" s="281"/>
      <c r="Z154" s="281"/>
    </row>
    <row r="155" spans="1:26" ht="12.75" customHeight="1">
      <c r="A155" s="281"/>
      <c r="B155" s="281"/>
      <c r="C155" s="281"/>
      <c r="D155" s="281"/>
      <c r="E155" s="281"/>
      <c r="F155" s="281"/>
      <c r="G155" s="281"/>
      <c r="H155" s="281"/>
      <c r="I155" s="281"/>
      <c r="J155" s="281"/>
      <c r="K155" s="281"/>
      <c r="L155" s="281"/>
      <c r="M155" s="281"/>
      <c r="N155" s="281"/>
      <c r="O155" s="281"/>
      <c r="P155" s="281"/>
      <c r="Q155" s="281"/>
      <c r="R155" s="281"/>
      <c r="S155" s="281"/>
      <c r="T155" s="281"/>
      <c r="U155" s="281"/>
      <c r="V155" s="281"/>
      <c r="W155" s="281"/>
      <c r="X155" s="281"/>
      <c r="Y155" s="281"/>
      <c r="Z155" s="281"/>
    </row>
    <row r="156" spans="1:26" ht="12.75" customHeight="1">
      <c r="A156" s="281"/>
      <c r="B156" s="281"/>
      <c r="C156" s="281"/>
      <c r="D156" s="281"/>
      <c r="E156" s="281"/>
      <c r="F156" s="281"/>
      <c r="G156" s="281"/>
      <c r="H156" s="281"/>
      <c r="I156" s="281"/>
      <c r="J156" s="281"/>
      <c r="K156" s="281"/>
      <c r="L156" s="281"/>
      <c r="M156" s="281"/>
      <c r="N156" s="281"/>
      <c r="O156" s="281"/>
      <c r="P156" s="281"/>
      <c r="Q156" s="281"/>
      <c r="R156" s="281"/>
      <c r="S156" s="281"/>
      <c r="T156" s="281"/>
      <c r="U156" s="281"/>
      <c r="V156" s="281"/>
      <c r="W156" s="281"/>
      <c r="X156" s="281"/>
      <c r="Y156" s="281"/>
      <c r="Z156" s="281"/>
    </row>
    <row r="157" spans="1:26" ht="12.75" customHeight="1">
      <c r="A157" s="281"/>
      <c r="B157" s="281"/>
      <c r="C157" s="281"/>
      <c r="D157" s="281"/>
      <c r="E157" s="281"/>
      <c r="F157" s="281"/>
      <c r="G157" s="281"/>
      <c r="H157" s="281"/>
      <c r="I157" s="281"/>
      <c r="J157" s="281"/>
      <c r="K157" s="281"/>
      <c r="L157" s="281"/>
      <c r="M157" s="281"/>
      <c r="N157" s="281"/>
      <c r="O157" s="281"/>
      <c r="P157" s="281"/>
      <c r="Q157" s="281"/>
      <c r="R157" s="281"/>
      <c r="S157" s="281"/>
      <c r="T157" s="281"/>
      <c r="U157" s="281"/>
      <c r="V157" s="281"/>
      <c r="W157" s="281"/>
      <c r="X157" s="281"/>
      <c r="Y157" s="281"/>
      <c r="Z157" s="281"/>
    </row>
    <row r="158" spans="1:26" ht="12.75" customHeight="1">
      <c r="A158" s="281"/>
      <c r="B158" s="281"/>
      <c r="C158" s="281"/>
      <c r="D158" s="281"/>
      <c r="E158" s="281"/>
      <c r="F158" s="281"/>
      <c r="G158" s="281"/>
      <c r="H158" s="281"/>
      <c r="I158" s="281"/>
      <c r="J158" s="281"/>
      <c r="K158" s="281"/>
      <c r="L158" s="281"/>
      <c r="M158" s="281"/>
      <c r="N158" s="281"/>
      <c r="O158" s="281"/>
      <c r="P158" s="281"/>
      <c r="Q158" s="281"/>
      <c r="R158" s="281"/>
      <c r="S158" s="281"/>
      <c r="T158" s="281"/>
      <c r="U158" s="281"/>
      <c r="V158" s="281"/>
      <c r="W158" s="281"/>
      <c r="X158" s="281"/>
      <c r="Y158" s="281"/>
      <c r="Z158" s="281"/>
    </row>
    <row r="159" spans="1:26" ht="12.75" customHeight="1">
      <c r="A159" s="281"/>
      <c r="B159" s="281"/>
      <c r="C159" s="281"/>
      <c r="D159" s="281"/>
      <c r="E159" s="281"/>
      <c r="F159" s="281"/>
      <c r="G159" s="281"/>
      <c r="H159" s="281"/>
      <c r="I159" s="281"/>
      <c r="J159" s="281"/>
      <c r="K159" s="281"/>
      <c r="L159" s="281"/>
      <c r="M159" s="281"/>
      <c r="N159" s="281"/>
      <c r="O159" s="281"/>
      <c r="P159" s="281"/>
      <c r="Q159" s="281"/>
      <c r="R159" s="281"/>
      <c r="S159" s="281"/>
      <c r="T159" s="281"/>
      <c r="U159" s="281"/>
      <c r="V159" s="281"/>
      <c r="W159" s="281"/>
      <c r="X159" s="281"/>
      <c r="Y159" s="281"/>
      <c r="Z159" s="281"/>
    </row>
    <row r="160" spans="1:26" ht="12.75" customHeight="1">
      <c r="A160" s="281"/>
      <c r="B160" s="281"/>
      <c r="C160" s="281"/>
      <c r="D160" s="281"/>
      <c r="E160" s="281"/>
      <c r="F160" s="281"/>
      <c r="G160" s="281"/>
      <c r="H160" s="281"/>
      <c r="I160" s="281"/>
      <c r="J160" s="281"/>
      <c r="K160" s="281"/>
      <c r="L160" s="281"/>
      <c r="M160" s="281"/>
      <c r="N160" s="281"/>
      <c r="O160" s="281"/>
      <c r="P160" s="281"/>
      <c r="Q160" s="281"/>
      <c r="R160" s="281"/>
      <c r="S160" s="281"/>
      <c r="T160" s="281"/>
      <c r="U160" s="281"/>
      <c r="V160" s="281"/>
      <c r="W160" s="281"/>
      <c r="X160" s="281"/>
      <c r="Y160" s="281"/>
      <c r="Z160" s="281"/>
    </row>
    <row r="161" spans="1:26" ht="12.75" customHeight="1">
      <c r="A161" s="281"/>
      <c r="B161" s="281"/>
      <c r="C161" s="281"/>
      <c r="D161" s="281"/>
      <c r="E161" s="281"/>
      <c r="F161" s="281"/>
      <c r="G161" s="281"/>
      <c r="H161" s="281"/>
      <c r="I161" s="281"/>
      <c r="J161" s="281"/>
      <c r="K161" s="281"/>
      <c r="L161" s="281"/>
      <c r="M161" s="281"/>
      <c r="N161" s="281"/>
      <c r="O161" s="281"/>
      <c r="P161" s="281"/>
      <c r="Q161" s="281"/>
      <c r="R161" s="281"/>
      <c r="S161" s="281"/>
      <c r="T161" s="281"/>
      <c r="U161" s="281"/>
      <c r="V161" s="281"/>
      <c r="W161" s="281"/>
      <c r="X161" s="281"/>
      <c r="Y161" s="281"/>
      <c r="Z161" s="281"/>
    </row>
    <row r="162" spans="1:26" ht="12.75" customHeight="1">
      <c r="A162" s="281"/>
      <c r="B162" s="281"/>
      <c r="C162" s="281"/>
      <c r="D162" s="281"/>
      <c r="E162" s="281"/>
      <c r="F162" s="281"/>
      <c r="G162" s="281"/>
      <c r="H162" s="281"/>
      <c r="I162" s="281"/>
      <c r="J162" s="281"/>
      <c r="K162" s="281"/>
      <c r="L162" s="281"/>
      <c r="M162" s="281"/>
      <c r="N162" s="281"/>
      <c r="O162" s="281"/>
      <c r="P162" s="281"/>
      <c r="Q162" s="281"/>
      <c r="R162" s="281"/>
      <c r="S162" s="281"/>
      <c r="T162" s="281"/>
      <c r="U162" s="281"/>
      <c r="V162" s="281"/>
      <c r="W162" s="281"/>
      <c r="X162" s="281"/>
      <c r="Y162" s="281"/>
      <c r="Z162" s="281"/>
    </row>
    <row r="163" spans="1:26" ht="12.75" customHeight="1">
      <c r="A163" s="281"/>
      <c r="B163" s="281"/>
      <c r="C163" s="281"/>
      <c r="D163" s="281"/>
      <c r="E163" s="281"/>
      <c r="F163" s="281"/>
      <c r="G163" s="281"/>
      <c r="H163" s="281"/>
      <c r="I163" s="281"/>
      <c r="J163" s="281"/>
      <c r="K163" s="281"/>
      <c r="L163" s="281"/>
      <c r="M163" s="281"/>
      <c r="N163" s="281"/>
      <c r="O163" s="281"/>
      <c r="P163" s="281"/>
      <c r="Q163" s="281"/>
      <c r="R163" s="281"/>
      <c r="S163" s="281"/>
      <c r="T163" s="281"/>
      <c r="U163" s="281"/>
      <c r="V163" s="281"/>
      <c r="W163" s="281"/>
      <c r="X163" s="281"/>
      <c r="Y163" s="281"/>
      <c r="Z163" s="281"/>
    </row>
    <row r="164" spans="1:26" ht="12.75" customHeight="1">
      <c r="A164" s="281"/>
      <c r="B164" s="281"/>
      <c r="C164" s="281"/>
      <c r="D164" s="281"/>
      <c r="E164" s="281"/>
      <c r="F164" s="281"/>
      <c r="G164" s="281"/>
      <c r="H164" s="281"/>
      <c r="I164" s="281"/>
      <c r="J164" s="281"/>
      <c r="K164" s="281"/>
      <c r="L164" s="281"/>
      <c r="M164" s="281"/>
      <c r="N164" s="281"/>
      <c r="O164" s="281"/>
      <c r="P164" s="281"/>
      <c r="Q164" s="281"/>
      <c r="R164" s="281"/>
      <c r="S164" s="281"/>
      <c r="T164" s="281"/>
      <c r="U164" s="281"/>
      <c r="V164" s="281"/>
      <c r="W164" s="281"/>
      <c r="X164" s="281"/>
      <c r="Y164" s="281"/>
      <c r="Z164" s="281"/>
    </row>
    <row r="165" spans="1:26" ht="12.75" customHeight="1">
      <c r="A165" s="281"/>
      <c r="B165" s="281"/>
      <c r="C165" s="281"/>
      <c r="D165" s="281"/>
      <c r="E165" s="281"/>
      <c r="F165" s="281"/>
      <c r="G165" s="281"/>
      <c r="H165" s="281"/>
      <c r="I165" s="281"/>
      <c r="J165" s="281"/>
      <c r="K165" s="281"/>
      <c r="L165" s="281"/>
      <c r="M165" s="281"/>
      <c r="N165" s="281"/>
      <c r="O165" s="281"/>
      <c r="P165" s="281"/>
      <c r="Q165" s="281"/>
      <c r="R165" s="281"/>
      <c r="S165" s="281"/>
      <c r="T165" s="281"/>
      <c r="U165" s="281"/>
      <c r="V165" s="281"/>
      <c r="W165" s="281"/>
      <c r="X165" s="281"/>
      <c r="Y165" s="281"/>
      <c r="Z165" s="281"/>
    </row>
    <row r="166" spans="1:26" ht="12.75" customHeight="1">
      <c r="A166" s="281"/>
      <c r="B166" s="281"/>
      <c r="C166" s="281"/>
      <c r="D166" s="281"/>
      <c r="E166" s="281"/>
      <c r="F166" s="281"/>
      <c r="G166" s="281"/>
      <c r="H166" s="281"/>
      <c r="I166" s="281"/>
      <c r="J166" s="281"/>
      <c r="K166" s="281"/>
      <c r="L166" s="281"/>
      <c r="M166" s="281"/>
      <c r="N166" s="281"/>
      <c r="O166" s="281"/>
      <c r="P166" s="281"/>
      <c r="Q166" s="281"/>
      <c r="R166" s="281"/>
      <c r="S166" s="281"/>
      <c r="T166" s="281"/>
      <c r="U166" s="281"/>
      <c r="V166" s="281"/>
      <c r="W166" s="281"/>
      <c r="X166" s="281"/>
      <c r="Y166" s="281"/>
      <c r="Z166" s="281"/>
    </row>
    <row r="167" spans="1:26" ht="12.75" customHeight="1">
      <c r="A167" s="281"/>
      <c r="B167" s="281"/>
      <c r="C167" s="281"/>
      <c r="D167" s="281"/>
      <c r="E167" s="281"/>
      <c r="F167" s="281"/>
      <c r="G167" s="281"/>
      <c r="H167" s="281"/>
      <c r="I167" s="281"/>
      <c r="J167" s="281"/>
      <c r="K167" s="281"/>
      <c r="L167" s="281"/>
      <c r="M167" s="281"/>
      <c r="N167" s="281"/>
      <c r="O167" s="281"/>
      <c r="P167" s="281"/>
      <c r="Q167" s="281"/>
      <c r="R167" s="281"/>
      <c r="S167" s="281"/>
      <c r="T167" s="281"/>
      <c r="U167" s="281"/>
      <c r="V167" s="281"/>
      <c r="W167" s="281"/>
      <c r="X167" s="281"/>
      <c r="Y167" s="281"/>
      <c r="Z167" s="281"/>
    </row>
    <row r="168" spans="1:26" ht="12.75" customHeight="1">
      <c r="A168" s="281"/>
      <c r="B168" s="281"/>
      <c r="C168" s="281"/>
      <c r="D168" s="281"/>
      <c r="E168" s="281"/>
      <c r="F168" s="281"/>
      <c r="G168" s="281"/>
      <c r="H168" s="281"/>
      <c r="I168" s="281"/>
      <c r="J168" s="281"/>
      <c r="K168" s="281"/>
      <c r="L168" s="281"/>
      <c r="M168" s="281"/>
      <c r="N168" s="281"/>
      <c r="O168" s="281"/>
      <c r="P168" s="281"/>
      <c r="Q168" s="281"/>
      <c r="R168" s="281"/>
      <c r="S168" s="281"/>
      <c r="T168" s="281"/>
      <c r="U168" s="281"/>
      <c r="V168" s="281"/>
      <c r="W168" s="281"/>
      <c r="X168" s="281"/>
      <c r="Y168" s="281"/>
      <c r="Z168" s="281"/>
    </row>
    <row r="169" spans="1:26" ht="12.75" customHeight="1">
      <c r="A169" s="281"/>
      <c r="B169" s="281"/>
      <c r="C169" s="281"/>
      <c r="D169" s="281"/>
      <c r="E169" s="281"/>
      <c r="F169" s="281"/>
      <c r="G169" s="281"/>
      <c r="H169" s="281"/>
      <c r="I169" s="281"/>
      <c r="J169" s="281"/>
      <c r="K169" s="281"/>
      <c r="L169" s="281"/>
      <c r="M169" s="281"/>
      <c r="N169" s="281"/>
      <c r="O169" s="281"/>
      <c r="P169" s="281"/>
      <c r="Q169" s="281"/>
      <c r="R169" s="281"/>
      <c r="S169" s="281"/>
      <c r="T169" s="281"/>
      <c r="U169" s="281"/>
      <c r="V169" s="281"/>
      <c r="W169" s="281"/>
      <c r="X169" s="281"/>
      <c r="Y169" s="281"/>
      <c r="Z169" s="281"/>
    </row>
    <row r="170" spans="1:26" ht="12.75" customHeight="1">
      <c r="A170" s="281"/>
      <c r="B170" s="281"/>
      <c r="C170" s="281"/>
      <c r="D170" s="281"/>
      <c r="E170" s="281"/>
      <c r="F170" s="281"/>
      <c r="G170" s="281"/>
      <c r="H170" s="281"/>
      <c r="I170" s="281"/>
      <c r="J170" s="281"/>
      <c r="K170" s="281"/>
      <c r="L170" s="281"/>
      <c r="M170" s="281"/>
      <c r="N170" s="281"/>
      <c r="O170" s="281"/>
      <c r="P170" s="281"/>
      <c r="Q170" s="281"/>
      <c r="R170" s="281"/>
      <c r="S170" s="281"/>
      <c r="T170" s="281"/>
      <c r="U170" s="281"/>
      <c r="V170" s="281"/>
      <c r="W170" s="281"/>
      <c r="X170" s="281"/>
      <c r="Y170" s="281"/>
      <c r="Z170" s="281"/>
    </row>
    <row r="171" spans="1:26" ht="12.75" customHeight="1">
      <c r="A171" s="281"/>
      <c r="B171" s="281"/>
      <c r="C171" s="281"/>
      <c r="D171" s="281"/>
      <c r="E171" s="281"/>
      <c r="F171" s="281"/>
      <c r="G171" s="281"/>
      <c r="H171" s="281"/>
      <c r="I171" s="281"/>
      <c r="J171" s="281"/>
      <c r="K171" s="281"/>
      <c r="L171" s="281"/>
      <c r="M171" s="281"/>
      <c r="N171" s="281"/>
      <c r="O171" s="281"/>
      <c r="P171" s="281"/>
      <c r="Q171" s="281"/>
      <c r="R171" s="281"/>
      <c r="S171" s="281"/>
      <c r="T171" s="281"/>
      <c r="U171" s="281"/>
      <c r="V171" s="281"/>
      <c r="W171" s="281"/>
      <c r="X171" s="281"/>
      <c r="Y171" s="281"/>
      <c r="Z171" s="281"/>
    </row>
    <row r="172" spans="1:26" ht="12.75" customHeight="1">
      <c r="A172" s="281"/>
      <c r="B172" s="281"/>
      <c r="C172" s="281"/>
      <c r="D172" s="281"/>
      <c r="E172" s="281"/>
      <c r="F172" s="281"/>
      <c r="G172" s="281"/>
      <c r="H172" s="281"/>
      <c r="I172" s="281"/>
      <c r="J172" s="281"/>
      <c r="K172" s="281"/>
      <c r="L172" s="281"/>
      <c r="M172" s="281"/>
      <c r="N172" s="281"/>
      <c r="O172" s="281"/>
      <c r="P172" s="281"/>
      <c r="Q172" s="281"/>
      <c r="R172" s="281"/>
      <c r="S172" s="281"/>
      <c r="T172" s="281"/>
      <c r="U172" s="281"/>
      <c r="V172" s="281"/>
      <c r="W172" s="281"/>
      <c r="X172" s="281"/>
      <c r="Y172" s="281"/>
      <c r="Z172" s="281"/>
    </row>
    <row r="173" spans="1:26" ht="12.75" customHeight="1">
      <c r="A173" s="281"/>
      <c r="B173" s="281"/>
      <c r="C173" s="281"/>
      <c r="D173" s="281"/>
      <c r="E173" s="281"/>
      <c r="F173" s="281"/>
      <c r="G173" s="281"/>
      <c r="H173" s="281"/>
      <c r="I173" s="281"/>
      <c r="J173" s="281"/>
      <c r="K173" s="281"/>
      <c r="L173" s="281"/>
      <c r="M173" s="281"/>
      <c r="N173" s="281"/>
      <c r="O173" s="281"/>
      <c r="P173" s="281"/>
      <c r="Q173" s="281"/>
      <c r="R173" s="281"/>
      <c r="S173" s="281"/>
      <c r="T173" s="281"/>
      <c r="U173" s="281"/>
      <c r="V173" s="281"/>
      <c r="W173" s="281"/>
      <c r="X173" s="281"/>
      <c r="Y173" s="281"/>
      <c r="Z173" s="281"/>
    </row>
    <row r="174" spans="1:26" ht="12.75" customHeight="1">
      <c r="A174" s="281"/>
      <c r="B174" s="281"/>
      <c r="C174" s="281"/>
      <c r="D174" s="281"/>
      <c r="E174" s="281"/>
      <c r="F174" s="281"/>
      <c r="G174" s="281"/>
      <c r="H174" s="281"/>
      <c r="I174" s="281"/>
      <c r="J174" s="281"/>
      <c r="K174" s="281"/>
      <c r="L174" s="281"/>
      <c r="M174" s="281"/>
      <c r="N174" s="281"/>
      <c r="O174" s="281"/>
      <c r="P174" s="281"/>
      <c r="Q174" s="281"/>
      <c r="R174" s="281"/>
      <c r="S174" s="281"/>
      <c r="T174" s="281"/>
      <c r="U174" s="281"/>
      <c r="V174" s="281"/>
      <c r="W174" s="281"/>
      <c r="X174" s="281"/>
      <c r="Y174" s="281"/>
      <c r="Z174" s="281"/>
    </row>
    <row r="175" spans="1:26" ht="12.75" customHeight="1">
      <c r="A175" s="281"/>
      <c r="B175" s="281"/>
      <c r="C175" s="281"/>
      <c r="D175" s="281"/>
      <c r="E175" s="281"/>
      <c r="F175" s="281"/>
      <c r="G175" s="281"/>
      <c r="H175" s="281"/>
      <c r="I175" s="281"/>
      <c r="J175" s="281"/>
      <c r="K175" s="281"/>
      <c r="L175" s="281"/>
      <c r="M175" s="281"/>
      <c r="N175" s="281"/>
      <c r="O175" s="281"/>
      <c r="P175" s="281"/>
      <c r="Q175" s="281"/>
      <c r="R175" s="281"/>
      <c r="S175" s="281"/>
      <c r="T175" s="281"/>
      <c r="U175" s="281"/>
      <c r="V175" s="281"/>
      <c r="W175" s="281"/>
      <c r="X175" s="281"/>
      <c r="Y175" s="281"/>
      <c r="Z175" s="281"/>
    </row>
    <row r="176" spans="1:26" ht="12.75" customHeight="1">
      <c r="A176" s="281"/>
      <c r="B176" s="281"/>
      <c r="C176" s="281"/>
      <c r="D176" s="281"/>
      <c r="E176" s="281"/>
      <c r="F176" s="281"/>
      <c r="G176" s="281"/>
      <c r="H176" s="281"/>
      <c r="I176" s="281"/>
      <c r="J176" s="281"/>
      <c r="K176" s="281"/>
      <c r="L176" s="281"/>
      <c r="M176" s="281"/>
      <c r="N176" s="281"/>
      <c r="O176" s="281"/>
      <c r="P176" s="281"/>
      <c r="Q176" s="281"/>
      <c r="R176" s="281"/>
      <c r="S176" s="281"/>
      <c r="T176" s="281"/>
      <c r="U176" s="281"/>
      <c r="V176" s="281"/>
      <c r="W176" s="281"/>
      <c r="X176" s="281"/>
      <c r="Y176" s="281"/>
      <c r="Z176" s="281"/>
    </row>
    <row r="177" spans="1:26" ht="12.75" customHeight="1">
      <c r="A177" s="281"/>
      <c r="B177" s="281"/>
      <c r="C177" s="281"/>
      <c r="D177" s="281"/>
      <c r="E177" s="281"/>
      <c r="F177" s="281"/>
      <c r="G177" s="281"/>
      <c r="H177" s="281"/>
      <c r="I177" s="281"/>
      <c r="J177" s="281"/>
      <c r="K177" s="281"/>
      <c r="L177" s="281"/>
      <c r="M177" s="281"/>
      <c r="N177" s="281"/>
      <c r="O177" s="281"/>
      <c r="P177" s="281"/>
      <c r="Q177" s="281"/>
      <c r="R177" s="281"/>
      <c r="S177" s="281"/>
      <c r="T177" s="281"/>
      <c r="U177" s="281"/>
      <c r="V177" s="281"/>
      <c r="W177" s="281"/>
      <c r="X177" s="281"/>
      <c r="Y177" s="281"/>
      <c r="Z177" s="281"/>
    </row>
    <row r="178" spans="1:26" ht="12.75" customHeight="1">
      <c r="A178" s="281"/>
      <c r="B178" s="281"/>
      <c r="C178" s="281"/>
      <c r="D178" s="281"/>
      <c r="E178" s="281"/>
      <c r="F178" s="281"/>
      <c r="G178" s="281"/>
      <c r="H178" s="281"/>
      <c r="I178" s="281"/>
      <c r="J178" s="281"/>
      <c r="K178" s="281"/>
      <c r="L178" s="281"/>
      <c r="M178" s="281"/>
      <c r="N178" s="281"/>
      <c r="O178" s="281"/>
      <c r="P178" s="281"/>
      <c r="Q178" s="281"/>
      <c r="R178" s="281"/>
      <c r="S178" s="281"/>
      <c r="T178" s="281"/>
      <c r="U178" s="281"/>
      <c r="V178" s="281"/>
      <c r="W178" s="281"/>
      <c r="X178" s="281"/>
      <c r="Y178" s="281"/>
      <c r="Z178" s="281"/>
    </row>
    <row r="179" spans="1:26" ht="12.75" customHeight="1">
      <c r="A179" s="281"/>
      <c r="B179" s="281"/>
      <c r="C179" s="281"/>
      <c r="D179" s="281"/>
      <c r="E179" s="281"/>
      <c r="F179" s="281"/>
      <c r="G179" s="281"/>
      <c r="H179" s="281"/>
      <c r="I179" s="281"/>
      <c r="J179" s="281"/>
      <c r="K179" s="281"/>
      <c r="L179" s="281"/>
      <c r="M179" s="281"/>
      <c r="N179" s="281"/>
      <c r="O179" s="281"/>
      <c r="P179" s="281"/>
      <c r="Q179" s="281"/>
      <c r="R179" s="281"/>
      <c r="S179" s="281"/>
      <c r="T179" s="281"/>
      <c r="U179" s="281"/>
      <c r="V179" s="281"/>
      <c r="W179" s="281"/>
      <c r="X179" s="281"/>
      <c r="Y179" s="281"/>
      <c r="Z179" s="281"/>
    </row>
    <row r="180" spans="1:26" ht="12.75" customHeight="1">
      <c r="A180" s="281"/>
      <c r="B180" s="281"/>
      <c r="C180" s="281"/>
      <c r="D180" s="281"/>
      <c r="E180" s="281"/>
      <c r="F180" s="281"/>
      <c r="G180" s="281"/>
      <c r="H180" s="281"/>
      <c r="I180" s="281"/>
      <c r="J180" s="281"/>
      <c r="K180" s="281"/>
      <c r="L180" s="281"/>
      <c r="M180" s="281"/>
      <c r="N180" s="281"/>
      <c r="O180" s="281"/>
      <c r="P180" s="281"/>
      <c r="Q180" s="281"/>
      <c r="R180" s="281"/>
      <c r="S180" s="281"/>
      <c r="T180" s="281"/>
      <c r="U180" s="281"/>
      <c r="V180" s="281"/>
      <c r="W180" s="281"/>
      <c r="X180" s="281"/>
      <c r="Y180" s="281"/>
      <c r="Z180" s="281"/>
    </row>
    <row r="181" spans="1:26" ht="12.75" customHeight="1">
      <c r="A181" s="281"/>
      <c r="B181" s="281"/>
      <c r="C181" s="281"/>
      <c r="D181" s="281"/>
      <c r="E181" s="281"/>
      <c r="F181" s="281"/>
      <c r="G181" s="281"/>
      <c r="H181" s="281"/>
      <c r="I181" s="281"/>
      <c r="J181" s="281"/>
      <c r="K181" s="281"/>
      <c r="L181" s="281"/>
      <c r="M181" s="281"/>
      <c r="N181" s="281"/>
      <c r="O181" s="281"/>
      <c r="P181" s="281"/>
      <c r="Q181" s="281"/>
      <c r="R181" s="281"/>
      <c r="S181" s="281"/>
      <c r="T181" s="281"/>
      <c r="U181" s="281"/>
      <c r="V181" s="281"/>
      <c r="W181" s="281"/>
      <c r="X181" s="281"/>
      <c r="Y181" s="281"/>
      <c r="Z181" s="281"/>
    </row>
    <row r="182" spans="1:26" ht="12.75" customHeight="1">
      <c r="A182" s="281"/>
      <c r="B182" s="281"/>
      <c r="C182" s="281"/>
      <c r="D182" s="281"/>
      <c r="E182" s="281"/>
      <c r="F182" s="281"/>
      <c r="G182" s="281"/>
      <c r="H182" s="281"/>
      <c r="I182" s="281"/>
      <c r="J182" s="281"/>
      <c r="K182" s="281"/>
      <c r="L182" s="281"/>
      <c r="M182" s="281"/>
      <c r="N182" s="281"/>
      <c r="O182" s="281"/>
      <c r="P182" s="281"/>
      <c r="Q182" s="281"/>
      <c r="R182" s="281"/>
      <c r="S182" s="281"/>
      <c r="T182" s="281"/>
      <c r="U182" s="281"/>
      <c r="V182" s="281"/>
      <c r="W182" s="281"/>
      <c r="X182" s="281"/>
      <c r="Y182" s="281"/>
      <c r="Z182" s="281"/>
    </row>
    <row r="183" spans="1:26" ht="12.75" customHeight="1">
      <c r="A183" s="281"/>
      <c r="B183" s="281"/>
      <c r="C183" s="281"/>
      <c r="D183" s="281"/>
      <c r="E183" s="281"/>
      <c r="F183" s="281"/>
      <c r="G183" s="281"/>
      <c r="H183" s="281"/>
      <c r="I183" s="281"/>
      <c r="J183" s="281"/>
      <c r="K183" s="281"/>
      <c r="L183" s="281"/>
      <c r="M183" s="281"/>
      <c r="N183" s="281"/>
      <c r="O183" s="281"/>
      <c r="P183" s="281"/>
      <c r="Q183" s="281"/>
      <c r="R183" s="281"/>
      <c r="S183" s="281"/>
      <c r="T183" s="281"/>
      <c r="U183" s="281"/>
      <c r="V183" s="281"/>
      <c r="W183" s="281"/>
      <c r="X183" s="281"/>
      <c r="Y183" s="281"/>
      <c r="Z183" s="281"/>
    </row>
    <row r="184" spans="1:26" ht="12.75" customHeight="1">
      <c r="A184" s="281"/>
      <c r="B184" s="281"/>
      <c r="C184" s="281"/>
      <c r="D184" s="281"/>
      <c r="E184" s="281"/>
      <c r="F184" s="281"/>
      <c r="G184" s="281"/>
      <c r="H184" s="281"/>
      <c r="I184" s="281"/>
      <c r="J184" s="281"/>
      <c r="K184" s="281"/>
      <c r="L184" s="281"/>
      <c r="M184" s="281"/>
      <c r="N184" s="281"/>
      <c r="O184" s="281"/>
      <c r="P184" s="281"/>
      <c r="Q184" s="281"/>
      <c r="R184" s="281"/>
      <c r="S184" s="281"/>
      <c r="T184" s="281"/>
      <c r="U184" s="281"/>
      <c r="V184" s="281"/>
      <c r="W184" s="281"/>
      <c r="X184" s="281"/>
      <c r="Y184" s="281"/>
      <c r="Z184" s="281"/>
    </row>
    <row r="185" spans="1:26" ht="12.75" customHeight="1">
      <c r="A185" s="281"/>
      <c r="B185" s="281"/>
      <c r="C185" s="281"/>
      <c r="D185" s="281"/>
      <c r="E185" s="281"/>
      <c r="F185" s="281"/>
      <c r="G185" s="281"/>
      <c r="H185" s="281"/>
      <c r="I185" s="281"/>
      <c r="J185" s="281"/>
      <c r="K185" s="281"/>
      <c r="L185" s="281"/>
      <c r="M185" s="281"/>
      <c r="N185" s="281"/>
      <c r="O185" s="281"/>
      <c r="P185" s="281"/>
      <c r="Q185" s="281"/>
      <c r="R185" s="281"/>
      <c r="S185" s="281"/>
      <c r="T185" s="281"/>
      <c r="U185" s="281"/>
      <c r="V185" s="281"/>
      <c r="W185" s="281"/>
      <c r="X185" s="281"/>
      <c r="Y185" s="281"/>
      <c r="Z185" s="281"/>
    </row>
    <row r="186" spans="1:26" ht="12.75" customHeight="1">
      <c r="A186" s="281"/>
      <c r="B186" s="281"/>
      <c r="C186" s="281"/>
      <c r="D186" s="281"/>
      <c r="E186" s="281"/>
      <c r="F186" s="281"/>
      <c r="G186" s="281"/>
      <c r="H186" s="281"/>
      <c r="I186" s="281"/>
      <c r="J186" s="281"/>
      <c r="K186" s="281"/>
      <c r="L186" s="281"/>
      <c r="M186" s="281"/>
      <c r="N186" s="281"/>
      <c r="O186" s="281"/>
      <c r="P186" s="281"/>
      <c r="Q186" s="281"/>
      <c r="R186" s="281"/>
      <c r="S186" s="281"/>
      <c r="T186" s="281"/>
      <c r="U186" s="281"/>
      <c r="V186" s="281"/>
      <c r="W186" s="281"/>
      <c r="X186" s="281"/>
      <c r="Y186" s="281"/>
      <c r="Z186" s="281"/>
    </row>
    <row r="187" spans="1:26" ht="12.75" customHeight="1">
      <c r="A187" s="281"/>
      <c r="B187" s="281"/>
      <c r="C187" s="281"/>
      <c r="D187" s="281"/>
      <c r="E187" s="281"/>
      <c r="F187" s="281"/>
      <c r="G187" s="281"/>
      <c r="H187" s="281"/>
      <c r="I187" s="281"/>
      <c r="J187" s="281"/>
      <c r="K187" s="281"/>
      <c r="L187" s="281"/>
      <c r="M187" s="281"/>
      <c r="N187" s="281"/>
      <c r="O187" s="281"/>
      <c r="P187" s="281"/>
      <c r="Q187" s="281"/>
      <c r="R187" s="281"/>
      <c r="S187" s="281"/>
      <c r="T187" s="281"/>
      <c r="U187" s="281"/>
      <c r="V187" s="281"/>
      <c r="W187" s="281"/>
      <c r="X187" s="281"/>
      <c r="Y187" s="281"/>
      <c r="Z187" s="281"/>
    </row>
    <row r="188" spans="1:26" ht="12.75" customHeight="1">
      <c r="A188" s="281"/>
      <c r="B188" s="281"/>
      <c r="C188" s="281"/>
      <c r="D188" s="281"/>
      <c r="E188" s="281"/>
      <c r="F188" s="281"/>
      <c r="G188" s="281"/>
      <c r="H188" s="281"/>
      <c r="I188" s="281"/>
      <c r="J188" s="281"/>
      <c r="K188" s="281"/>
      <c r="L188" s="281"/>
      <c r="M188" s="281"/>
      <c r="N188" s="281"/>
      <c r="O188" s="281"/>
      <c r="P188" s="281"/>
      <c r="Q188" s="281"/>
      <c r="R188" s="281"/>
      <c r="S188" s="281"/>
      <c r="T188" s="281"/>
      <c r="U188" s="281"/>
      <c r="V188" s="281"/>
      <c r="W188" s="281"/>
      <c r="X188" s="281"/>
      <c r="Y188" s="281"/>
      <c r="Z188" s="281"/>
    </row>
    <row r="189" spans="1:26" ht="12.75" customHeight="1">
      <c r="A189" s="281"/>
      <c r="B189" s="281"/>
      <c r="C189" s="281"/>
      <c r="D189" s="281"/>
      <c r="E189" s="281"/>
      <c r="F189" s="281"/>
      <c r="G189" s="281"/>
      <c r="H189" s="281"/>
      <c r="I189" s="281"/>
      <c r="J189" s="281"/>
      <c r="K189" s="281"/>
      <c r="L189" s="281"/>
      <c r="M189" s="281"/>
      <c r="N189" s="281"/>
      <c r="O189" s="281"/>
      <c r="P189" s="281"/>
      <c r="Q189" s="281"/>
      <c r="R189" s="281"/>
      <c r="S189" s="281"/>
      <c r="T189" s="281"/>
      <c r="U189" s="281"/>
      <c r="V189" s="281"/>
      <c r="W189" s="281"/>
      <c r="X189" s="281"/>
      <c r="Y189" s="281"/>
      <c r="Z189" s="281"/>
    </row>
    <row r="190" spans="1:26" ht="12.75" customHeight="1">
      <c r="A190" s="281"/>
      <c r="B190" s="281"/>
      <c r="C190" s="281"/>
      <c r="D190" s="281"/>
      <c r="E190" s="281"/>
      <c r="F190" s="281"/>
      <c r="G190" s="281"/>
      <c r="H190" s="281"/>
      <c r="I190" s="281"/>
      <c r="J190" s="281"/>
      <c r="K190" s="281"/>
      <c r="L190" s="281"/>
      <c r="M190" s="281"/>
      <c r="N190" s="281"/>
      <c r="O190" s="281"/>
      <c r="P190" s="281"/>
      <c r="Q190" s="281"/>
      <c r="R190" s="281"/>
      <c r="S190" s="281"/>
      <c r="T190" s="281"/>
      <c r="U190" s="281"/>
      <c r="V190" s="281"/>
      <c r="W190" s="281"/>
      <c r="X190" s="281"/>
      <c r="Y190" s="281"/>
      <c r="Z190" s="281"/>
    </row>
    <row r="191" spans="1:26" ht="12.75" customHeight="1">
      <c r="A191" s="281"/>
      <c r="B191" s="281"/>
      <c r="C191" s="281"/>
      <c r="D191" s="281"/>
      <c r="E191" s="281"/>
      <c r="F191" s="281"/>
      <c r="G191" s="281"/>
      <c r="H191" s="281"/>
      <c r="I191" s="281"/>
      <c r="J191" s="281"/>
      <c r="K191" s="281"/>
      <c r="L191" s="281"/>
      <c r="M191" s="281"/>
      <c r="N191" s="281"/>
      <c r="O191" s="281"/>
      <c r="P191" s="281"/>
      <c r="Q191" s="281"/>
      <c r="R191" s="281"/>
      <c r="S191" s="281"/>
      <c r="T191" s="281"/>
      <c r="U191" s="281"/>
      <c r="V191" s="281"/>
      <c r="W191" s="281"/>
      <c r="X191" s="281"/>
      <c r="Y191" s="281"/>
      <c r="Z191" s="281"/>
    </row>
    <row r="192" spans="1:26" ht="12.75" customHeight="1">
      <c r="A192" s="281"/>
      <c r="B192" s="281"/>
      <c r="C192" s="281"/>
      <c r="D192" s="281"/>
      <c r="E192" s="281"/>
      <c r="F192" s="281"/>
      <c r="G192" s="281"/>
      <c r="H192" s="281"/>
      <c r="I192" s="281"/>
      <c r="J192" s="281"/>
      <c r="K192" s="281"/>
      <c r="L192" s="281"/>
      <c r="M192" s="281"/>
      <c r="N192" s="281"/>
      <c r="O192" s="281"/>
      <c r="P192" s="281"/>
      <c r="Q192" s="281"/>
      <c r="R192" s="281"/>
      <c r="S192" s="281"/>
      <c r="T192" s="281"/>
      <c r="U192" s="281"/>
      <c r="V192" s="281"/>
      <c r="W192" s="281"/>
      <c r="X192" s="281"/>
      <c r="Y192" s="281"/>
      <c r="Z192" s="281"/>
    </row>
    <row r="193" spans="1:26" ht="12.75" customHeight="1">
      <c r="A193" s="281"/>
      <c r="B193" s="281"/>
      <c r="C193" s="281"/>
      <c r="D193" s="281"/>
      <c r="E193" s="281"/>
      <c r="F193" s="281"/>
      <c r="G193" s="281"/>
      <c r="H193" s="281"/>
      <c r="I193" s="281"/>
      <c r="J193" s="281"/>
      <c r="K193" s="281"/>
      <c r="L193" s="281"/>
      <c r="M193" s="281"/>
      <c r="N193" s="281"/>
      <c r="O193" s="281"/>
      <c r="P193" s="281"/>
      <c r="Q193" s="281"/>
      <c r="R193" s="281"/>
      <c r="S193" s="281"/>
      <c r="T193" s="281"/>
      <c r="U193" s="281"/>
      <c r="V193" s="281"/>
      <c r="W193" s="281"/>
      <c r="X193" s="281"/>
      <c r="Y193" s="281"/>
      <c r="Z193" s="281"/>
    </row>
    <row r="194" spans="1:26" ht="12.75" customHeight="1">
      <c r="A194" s="281"/>
      <c r="B194" s="281"/>
      <c r="C194" s="281"/>
      <c r="D194" s="281"/>
      <c r="E194" s="281"/>
      <c r="F194" s="281"/>
      <c r="G194" s="281"/>
      <c r="H194" s="281"/>
      <c r="I194" s="281"/>
      <c r="J194" s="281"/>
      <c r="K194" s="281"/>
      <c r="L194" s="281"/>
      <c r="M194" s="281"/>
      <c r="N194" s="281"/>
      <c r="O194" s="281"/>
      <c r="P194" s="281"/>
      <c r="Q194" s="281"/>
      <c r="R194" s="281"/>
      <c r="S194" s="281"/>
      <c r="T194" s="281"/>
      <c r="U194" s="281"/>
      <c r="V194" s="281"/>
      <c r="W194" s="281"/>
      <c r="X194" s="281"/>
      <c r="Y194" s="281"/>
      <c r="Z194" s="281"/>
    </row>
    <row r="195" spans="1:26" ht="12.75" customHeight="1">
      <c r="A195" s="281"/>
      <c r="B195" s="281"/>
      <c r="C195" s="281"/>
      <c r="D195" s="281"/>
      <c r="E195" s="281"/>
      <c r="F195" s="281"/>
      <c r="G195" s="281"/>
      <c r="H195" s="281"/>
      <c r="I195" s="281"/>
      <c r="J195" s="281"/>
      <c r="K195" s="281"/>
      <c r="L195" s="281"/>
      <c r="M195" s="281"/>
      <c r="N195" s="281"/>
      <c r="O195" s="281"/>
      <c r="P195" s="281"/>
      <c r="Q195" s="281"/>
      <c r="R195" s="281"/>
      <c r="S195" s="281"/>
      <c r="T195" s="281"/>
      <c r="U195" s="281"/>
      <c r="V195" s="281"/>
      <c r="W195" s="281"/>
      <c r="X195" s="281"/>
      <c r="Y195" s="281"/>
      <c r="Z195" s="281"/>
    </row>
    <row r="196" spans="1:26" ht="12.75" customHeight="1">
      <c r="A196" s="281"/>
      <c r="B196" s="281"/>
      <c r="C196" s="281"/>
      <c r="D196" s="281"/>
      <c r="E196" s="281"/>
      <c r="F196" s="281"/>
      <c r="G196" s="281"/>
      <c r="H196" s="281"/>
      <c r="I196" s="281"/>
      <c r="J196" s="281"/>
      <c r="K196" s="281"/>
      <c r="L196" s="281"/>
      <c r="M196" s="281"/>
      <c r="N196" s="281"/>
      <c r="O196" s="281"/>
      <c r="P196" s="281"/>
      <c r="Q196" s="281"/>
      <c r="R196" s="281"/>
      <c r="S196" s="281"/>
      <c r="T196" s="281"/>
      <c r="U196" s="281"/>
      <c r="V196" s="281"/>
      <c r="W196" s="281"/>
      <c r="X196" s="281"/>
      <c r="Y196" s="281"/>
      <c r="Z196" s="281"/>
    </row>
    <row r="197" spans="1:26" ht="12.75" customHeight="1">
      <c r="A197" s="281"/>
      <c r="B197" s="281"/>
      <c r="C197" s="281"/>
      <c r="D197" s="281"/>
      <c r="E197" s="281"/>
      <c r="F197" s="281"/>
      <c r="G197" s="281"/>
      <c r="H197" s="281"/>
      <c r="I197" s="281"/>
      <c r="J197" s="281"/>
      <c r="K197" s="281"/>
      <c r="L197" s="281"/>
      <c r="M197" s="281"/>
      <c r="N197" s="281"/>
      <c r="O197" s="281"/>
      <c r="P197" s="281"/>
      <c r="Q197" s="281"/>
      <c r="R197" s="281"/>
      <c r="S197" s="281"/>
      <c r="T197" s="281"/>
      <c r="U197" s="281"/>
      <c r="V197" s="281"/>
      <c r="W197" s="281"/>
      <c r="X197" s="281"/>
      <c r="Y197" s="281"/>
      <c r="Z197" s="281"/>
    </row>
    <row r="198" spans="1:26" ht="12.75" customHeight="1">
      <c r="A198" s="281"/>
      <c r="B198" s="281"/>
      <c r="C198" s="281"/>
      <c r="D198" s="281"/>
      <c r="E198" s="281"/>
      <c r="F198" s="281"/>
      <c r="G198" s="281"/>
      <c r="H198" s="281"/>
      <c r="I198" s="281"/>
      <c r="J198" s="281"/>
      <c r="K198" s="281"/>
      <c r="L198" s="281"/>
      <c r="M198" s="281"/>
      <c r="N198" s="281"/>
      <c r="O198" s="281"/>
      <c r="P198" s="281"/>
      <c r="Q198" s="281"/>
      <c r="R198" s="281"/>
      <c r="S198" s="281"/>
      <c r="T198" s="281"/>
      <c r="U198" s="281"/>
      <c r="V198" s="281"/>
      <c r="W198" s="281"/>
      <c r="X198" s="281"/>
      <c r="Y198" s="281"/>
      <c r="Z198" s="281"/>
    </row>
    <row r="199" spans="1:26" ht="12.75" customHeight="1">
      <c r="A199" s="281"/>
      <c r="B199" s="281"/>
      <c r="C199" s="281"/>
      <c r="D199" s="281"/>
      <c r="E199" s="281"/>
      <c r="F199" s="281"/>
      <c r="G199" s="281"/>
      <c r="H199" s="281"/>
      <c r="I199" s="281"/>
      <c r="J199" s="281"/>
      <c r="K199" s="281"/>
      <c r="L199" s="281"/>
      <c r="M199" s="281"/>
      <c r="N199" s="281"/>
      <c r="O199" s="281"/>
      <c r="P199" s="281"/>
      <c r="Q199" s="281"/>
      <c r="R199" s="281"/>
      <c r="S199" s="281"/>
      <c r="T199" s="281"/>
      <c r="U199" s="281"/>
      <c r="V199" s="281"/>
      <c r="W199" s="281"/>
      <c r="X199" s="281"/>
      <c r="Y199" s="281"/>
      <c r="Z199" s="281"/>
    </row>
    <row r="200" spans="1:26" ht="12.75" customHeight="1">
      <c r="A200" s="281"/>
      <c r="B200" s="281"/>
      <c r="C200" s="281"/>
      <c r="D200" s="281"/>
      <c r="E200" s="281"/>
      <c r="F200" s="281"/>
      <c r="G200" s="281"/>
      <c r="H200" s="281"/>
      <c r="I200" s="281"/>
      <c r="J200" s="281"/>
      <c r="K200" s="281"/>
      <c r="L200" s="281"/>
      <c r="M200" s="281"/>
      <c r="N200" s="281"/>
      <c r="O200" s="281"/>
      <c r="P200" s="281"/>
      <c r="Q200" s="281"/>
      <c r="R200" s="281"/>
      <c r="S200" s="281"/>
      <c r="T200" s="281"/>
      <c r="U200" s="281"/>
      <c r="V200" s="281"/>
      <c r="W200" s="281"/>
      <c r="X200" s="281"/>
      <c r="Y200" s="281"/>
      <c r="Z200" s="281"/>
    </row>
    <row r="201" spans="1:26" ht="12.75" customHeight="1">
      <c r="A201" s="281"/>
      <c r="B201" s="281"/>
      <c r="C201" s="281"/>
      <c r="D201" s="281"/>
      <c r="E201" s="281"/>
      <c r="F201" s="281"/>
      <c r="G201" s="281"/>
      <c r="H201" s="281"/>
      <c r="I201" s="281"/>
      <c r="J201" s="281"/>
      <c r="K201" s="281"/>
      <c r="L201" s="281"/>
      <c r="M201" s="281"/>
      <c r="N201" s="281"/>
      <c r="O201" s="281"/>
      <c r="P201" s="281"/>
      <c r="Q201" s="281"/>
      <c r="R201" s="281"/>
      <c r="S201" s="281"/>
      <c r="T201" s="281"/>
      <c r="U201" s="281"/>
      <c r="V201" s="281"/>
      <c r="W201" s="281"/>
      <c r="X201" s="281"/>
      <c r="Y201" s="281"/>
      <c r="Z201" s="281"/>
    </row>
    <row r="202" spans="1:26" ht="12.75" customHeight="1">
      <c r="A202" s="281"/>
      <c r="B202" s="281"/>
      <c r="C202" s="281"/>
      <c r="D202" s="281"/>
      <c r="E202" s="281"/>
      <c r="F202" s="281"/>
      <c r="G202" s="281"/>
      <c r="H202" s="281"/>
      <c r="I202" s="281"/>
      <c r="J202" s="281"/>
      <c r="K202" s="281"/>
      <c r="L202" s="281"/>
      <c r="M202" s="281"/>
      <c r="N202" s="281"/>
      <c r="O202" s="281"/>
      <c r="P202" s="281"/>
      <c r="Q202" s="281"/>
      <c r="R202" s="281"/>
      <c r="S202" s="281"/>
      <c r="T202" s="281"/>
      <c r="U202" s="281"/>
      <c r="V202" s="281"/>
      <c r="W202" s="281"/>
      <c r="X202" s="281"/>
      <c r="Y202" s="281"/>
      <c r="Z202" s="281"/>
    </row>
    <row r="203" spans="1:26" ht="12.75" customHeight="1">
      <c r="A203" s="281"/>
      <c r="B203" s="281"/>
      <c r="C203" s="281"/>
      <c r="D203" s="281"/>
      <c r="E203" s="281"/>
      <c r="F203" s="281"/>
      <c r="G203" s="281"/>
      <c r="H203" s="281"/>
      <c r="I203" s="281"/>
      <c r="J203" s="281"/>
      <c r="K203" s="281"/>
      <c r="L203" s="281"/>
      <c r="M203" s="281"/>
      <c r="N203" s="281"/>
      <c r="O203" s="281"/>
      <c r="P203" s="281"/>
      <c r="Q203" s="281"/>
      <c r="R203" s="281"/>
      <c r="S203" s="281"/>
      <c r="T203" s="281"/>
      <c r="U203" s="281"/>
      <c r="V203" s="281"/>
      <c r="W203" s="281"/>
      <c r="X203" s="281"/>
      <c r="Y203" s="281"/>
      <c r="Z203" s="281"/>
    </row>
    <row r="204" spans="1:26" ht="12.75" customHeight="1">
      <c r="A204" s="281"/>
      <c r="B204" s="281"/>
      <c r="C204" s="281"/>
      <c r="D204" s="281"/>
      <c r="E204" s="281"/>
      <c r="F204" s="281"/>
      <c r="G204" s="281"/>
      <c r="H204" s="281"/>
      <c r="I204" s="281"/>
      <c r="J204" s="281"/>
      <c r="K204" s="281"/>
      <c r="L204" s="281"/>
      <c r="M204" s="281"/>
      <c r="N204" s="281"/>
      <c r="O204" s="281"/>
      <c r="P204" s="281"/>
      <c r="Q204" s="281"/>
      <c r="R204" s="281"/>
      <c r="S204" s="281"/>
      <c r="T204" s="281"/>
      <c r="U204" s="281"/>
      <c r="V204" s="281"/>
      <c r="W204" s="281"/>
      <c r="X204" s="281"/>
      <c r="Y204" s="281"/>
      <c r="Z204" s="281"/>
    </row>
    <row r="205" spans="1:26" ht="12.75" customHeight="1">
      <c r="A205" s="281"/>
      <c r="B205" s="281"/>
      <c r="C205" s="281"/>
      <c r="D205" s="281"/>
      <c r="E205" s="281"/>
      <c r="F205" s="281"/>
      <c r="G205" s="281"/>
      <c r="H205" s="281"/>
      <c r="I205" s="281"/>
      <c r="J205" s="281"/>
      <c r="K205" s="281"/>
      <c r="L205" s="281"/>
      <c r="M205" s="281"/>
      <c r="N205" s="281"/>
      <c r="O205" s="281"/>
      <c r="P205" s="281"/>
      <c r="Q205" s="281"/>
      <c r="R205" s="281"/>
      <c r="S205" s="281"/>
      <c r="T205" s="281"/>
      <c r="U205" s="281"/>
      <c r="V205" s="281"/>
      <c r="W205" s="281"/>
      <c r="X205" s="281"/>
      <c r="Y205" s="281"/>
      <c r="Z205" s="281"/>
    </row>
    <row r="206" spans="1:26" ht="12.75" customHeight="1">
      <c r="A206" s="281"/>
      <c r="B206" s="281"/>
      <c r="C206" s="281"/>
      <c r="D206" s="281"/>
      <c r="E206" s="281"/>
      <c r="F206" s="281"/>
      <c r="G206" s="281"/>
      <c r="H206" s="281"/>
      <c r="I206" s="281"/>
      <c r="J206" s="281"/>
      <c r="K206" s="281"/>
      <c r="L206" s="281"/>
      <c r="M206" s="281"/>
      <c r="N206" s="281"/>
      <c r="O206" s="281"/>
      <c r="P206" s="281"/>
      <c r="Q206" s="281"/>
      <c r="R206" s="281"/>
      <c r="S206" s="281"/>
      <c r="T206" s="281"/>
      <c r="U206" s="281"/>
      <c r="V206" s="281"/>
      <c r="W206" s="281"/>
      <c r="X206" s="281"/>
      <c r="Y206" s="281"/>
      <c r="Z206" s="281"/>
    </row>
    <row r="207" spans="1:26" ht="12.75" customHeight="1">
      <c r="A207" s="281"/>
      <c r="B207" s="281"/>
      <c r="C207" s="281"/>
      <c r="D207" s="281"/>
      <c r="E207" s="281"/>
      <c r="F207" s="281"/>
      <c r="G207" s="281"/>
      <c r="H207" s="281"/>
      <c r="I207" s="281"/>
      <c r="J207" s="281"/>
      <c r="K207" s="281"/>
      <c r="L207" s="281"/>
      <c r="M207" s="281"/>
      <c r="N207" s="281"/>
      <c r="O207" s="281"/>
      <c r="P207" s="281"/>
      <c r="Q207" s="281"/>
      <c r="R207" s="281"/>
      <c r="S207" s="281"/>
      <c r="T207" s="281"/>
      <c r="U207" s="281"/>
      <c r="V207" s="281"/>
      <c r="W207" s="281"/>
      <c r="X207" s="281"/>
      <c r="Y207" s="281"/>
      <c r="Z207" s="281"/>
    </row>
    <row r="208" spans="1:26" ht="12.75" customHeight="1">
      <c r="A208" s="281"/>
      <c r="B208" s="281"/>
      <c r="C208" s="281"/>
      <c r="D208" s="281"/>
      <c r="E208" s="281"/>
      <c r="F208" s="281"/>
      <c r="G208" s="281"/>
      <c r="H208" s="281"/>
      <c r="I208" s="281"/>
      <c r="J208" s="281"/>
      <c r="K208" s="281"/>
      <c r="L208" s="281"/>
      <c r="M208" s="281"/>
      <c r="N208" s="281"/>
      <c r="O208" s="281"/>
      <c r="P208" s="281"/>
      <c r="Q208" s="281"/>
      <c r="R208" s="281"/>
      <c r="S208" s="281"/>
      <c r="T208" s="281"/>
      <c r="U208" s="281"/>
      <c r="V208" s="281"/>
      <c r="W208" s="281"/>
      <c r="X208" s="281"/>
      <c r="Y208" s="281"/>
      <c r="Z208" s="281"/>
    </row>
    <row r="209" spans="1:26" ht="12.75" customHeight="1">
      <c r="A209" s="281"/>
      <c r="B209" s="281"/>
      <c r="C209" s="281"/>
      <c r="D209" s="281"/>
      <c r="E209" s="281"/>
      <c r="F209" s="281"/>
      <c r="G209" s="281"/>
      <c r="H209" s="281"/>
      <c r="I209" s="281"/>
      <c r="J209" s="281"/>
      <c r="K209" s="281"/>
      <c r="L209" s="281"/>
      <c r="M209" s="281"/>
      <c r="N209" s="281"/>
      <c r="O209" s="281"/>
      <c r="P209" s="281"/>
      <c r="Q209" s="281"/>
      <c r="R209" s="281"/>
      <c r="S209" s="281"/>
      <c r="T209" s="281"/>
      <c r="U209" s="281"/>
      <c r="V209" s="281"/>
      <c r="W209" s="281"/>
      <c r="X209" s="281"/>
      <c r="Y209" s="281"/>
      <c r="Z209" s="281"/>
    </row>
    <row r="210" spans="1:26" ht="12.75" customHeight="1">
      <c r="A210" s="281"/>
      <c r="B210" s="281"/>
      <c r="C210" s="281"/>
      <c r="D210" s="281"/>
      <c r="E210" s="281"/>
      <c r="F210" s="281"/>
      <c r="G210" s="281"/>
      <c r="H210" s="281"/>
      <c r="I210" s="281"/>
      <c r="J210" s="281"/>
      <c r="K210" s="281"/>
      <c r="L210" s="281"/>
      <c r="M210" s="281"/>
      <c r="N210" s="281"/>
      <c r="O210" s="281"/>
      <c r="P210" s="281"/>
      <c r="Q210" s="281"/>
      <c r="R210" s="281"/>
      <c r="S210" s="281"/>
      <c r="T210" s="281"/>
      <c r="U210" s="281"/>
      <c r="V210" s="281"/>
      <c r="W210" s="281"/>
      <c r="X210" s="281"/>
      <c r="Y210" s="281"/>
      <c r="Z210" s="281"/>
    </row>
    <row r="211" spans="1:26" ht="12.75" customHeight="1">
      <c r="A211" s="281"/>
      <c r="B211" s="281"/>
      <c r="C211" s="281"/>
      <c r="D211" s="281"/>
      <c r="E211" s="281"/>
      <c r="F211" s="281"/>
      <c r="G211" s="281"/>
      <c r="H211" s="281"/>
      <c r="I211" s="281"/>
      <c r="J211" s="281"/>
      <c r="K211" s="281"/>
      <c r="L211" s="281"/>
      <c r="M211" s="281"/>
      <c r="N211" s="281"/>
      <c r="O211" s="281"/>
      <c r="P211" s="281"/>
      <c r="Q211" s="281"/>
      <c r="R211" s="281"/>
      <c r="S211" s="281"/>
      <c r="T211" s="281"/>
      <c r="U211" s="281"/>
      <c r="V211" s="281"/>
      <c r="W211" s="281"/>
      <c r="X211" s="281"/>
      <c r="Y211" s="281"/>
      <c r="Z211" s="281"/>
    </row>
    <row r="212" spans="1:26" ht="12.75" customHeight="1">
      <c r="A212" s="281"/>
      <c r="B212" s="281"/>
      <c r="C212" s="281"/>
      <c r="D212" s="281"/>
      <c r="E212" s="281"/>
      <c r="F212" s="281"/>
      <c r="G212" s="281"/>
      <c r="H212" s="281"/>
      <c r="I212" s="281"/>
      <c r="J212" s="281"/>
      <c r="K212" s="281"/>
      <c r="L212" s="281"/>
      <c r="M212" s="281"/>
      <c r="N212" s="281"/>
      <c r="O212" s="281"/>
      <c r="P212" s="281"/>
      <c r="Q212" s="281"/>
      <c r="R212" s="281"/>
      <c r="S212" s="281"/>
      <c r="T212" s="281"/>
      <c r="U212" s="281"/>
      <c r="V212" s="281"/>
      <c r="W212" s="281"/>
      <c r="X212" s="281"/>
      <c r="Y212" s="281"/>
      <c r="Z212" s="281"/>
    </row>
    <row r="213" spans="1:26" ht="12.75" customHeight="1">
      <c r="A213" s="281"/>
      <c r="B213" s="281"/>
      <c r="C213" s="281"/>
      <c r="D213" s="281"/>
      <c r="E213" s="281"/>
      <c r="F213" s="281"/>
      <c r="G213" s="281"/>
      <c r="H213" s="281"/>
      <c r="I213" s="281"/>
      <c r="J213" s="281"/>
      <c r="K213" s="281"/>
      <c r="L213" s="281"/>
      <c r="M213" s="281"/>
      <c r="N213" s="281"/>
      <c r="O213" s="281"/>
      <c r="P213" s="281"/>
      <c r="Q213" s="281"/>
      <c r="R213" s="281"/>
      <c r="S213" s="281"/>
      <c r="T213" s="281"/>
      <c r="U213" s="281"/>
      <c r="V213" s="281"/>
      <c r="W213" s="281"/>
      <c r="X213" s="281"/>
      <c r="Y213" s="281"/>
      <c r="Z213" s="281"/>
    </row>
    <row r="214" spans="1:26" ht="12.75" customHeight="1">
      <c r="A214" s="281"/>
      <c r="B214" s="281"/>
      <c r="C214" s="281"/>
      <c r="D214" s="281"/>
      <c r="E214" s="281"/>
      <c r="F214" s="281"/>
      <c r="G214" s="281"/>
      <c r="H214" s="281"/>
      <c r="I214" s="281"/>
      <c r="J214" s="281"/>
      <c r="K214" s="281"/>
      <c r="L214" s="281"/>
      <c r="M214" s="281"/>
      <c r="N214" s="281"/>
      <c r="O214" s="281"/>
      <c r="P214" s="281"/>
      <c r="Q214" s="281"/>
      <c r="R214" s="281"/>
      <c r="S214" s="281"/>
      <c r="T214" s="281"/>
      <c r="U214" s="281"/>
      <c r="V214" s="281"/>
      <c r="W214" s="281"/>
      <c r="X214" s="281"/>
      <c r="Y214" s="281"/>
      <c r="Z214" s="281"/>
    </row>
    <row r="215" spans="1:26" ht="12.75" customHeight="1">
      <c r="A215" s="281"/>
      <c r="B215" s="281"/>
      <c r="C215" s="281"/>
      <c r="D215" s="281"/>
      <c r="E215" s="281"/>
      <c r="F215" s="281"/>
      <c r="G215" s="281"/>
      <c r="H215" s="281"/>
      <c r="I215" s="281"/>
      <c r="J215" s="281"/>
      <c r="K215" s="281"/>
      <c r="L215" s="281"/>
      <c r="M215" s="281"/>
      <c r="N215" s="281"/>
      <c r="O215" s="281"/>
      <c r="P215" s="281"/>
      <c r="Q215" s="281"/>
      <c r="R215" s="281"/>
      <c r="S215" s="281"/>
      <c r="T215" s="281"/>
      <c r="U215" s="281"/>
      <c r="V215" s="281"/>
      <c r="W215" s="281"/>
      <c r="X215" s="281"/>
      <c r="Y215" s="281"/>
      <c r="Z215" s="281"/>
    </row>
    <row r="216" spans="1:26" ht="12.75" customHeight="1">
      <c r="A216" s="281"/>
      <c r="B216" s="281"/>
      <c r="C216" s="281"/>
      <c r="D216" s="281"/>
      <c r="E216" s="281"/>
      <c r="F216" s="281"/>
      <c r="G216" s="281"/>
      <c r="H216" s="281"/>
      <c r="I216" s="281"/>
      <c r="J216" s="281"/>
      <c r="K216" s="281"/>
      <c r="L216" s="281"/>
      <c r="M216" s="281"/>
      <c r="N216" s="281"/>
      <c r="O216" s="281"/>
      <c r="P216" s="281"/>
      <c r="Q216" s="281"/>
      <c r="R216" s="281"/>
      <c r="S216" s="281"/>
      <c r="T216" s="281"/>
      <c r="U216" s="281"/>
      <c r="V216" s="281"/>
      <c r="W216" s="281"/>
      <c r="X216" s="281"/>
      <c r="Y216" s="281"/>
      <c r="Z216" s="281"/>
    </row>
    <row r="217" spans="1:26" ht="12.75" customHeight="1">
      <c r="A217" s="281"/>
      <c r="B217" s="281"/>
      <c r="C217" s="281"/>
      <c r="D217" s="281"/>
      <c r="E217" s="281"/>
      <c r="F217" s="281"/>
      <c r="G217" s="281"/>
      <c r="H217" s="281"/>
      <c r="I217" s="281"/>
      <c r="J217" s="281"/>
      <c r="K217" s="281"/>
      <c r="L217" s="281"/>
      <c r="M217" s="281"/>
      <c r="N217" s="281"/>
      <c r="O217" s="281"/>
      <c r="P217" s="281"/>
      <c r="Q217" s="281"/>
      <c r="R217" s="281"/>
      <c r="S217" s="281"/>
      <c r="T217" s="281"/>
      <c r="U217" s="281"/>
      <c r="V217" s="281"/>
      <c r="W217" s="281"/>
      <c r="X217" s="281"/>
      <c r="Y217" s="281"/>
      <c r="Z217" s="281"/>
    </row>
    <row r="218" spans="1:26" ht="12.75" customHeight="1">
      <c r="A218" s="281"/>
      <c r="B218" s="281"/>
      <c r="C218" s="281"/>
      <c r="D218" s="281"/>
      <c r="E218" s="281"/>
      <c r="F218" s="281"/>
      <c r="G218" s="281"/>
      <c r="H218" s="281"/>
      <c r="I218" s="281"/>
      <c r="J218" s="281"/>
      <c r="K218" s="281"/>
      <c r="L218" s="281"/>
      <c r="M218" s="281"/>
      <c r="N218" s="281"/>
      <c r="O218" s="281"/>
      <c r="P218" s="281"/>
      <c r="Q218" s="281"/>
      <c r="R218" s="281"/>
      <c r="S218" s="281"/>
      <c r="T218" s="281"/>
      <c r="U218" s="281"/>
      <c r="V218" s="281"/>
      <c r="W218" s="281"/>
      <c r="X218" s="281"/>
      <c r="Y218" s="281"/>
      <c r="Z218" s="281"/>
    </row>
    <row r="219" spans="1:26" ht="12.75" customHeight="1">
      <c r="A219" s="281"/>
      <c r="B219" s="281"/>
      <c r="C219" s="281"/>
      <c r="D219" s="281"/>
      <c r="E219" s="281"/>
      <c r="F219" s="281"/>
      <c r="G219" s="281"/>
      <c r="H219" s="281"/>
      <c r="I219" s="281"/>
      <c r="J219" s="281"/>
      <c r="K219" s="281"/>
      <c r="L219" s="281"/>
      <c r="M219" s="281"/>
      <c r="N219" s="281"/>
      <c r="O219" s="281"/>
      <c r="P219" s="281"/>
      <c r="Q219" s="281"/>
      <c r="R219" s="281"/>
      <c r="S219" s="281"/>
      <c r="T219" s="281"/>
      <c r="U219" s="281"/>
      <c r="V219" s="281"/>
      <c r="W219" s="281"/>
      <c r="X219" s="281"/>
      <c r="Y219" s="281"/>
      <c r="Z219" s="281"/>
    </row>
    <row r="220" spans="1:26" ht="12.75" customHeight="1">
      <c r="A220" s="281"/>
      <c r="B220" s="281"/>
      <c r="C220" s="281"/>
      <c r="D220" s="281"/>
      <c r="E220" s="281"/>
      <c r="F220" s="281"/>
      <c r="G220" s="281"/>
      <c r="H220" s="281"/>
      <c r="I220" s="281"/>
      <c r="J220" s="281"/>
      <c r="K220" s="281"/>
      <c r="L220" s="281"/>
      <c r="M220" s="281"/>
      <c r="N220" s="281"/>
      <c r="O220" s="281"/>
      <c r="P220" s="281"/>
      <c r="Q220" s="281"/>
      <c r="R220" s="281"/>
      <c r="S220" s="281"/>
      <c r="T220" s="281"/>
      <c r="U220" s="281"/>
      <c r="V220" s="281"/>
      <c r="W220" s="281"/>
      <c r="X220" s="281"/>
      <c r="Y220" s="281"/>
      <c r="Z220" s="281"/>
    </row>
    <row r="221" spans="1:26" ht="12.75" customHeight="1">
      <c r="A221" s="281"/>
      <c r="B221" s="281"/>
      <c r="C221" s="281"/>
      <c r="D221" s="281"/>
      <c r="E221" s="281"/>
      <c r="F221" s="281"/>
      <c r="G221" s="281"/>
      <c r="H221" s="281"/>
      <c r="I221" s="281"/>
      <c r="J221" s="281"/>
      <c r="K221" s="281"/>
      <c r="L221" s="281"/>
      <c r="M221" s="281"/>
      <c r="N221" s="281"/>
      <c r="O221" s="281"/>
      <c r="P221" s="281"/>
      <c r="Q221" s="281"/>
      <c r="R221" s="281"/>
      <c r="S221" s="281"/>
      <c r="T221" s="281"/>
      <c r="U221" s="281"/>
      <c r="V221" s="281"/>
      <c r="W221" s="281"/>
      <c r="X221" s="281"/>
      <c r="Y221" s="281"/>
      <c r="Z221" s="281"/>
    </row>
    <row r="222" spans="1:26" ht="12.75" customHeight="1">
      <c r="A222" s="281"/>
      <c r="B222" s="281"/>
      <c r="C222" s="281"/>
      <c r="D222" s="281"/>
      <c r="E222" s="281"/>
      <c r="F222" s="281"/>
      <c r="G222" s="281"/>
      <c r="H222" s="281"/>
      <c r="I222" s="281"/>
      <c r="J222" s="281"/>
      <c r="K222" s="281"/>
      <c r="L222" s="281"/>
      <c r="M222" s="281"/>
      <c r="N222" s="281"/>
      <c r="O222" s="281"/>
      <c r="P222" s="281"/>
      <c r="Q222" s="281"/>
      <c r="R222" s="281"/>
      <c r="S222" s="281"/>
      <c r="T222" s="281"/>
      <c r="U222" s="281"/>
      <c r="V222" s="281"/>
      <c r="W222" s="281"/>
      <c r="X222" s="281"/>
      <c r="Y222" s="281"/>
      <c r="Z222" s="281"/>
    </row>
    <row r="223" spans="1:26" ht="12.75" customHeight="1">
      <c r="A223" s="281"/>
      <c r="B223" s="281"/>
      <c r="C223" s="281"/>
      <c r="D223" s="281"/>
      <c r="E223" s="281"/>
      <c r="F223" s="281"/>
      <c r="G223" s="281"/>
      <c r="H223" s="281"/>
      <c r="I223" s="281"/>
      <c r="J223" s="281"/>
      <c r="K223" s="281"/>
      <c r="L223" s="281"/>
      <c r="M223" s="281"/>
      <c r="N223" s="281"/>
      <c r="O223" s="281"/>
      <c r="P223" s="281"/>
      <c r="Q223" s="281"/>
      <c r="R223" s="281"/>
      <c r="S223" s="281"/>
      <c r="T223" s="281"/>
      <c r="U223" s="281"/>
      <c r="V223" s="281"/>
      <c r="W223" s="281"/>
      <c r="X223" s="281"/>
      <c r="Y223" s="281"/>
      <c r="Z223" s="281"/>
    </row>
    <row r="224" spans="1:26" ht="12.75" customHeight="1">
      <c r="A224" s="281"/>
      <c r="B224" s="281"/>
      <c r="C224" s="281"/>
      <c r="D224" s="281"/>
      <c r="E224" s="281"/>
      <c r="F224" s="281"/>
      <c r="G224" s="281"/>
      <c r="H224" s="281"/>
      <c r="I224" s="281"/>
      <c r="J224" s="281"/>
      <c r="K224" s="281"/>
      <c r="L224" s="281"/>
      <c r="M224" s="281"/>
      <c r="N224" s="281"/>
      <c r="O224" s="281"/>
      <c r="P224" s="281"/>
      <c r="Q224" s="281"/>
      <c r="R224" s="281"/>
      <c r="S224" s="281"/>
      <c r="T224" s="281"/>
      <c r="U224" s="281"/>
      <c r="V224" s="281"/>
      <c r="W224" s="281"/>
      <c r="X224" s="281"/>
      <c r="Y224" s="281"/>
      <c r="Z224" s="281"/>
    </row>
    <row r="225" spans="1:26" ht="12.75" customHeight="1">
      <c r="A225" s="281"/>
      <c r="B225" s="281"/>
      <c r="C225" s="281"/>
      <c r="D225" s="281"/>
      <c r="E225" s="281"/>
      <c r="F225" s="281"/>
      <c r="G225" s="281"/>
      <c r="H225" s="281"/>
      <c r="I225" s="281"/>
      <c r="J225" s="281"/>
      <c r="K225" s="281"/>
      <c r="L225" s="281"/>
      <c r="M225" s="281"/>
      <c r="N225" s="281"/>
      <c r="O225" s="281"/>
      <c r="P225" s="281"/>
      <c r="Q225" s="281"/>
      <c r="R225" s="281"/>
      <c r="S225" s="281"/>
      <c r="T225" s="281"/>
      <c r="U225" s="281"/>
      <c r="V225" s="281"/>
      <c r="W225" s="281"/>
      <c r="X225" s="281"/>
      <c r="Y225" s="281"/>
      <c r="Z225" s="281"/>
    </row>
    <row r="226" spans="1:26" ht="12.75" customHeight="1">
      <c r="A226" s="281"/>
      <c r="B226" s="281"/>
      <c r="C226" s="281"/>
      <c r="D226" s="281"/>
      <c r="E226" s="281"/>
      <c r="F226" s="281"/>
      <c r="G226" s="281"/>
      <c r="H226" s="281"/>
      <c r="I226" s="281"/>
      <c r="J226" s="281"/>
      <c r="K226" s="281"/>
      <c r="L226" s="281"/>
      <c r="M226" s="281"/>
      <c r="N226" s="281"/>
      <c r="O226" s="281"/>
      <c r="P226" s="281"/>
      <c r="Q226" s="281"/>
      <c r="R226" s="281"/>
      <c r="S226" s="281"/>
      <c r="T226" s="281"/>
      <c r="U226" s="281"/>
      <c r="V226" s="281"/>
      <c r="W226" s="281"/>
      <c r="X226" s="281"/>
      <c r="Y226" s="281"/>
      <c r="Z226" s="281"/>
    </row>
    <row r="227" spans="1:26" ht="12.75" customHeight="1">
      <c r="A227" s="281"/>
      <c r="B227" s="281"/>
      <c r="C227" s="281"/>
      <c r="D227" s="281"/>
      <c r="E227" s="281"/>
      <c r="F227" s="281"/>
      <c r="G227" s="281"/>
      <c r="H227" s="281"/>
      <c r="I227" s="281"/>
      <c r="J227" s="281"/>
      <c r="K227" s="281"/>
      <c r="L227" s="281"/>
      <c r="M227" s="281"/>
      <c r="N227" s="281"/>
      <c r="O227" s="281"/>
      <c r="P227" s="281"/>
      <c r="Q227" s="281"/>
      <c r="R227" s="281"/>
      <c r="S227" s="281"/>
      <c r="T227" s="281"/>
      <c r="U227" s="281"/>
      <c r="V227" s="281"/>
      <c r="W227" s="281"/>
      <c r="X227" s="281"/>
      <c r="Y227" s="281"/>
      <c r="Z227" s="281"/>
    </row>
    <row r="228" spans="1:26" ht="12.75" customHeight="1">
      <c r="A228" s="281"/>
      <c r="B228" s="281"/>
      <c r="C228" s="281"/>
      <c r="D228" s="281"/>
      <c r="E228" s="281"/>
      <c r="F228" s="281"/>
      <c r="G228" s="281"/>
      <c r="H228" s="281"/>
      <c r="I228" s="281"/>
      <c r="J228" s="281"/>
      <c r="K228" s="281"/>
      <c r="L228" s="281"/>
      <c r="M228" s="281"/>
      <c r="N228" s="281"/>
      <c r="O228" s="281"/>
      <c r="P228" s="281"/>
      <c r="Q228" s="281"/>
      <c r="R228" s="281"/>
      <c r="S228" s="281"/>
      <c r="T228" s="281"/>
      <c r="U228" s="281"/>
      <c r="V228" s="281"/>
      <c r="W228" s="281"/>
      <c r="X228" s="281"/>
      <c r="Y228" s="281"/>
      <c r="Z228" s="281"/>
    </row>
    <row r="229" spans="1:26" ht="12.75" customHeight="1">
      <c r="A229" s="281"/>
      <c r="B229" s="281"/>
      <c r="C229" s="281"/>
      <c r="D229" s="281"/>
      <c r="E229" s="281"/>
      <c r="F229" s="281"/>
      <c r="G229" s="281"/>
      <c r="H229" s="281"/>
      <c r="I229" s="281"/>
      <c r="J229" s="281"/>
      <c r="K229" s="281"/>
      <c r="L229" s="281"/>
      <c r="M229" s="281"/>
      <c r="N229" s="281"/>
      <c r="O229" s="281"/>
      <c r="P229" s="281"/>
      <c r="Q229" s="281"/>
      <c r="R229" s="281"/>
      <c r="S229" s="281"/>
      <c r="T229" s="281"/>
      <c r="U229" s="281"/>
      <c r="V229" s="281"/>
      <c r="W229" s="281"/>
      <c r="X229" s="281"/>
      <c r="Y229" s="281"/>
      <c r="Z229" s="281"/>
    </row>
    <row r="230" spans="1:26" ht="12.75" customHeight="1">
      <c r="A230" s="281"/>
      <c r="B230" s="281"/>
      <c r="C230" s="281"/>
      <c r="D230" s="281"/>
      <c r="E230" s="281"/>
      <c r="F230" s="281"/>
      <c r="G230" s="281"/>
      <c r="H230" s="281"/>
      <c r="I230" s="281"/>
      <c r="J230" s="281"/>
      <c r="K230" s="281"/>
      <c r="L230" s="281"/>
      <c r="M230" s="281"/>
      <c r="N230" s="281"/>
      <c r="O230" s="281"/>
      <c r="P230" s="281"/>
      <c r="Q230" s="281"/>
      <c r="R230" s="281"/>
      <c r="S230" s="281"/>
      <c r="T230" s="281"/>
      <c r="U230" s="281"/>
      <c r="V230" s="281"/>
      <c r="W230" s="281"/>
      <c r="X230" s="281"/>
      <c r="Y230" s="281"/>
      <c r="Z230" s="281"/>
    </row>
    <row r="231" spans="1:26" ht="12.75" customHeight="1">
      <c r="A231" s="281"/>
      <c r="B231" s="281"/>
      <c r="C231" s="281"/>
      <c r="D231" s="281"/>
      <c r="E231" s="281"/>
      <c r="F231" s="281"/>
      <c r="G231" s="281"/>
      <c r="H231" s="281"/>
      <c r="I231" s="281"/>
      <c r="J231" s="281"/>
      <c r="K231" s="281"/>
      <c r="L231" s="281"/>
      <c r="M231" s="281"/>
      <c r="N231" s="281"/>
      <c r="O231" s="281"/>
      <c r="P231" s="281"/>
      <c r="Q231" s="281"/>
      <c r="R231" s="281"/>
      <c r="S231" s="281"/>
      <c r="T231" s="281"/>
      <c r="U231" s="281"/>
      <c r="V231" s="281"/>
      <c r="W231" s="281"/>
      <c r="X231" s="281"/>
      <c r="Y231" s="281"/>
      <c r="Z231" s="281"/>
    </row>
    <row r="232" spans="1:26" ht="12.75" customHeight="1">
      <c r="A232" s="281"/>
      <c r="B232" s="281"/>
      <c r="C232" s="281"/>
      <c r="D232" s="281"/>
      <c r="E232" s="281"/>
      <c r="F232" s="281"/>
      <c r="G232" s="281"/>
      <c r="H232" s="281"/>
      <c r="I232" s="281"/>
      <c r="J232" s="281"/>
      <c r="K232" s="281"/>
      <c r="L232" s="281"/>
      <c r="M232" s="281"/>
      <c r="N232" s="281"/>
      <c r="O232" s="281"/>
      <c r="P232" s="281"/>
      <c r="Q232" s="281"/>
      <c r="R232" s="281"/>
      <c r="S232" s="281"/>
      <c r="T232" s="281"/>
      <c r="U232" s="281"/>
      <c r="V232" s="281"/>
      <c r="W232" s="281"/>
      <c r="X232" s="281"/>
      <c r="Y232" s="281"/>
      <c r="Z232" s="281"/>
    </row>
    <row r="233" spans="1:26" ht="12.75" customHeight="1">
      <c r="A233" s="281"/>
      <c r="B233" s="281"/>
      <c r="C233" s="281"/>
      <c r="D233" s="281"/>
      <c r="E233" s="281"/>
      <c r="F233" s="281"/>
      <c r="G233" s="281"/>
      <c r="H233" s="281"/>
      <c r="I233" s="281"/>
      <c r="J233" s="281"/>
      <c r="K233" s="281"/>
      <c r="L233" s="281"/>
      <c r="M233" s="281"/>
      <c r="N233" s="281"/>
      <c r="O233" s="281"/>
      <c r="P233" s="281"/>
      <c r="Q233" s="281"/>
      <c r="R233" s="281"/>
      <c r="S233" s="281"/>
      <c r="T233" s="281"/>
      <c r="U233" s="281"/>
      <c r="V233" s="281"/>
      <c r="W233" s="281"/>
      <c r="X233" s="281"/>
      <c r="Y233" s="281"/>
      <c r="Z233" s="281"/>
    </row>
    <row r="234" spans="1:26" ht="12.75" customHeight="1">
      <c r="A234" s="281"/>
      <c r="B234" s="281"/>
      <c r="C234" s="281"/>
      <c r="D234" s="281"/>
      <c r="E234" s="281"/>
      <c r="F234" s="281"/>
      <c r="G234" s="281"/>
      <c r="H234" s="281"/>
      <c r="I234" s="281"/>
      <c r="J234" s="281"/>
      <c r="K234" s="281"/>
      <c r="L234" s="281"/>
      <c r="M234" s="281"/>
      <c r="N234" s="281"/>
      <c r="O234" s="281"/>
      <c r="P234" s="281"/>
      <c r="Q234" s="281"/>
      <c r="R234" s="281"/>
      <c r="S234" s="281"/>
      <c r="T234" s="281"/>
      <c r="U234" s="281"/>
      <c r="V234" s="281"/>
      <c r="W234" s="281"/>
      <c r="X234" s="281"/>
      <c r="Y234" s="281"/>
      <c r="Z234" s="281"/>
    </row>
    <row r="235" spans="1:26" ht="12.75" customHeight="1">
      <c r="A235" s="281"/>
      <c r="B235" s="281"/>
      <c r="C235" s="281"/>
      <c r="D235" s="281"/>
      <c r="E235" s="281"/>
      <c r="F235" s="281"/>
      <c r="G235" s="281"/>
      <c r="H235" s="281"/>
      <c r="I235" s="281"/>
      <c r="J235" s="281"/>
      <c r="K235" s="281"/>
      <c r="L235" s="281"/>
      <c r="M235" s="281"/>
      <c r="N235" s="281"/>
      <c r="O235" s="281"/>
      <c r="P235" s="281"/>
      <c r="Q235" s="281"/>
      <c r="R235" s="281"/>
      <c r="S235" s="281"/>
      <c r="T235" s="281"/>
      <c r="U235" s="281"/>
      <c r="V235" s="281"/>
      <c r="W235" s="281"/>
      <c r="X235" s="281"/>
      <c r="Y235" s="281"/>
      <c r="Z235" s="281"/>
    </row>
    <row r="236" spans="1:26" ht="12.75" customHeight="1">
      <c r="A236" s="281"/>
      <c r="B236" s="281"/>
      <c r="C236" s="281"/>
      <c r="D236" s="281"/>
      <c r="E236" s="281"/>
      <c r="F236" s="281"/>
      <c r="G236" s="281"/>
      <c r="H236" s="281"/>
      <c r="I236" s="281"/>
      <c r="J236" s="281"/>
      <c r="K236" s="281"/>
      <c r="L236" s="281"/>
      <c r="M236" s="281"/>
      <c r="N236" s="281"/>
      <c r="O236" s="281"/>
      <c r="P236" s="281"/>
      <c r="Q236" s="281"/>
      <c r="R236" s="281"/>
      <c r="S236" s="281"/>
      <c r="T236" s="281"/>
      <c r="U236" s="281"/>
      <c r="V236" s="281"/>
      <c r="W236" s="281"/>
      <c r="X236" s="281"/>
      <c r="Y236" s="281"/>
      <c r="Z236" s="281"/>
    </row>
    <row r="237" spans="1:26" ht="12.75" customHeight="1">
      <c r="A237" s="281"/>
      <c r="B237" s="281"/>
      <c r="C237" s="281"/>
      <c r="D237" s="281"/>
      <c r="E237" s="281"/>
      <c r="F237" s="281"/>
      <c r="G237" s="281"/>
      <c r="H237" s="281"/>
      <c r="I237" s="281"/>
      <c r="J237" s="281"/>
      <c r="K237" s="281"/>
      <c r="L237" s="281"/>
      <c r="M237" s="281"/>
      <c r="N237" s="281"/>
      <c r="O237" s="281"/>
      <c r="P237" s="281"/>
      <c r="Q237" s="281"/>
      <c r="R237" s="281"/>
      <c r="S237" s="281"/>
      <c r="T237" s="281"/>
      <c r="U237" s="281"/>
      <c r="V237" s="281"/>
      <c r="W237" s="281"/>
      <c r="X237" s="281"/>
      <c r="Y237" s="281"/>
      <c r="Z237" s="281"/>
    </row>
    <row r="238" spans="1:26" ht="12.75" customHeight="1">
      <c r="A238" s="281"/>
      <c r="B238" s="281"/>
      <c r="C238" s="281"/>
      <c r="D238" s="281"/>
      <c r="E238" s="281"/>
      <c r="F238" s="281"/>
      <c r="G238" s="281"/>
      <c r="H238" s="281"/>
      <c r="I238" s="281"/>
      <c r="J238" s="281"/>
      <c r="K238" s="281"/>
      <c r="L238" s="281"/>
      <c r="M238" s="281"/>
      <c r="N238" s="281"/>
      <c r="O238" s="281"/>
      <c r="P238" s="281"/>
      <c r="Q238" s="281"/>
      <c r="R238" s="281"/>
      <c r="S238" s="281"/>
      <c r="T238" s="281"/>
      <c r="U238" s="281"/>
      <c r="V238" s="281"/>
      <c r="W238" s="281"/>
      <c r="X238" s="281"/>
      <c r="Y238" s="281"/>
      <c r="Z238" s="281"/>
    </row>
    <row r="239" spans="1:26" ht="12.75" customHeight="1">
      <c r="A239" s="281"/>
      <c r="B239" s="281"/>
      <c r="C239" s="281"/>
      <c r="D239" s="281"/>
      <c r="E239" s="281"/>
      <c r="F239" s="281"/>
      <c r="G239" s="281"/>
      <c r="H239" s="281"/>
      <c r="I239" s="281"/>
      <c r="J239" s="281"/>
      <c r="K239" s="281"/>
      <c r="L239" s="281"/>
      <c r="M239" s="281"/>
      <c r="N239" s="281"/>
      <c r="O239" s="281"/>
      <c r="P239" s="281"/>
      <c r="Q239" s="281"/>
      <c r="R239" s="281"/>
      <c r="S239" s="281"/>
      <c r="T239" s="281"/>
      <c r="U239" s="281"/>
      <c r="V239" s="281"/>
      <c r="W239" s="281"/>
      <c r="X239" s="281"/>
      <c r="Y239" s="281"/>
      <c r="Z239" s="281"/>
    </row>
    <row r="240" spans="1:26" ht="12.75" customHeight="1">
      <c r="A240" s="281"/>
      <c r="B240" s="281"/>
      <c r="C240" s="281"/>
      <c r="D240" s="281"/>
      <c r="E240" s="281"/>
      <c r="F240" s="281"/>
      <c r="G240" s="281"/>
      <c r="H240" s="281"/>
      <c r="I240" s="281"/>
      <c r="J240" s="281"/>
      <c r="K240" s="281"/>
      <c r="L240" s="281"/>
      <c r="M240" s="281"/>
      <c r="N240" s="281"/>
      <c r="O240" s="281"/>
      <c r="P240" s="281"/>
      <c r="Q240" s="281"/>
      <c r="R240" s="281"/>
      <c r="S240" s="281"/>
      <c r="T240" s="281"/>
      <c r="U240" s="281"/>
      <c r="V240" s="281"/>
      <c r="W240" s="281"/>
      <c r="X240" s="281"/>
      <c r="Y240" s="281"/>
      <c r="Z240" s="281"/>
    </row>
    <row r="241" spans="1:26" ht="12.75" customHeight="1">
      <c r="A241" s="281"/>
      <c r="B241" s="281"/>
      <c r="C241" s="281"/>
      <c r="D241" s="281"/>
      <c r="E241" s="281"/>
      <c r="F241" s="281"/>
      <c r="G241" s="281"/>
      <c r="H241" s="281"/>
      <c r="I241" s="281"/>
      <c r="J241" s="281"/>
      <c r="K241" s="281"/>
      <c r="L241" s="281"/>
      <c r="M241" s="281"/>
      <c r="N241" s="281"/>
      <c r="O241" s="281"/>
      <c r="P241" s="281"/>
      <c r="Q241" s="281"/>
      <c r="R241" s="281"/>
      <c r="S241" s="281"/>
      <c r="T241" s="281"/>
      <c r="U241" s="281"/>
      <c r="V241" s="281"/>
      <c r="W241" s="281"/>
      <c r="X241" s="281"/>
      <c r="Y241" s="281"/>
      <c r="Z241" s="281"/>
    </row>
    <row r="242" spans="1:26" ht="12.75" customHeight="1">
      <c r="A242" s="281"/>
      <c r="B242" s="281"/>
      <c r="C242" s="281"/>
      <c r="D242" s="281"/>
      <c r="E242" s="281"/>
      <c r="F242" s="281"/>
      <c r="G242" s="281"/>
      <c r="H242" s="281"/>
      <c r="I242" s="281"/>
      <c r="J242" s="281"/>
      <c r="K242" s="281"/>
      <c r="L242" s="281"/>
      <c r="M242" s="281"/>
      <c r="N242" s="281"/>
      <c r="O242" s="281"/>
      <c r="P242" s="281"/>
      <c r="Q242" s="281"/>
      <c r="R242" s="281"/>
      <c r="S242" s="281"/>
      <c r="T242" s="281"/>
      <c r="U242" s="281"/>
      <c r="V242" s="281"/>
      <c r="W242" s="281"/>
      <c r="X242" s="281"/>
      <c r="Y242" s="281"/>
      <c r="Z242" s="281"/>
    </row>
    <row r="243" spans="1:26" ht="12.75" customHeight="1">
      <c r="A243" s="281"/>
      <c r="B243" s="281"/>
      <c r="C243" s="281"/>
      <c r="D243" s="281"/>
      <c r="E243" s="281"/>
      <c r="F243" s="281"/>
      <c r="G243" s="281"/>
      <c r="H243" s="281"/>
      <c r="I243" s="281"/>
      <c r="J243" s="281"/>
      <c r="K243" s="281"/>
      <c r="L243" s="281"/>
      <c r="M243" s="281"/>
      <c r="N243" s="281"/>
      <c r="O243" s="281"/>
      <c r="P243" s="281"/>
      <c r="Q243" s="281"/>
      <c r="R243" s="281"/>
      <c r="S243" s="281"/>
      <c r="T243" s="281"/>
      <c r="U243" s="281"/>
      <c r="V243" s="281"/>
      <c r="W243" s="281"/>
      <c r="X243" s="281"/>
      <c r="Y243" s="281"/>
      <c r="Z243" s="281"/>
    </row>
    <row r="244" spans="1:26" ht="12.75" customHeight="1">
      <c r="A244" s="281"/>
      <c r="B244" s="281"/>
      <c r="C244" s="281"/>
      <c r="D244" s="281"/>
      <c r="E244" s="281"/>
      <c r="F244" s="281"/>
      <c r="G244" s="281"/>
      <c r="H244" s="281"/>
      <c r="I244" s="281"/>
      <c r="J244" s="281"/>
      <c r="K244" s="281"/>
      <c r="L244" s="281"/>
      <c r="M244" s="281"/>
      <c r="N244" s="281"/>
      <c r="O244" s="281"/>
      <c r="P244" s="281"/>
      <c r="Q244" s="281"/>
      <c r="R244" s="281"/>
      <c r="S244" s="281"/>
      <c r="T244" s="281"/>
      <c r="U244" s="281"/>
      <c r="V244" s="281"/>
      <c r="W244" s="281"/>
      <c r="X244" s="281"/>
      <c r="Y244" s="281"/>
      <c r="Z244" s="281"/>
    </row>
    <row r="245" spans="1:26" ht="12.75" customHeight="1">
      <c r="A245" s="281"/>
      <c r="B245" s="281"/>
      <c r="C245" s="281"/>
      <c r="D245" s="281"/>
      <c r="E245" s="281"/>
      <c r="F245" s="281"/>
      <c r="G245" s="281"/>
      <c r="H245" s="281"/>
      <c r="I245" s="281"/>
      <c r="J245" s="281"/>
      <c r="K245" s="281"/>
      <c r="L245" s="281"/>
      <c r="M245" s="281"/>
      <c r="N245" s="281"/>
      <c r="O245" s="281"/>
      <c r="P245" s="281"/>
      <c r="Q245" s="281"/>
      <c r="R245" s="281"/>
      <c r="S245" s="281"/>
      <c r="T245" s="281"/>
      <c r="U245" s="281"/>
      <c r="V245" s="281"/>
      <c r="W245" s="281"/>
      <c r="X245" s="281"/>
      <c r="Y245" s="281"/>
      <c r="Z245" s="281"/>
    </row>
    <row r="246" spans="1:26" ht="12.75" customHeight="1">
      <c r="A246" s="281"/>
      <c r="B246" s="281"/>
      <c r="C246" s="281"/>
      <c r="D246" s="281"/>
      <c r="E246" s="281"/>
      <c r="F246" s="281"/>
      <c r="G246" s="281"/>
      <c r="H246" s="281"/>
      <c r="I246" s="281"/>
      <c r="J246" s="281"/>
      <c r="K246" s="281"/>
      <c r="L246" s="281"/>
      <c r="M246" s="281"/>
      <c r="N246" s="281"/>
      <c r="O246" s="281"/>
      <c r="P246" s="281"/>
      <c r="Q246" s="281"/>
      <c r="R246" s="281"/>
      <c r="S246" s="281"/>
      <c r="T246" s="281"/>
      <c r="U246" s="281"/>
      <c r="V246" s="281"/>
      <c r="W246" s="281"/>
      <c r="X246" s="281"/>
      <c r="Y246" s="281"/>
      <c r="Z246" s="281"/>
    </row>
    <row r="247" spans="1:26" ht="12.75" customHeight="1">
      <c r="A247" s="281"/>
      <c r="B247" s="281"/>
      <c r="C247" s="281"/>
      <c r="D247" s="281"/>
      <c r="E247" s="281"/>
      <c r="F247" s="281"/>
      <c r="G247" s="281"/>
      <c r="H247" s="281"/>
      <c r="I247" s="281"/>
      <c r="J247" s="281"/>
      <c r="K247" s="281"/>
      <c r="L247" s="281"/>
      <c r="M247" s="281"/>
      <c r="N247" s="281"/>
      <c r="O247" s="281"/>
      <c r="P247" s="281"/>
      <c r="Q247" s="281"/>
      <c r="R247" s="281"/>
      <c r="S247" s="281"/>
      <c r="T247" s="281"/>
      <c r="U247" s="281"/>
      <c r="V247" s="281"/>
      <c r="W247" s="281"/>
      <c r="X247" s="281"/>
      <c r="Y247" s="281"/>
      <c r="Z247" s="281"/>
    </row>
    <row r="248" spans="1:26" ht="12.75" customHeight="1">
      <c r="A248" s="281"/>
      <c r="B248" s="281"/>
      <c r="C248" s="281"/>
      <c r="D248" s="281"/>
      <c r="E248" s="281"/>
      <c r="F248" s="281"/>
      <c r="G248" s="281"/>
      <c r="H248" s="281"/>
      <c r="I248" s="281"/>
      <c r="J248" s="281"/>
      <c r="K248" s="281"/>
      <c r="L248" s="281"/>
      <c r="M248" s="281"/>
      <c r="N248" s="281"/>
      <c r="O248" s="281"/>
      <c r="P248" s="281"/>
      <c r="Q248" s="281"/>
      <c r="R248" s="281"/>
      <c r="S248" s="281"/>
      <c r="T248" s="281"/>
      <c r="U248" s="281"/>
      <c r="V248" s="281"/>
      <c r="W248" s="281"/>
      <c r="X248" s="281"/>
      <c r="Y248" s="281"/>
      <c r="Z248" s="281"/>
    </row>
    <row r="249" spans="1:26" ht="12.75" customHeight="1">
      <c r="A249" s="281"/>
      <c r="B249" s="281"/>
      <c r="C249" s="281"/>
      <c r="D249" s="281"/>
      <c r="E249" s="281"/>
      <c r="F249" s="281"/>
      <c r="G249" s="281"/>
      <c r="H249" s="281"/>
      <c r="I249" s="281"/>
      <c r="J249" s="281"/>
      <c r="K249" s="281"/>
      <c r="L249" s="281"/>
      <c r="M249" s="281"/>
      <c r="N249" s="281"/>
      <c r="O249" s="281"/>
      <c r="P249" s="281"/>
      <c r="Q249" s="281"/>
      <c r="R249" s="281"/>
      <c r="S249" s="281"/>
      <c r="T249" s="281"/>
      <c r="U249" s="281"/>
      <c r="V249" s="281"/>
      <c r="W249" s="281"/>
      <c r="X249" s="281"/>
      <c r="Y249" s="281"/>
      <c r="Z249" s="281"/>
    </row>
    <row r="250" spans="1:26" ht="12.75" customHeight="1">
      <c r="A250" s="281"/>
      <c r="B250" s="281"/>
      <c r="C250" s="281"/>
      <c r="D250" s="281"/>
      <c r="E250" s="281"/>
      <c r="F250" s="281"/>
      <c r="G250" s="281"/>
      <c r="H250" s="281"/>
      <c r="I250" s="281"/>
      <c r="J250" s="281"/>
      <c r="K250" s="281"/>
      <c r="L250" s="281"/>
      <c r="M250" s="281"/>
      <c r="N250" s="281"/>
      <c r="O250" s="281"/>
      <c r="P250" s="281"/>
      <c r="Q250" s="281"/>
      <c r="R250" s="281"/>
      <c r="S250" s="281"/>
      <c r="T250" s="281"/>
      <c r="U250" s="281"/>
      <c r="V250" s="281"/>
      <c r="W250" s="281"/>
      <c r="X250" s="281"/>
      <c r="Y250" s="281"/>
      <c r="Z250" s="281"/>
    </row>
    <row r="251" spans="1:26" ht="12.75" customHeight="1">
      <c r="A251" s="281"/>
      <c r="B251" s="281"/>
      <c r="C251" s="281"/>
      <c r="D251" s="281"/>
      <c r="E251" s="281"/>
      <c r="F251" s="281"/>
      <c r="G251" s="281"/>
      <c r="H251" s="281"/>
      <c r="I251" s="281"/>
      <c r="J251" s="281"/>
      <c r="K251" s="281"/>
      <c r="L251" s="281"/>
      <c r="M251" s="281"/>
      <c r="N251" s="281"/>
      <c r="O251" s="281"/>
      <c r="P251" s="281"/>
      <c r="Q251" s="281"/>
      <c r="R251" s="281"/>
      <c r="S251" s="281"/>
      <c r="T251" s="281"/>
      <c r="U251" s="281"/>
      <c r="V251" s="281"/>
      <c r="W251" s="281"/>
      <c r="X251" s="281"/>
      <c r="Y251" s="281"/>
      <c r="Z251" s="281"/>
    </row>
    <row r="252" spans="1:26" ht="12.75" customHeight="1">
      <c r="A252" s="281"/>
      <c r="B252" s="281"/>
      <c r="C252" s="281"/>
      <c r="D252" s="281"/>
      <c r="E252" s="281"/>
      <c r="F252" s="281"/>
      <c r="G252" s="281"/>
      <c r="H252" s="281"/>
      <c r="I252" s="281"/>
      <c r="J252" s="281"/>
      <c r="K252" s="281"/>
      <c r="L252" s="281"/>
      <c r="M252" s="281"/>
      <c r="N252" s="281"/>
      <c r="O252" s="281"/>
      <c r="P252" s="281"/>
      <c r="Q252" s="281"/>
      <c r="R252" s="281"/>
      <c r="S252" s="281"/>
      <c r="T252" s="281"/>
      <c r="U252" s="281"/>
      <c r="V252" s="281"/>
      <c r="W252" s="281"/>
      <c r="X252" s="281"/>
      <c r="Y252" s="281"/>
      <c r="Z252" s="281"/>
    </row>
    <row r="253" spans="1:26" ht="12.75" customHeight="1">
      <c r="A253" s="281"/>
      <c r="B253" s="281"/>
      <c r="C253" s="281"/>
      <c r="D253" s="281"/>
      <c r="E253" s="281"/>
      <c r="F253" s="281"/>
      <c r="G253" s="281"/>
      <c r="H253" s="281"/>
      <c r="I253" s="281"/>
      <c r="J253" s="281"/>
      <c r="K253" s="281"/>
      <c r="L253" s="281"/>
      <c r="M253" s="281"/>
      <c r="N253" s="281"/>
      <c r="O253" s="281"/>
      <c r="P253" s="281"/>
      <c r="Q253" s="281"/>
      <c r="R253" s="281"/>
      <c r="S253" s="281"/>
      <c r="T253" s="281"/>
      <c r="U253" s="281"/>
      <c r="V253" s="281"/>
      <c r="W253" s="281"/>
      <c r="X253" s="281"/>
      <c r="Y253" s="281"/>
      <c r="Z253" s="281"/>
    </row>
    <row r="254" spans="1:26" ht="12.75" customHeight="1">
      <c r="A254" s="281"/>
      <c r="B254" s="281"/>
      <c r="C254" s="281"/>
      <c r="D254" s="281"/>
      <c r="E254" s="281"/>
      <c r="F254" s="281"/>
      <c r="G254" s="281"/>
      <c r="H254" s="281"/>
      <c r="I254" s="281"/>
      <c r="J254" s="281"/>
      <c r="K254" s="281"/>
      <c r="L254" s="281"/>
      <c r="M254" s="281"/>
      <c r="N254" s="281"/>
      <c r="O254" s="281"/>
      <c r="P254" s="281"/>
      <c r="Q254" s="281"/>
      <c r="R254" s="281"/>
      <c r="S254" s="281"/>
      <c r="T254" s="281"/>
      <c r="U254" s="281"/>
      <c r="V254" s="281"/>
      <c r="W254" s="281"/>
      <c r="X254" s="281"/>
      <c r="Y254" s="281"/>
      <c r="Z254" s="281"/>
    </row>
    <row r="255" spans="1:26" ht="12.75" customHeight="1">
      <c r="A255" s="281"/>
      <c r="B255" s="281"/>
      <c r="C255" s="281"/>
      <c r="D255" s="281"/>
      <c r="E255" s="281"/>
      <c r="F255" s="281"/>
      <c r="G255" s="281"/>
      <c r="H255" s="281"/>
      <c r="I255" s="281"/>
      <c r="J255" s="281"/>
      <c r="K255" s="281"/>
      <c r="L255" s="281"/>
      <c r="M255" s="281"/>
      <c r="N255" s="281"/>
      <c r="O255" s="281"/>
      <c r="P255" s="281"/>
      <c r="Q255" s="281"/>
      <c r="R255" s="281"/>
      <c r="S255" s="281"/>
      <c r="T255" s="281"/>
      <c r="U255" s="281"/>
      <c r="V255" s="281"/>
      <c r="W255" s="281"/>
      <c r="X255" s="281"/>
      <c r="Y255" s="281"/>
      <c r="Z255" s="281"/>
    </row>
    <row r="256" spans="1:26" ht="12.75" customHeight="1">
      <c r="A256" s="281"/>
      <c r="B256" s="281"/>
      <c r="C256" s="281"/>
      <c r="D256" s="281"/>
      <c r="E256" s="281"/>
      <c r="F256" s="281"/>
      <c r="G256" s="281"/>
      <c r="H256" s="281"/>
      <c r="I256" s="281"/>
      <c r="J256" s="281"/>
      <c r="K256" s="281"/>
      <c r="L256" s="281"/>
      <c r="M256" s="281"/>
      <c r="N256" s="281"/>
      <c r="O256" s="281"/>
      <c r="P256" s="281"/>
      <c r="Q256" s="281"/>
      <c r="R256" s="281"/>
      <c r="S256" s="281"/>
      <c r="T256" s="281"/>
      <c r="U256" s="281"/>
      <c r="V256" s="281"/>
      <c r="W256" s="281"/>
      <c r="X256" s="281"/>
      <c r="Y256" s="281"/>
      <c r="Z256" s="281"/>
    </row>
    <row r="257" spans="1:26" ht="12.75" customHeight="1">
      <c r="A257" s="281"/>
      <c r="B257" s="281"/>
      <c r="C257" s="281"/>
      <c r="D257" s="281"/>
      <c r="E257" s="281"/>
      <c r="F257" s="281"/>
      <c r="G257" s="281"/>
      <c r="H257" s="281"/>
      <c r="I257" s="281"/>
      <c r="J257" s="281"/>
      <c r="K257" s="281"/>
      <c r="L257" s="281"/>
      <c r="M257" s="281"/>
      <c r="N257" s="281"/>
      <c r="O257" s="281"/>
      <c r="P257" s="281"/>
      <c r="Q257" s="281"/>
      <c r="R257" s="281"/>
      <c r="S257" s="281"/>
      <c r="T257" s="281"/>
      <c r="U257" s="281"/>
      <c r="V257" s="281"/>
      <c r="W257" s="281"/>
      <c r="X257" s="281"/>
      <c r="Y257" s="281"/>
      <c r="Z257" s="281"/>
    </row>
    <row r="258" spans="1:26" ht="12.75" customHeight="1">
      <c r="A258" s="281"/>
      <c r="B258" s="281"/>
      <c r="C258" s="281"/>
      <c r="D258" s="281"/>
      <c r="E258" s="281"/>
      <c r="F258" s="281"/>
      <c r="G258" s="281"/>
      <c r="H258" s="281"/>
      <c r="I258" s="281"/>
      <c r="J258" s="281"/>
      <c r="K258" s="281"/>
      <c r="L258" s="281"/>
      <c r="M258" s="281"/>
      <c r="N258" s="281"/>
      <c r="O258" s="281"/>
      <c r="P258" s="281"/>
      <c r="Q258" s="281"/>
      <c r="R258" s="281"/>
      <c r="S258" s="281"/>
      <c r="T258" s="281"/>
      <c r="U258" s="281"/>
      <c r="V258" s="281"/>
      <c r="W258" s="281"/>
      <c r="X258" s="281"/>
      <c r="Y258" s="281"/>
      <c r="Z258" s="281"/>
    </row>
    <row r="259" spans="1:26" ht="12.75" customHeight="1">
      <c r="A259" s="281"/>
      <c r="B259" s="281"/>
      <c r="C259" s="281"/>
      <c r="D259" s="281"/>
      <c r="E259" s="281"/>
      <c r="F259" s="281"/>
      <c r="G259" s="281"/>
      <c r="H259" s="281"/>
      <c r="I259" s="281"/>
      <c r="J259" s="281"/>
      <c r="K259" s="281"/>
      <c r="L259" s="281"/>
      <c r="M259" s="281"/>
      <c r="N259" s="281"/>
      <c r="O259" s="281"/>
      <c r="P259" s="281"/>
      <c r="Q259" s="281"/>
      <c r="R259" s="281"/>
      <c r="S259" s="281"/>
      <c r="T259" s="281"/>
      <c r="U259" s="281"/>
      <c r="V259" s="281"/>
      <c r="W259" s="281"/>
      <c r="X259" s="281"/>
      <c r="Y259" s="281"/>
      <c r="Z259" s="281"/>
    </row>
    <row r="260" spans="1:26" ht="12.75" customHeight="1">
      <c r="A260" s="281"/>
      <c r="B260" s="281"/>
      <c r="C260" s="281"/>
      <c r="D260" s="281"/>
      <c r="E260" s="281"/>
      <c r="F260" s="281"/>
      <c r="G260" s="281"/>
      <c r="H260" s="281"/>
      <c r="I260" s="281"/>
      <c r="J260" s="281"/>
      <c r="K260" s="281"/>
      <c r="L260" s="281"/>
      <c r="M260" s="281"/>
      <c r="N260" s="281"/>
      <c r="O260" s="281"/>
      <c r="P260" s="281"/>
      <c r="Q260" s="281"/>
      <c r="R260" s="281"/>
      <c r="S260" s="281"/>
      <c r="T260" s="281"/>
      <c r="U260" s="281"/>
      <c r="V260" s="281"/>
      <c r="W260" s="281"/>
      <c r="X260" s="281"/>
      <c r="Y260" s="281"/>
      <c r="Z260" s="281"/>
    </row>
    <row r="261" spans="1:26" ht="12.75" customHeight="1">
      <c r="A261" s="281"/>
      <c r="B261" s="281"/>
      <c r="C261" s="281"/>
      <c r="D261" s="281"/>
      <c r="E261" s="281"/>
      <c r="F261" s="281"/>
      <c r="G261" s="281"/>
      <c r="H261" s="281"/>
      <c r="I261" s="281"/>
      <c r="J261" s="281"/>
      <c r="K261" s="281"/>
      <c r="L261" s="281"/>
      <c r="M261" s="281"/>
      <c r="N261" s="281"/>
      <c r="O261" s="281"/>
      <c r="P261" s="281"/>
      <c r="Q261" s="281"/>
      <c r="R261" s="281"/>
      <c r="S261" s="281"/>
      <c r="T261" s="281"/>
      <c r="U261" s="281"/>
      <c r="V261" s="281"/>
      <c r="W261" s="281"/>
      <c r="X261" s="281"/>
      <c r="Y261" s="281"/>
      <c r="Z261" s="281"/>
    </row>
    <row r="262" spans="1:26" ht="12.75" customHeight="1">
      <c r="A262" s="281"/>
      <c r="B262" s="281"/>
      <c r="C262" s="281"/>
      <c r="D262" s="281"/>
      <c r="E262" s="281"/>
      <c r="F262" s="281"/>
      <c r="G262" s="281"/>
      <c r="H262" s="281"/>
      <c r="I262" s="281"/>
      <c r="J262" s="281"/>
      <c r="K262" s="281"/>
      <c r="L262" s="281"/>
      <c r="M262" s="281"/>
      <c r="N262" s="281"/>
      <c r="O262" s="281"/>
      <c r="P262" s="281"/>
      <c r="Q262" s="281"/>
      <c r="R262" s="281"/>
      <c r="S262" s="281"/>
      <c r="T262" s="281"/>
      <c r="U262" s="281"/>
      <c r="V262" s="281"/>
      <c r="W262" s="281"/>
      <c r="X262" s="281"/>
      <c r="Y262" s="281"/>
      <c r="Z262" s="281"/>
    </row>
    <row r="263" spans="1:26" ht="12.75" customHeight="1">
      <c r="A263" s="281"/>
      <c r="B263" s="281"/>
      <c r="C263" s="281"/>
      <c r="D263" s="281"/>
      <c r="E263" s="281"/>
      <c r="F263" s="281"/>
      <c r="G263" s="281"/>
      <c r="H263" s="281"/>
      <c r="I263" s="281"/>
      <c r="J263" s="281"/>
      <c r="K263" s="281"/>
      <c r="L263" s="281"/>
      <c r="M263" s="281"/>
      <c r="N263" s="281"/>
      <c r="O263" s="281"/>
      <c r="P263" s="281"/>
      <c r="Q263" s="281"/>
      <c r="R263" s="281"/>
      <c r="S263" s="281"/>
      <c r="T263" s="281"/>
      <c r="U263" s="281"/>
      <c r="V263" s="281"/>
      <c r="W263" s="281"/>
      <c r="X263" s="281"/>
      <c r="Y263" s="281"/>
      <c r="Z263" s="281"/>
    </row>
    <row r="264" spans="1:26" ht="12.75" customHeight="1">
      <c r="A264" s="281"/>
      <c r="B264" s="281"/>
      <c r="C264" s="281"/>
      <c r="D264" s="281"/>
      <c r="E264" s="281"/>
      <c r="F264" s="281"/>
      <c r="G264" s="281"/>
      <c r="H264" s="281"/>
      <c r="I264" s="281"/>
      <c r="J264" s="281"/>
      <c r="K264" s="281"/>
      <c r="L264" s="281"/>
      <c r="M264" s="281"/>
      <c r="N264" s="281"/>
      <c r="O264" s="281"/>
      <c r="P264" s="281"/>
      <c r="Q264" s="281"/>
      <c r="R264" s="281"/>
      <c r="S264" s="281"/>
      <c r="T264" s="281"/>
      <c r="U264" s="281"/>
      <c r="V264" s="281"/>
      <c r="W264" s="281"/>
      <c r="X264" s="281"/>
      <c r="Y264" s="281"/>
      <c r="Z264" s="281"/>
    </row>
    <row r="265" spans="1:26" ht="12.75" customHeight="1">
      <c r="A265" s="281"/>
      <c r="B265" s="281"/>
      <c r="C265" s="281"/>
      <c r="D265" s="281"/>
      <c r="E265" s="281"/>
      <c r="F265" s="281"/>
      <c r="G265" s="281"/>
      <c r="H265" s="281"/>
      <c r="I265" s="281"/>
      <c r="J265" s="281"/>
      <c r="K265" s="281"/>
      <c r="L265" s="281"/>
      <c r="M265" s="281"/>
      <c r="N265" s="281"/>
      <c r="O265" s="281"/>
      <c r="P265" s="281"/>
      <c r="Q265" s="281"/>
      <c r="R265" s="281"/>
      <c r="S265" s="281"/>
      <c r="T265" s="281"/>
      <c r="U265" s="281"/>
      <c r="V265" s="281"/>
      <c r="W265" s="281"/>
      <c r="X265" s="281"/>
      <c r="Y265" s="281"/>
      <c r="Z265" s="281"/>
    </row>
    <row r="266" spans="1:26" ht="12.75" customHeight="1">
      <c r="A266" s="281"/>
      <c r="B266" s="281"/>
      <c r="C266" s="281"/>
      <c r="D266" s="281"/>
      <c r="E266" s="281"/>
      <c r="F266" s="281"/>
      <c r="G266" s="281"/>
      <c r="H266" s="281"/>
      <c r="I266" s="281"/>
      <c r="J266" s="281"/>
      <c r="K266" s="281"/>
      <c r="L266" s="281"/>
      <c r="M266" s="281"/>
      <c r="N266" s="281"/>
      <c r="O266" s="281"/>
      <c r="P266" s="281"/>
      <c r="Q266" s="281"/>
      <c r="R266" s="281"/>
      <c r="S266" s="281"/>
      <c r="T266" s="281"/>
      <c r="U266" s="281"/>
      <c r="V266" s="281"/>
      <c r="W266" s="281"/>
      <c r="X266" s="281"/>
      <c r="Y266" s="281"/>
      <c r="Z266" s="281"/>
    </row>
    <row r="267" spans="1:26" ht="12.75" customHeight="1">
      <c r="A267" s="281"/>
      <c r="B267" s="281"/>
      <c r="C267" s="281"/>
      <c r="D267" s="281"/>
      <c r="E267" s="281"/>
      <c r="F267" s="281"/>
      <c r="G267" s="281"/>
      <c r="H267" s="281"/>
      <c r="I267" s="281"/>
      <c r="J267" s="281"/>
      <c r="K267" s="281"/>
      <c r="L267" s="281"/>
      <c r="M267" s="281"/>
      <c r="N267" s="281"/>
      <c r="O267" s="281"/>
      <c r="P267" s="281"/>
      <c r="Q267" s="281"/>
      <c r="R267" s="281"/>
      <c r="S267" s="281"/>
      <c r="T267" s="281"/>
      <c r="U267" s="281"/>
      <c r="V267" s="281"/>
      <c r="W267" s="281"/>
      <c r="X267" s="281"/>
      <c r="Y267" s="281"/>
      <c r="Z267" s="281"/>
    </row>
    <row r="268" spans="1:26" ht="12.75" customHeight="1">
      <c r="A268" s="281"/>
      <c r="B268" s="281"/>
      <c r="C268" s="281"/>
      <c r="D268" s="281"/>
      <c r="E268" s="281"/>
      <c r="F268" s="281"/>
      <c r="G268" s="281"/>
      <c r="H268" s="281"/>
      <c r="I268" s="281"/>
      <c r="J268" s="281"/>
      <c r="K268" s="281"/>
      <c r="L268" s="281"/>
      <c r="M268" s="281"/>
      <c r="N268" s="281"/>
      <c r="O268" s="281"/>
      <c r="P268" s="281"/>
      <c r="Q268" s="281"/>
      <c r="R268" s="281"/>
      <c r="S268" s="281"/>
      <c r="T268" s="281"/>
      <c r="U268" s="281"/>
      <c r="V268" s="281"/>
      <c r="W268" s="281"/>
      <c r="X268" s="281"/>
      <c r="Y268" s="281"/>
      <c r="Z268" s="281"/>
    </row>
    <row r="269" spans="1:26" ht="12.75" customHeight="1">
      <c r="A269" s="281"/>
      <c r="B269" s="281"/>
      <c r="C269" s="281"/>
      <c r="D269" s="281"/>
      <c r="E269" s="281"/>
      <c r="F269" s="281"/>
      <c r="G269" s="281"/>
      <c r="H269" s="281"/>
      <c r="I269" s="281"/>
      <c r="J269" s="281"/>
      <c r="K269" s="281"/>
      <c r="L269" s="281"/>
      <c r="M269" s="281"/>
      <c r="N269" s="281"/>
      <c r="O269" s="281"/>
      <c r="P269" s="281"/>
      <c r="Q269" s="281"/>
      <c r="R269" s="281"/>
      <c r="S269" s="281"/>
      <c r="T269" s="281"/>
      <c r="U269" s="281"/>
      <c r="V269" s="281"/>
      <c r="W269" s="281"/>
      <c r="X269" s="281"/>
      <c r="Y269" s="281"/>
      <c r="Z269" s="281"/>
    </row>
    <row r="270" spans="1:26" ht="12.75" customHeight="1">
      <c r="A270" s="281"/>
      <c r="B270" s="281"/>
      <c r="C270" s="281"/>
      <c r="D270" s="281"/>
      <c r="E270" s="281"/>
      <c r="F270" s="281"/>
      <c r="G270" s="281"/>
      <c r="H270" s="281"/>
      <c r="I270" s="281"/>
      <c r="J270" s="281"/>
      <c r="K270" s="281"/>
      <c r="L270" s="281"/>
      <c r="M270" s="281"/>
      <c r="N270" s="281"/>
      <c r="O270" s="281"/>
      <c r="P270" s="281"/>
      <c r="Q270" s="281"/>
      <c r="R270" s="281"/>
      <c r="S270" s="281"/>
      <c r="T270" s="281"/>
      <c r="U270" s="281"/>
      <c r="V270" s="281"/>
      <c r="W270" s="281"/>
      <c r="X270" s="281"/>
      <c r="Y270" s="281"/>
      <c r="Z270" s="281"/>
    </row>
    <row r="271" spans="1:26" ht="12.75" customHeight="1">
      <c r="A271" s="281"/>
      <c r="B271" s="281"/>
      <c r="C271" s="281"/>
      <c r="D271" s="281"/>
      <c r="E271" s="281"/>
      <c r="F271" s="281"/>
      <c r="G271" s="281"/>
      <c r="H271" s="281"/>
      <c r="I271" s="281"/>
      <c r="J271" s="281"/>
      <c r="K271" s="281"/>
      <c r="L271" s="281"/>
      <c r="M271" s="281"/>
      <c r="N271" s="281"/>
      <c r="O271" s="281"/>
      <c r="P271" s="281"/>
      <c r="Q271" s="281"/>
      <c r="R271" s="281"/>
      <c r="S271" s="281"/>
      <c r="T271" s="281"/>
      <c r="U271" s="281"/>
      <c r="V271" s="281"/>
      <c r="W271" s="281"/>
      <c r="X271" s="281"/>
      <c r="Y271" s="281"/>
      <c r="Z271" s="281"/>
    </row>
    <row r="272" spans="1:26" ht="12.75" customHeight="1">
      <c r="A272" s="281"/>
      <c r="B272" s="281"/>
      <c r="C272" s="281"/>
      <c r="D272" s="281"/>
      <c r="E272" s="281"/>
      <c r="F272" s="281"/>
      <c r="G272" s="281"/>
      <c r="H272" s="281"/>
      <c r="I272" s="281"/>
      <c r="J272" s="281"/>
      <c r="K272" s="281"/>
      <c r="L272" s="281"/>
      <c r="M272" s="281"/>
      <c r="N272" s="281"/>
      <c r="O272" s="281"/>
      <c r="P272" s="281"/>
      <c r="Q272" s="281"/>
      <c r="R272" s="281"/>
      <c r="S272" s="281"/>
      <c r="T272" s="281"/>
      <c r="U272" s="281"/>
      <c r="V272" s="281"/>
      <c r="W272" s="281"/>
      <c r="X272" s="281"/>
      <c r="Y272" s="281"/>
      <c r="Z272" s="281"/>
    </row>
    <row r="273" spans="1:26" ht="12.75" customHeight="1">
      <c r="A273" s="281"/>
      <c r="B273" s="281"/>
      <c r="C273" s="281"/>
      <c r="D273" s="281"/>
      <c r="E273" s="281"/>
      <c r="F273" s="281"/>
      <c r="G273" s="281"/>
      <c r="H273" s="281"/>
      <c r="I273" s="281"/>
      <c r="J273" s="281"/>
      <c r="K273" s="281"/>
      <c r="L273" s="281"/>
      <c r="M273" s="281"/>
      <c r="N273" s="281"/>
      <c r="O273" s="281"/>
      <c r="P273" s="281"/>
      <c r="Q273" s="281"/>
      <c r="R273" s="281"/>
      <c r="S273" s="281"/>
      <c r="T273" s="281"/>
      <c r="U273" s="281"/>
      <c r="V273" s="281"/>
      <c r="W273" s="281"/>
      <c r="X273" s="281"/>
      <c r="Y273" s="281"/>
      <c r="Z273" s="281"/>
    </row>
    <row r="274" spans="1:26" ht="12.75" customHeight="1">
      <c r="A274" s="281"/>
      <c r="B274" s="281"/>
      <c r="C274" s="281"/>
      <c r="D274" s="281"/>
      <c r="E274" s="281"/>
      <c r="F274" s="281"/>
      <c r="G274" s="281"/>
      <c r="H274" s="281"/>
      <c r="I274" s="281"/>
      <c r="J274" s="281"/>
      <c r="K274" s="281"/>
      <c r="L274" s="281"/>
      <c r="M274" s="281"/>
      <c r="N274" s="281"/>
      <c r="O274" s="281"/>
      <c r="P274" s="281"/>
      <c r="Q274" s="281"/>
      <c r="R274" s="281"/>
      <c r="S274" s="281"/>
      <c r="T274" s="281"/>
      <c r="U274" s="281"/>
      <c r="V274" s="281"/>
      <c r="W274" s="281"/>
      <c r="X274" s="281"/>
      <c r="Y274" s="281"/>
      <c r="Z274" s="281"/>
    </row>
    <row r="275" spans="1:26" ht="12.75" customHeight="1">
      <c r="A275" s="281"/>
      <c r="B275" s="281"/>
      <c r="C275" s="281"/>
      <c r="D275" s="281"/>
      <c r="E275" s="281"/>
      <c r="F275" s="281"/>
      <c r="G275" s="281"/>
      <c r="H275" s="281"/>
      <c r="I275" s="281"/>
      <c r="J275" s="281"/>
      <c r="K275" s="281"/>
      <c r="L275" s="281"/>
      <c r="M275" s="281"/>
      <c r="N275" s="281"/>
      <c r="O275" s="281"/>
      <c r="P275" s="281"/>
      <c r="Q275" s="281"/>
      <c r="R275" s="281"/>
      <c r="S275" s="281"/>
      <c r="T275" s="281"/>
      <c r="U275" s="281"/>
      <c r="V275" s="281"/>
      <c r="W275" s="281"/>
      <c r="X275" s="281"/>
      <c r="Y275" s="281"/>
      <c r="Z275" s="281"/>
    </row>
    <row r="276" spans="1:26" ht="12.75" customHeight="1">
      <c r="A276" s="281"/>
      <c r="B276" s="281"/>
      <c r="C276" s="281"/>
      <c r="D276" s="281"/>
      <c r="E276" s="281"/>
      <c r="F276" s="281"/>
      <c r="G276" s="281"/>
      <c r="H276" s="281"/>
      <c r="I276" s="281"/>
      <c r="J276" s="281"/>
      <c r="K276" s="281"/>
      <c r="L276" s="281"/>
      <c r="M276" s="281"/>
      <c r="N276" s="281"/>
      <c r="O276" s="281"/>
      <c r="P276" s="281"/>
      <c r="Q276" s="281"/>
      <c r="R276" s="281"/>
      <c r="S276" s="281"/>
      <c r="T276" s="281"/>
      <c r="U276" s="281"/>
      <c r="V276" s="281"/>
      <c r="W276" s="281"/>
      <c r="X276" s="281"/>
      <c r="Y276" s="281"/>
      <c r="Z276" s="281"/>
    </row>
    <row r="277" spans="1:26" ht="12.75" customHeight="1">
      <c r="A277" s="281"/>
      <c r="B277" s="281"/>
      <c r="C277" s="281"/>
      <c r="D277" s="281"/>
      <c r="E277" s="281"/>
      <c r="F277" s="281"/>
      <c r="G277" s="281"/>
      <c r="H277" s="281"/>
      <c r="I277" s="281"/>
      <c r="J277" s="281"/>
      <c r="K277" s="281"/>
      <c r="L277" s="281"/>
      <c r="M277" s="281"/>
      <c r="N277" s="281"/>
      <c r="O277" s="281"/>
      <c r="P277" s="281"/>
      <c r="Q277" s="281"/>
      <c r="R277" s="281"/>
      <c r="S277" s="281"/>
      <c r="T277" s="281"/>
      <c r="U277" s="281"/>
      <c r="V277" s="281"/>
      <c r="W277" s="281"/>
      <c r="X277" s="281"/>
      <c r="Y277" s="281"/>
      <c r="Z277" s="281"/>
    </row>
    <row r="278" spans="1:26" ht="12.75" customHeight="1">
      <c r="A278" s="281"/>
      <c r="B278" s="281"/>
      <c r="C278" s="281"/>
      <c r="D278" s="281"/>
      <c r="E278" s="281"/>
      <c r="F278" s="281"/>
      <c r="G278" s="281"/>
      <c r="H278" s="281"/>
      <c r="I278" s="281"/>
      <c r="J278" s="281"/>
      <c r="K278" s="281"/>
      <c r="L278" s="281"/>
      <c r="M278" s="281"/>
      <c r="N278" s="281"/>
      <c r="O278" s="281"/>
      <c r="P278" s="281"/>
      <c r="Q278" s="281"/>
      <c r="R278" s="281"/>
      <c r="S278" s="281"/>
      <c r="T278" s="281"/>
      <c r="U278" s="281"/>
      <c r="V278" s="281"/>
      <c r="W278" s="281"/>
      <c r="X278" s="281"/>
      <c r="Y278" s="281"/>
      <c r="Z278" s="281"/>
    </row>
    <row r="279" spans="1:26" ht="12.75" customHeight="1">
      <c r="A279" s="281"/>
      <c r="B279" s="281"/>
      <c r="C279" s="281"/>
      <c r="D279" s="281"/>
      <c r="E279" s="281"/>
      <c r="F279" s="281"/>
      <c r="G279" s="281"/>
      <c r="H279" s="281"/>
      <c r="I279" s="281"/>
      <c r="J279" s="281"/>
      <c r="K279" s="281"/>
      <c r="L279" s="281"/>
      <c r="M279" s="281"/>
      <c r="N279" s="281"/>
      <c r="O279" s="281"/>
      <c r="P279" s="281"/>
      <c r="Q279" s="281"/>
      <c r="R279" s="281"/>
      <c r="S279" s="281"/>
      <c r="T279" s="281"/>
      <c r="U279" s="281"/>
      <c r="V279" s="281"/>
      <c r="W279" s="281"/>
      <c r="X279" s="281"/>
      <c r="Y279" s="281"/>
      <c r="Z279" s="281"/>
    </row>
    <row r="280" spans="1:26" ht="12.75" customHeight="1">
      <c r="A280" s="281"/>
      <c r="B280" s="281"/>
      <c r="C280" s="281"/>
      <c r="D280" s="281"/>
      <c r="E280" s="281"/>
      <c r="F280" s="281"/>
      <c r="G280" s="281"/>
      <c r="H280" s="281"/>
      <c r="I280" s="281"/>
      <c r="J280" s="281"/>
      <c r="K280" s="281"/>
      <c r="L280" s="281"/>
      <c r="M280" s="281"/>
      <c r="N280" s="281"/>
      <c r="O280" s="281"/>
      <c r="P280" s="281"/>
      <c r="Q280" s="281"/>
      <c r="R280" s="281"/>
      <c r="S280" s="281"/>
      <c r="T280" s="281"/>
      <c r="U280" s="281"/>
      <c r="V280" s="281"/>
      <c r="W280" s="281"/>
      <c r="X280" s="281"/>
      <c r="Y280" s="281"/>
      <c r="Z280" s="281"/>
    </row>
    <row r="281" spans="1:26" ht="12.75" customHeight="1">
      <c r="A281" s="281"/>
      <c r="B281" s="281"/>
      <c r="C281" s="281"/>
      <c r="D281" s="281"/>
      <c r="E281" s="281"/>
      <c r="F281" s="281"/>
      <c r="G281" s="281"/>
      <c r="H281" s="281"/>
      <c r="I281" s="281"/>
      <c r="J281" s="281"/>
      <c r="K281" s="281"/>
      <c r="L281" s="281"/>
      <c r="M281" s="281"/>
      <c r="N281" s="281"/>
      <c r="O281" s="281"/>
      <c r="P281" s="281"/>
      <c r="Q281" s="281"/>
      <c r="R281" s="281"/>
      <c r="S281" s="281"/>
      <c r="T281" s="281"/>
      <c r="U281" s="281"/>
      <c r="V281" s="281"/>
      <c r="W281" s="281"/>
      <c r="X281" s="281"/>
      <c r="Y281" s="281"/>
      <c r="Z281" s="281"/>
    </row>
    <row r="282" spans="1:26" ht="12.75" customHeight="1">
      <c r="A282" s="281"/>
      <c r="B282" s="281"/>
      <c r="C282" s="281"/>
      <c r="D282" s="281"/>
      <c r="E282" s="281"/>
      <c r="F282" s="281"/>
      <c r="G282" s="281"/>
      <c r="H282" s="281"/>
      <c r="I282" s="281"/>
      <c r="J282" s="281"/>
      <c r="K282" s="281"/>
      <c r="L282" s="281"/>
      <c r="M282" s="281"/>
      <c r="N282" s="281"/>
      <c r="O282" s="281"/>
      <c r="P282" s="281"/>
      <c r="Q282" s="281"/>
      <c r="R282" s="281"/>
      <c r="S282" s="281"/>
      <c r="T282" s="281"/>
      <c r="U282" s="281"/>
      <c r="V282" s="281"/>
      <c r="W282" s="281"/>
      <c r="X282" s="281"/>
      <c r="Y282" s="281"/>
      <c r="Z282" s="281"/>
    </row>
    <row r="283" spans="1:26" ht="12.75" customHeight="1">
      <c r="A283" s="281"/>
      <c r="B283" s="281"/>
      <c r="C283" s="281"/>
      <c r="D283" s="281"/>
      <c r="E283" s="281"/>
      <c r="F283" s="281"/>
      <c r="G283" s="281"/>
      <c r="H283" s="281"/>
      <c r="I283" s="281"/>
      <c r="J283" s="281"/>
      <c r="K283" s="281"/>
      <c r="L283" s="281"/>
      <c r="M283" s="281"/>
      <c r="N283" s="281"/>
      <c r="O283" s="281"/>
      <c r="P283" s="281"/>
      <c r="Q283" s="281"/>
      <c r="R283" s="281"/>
      <c r="S283" s="281"/>
      <c r="T283" s="281"/>
      <c r="U283" s="281"/>
      <c r="V283" s="281"/>
      <c r="W283" s="281"/>
      <c r="X283" s="281"/>
      <c r="Y283" s="281"/>
      <c r="Z283" s="281"/>
    </row>
    <row r="284" spans="1:26" ht="12.75" customHeight="1">
      <c r="A284" s="281"/>
      <c r="B284" s="281"/>
      <c r="C284" s="281"/>
      <c r="D284" s="281"/>
      <c r="E284" s="281"/>
      <c r="F284" s="281"/>
      <c r="G284" s="281"/>
      <c r="H284" s="281"/>
      <c r="I284" s="281"/>
      <c r="J284" s="281"/>
      <c r="K284" s="281"/>
      <c r="L284" s="281"/>
      <c r="M284" s="281"/>
      <c r="N284" s="281"/>
      <c r="O284" s="281"/>
      <c r="P284" s="281"/>
      <c r="Q284" s="281"/>
      <c r="R284" s="281"/>
      <c r="S284" s="281"/>
      <c r="T284" s="281"/>
      <c r="U284" s="281"/>
      <c r="V284" s="281"/>
      <c r="W284" s="281"/>
      <c r="X284" s="281"/>
      <c r="Y284" s="281"/>
      <c r="Z284" s="281"/>
    </row>
    <row r="285" spans="1:26" ht="12.75" customHeight="1">
      <c r="A285" s="281"/>
      <c r="B285" s="281"/>
      <c r="C285" s="281"/>
      <c r="D285" s="281"/>
      <c r="E285" s="281"/>
      <c r="F285" s="281"/>
      <c r="G285" s="281"/>
      <c r="H285" s="281"/>
      <c r="I285" s="281"/>
      <c r="J285" s="281"/>
      <c r="K285" s="281"/>
      <c r="L285" s="281"/>
      <c r="M285" s="281"/>
      <c r="N285" s="281"/>
      <c r="O285" s="281"/>
      <c r="P285" s="281"/>
      <c r="Q285" s="281"/>
      <c r="R285" s="281"/>
      <c r="S285" s="281"/>
      <c r="T285" s="281"/>
      <c r="U285" s="281"/>
      <c r="V285" s="281"/>
      <c r="W285" s="281"/>
      <c r="X285" s="281"/>
      <c r="Y285" s="281"/>
      <c r="Z285" s="281"/>
    </row>
    <row r="286" spans="1:26" ht="12.75" customHeight="1">
      <c r="A286" s="281"/>
      <c r="B286" s="281"/>
      <c r="C286" s="281"/>
      <c r="D286" s="281"/>
      <c r="E286" s="281"/>
      <c r="F286" s="281"/>
      <c r="G286" s="281"/>
      <c r="H286" s="281"/>
      <c r="I286" s="281"/>
      <c r="J286" s="281"/>
      <c r="K286" s="281"/>
      <c r="L286" s="281"/>
      <c r="M286" s="281"/>
      <c r="N286" s="281"/>
      <c r="O286" s="281"/>
      <c r="P286" s="281"/>
      <c r="Q286" s="281"/>
      <c r="R286" s="281"/>
      <c r="S286" s="281"/>
      <c r="T286" s="281"/>
      <c r="U286" s="281"/>
      <c r="V286" s="281"/>
      <c r="W286" s="281"/>
      <c r="X286" s="281"/>
      <c r="Y286" s="281"/>
      <c r="Z286" s="281"/>
    </row>
    <row r="287" spans="1:26" ht="12.75" customHeight="1">
      <c r="A287" s="281"/>
      <c r="B287" s="281"/>
      <c r="C287" s="281"/>
      <c r="D287" s="281"/>
      <c r="E287" s="281"/>
      <c r="F287" s="281"/>
      <c r="G287" s="281"/>
      <c r="H287" s="281"/>
      <c r="I287" s="281"/>
      <c r="J287" s="281"/>
      <c r="K287" s="281"/>
      <c r="L287" s="281"/>
      <c r="M287" s="281"/>
      <c r="N287" s="281"/>
      <c r="O287" s="281"/>
      <c r="P287" s="281"/>
      <c r="Q287" s="281"/>
      <c r="R287" s="281"/>
      <c r="S287" s="281"/>
      <c r="T287" s="281"/>
      <c r="U287" s="281"/>
      <c r="V287" s="281"/>
      <c r="W287" s="281"/>
      <c r="X287" s="281"/>
      <c r="Y287" s="281"/>
      <c r="Z287" s="281"/>
    </row>
    <row r="288" spans="1:26" ht="12.75" customHeight="1">
      <c r="A288" s="281"/>
      <c r="B288" s="281"/>
      <c r="C288" s="281"/>
      <c r="D288" s="281"/>
      <c r="E288" s="281"/>
      <c r="F288" s="281"/>
      <c r="G288" s="281"/>
      <c r="H288" s="281"/>
      <c r="I288" s="281"/>
      <c r="J288" s="281"/>
      <c r="K288" s="281"/>
      <c r="L288" s="281"/>
      <c r="M288" s="281"/>
      <c r="N288" s="281"/>
      <c r="O288" s="281"/>
      <c r="P288" s="281"/>
      <c r="Q288" s="281"/>
      <c r="R288" s="281"/>
      <c r="S288" s="281"/>
      <c r="T288" s="281"/>
      <c r="U288" s="281"/>
      <c r="V288" s="281"/>
      <c r="W288" s="281"/>
      <c r="X288" s="281"/>
      <c r="Y288" s="281"/>
      <c r="Z288" s="281"/>
    </row>
    <row r="289" spans="1:26" ht="12.75" customHeight="1">
      <c r="A289" s="281"/>
      <c r="B289" s="281"/>
      <c r="C289" s="281"/>
      <c r="D289" s="281"/>
      <c r="E289" s="281"/>
      <c r="F289" s="281"/>
      <c r="G289" s="281"/>
      <c r="H289" s="281"/>
      <c r="I289" s="281"/>
      <c r="J289" s="281"/>
      <c r="K289" s="281"/>
      <c r="L289" s="281"/>
      <c r="M289" s="281"/>
      <c r="N289" s="281"/>
      <c r="O289" s="281"/>
      <c r="P289" s="281"/>
      <c r="Q289" s="281"/>
      <c r="R289" s="281"/>
      <c r="S289" s="281"/>
      <c r="T289" s="281"/>
      <c r="U289" s="281"/>
      <c r="V289" s="281"/>
      <c r="W289" s="281"/>
      <c r="X289" s="281"/>
      <c r="Y289" s="281"/>
      <c r="Z289" s="281"/>
    </row>
    <row r="290" spans="1:26" ht="12.75" customHeight="1">
      <c r="A290" s="281"/>
      <c r="B290" s="281"/>
      <c r="C290" s="281"/>
      <c r="D290" s="281"/>
      <c r="E290" s="281"/>
      <c r="F290" s="281"/>
      <c r="G290" s="281"/>
      <c r="H290" s="281"/>
      <c r="I290" s="281"/>
      <c r="J290" s="281"/>
      <c r="K290" s="281"/>
      <c r="L290" s="281"/>
      <c r="M290" s="281"/>
      <c r="N290" s="281"/>
      <c r="O290" s="281"/>
      <c r="P290" s="281"/>
      <c r="Q290" s="281"/>
      <c r="R290" s="281"/>
      <c r="S290" s="281"/>
      <c r="T290" s="281"/>
      <c r="U290" s="281"/>
      <c r="V290" s="281"/>
      <c r="W290" s="281"/>
      <c r="X290" s="281"/>
      <c r="Y290" s="281"/>
      <c r="Z290" s="281"/>
    </row>
    <row r="291" spans="1:26" ht="12.75" customHeight="1">
      <c r="A291" s="281"/>
      <c r="B291" s="281"/>
      <c r="C291" s="281"/>
      <c r="D291" s="281"/>
      <c r="E291" s="281"/>
      <c r="F291" s="281"/>
      <c r="G291" s="281"/>
      <c r="H291" s="281"/>
      <c r="I291" s="281"/>
      <c r="J291" s="281"/>
      <c r="K291" s="281"/>
      <c r="L291" s="281"/>
      <c r="M291" s="281"/>
      <c r="N291" s="281"/>
      <c r="O291" s="281"/>
      <c r="P291" s="281"/>
      <c r="Q291" s="281"/>
      <c r="R291" s="281"/>
      <c r="S291" s="281"/>
      <c r="T291" s="281"/>
      <c r="U291" s="281"/>
      <c r="V291" s="281"/>
      <c r="W291" s="281"/>
      <c r="X291" s="281"/>
      <c r="Y291" s="281"/>
      <c r="Z291" s="281"/>
    </row>
    <row r="292" spans="1:26" ht="12.75" customHeight="1">
      <c r="A292" s="281"/>
      <c r="B292" s="281"/>
      <c r="C292" s="281"/>
      <c r="D292" s="281"/>
      <c r="E292" s="281"/>
      <c r="F292" s="281"/>
      <c r="G292" s="281"/>
      <c r="H292" s="281"/>
      <c r="I292" s="281"/>
      <c r="J292" s="281"/>
      <c r="K292" s="281"/>
      <c r="L292" s="281"/>
      <c r="M292" s="281"/>
      <c r="N292" s="281"/>
      <c r="O292" s="281"/>
      <c r="P292" s="281"/>
      <c r="Q292" s="281"/>
      <c r="R292" s="281"/>
      <c r="S292" s="281"/>
      <c r="T292" s="281"/>
      <c r="U292" s="281"/>
      <c r="V292" s="281"/>
      <c r="W292" s="281"/>
      <c r="X292" s="281"/>
      <c r="Y292" s="281"/>
      <c r="Z292" s="281"/>
    </row>
    <row r="293" spans="1:26" ht="12.75" customHeight="1">
      <c r="A293" s="281"/>
      <c r="B293" s="281"/>
      <c r="C293" s="281"/>
      <c r="D293" s="281"/>
      <c r="E293" s="281"/>
      <c r="F293" s="281"/>
      <c r="G293" s="281"/>
      <c r="H293" s="281"/>
      <c r="I293" s="281"/>
      <c r="J293" s="281"/>
      <c r="K293" s="281"/>
      <c r="L293" s="281"/>
      <c r="M293" s="281"/>
      <c r="N293" s="281"/>
      <c r="O293" s="281"/>
      <c r="P293" s="281"/>
      <c r="Q293" s="281"/>
      <c r="R293" s="281"/>
      <c r="S293" s="281"/>
      <c r="T293" s="281"/>
      <c r="U293" s="281"/>
      <c r="V293" s="281"/>
      <c r="W293" s="281"/>
      <c r="X293" s="281"/>
      <c r="Y293" s="281"/>
      <c r="Z293" s="281"/>
    </row>
    <row r="294" spans="1:26" ht="12.75" customHeight="1">
      <c r="A294" s="281"/>
      <c r="B294" s="281"/>
      <c r="C294" s="281"/>
      <c r="D294" s="281"/>
      <c r="E294" s="281"/>
      <c r="F294" s="281"/>
      <c r="G294" s="281"/>
      <c r="H294" s="281"/>
      <c r="I294" s="281"/>
      <c r="J294" s="281"/>
      <c r="K294" s="281"/>
      <c r="L294" s="281"/>
      <c r="M294" s="281"/>
      <c r="N294" s="281"/>
      <c r="O294" s="281"/>
      <c r="P294" s="281"/>
      <c r="Q294" s="281"/>
      <c r="R294" s="281"/>
      <c r="S294" s="281"/>
      <c r="T294" s="281"/>
      <c r="U294" s="281"/>
      <c r="V294" s="281"/>
      <c r="W294" s="281"/>
      <c r="X294" s="281"/>
      <c r="Y294" s="281"/>
      <c r="Z294" s="281"/>
    </row>
    <row r="295" spans="1:26" ht="12.75" customHeight="1">
      <c r="A295" s="281"/>
      <c r="B295" s="281"/>
      <c r="C295" s="281"/>
      <c r="D295" s="281"/>
      <c r="E295" s="281"/>
      <c r="F295" s="281"/>
      <c r="G295" s="281"/>
      <c r="H295" s="281"/>
      <c r="I295" s="281"/>
      <c r="J295" s="281"/>
      <c r="K295" s="281"/>
      <c r="L295" s="281"/>
      <c r="M295" s="281"/>
      <c r="N295" s="281"/>
      <c r="O295" s="281"/>
      <c r="P295" s="281"/>
      <c r="Q295" s="281"/>
      <c r="R295" s="281"/>
      <c r="S295" s="281"/>
      <c r="T295" s="281"/>
      <c r="U295" s="281"/>
      <c r="V295" s="281"/>
      <c r="W295" s="281"/>
      <c r="X295" s="281"/>
      <c r="Y295" s="281"/>
      <c r="Z295" s="281"/>
    </row>
    <row r="296" spans="1:26" ht="12.75" customHeight="1">
      <c r="A296" s="281"/>
      <c r="B296" s="281"/>
      <c r="C296" s="281"/>
      <c r="D296" s="281"/>
      <c r="E296" s="281"/>
      <c r="F296" s="281"/>
      <c r="G296" s="281"/>
      <c r="H296" s="281"/>
      <c r="I296" s="281"/>
      <c r="J296" s="281"/>
      <c r="K296" s="281"/>
      <c r="L296" s="281"/>
      <c r="M296" s="281"/>
      <c r="N296" s="281"/>
      <c r="O296" s="281"/>
      <c r="P296" s="281"/>
      <c r="Q296" s="281"/>
      <c r="R296" s="281"/>
      <c r="S296" s="281"/>
      <c r="T296" s="281"/>
      <c r="U296" s="281"/>
      <c r="V296" s="281"/>
      <c r="W296" s="281"/>
      <c r="X296" s="281"/>
      <c r="Y296" s="281"/>
      <c r="Z296" s="281"/>
    </row>
    <row r="297" spans="1:26" ht="12.75" customHeight="1">
      <c r="A297" s="281"/>
      <c r="B297" s="281"/>
      <c r="C297" s="281"/>
      <c r="D297" s="281"/>
      <c r="E297" s="281"/>
      <c r="F297" s="281"/>
      <c r="G297" s="281"/>
      <c r="H297" s="281"/>
      <c r="I297" s="281"/>
      <c r="J297" s="281"/>
      <c r="K297" s="281"/>
      <c r="L297" s="281"/>
      <c r="M297" s="281"/>
      <c r="N297" s="281"/>
      <c r="O297" s="281"/>
      <c r="P297" s="281"/>
      <c r="Q297" s="281"/>
      <c r="R297" s="281"/>
      <c r="S297" s="281"/>
      <c r="T297" s="281"/>
      <c r="U297" s="281"/>
      <c r="V297" s="281"/>
      <c r="W297" s="281"/>
      <c r="X297" s="281"/>
      <c r="Y297" s="281"/>
      <c r="Z297" s="281"/>
    </row>
    <row r="298" spans="1:26" ht="12.75" customHeight="1">
      <c r="A298" s="281"/>
      <c r="B298" s="281"/>
      <c r="C298" s="281"/>
      <c r="D298" s="281"/>
      <c r="E298" s="281"/>
      <c r="F298" s="281"/>
      <c r="G298" s="281"/>
      <c r="H298" s="281"/>
      <c r="I298" s="281"/>
      <c r="J298" s="281"/>
      <c r="K298" s="281"/>
      <c r="L298" s="281"/>
      <c r="M298" s="281"/>
      <c r="N298" s="281"/>
      <c r="O298" s="281"/>
      <c r="P298" s="281"/>
      <c r="Q298" s="281"/>
      <c r="R298" s="281"/>
      <c r="S298" s="281"/>
      <c r="T298" s="281"/>
      <c r="U298" s="281"/>
      <c r="V298" s="281"/>
      <c r="W298" s="281"/>
      <c r="X298" s="281"/>
      <c r="Y298" s="281"/>
      <c r="Z298" s="281"/>
    </row>
    <row r="299" spans="1:26" ht="12.75" customHeight="1">
      <c r="A299" s="281"/>
      <c r="B299" s="281"/>
      <c r="C299" s="281"/>
      <c r="D299" s="281"/>
      <c r="E299" s="281"/>
      <c r="F299" s="281"/>
      <c r="G299" s="281"/>
      <c r="H299" s="281"/>
      <c r="I299" s="281"/>
      <c r="J299" s="281"/>
      <c r="K299" s="281"/>
      <c r="L299" s="281"/>
      <c r="M299" s="281"/>
      <c r="N299" s="281"/>
      <c r="O299" s="281"/>
      <c r="P299" s="281"/>
      <c r="Q299" s="281"/>
      <c r="R299" s="281"/>
      <c r="S299" s="281"/>
      <c r="T299" s="281"/>
      <c r="U299" s="281"/>
      <c r="V299" s="281"/>
      <c r="W299" s="281"/>
      <c r="X299" s="281"/>
      <c r="Y299" s="281"/>
      <c r="Z299" s="281"/>
    </row>
    <row r="300" spans="1:26" ht="12.75" customHeight="1">
      <c r="A300" s="281"/>
      <c r="B300" s="281"/>
      <c r="C300" s="281"/>
      <c r="D300" s="281"/>
      <c r="E300" s="281"/>
      <c r="F300" s="281"/>
      <c r="G300" s="281"/>
      <c r="H300" s="281"/>
      <c r="I300" s="281"/>
      <c r="J300" s="281"/>
      <c r="K300" s="281"/>
      <c r="L300" s="281"/>
      <c r="M300" s="281"/>
      <c r="N300" s="281"/>
      <c r="O300" s="281"/>
      <c r="P300" s="281"/>
      <c r="Q300" s="281"/>
      <c r="R300" s="281"/>
      <c r="S300" s="281"/>
      <c r="T300" s="281"/>
      <c r="U300" s="281"/>
      <c r="V300" s="281"/>
      <c r="W300" s="281"/>
      <c r="X300" s="281"/>
      <c r="Y300" s="281"/>
      <c r="Z300" s="281"/>
    </row>
    <row r="301" spans="1:26" ht="12.75" customHeight="1">
      <c r="A301" s="281"/>
      <c r="B301" s="281"/>
      <c r="C301" s="281"/>
      <c r="D301" s="281"/>
      <c r="E301" s="281"/>
      <c r="F301" s="281"/>
      <c r="G301" s="281"/>
      <c r="H301" s="281"/>
      <c r="I301" s="281"/>
      <c r="J301" s="281"/>
      <c r="K301" s="281"/>
      <c r="L301" s="281"/>
      <c r="M301" s="281"/>
      <c r="N301" s="281"/>
      <c r="O301" s="281"/>
      <c r="P301" s="281"/>
      <c r="Q301" s="281"/>
      <c r="R301" s="281"/>
      <c r="S301" s="281"/>
      <c r="T301" s="281"/>
      <c r="U301" s="281"/>
      <c r="V301" s="281"/>
      <c r="W301" s="281"/>
      <c r="X301" s="281"/>
      <c r="Y301" s="281"/>
      <c r="Z301" s="281"/>
    </row>
    <row r="302" spans="1:26" ht="12.75" customHeight="1">
      <c r="A302" s="281"/>
      <c r="B302" s="281"/>
      <c r="C302" s="281"/>
      <c r="D302" s="281"/>
      <c r="E302" s="281"/>
      <c r="F302" s="281"/>
      <c r="G302" s="281"/>
      <c r="H302" s="281"/>
      <c r="I302" s="281"/>
      <c r="J302" s="281"/>
      <c r="K302" s="281"/>
      <c r="L302" s="281"/>
      <c r="M302" s="281"/>
      <c r="N302" s="281"/>
      <c r="O302" s="281"/>
      <c r="P302" s="281"/>
      <c r="Q302" s="281"/>
      <c r="R302" s="281"/>
      <c r="S302" s="281"/>
      <c r="T302" s="281"/>
      <c r="U302" s="281"/>
      <c r="V302" s="281"/>
      <c r="W302" s="281"/>
      <c r="X302" s="281"/>
      <c r="Y302" s="281"/>
      <c r="Z302" s="281"/>
    </row>
    <row r="303" spans="1:26" ht="12.75" customHeight="1">
      <c r="A303" s="281"/>
      <c r="B303" s="281"/>
      <c r="C303" s="281"/>
      <c r="D303" s="281"/>
      <c r="E303" s="281"/>
      <c r="F303" s="281"/>
      <c r="G303" s="281"/>
      <c r="H303" s="281"/>
      <c r="I303" s="281"/>
      <c r="J303" s="281"/>
      <c r="K303" s="281"/>
      <c r="L303" s="281"/>
      <c r="M303" s="281"/>
      <c r="N303" s="281"/>
      <c r="O303" s="281"/>
      <c r="P303" s="281"/>
      <c r="Q303" s="281"/>
      <c r="R303" s="281"/>
      <c r="S303" s="281"/>
      <c r="T303" s="281"/>
      <c r="U303" s="281"/>
      <c r="V303" s="281"/>
      <c r="W303" s="281"/>
      <c r="X303" s="281"/>
      <c r="Y303" s="281"/>
      <c r="Z303" s="281"/>
    </row>
    <row r="304" spans="1:26" ht="12.75" customHeight="1">
      <c r="A304" s="281"/>
      <c r="B304" s="281"/>
      <c r="C304" s="281"/>
      <c r="D304" s="281"/>
      <c r="E304" s="281"/>
      <c r="F304" s="281"/>
      <c r="G304" s="281"/>
      <c r="H304" s="281"/>
      <c r="I304" s="281"/>
      <c r="J304" s="281"/>
      <c r="K304" s="281"/>
      <c r="L304" s="281"/>
      <c r="M304" s="281"/>
      <c r="N304" s="281"/>
      <c r="O304" s="281"/>
      <c r="P304" s="281"/>
      <c r="Q304" s="281"/>
      <c r="R304" s="281"/>
      <c r="S304" s="281"/>
      <c r="T304" s="281"/>
      <c r="U304" s="281"/>
      <c r="V304" s="281"/>
      <c r="W304" s="281"/>
      <c r="X304" s="281"/>
      <c r="Y304" s="281"/>
      <c r="Z304" s="281"/>
    </row>
    <row r="305" spans="1:26" ht="12.75" customHeight="1">
      <c r="A305" s="281"/>
      <c r="B305" s="281"/>
      <c r="C305" s="281"/>
      <c r="D305" s="281"/>
      <c r="E305" s="281"/>
      <c r="F305" s="281"/>
      <c r="G305" s="281"/>
      <c r="H305" s="281"/>
      <c r="I305" s="281"/>
      <c r="J305" s="281"/>
      <c r="K305" s="281"/>
      <c r="L305" s="281"/>
      <c r="M305" s="281"/>
      <c r="N305" s="281"/>
      <c r="O305" s="281"/>
      <c r="P305" s="281"/>
      <c r="Q305" s="281"/>
      <c r="R305" s="281"/>
      <c r="S305" s="281"/>
      <c r="T305" s="281"/>
      <c r="U305" s="281"/>
      <c r="V305" s="281"/>
      <c r="W305" s="281"/>
      <c r="X305" s="281"/>
      <c r="Y305" s="281"/>
      <c r="Z305" s="281"/>
    </row>
    <row r="306" spans="1:26" ht="12.75" customHeight="1">
      <c r="A306" s="281"/>
      <c r="B306" s="281"/>
      <c r="C306" s="281"/>
      <c r="D306" s="281"/>
      <c r="E306" s="281"/>
      <c r="F306" s="281"/>
      <c r="G306" s="281"/>
      <c r="H306" s="281"/>
      <c r="I306" s="281"/>
      <c r="J306" s="281"/>
      <c r="K306" s="281"/>
      <c r="L306" s="281"/>
      <c r="M306" s="281"/>
      <c r="N306" s="281"/>
      <c r="O306" s="281"/>
      <c r="P306" s="281"/>
      <c r="Q306" s="281"/>
      <c r="R306" s="281"/>
      <c r="S306" s="281"/>
      <c r="T306" s="281"/>
      <c r="U306" s="281"/>
      <c r="V306" s="281"/>
      <c r="W306" s="281"/>
      <c r="X306" s="281"/>
      <c r="Y306" s="281"/>
      <c r="Z306" s="281"/>
    </row>
    <row r="307" spans="1:26" ht="12.75" customHeight="1">
      <c r="A307" s="281"/>
      <c r="B307" s="281"/>
      <c r="C307" s="281"/>
      <c r="D307" s="281"/>
      <c r="E307" s="281"/>
      <c r="F307" s="281"/>
      <c r="G307" s="281"/>
      <c r="H307" s="281"/>
      <c r="I307" s="281"/>
      <c r="J307" s="281"/>
      <c r="K307" s="281"/>
      <c r="L307" s="281"/>
      <c r="M307" s="281"/>
      <c r="N307" s="281"/>
      <c r="O307" s="281"/>
      <c r="P307" s="281"/>
      <c r="Q307" s="281"/>
      <c r="R307" s="281"/>
      <c r="S307" s="281"/>
      <c r="T307" s="281"/>
      <c r="U307" s="281"/>
      <c r="V307" s="281"/>
      <c r="W307" s="281"/>
      <c r="X307" s="281"/>
      <c r="Y307" s="281"/>
      <c r="Z307" s="281"/>
    </row>
    <row r="308" spans="1:26" ht="12.75" customHeight="1">
      <c r="A308" s="281"/>
      <c r="B308" s="281"/>
      <c r="C308" s="281"/>
      <c r="D308" s="281"/>
      <c r="E308" s="281"/>
      <c r="F308" s="281"/>
      <c r="G308" s="281"/>
      <c r="H308" s="281"/>
      <c r="I308" s="281"/>
      <c r="J308" s="281"/>
      <c r="K308" s="281"/>
      <c r="L308" s="281"/>
      <c r="M308" s="281"/>
      <c r="N308" s="281"/>
      <c r="O308" s="281"/>
      <c r="P308" s="281"/>
      <c r="Q308" s="281"/>
      <c r="R308" s="281"/>
      <c r="S308" s="281"/>
      <c r="T308" s="281"/>
      <c r="U308" s="281"/>
      <c r="V308" s="281"/>
      <c r="W308" s="281"/>
      <c r="X308" s="281"/>
      <c r="Y308" s="281"/>
      <c r="Z308" s="281"/>
    </row>
    <row r="309" spans="1:26" ht="12.75" customHeight="1">
      <c r="A309" s="281"/>
      <c r="B309" s="281"/>
      <c r="C309" s="281"/>
      <c r="D309" s="281"/>
      <c r="E309" s="281"/>
      <c r="F309" s="281"/>
      <c r="G309" s="281"/>
      <c r="H309" s="281"/>
      <c r="I309" s="281"/>
      <c r="J309" s="281"/>
      <c r="K309" s="281"/>
      <c r="L309" s="281"/>
      <c r="M309" s="281"/>
      <c r="N309" s="281"/>
      <c r="O309" s="281"/>
      <c r="P309" s="281"/>
      <c r="Q309" s="281"/>
      <c r="R309" s="281"/>
      <c r="S309" s="281"/>
      <c r="T309" s="281"/>
      <c r="U309" s="281"/>
      <c r="V309" s="281"/>
      <c r="W309" s="281"/>
      <c r="X309" s="281"/>
      <c r="Y309" s="281"/>
      <c r="Z309" s="281"/>
    </row>
    <row r="310" spans="1:26" ht="12.75" customHeight="1">
      <c r="A310" s="281"/>
      <c r="B310" s="281"/>
      <c r="C310" s="281"/>
      <c r="D310" s="281"/>
      <c r="E310" s="281"/>
      <c r="F310" s="281"/>
      <c r="G310" s="281"/>
      <c r="H310" s="281"/>
      <c r="I310" s="281"/>
      <c r="J310" s="281"/>
      <c r="K310" s="281"/>
      <c r="L310" s="281"/>
      <c r="M310" s="281"/>
      <c r="N310" s="281"/>
      <c r="O310" s="281"/>
      <c r="P310" s="281"/>
      <c r="Q310" s="281"/>
      <c r="R310" s="281"/>
      <c r="S310" s="281"/>
      <c r="T310" s="281"/>
      <c r="U310" s="281"/>
      <c r="V310" s="281"/>
      <c r="W310" s="281"/>
      <c r="X310" s="281"/>
      <c r="Y310" s="281"/>
      <c r="Z310" s="281"/>
    </row>
    <row r="311" spans="1:26" ht="12.75" customHeight="1">
      <c r="A311" s="281"/>
      <c r="B311" s="281"/>
      <c r="C311" s="281"/>
      <c r="D311" s="281"/>
      <c r="E311" s="281"/>
      <c r="F311" s="281"/>
      <c r="G311" s="281"/>
      <c r="H311" s="281"/>
      <c r="I311" s="281"/>
      <c r="J311" s="281"/>
      <c r="K311" s="281"/>
      <c r="L311" s="281"/>
      <c r="M311" s="281"/>
      <c r="N311" s="281"/>
      <c r="O311" s="281"/>
      <c r="P311" s="281"/>
      <c r="Q311" s="281"/>
      <c r="R311" s="281"/>
      <c r="S311" s="281"/>
      <c r="T311" s="281"/>
      <c r="U311" s="281"/>
      <c r="V311" s="281"/>
      <c r="W311" s="281"/>
      <c r="X311" s="281"/>
      <c r="Y311" s="281"/>
      <c r="Z311" s="281"/>
    </row>
    <row r="312" spans="1:26" ht="12.75" customHeight="1">
      <c r="A312" s="281"/>
      <c r="B312" s="281"/>
      <c r="C312" s="281"/>
      <c r="D312" s="281"/>
      <c r="E312" s="281"/>
      <c r="F312" s="281"/>
      <c r="G312" s="281"/>
      <c r="H312" s="281"/>
      <c r="I312" s="281"/>
      <c r="J312" s="281"/>
      <c r="K312" s="281"/>
      <c r="L312" s="281"/>
      <c r="M312" s="281"/>
      <c r="N312" s="281"/>
      <c r="O312" s="281"/>
      <c r="P312" s="281"/>
      <c r="Q312" s="281"/>
      <c r="R312" s="281"/>
      <c r="S312" s="281"/>
      <c r="T312" s="281"/>
      <c r="U312" s="281"/>
      <c r="V312" s="281"/>
      <c r="W312" s="281"/>
      <c r="X312" s="281"/>
      <c r="Y312" s="281"/>
      <c r="Z312" s="281"/>
    </row>
    <row r="313" spans="1:26" ht="12.75" customHeight="1">
      <c r="A313" s="281"/>
      <c r="B313" s="281"/>
      <c r="C313" s="281"/>
      <c r="D313" s="281"/>
      <c r="E313" s="281"/>
      <c r="F313" s="281"/>
      <c r="G313" s="281"/>
      <c r="H313" s="281"/>
      <c r="I313" s="281"/>
      <c r="J313" s="281"/>
      <c r="K313" s="281"/>
      <c r="L313" s="281"/>
      <c r="M313" s="281"/>
      <c r="N313" s="281"/>
      <c r="O313" s="281"/>
      <c r="P313" s="281"/>
      <c r="Q313" s="281"/>
      <c r="R313" s="281"/>
      <c r="S313" s="281"/>
      <c r="T313" s="281"/>
      <c r="U313" s="281"/>
      <c r="V313" s="281"/>
      <c r="W313" s="281"/>
      <c r="X313" s="281"/>
      <c r="Y313" s="281"/>
      <c r="Z313" s="281"/>
    </row>
    <row r="314" spans="1:26" ht="12.75" customHeight="1">
      <c r="A314" s="281"/>
      <c r="B314" s="281"/>
      <c r="C314" s="281"/>
      <c r="D314" s="281"/>
      <c r="E314" s="281"/>
      <c r="F314" s="281"/>
      <c r="G314" s="281"/>
      <c r="H314" s="281"/>
      <c r="I314" s="281"/>
      <c r="J314" s="281"/>
      <c r="K314" s="281"/>
      <c r="L314" s="281"/>
      <c r="M314" s="281"/>
      <c r="N314" s="281"/>
      <c r="O314" s="281"/>
      <c r="P314" s="281"/>
      <c r="Q314" s="281"/>
      <c r="R314" s="281"/>
      <c r="S314" s="281"/>
      <c r="T314" s="281"/>
      <c r="U314" s="281"/>
      <c r="V314" s="281"/>
      <c r="W314" s="281"/>
      <c r="X314" s="281"/>
      <c r="Y314" s="281"/>
      <c r="Z314" s="281"/>
    </row>
    <row r="315" spans="1:26" ht="12.75" customHeight="1">
      <c r="A315" s="281"/>
      <c r="B315" s="281"/>
      <c r="C315" s="281"/>
      <c r="D315" s="281"/>
      <c r="E315" s="281"/>
      <c r="F315" s="281"/>
      <c r="G315" s="281"/>
      <c r="H315" s="281"/>
      <c r="I315" s="281"/>
      <c r="J315" s="281"/>
      <c r="K315" s="281"/>
      <c r="L315" s="281"/>
      <c r="M315" s="281"/>
      <c r="N315" s="281"/>
      <c r="O315" s="281"/>
      <c r="P315" s="281"/>
      <c r="Q315" s="281"/>
      <c r="R315" s="281"/>
      <c r="S315" s="281"/>
      <c r="T315" s="281"/>
      <c r="U315" s="281"/>
      <c r="V315" s="281"/>
      <c r="W315" s="281"/>
      <c r="X315" s="281"/>
      <c r="Y315" s="281"/>
      <c r="Z315" s="281"/>
    </row>
    <row r="316" spans="1:26" ht="12.75" customHeight="1">
      <c r="A316" s="281"/>
      <c r="B316" s="281"/>
      <c r="C316" s="281"/>
      <c r="D316" s="281"/>
      <c r="E316" s="281"/>
      <c r="F316" s="281"/>
      <c r="G316" s="281"/>
      <c r="H316" s="281"/>
      <c r="I316" s="281"/>
      <c r="J316" s="281"/>
      <c r="K316" s="281"/>
      <c r="L316" s="281"/>
      <c r="M316" s="281"/>
      <c r="N316" s="281"/>
      <c r="O316" s="281"/>
      <c r="P316" s="281"/>
      <c r="Q316" s="281"/>
      <c r="R316" s="281"/>
      <c r="S316" s="281"/>
      <c r="T316" s="281"/>
      <c r="U316" s="281"/>
      <c r="V316" s="281"/>
      <c r="W316" s="281"/>
      <c r="X316" s="281"/>
      <c r="Y316" s="281"/>
      <c r="Z316" s="281"/>
    </row>
    <row r="317" spans="1:26" ht="12.75" customHeight="1">
      <c r="A317" s="281"/>
      <c r="B317" s="281"/>
      <c r="C317" s="281"/>
      <c r="D317" s="281"/>
      <c r="E317" s="281"/>
      <c r="F317" s="281"/>
      <c r="G317" s="281"/>
      <c r="H317" s="281"/>
      <c r="I317" s="281"/>
      <c r="J317" s="281"/>
      <c r="K317" s="281"/>
      <c r="L317" s="281"/>
      <c r="M317" s="281"/>
      <c r="N317" s="281"/>
      <c r="O317" s="281"/>
      <c r="P317" s="281"/>
      <c r="Q317" s="281"/>
      <c r="R317" s="281"/>
      <c r="S317" s="281"/>
      <c r="T317" s="281"/>
      <c r="U317" s="281"/>
      <c r="V317" s="281"/>
      <c r="W317" s="281"/>
      <c r="X317" s="281"/>
      <c r="Y317" s="281"/>
      <c r="Z317" s="281"/>
    </row>
    <row r="318" spans="1:26" ht="12.75" customHeight="1">
      <c r="A318" s="281"/>
      <c r="B318" s="281"/>
      <c r="C318" s="281"/>
      <c r="D318" s="281"/>
      <c r="E318" s="281"/>
      <c r="F318" s="281"/>
      <c r="G318" s="281"/>
      <c r="H318" s="281"/>
      <c r="I318" s="281"/>
      <c r="J318" s="281"/>
      <c r="K318" s="281"/>
      <c r="L318" s="281"/>
      <c r="M318" s="281"/>
      <c r="N318" s="281"/>
      <c r="O318" s="281"/>
      <c r="P318" s="281"/>
      <c r="Q318" s="281"/>
      <c r="R318" s="281"/>
      <c r="S318" s="281"/>
      <c r="T318" s="281"/>
      <c r="U318" s="281"/>
      <c r="V318" s="281"/>
      <c r="W318" s="281"/>
      <c r="X318" s="281"/>
      <c r="Y318" s="281"/>
      <c r="Z318" s="281"/>
    </row>
    <row r="319" spans="1:26" ht="12.75" customHeight="1">
      <c r="A319" s="281"/>
      <c r="B319" s="281"/>
      <c r="C319" s="281"/>
      <c r="D319" s="281"/>
      <c r="E319" s="281"/>
      <c r="F319" s="281"/>
      <c r="G319" s="281"/>
      <c r="H319" s="281"/>
      <c r="I319" s="281"/>
      <c r="J319" s="281"/>
      <c r="K319" s="281"/>
      <c r="L319" s="281"/>
      <c r="M319" s="281"/>
      <c r="N319" s="281"/>
      <c r="O319" s="281"/>
      <c r="P319" s="281"/>
      <c r="Q319" s="281"/>
      <c r="R319" s="281"/>
      <c r="S319" s="281"/>
      <c r="T319" s="281"/>
      <c r="U319" s="281"/>
      <c r="V319" s="281"/>
      <c r="W319" s="281"/>
      <c r="X319" s="281"/>
      <c r="Y319" s="281"/>
      <c r="Z319" s="281"/>
    </row>
    <row r="320" spans="1:26" ht="12.75" customHeight="1">
      <c r="A320" s="281"/>
      <c r="B320" s="281"/>
      <c r="C320" s="281"/>
      <c r="D320" s="281"/>
      <c r="E320" s="281"/>
      <c r="F320" s="281"/>
      <c r="G320" s="281"/>
      <c r="H320" s="281"/>
      <c r="I320" s="281"/>
      <c r="J320" s="281"/>
      <c r="K320" s="281"/>
      <c r="L320" s="281"/>
      <c r="M320" s="281"/>
      <c r="N320" s="281"/>
      <c r="O320" s="281"/>
      <c r="P320" s="281"/>
      <c r="Q320" s="281"/>
      <c r="R320" s="281"/>
      <c r="S320" s="281"/>
      <c r="T320" s="281"/>
      <c r="U320" s="281"/>
      <c r="V320" s="281"/>
      <c r="W320" s="281"/>
      <c r="X320" s="281"/>
      <c r="Y320" s="281"/>
      <c r="Z320" s="281"/>
    </row>
    <row r="321" spans="1:26" ht="12.75" customHeight="1">
      <c r="A321" s="281"/>
      <c r="B321" s="281"/>
      <c r="C321" s="281"/>
      <c r="D321" s="281"/>
      <c r="E321" s="281"/>
      <c r="F321" s="281"/>
      <c r="G321" s="281"/>
      <c r="H321" s="281"/>
      <c r="I321" s="281"/>
      <c r="J321" s="281"/>
      <c r="K321" s="281"/>
      <c r="L321" s="281"/>
      <c r="M321" s="281"/>
      <c r="N321" s="281"/>
      <c r="O321" s="281"/>
      <c r="P321" s="281"/>
      <c r="Q321" s="281"/>
      <c r="R321" s="281"/>
      <c r="S321" s="281"/>
      <c r="T321" s="281"/>
      <c r="U321" s="281"/>
      <c r="V321" s="281"/>
      <c r="W321" s="281"/>
      <c r="X321" s="281"/>
      <c r="Y321" s="281"/>
      <c r="Z321" s="281"/>
    </row>
    <row r="322" spans="1:26" ht="12.75" customHeight="1">
      <c r="A322" s="281"/>
      <c r="B322" s="281"/>
      <c r="C322" s="281"/>
      <c r="D322" s="281"/>
      <c r="E322" s="281"/>
      <c r="F322" s="281"/>
      <c r="G322" s="281"/>
      <c r="H322" s="281"/>
      <c r="I322" s="281"/>
      <c r="J322" s="281"/>
      <c r="K322" s="281"/>
      <c r="L322" s="281"/>
      <c r="M322" s="281"/>
      <c r="N322" s="281"/>
      <c r="O322" s="281"/>
      <c r="P322" s="281"/>
      <c r="Q322" s="281"/>
      <c r="R322" s="281"/>
      <c r="S322" s="281"/>
      <c r="T322" s="281"/>
      <c r="U322" s="281"/>
      <c r="V322" s="281"/>
      <c r="W322" s="281"/>
      <c r="X322" s="281"/>
      <c r="Y322" s="281"/>
      <c r="Z322" s="281"/>
    </row>
    <row r="323" spans="1:26" ht="12.75" customHeight="1">
      <c r="A323" s="281"/>
      <c r="B323" s="281"/>
      <c r="C323" s="281"/>
      <c r="D323" s="281"/>
      <c r="E323" s="281"/>
      <c r="F323" s="281"/>
      <c r="G323" s="281"/>
      <c r="H323" s="281"/>
      <c r="I323" s="281"/>
      <c r="J323" s="281"/>
      <c r="K323" s="281"/>
      <c r="L323" s="281"/>
      <c r="M323" s="281"/>
      <c r="N323" s="281"/>
      <c r="O323" s="281"/>
      <c r="P323" s="281"/>
      <c r="Q323" s="281"/>
      <c r="R323" s="281"/>
      <c r="S323" s="281"/>
      <c r="T323" s="281"/>
      <c r="U323" s="281"/>
      <c r="V323" s="281"/>
      <c r="W323" s="281"/>
      <c r="X323" s="281"/>
      <c r="Y323" s="281"/>
      <c r="Z323" s="281"/>
    </row>
    <row r="324" spans="1:26" ht="12.75" customHeight="1">
      <c r="A324" s="281"/>
      <c r="B324" s="281"/>
      <c r="C324" s="281"/>
      <c r="D324" s="281"/>
      <c r="E324" s="281"/>
      <c r="F324" s="281"/>
      <c r="G324" s="281"/>
      <c r="H324" s="281"/>
      <c r="I324" s="281"/>
      <c r="J324" s="281"/>
      <c r="K324" s="281"/>
      <c r="L324" s="281"/>
      <c r="M324" s="281"/>
      <c r="N324" s="281"/>
      <c r="O324" s="281"/>
      <c r="P324" s="281"/>
      <c r="Q324" s="281"/>
      <c r="R324" s="281"/>
      <c r="S324" s="281"/>
      <c r="T324" s="281"/>
      <c r="U324" s="281"/>
      <c r="V324" s="281"/>
      <c r="W324" s="281"/>
      <c r="X324" s="281"/>
      <c r="Y324" s="281"/>
      <c r="Z324" s="281"/>
    </row>
    <row r="325" spans="1:26" ht="12.75" customHeight="1">
      <c r="A325" s="281"/>
      <c r="B325" s="281"/>
      <c r="C325" s="281"/>
      <c r="D325" s="281"/>
      <c r="E325" s="281"/>
      <c r="F325" s="281"/>
      <c r="G325" s="281"/>
      <c r="H325" s="281"/>
      <c r="I325" s="281"/>
      <c r="J325" s="281"/>
      <c r="K325" s="281"/>
      <c r="L325" s="281"/>
      <c r="M325" s="281"/>
      <c r="N325" s="281"/>
      <c r="O325" s="281"/>
      <c r="P325" s="281"/>
      <c r="Q325" s="281"/>
      <c r="R325" s="281"/>
      <c r="S325" s="281"/>
      <c r="T325" s="281"/>
      <c r="U325" s="281"/>
      <c r="V325" s="281"/>
      <c r="W325" s="281"/>
      <c r="X325" s="281"/>
      <c r="Y325" s="281"/>
      <c r="Z325" s="281"/>
    </row>
    <row r="326" spans="1:26" ht="12.75" customHeight="1">
      <c r="A326" s="281"/>
      <c r="B326" s="281"/>
      <c r="C326" s="281"/>
      <c r="D326" s="281"/>
      <c r="E326" s="281"/>
      <c r="F326" s="281"/>
      <c r="G326" s="281"/>
      <c r="H326" s="281"/>
      <c r="I326" s="281"/>
      <c r="J326" s="281"/>
      <c r="K326" s="281"/>
      <c r="L326" s="281"/>
      <c r="M326" s="281"/>
      <c r="N326" s="281"/>
      <c r="O326" s="281"/>
      <c r="P326" s="281"/>
      <c r="Q326" s="281"/>
      <c r="R326" s="281"/>
      <c r="S326" s="281"/>
      <c r="T326" s="281"/>
      <c r="U326" s="281"/>
      <c r="V326" s="281"/>
      <c r="W326" s="281"/>
      <c r="X326" s="281"/>
      <c r="Y326" s="281"/>
      <c r="Z326" s="281"/>
    </row>
    <row r="327" spans="1:26" ht="12.75" customHeight="1">
      <c r="A327" s="281"/>
      <c r="B327" s="281"/>
      <c r="C327" s="281"/>
      <c r="D327" s="281"/>
      <c r="E327" s="281"/>
      <c r="F327" s="281"/>
      <c r="G327" s="281"/>
      <c r="H327" s="281"/>
      <c r="I327" s="281"/>
      <c r="J327" s="281"/>
      <c r="K327" s="281"/>
      <c r="L327" s="281"/>
      <c r="M327" s="281"/>
      <c r="N327" s="281"/>
      <c r="O327" s="281"/>
      <c r="P327" s="281"/>
      <c r="Q327" s="281"/>
      <c r="R327" s="281"/>
      <c r="S327" s="281"/>
      <c r="T327" s="281"/>
      <c r="U327" s="281"/>
      <c r="V327" s="281"/>
      <c r="W327" s="281"/>
      <c r="X327" s="281"/>
      <c r="Y327" s="281"/>
      <c r="Z327" s="281"/>
    </row>
    <row r="328" spans="1:26" ht="12.75" customHeight="1">
      <c r="A328" s="281"/>
      <c r="B328" s="281"/>
      <c r="C328" s="281"/>
      <c r="D328" s="281"/>
      <c r="E328" s="281"/>
      <c r="F328" s="281"/>
      <c r="G328" s="281"/>
      <c r="H328" s="281"/>
      <c r="I328" s="281"/>
      <c r="J328" s="281"/>
      <c r="K328" s="281"/>
      <c r="L328" s="281"/>
      <c r="M328" s="281"/>
      <c r="N328" s="281"/>
      <c r="O328" s="281"/>
      <c r="P328" s="281"/>
      <c r="Q328" s="281"/>
      <c r="R328" s="281"/>
      <c r="S328" s="281"/>
      <c r="T328" s="281"/>
      <c r="U328" s="281"/>
      <c r="V328" s="281"/>
      <c r="W328" s="281"/>
      <c r="X328" s="281"/>
      <c r="Y328" s="281"/>
      <c r="Z328" s="281"/>
    </row>
    <row r="329" spans="1:26" ht="12.75" customHeight="1">
      <c r="A329" s="281"/>
      <c r="B329" s="281"/>
      <c r="C329" s="281"/>
      <c r="D329" s="281"/>
      <c r="E329" s="281"/>
      <c r="F329" s="281"/>
      <c r="G329" s="281"/>
      <c r="H329" s="281"/>
      <c r="I329" s="281"/>
      <c r="J329" s="281"/>
      <c r="K329" s="281"/>
      <c r="L329" s="281"/>
      <c r="M329" s="281"/>
      <c r="N329" s="281"/>
      <c r="O329" s="281"/>
      <c r="P329" s="281"/>
      <c r="Q329" s="281"/>
      <c r="R329" s="281"/>
      <c r="S329" s="281"/>
      <c r="T329" s="281"/>
      <c r="U329" s="281"/>
      <c r="V329" s="281"/>
      <c r="W329" s="281"/>
      <c r="X329" s="281"/>
      <c r="Y329" s="281"/>
      <c r="Z329" s="281"/>
    </row>
    <row r="330" spans="1:26" ht="12.75" customHeight="1">
      <c r="A330" s="281"/>
      <c r="B330" s="281"/>
      <c r="C330" s="281"/>
      <c r="D330" s="281"/>
      <c r="E330" s="281"/>
      <c r="F330" s="281"/>
      <c r="G330" s="281"/>
      <c r="H330" s="281"/>
      <c r="I330" s="281"/>
      <c r="J330" s="281"/>
      <c r="K330" s="281"/>
      <c r="L330" s="281"/>
      <c r="M330" s="281"/>
      <c r="N330" s="281"/>
      <c r="O330" s="281"/>
      <c r="P330" s="281"/>
      <c r="Q330" s="281"/>
      <c r="R330" s="281"/>
      <c r="S330" s="281"/>
      <c r="T330" s="281"/>
      <c r="U330" s="281"/>
      <c r="V330" s="281"/>
      <c r="W330" s="281"/>
      <c r="X330" s="281"/>
      <c r="Y330" s="281"/>
      <c r="Z330" s="281"/>
    </row>
    <row r="331" spans="1:26" ht="12.75" customHeight="1">
      <c r="A331" s="281"/>
      <c r="B331" s="281"/>
      <c r="C331" s="281"/>
      <c r="D331" s="281"/>
      <c r="E331" s="281"/>
      <c r="F331" s="281"/>
      <c r="G331" s="281"/>
      <c r="H331" s="281"/>
      <c r="I331" s="281"/>
      <c r="J331" s="281"/>
      <c r="K331" s="281"/>
      <c r="L331" s="281"/>
      <c r="M331" s="281"/>
      <c r="N331" s="281"/>
      <c r="O331" s="281"/>
      <c r="P331" s="281"/>
      <c r="Q331" s="281"/>
      <c r="R331" s="281"/>
      <c r="S331" s="281"/>
      <c r="T331" s="281"/>
      <c r="U331" s="281"/>
      <c r="V331" s="281"/>
      <c r="W331" s="281"/>
      <c r="X331" s="281"/>
      <c r="Y331" s="281"/>
      <c r="Z331" s="281"/>
    </row>
    <row r="332" spans="1:26" ht="12.75" customHeight="1">
      <c r="A332" s="281"/>
      <c r="B332" s="281"/>
      <c r="C332" s="281"/>
      <c r="D332" s="281"/>
      <c r="E332" s="281"/>
      <c r="F332" s="281"/>
      <c r="G332" s="281"/>
      <c r="H332" s="281"/>
      <c r="I332" s="281"/>
      <c r="J332" s="281"/>
      <c r="K332" s="281"/>
      <c r="L332" s="281"/>
      <c r="M332" s="281"/>
      <c r="N332" s="281"/>
      <c r="O332" s="281"/>
      <c r="P332" s="281"/>
      <c r="Q332" s="281"/>
      <c r="R332" s="281"/>
      <c r="S332" s="281"/>
      <c r="T332" s="281"/>
      <c r="U332" s="281"/>
      <c r="V332" s="281"/>
      <c r="W332" s="281"/>
      <c r="X332" s="281"/>
      <c r="Y332" s="281"/>
      <c r="Z332" s="281"/>
    </row>
    <row r="333" spans="1:26" ht="12.75" customHeight="1">
      <c r="A333" s="281"/>
      <c r="B333" s="281"/>
      <c r="C333" s="281"/>
      <c r="D333" s="281"/>
      <c r="E333" s="281"/>
      <c r="F333" s="281"/>
      <c r="G333" s="281"/>
      <c r="H333" s="281"/>
      <c r="I333" s="281"/>
      <c r="J333" s="281"/>
      <c r="K333" s="281"/>
      <c r="L333" s="281"/>
      <c r="M333" s="281"/>
      <c r="N333" s="281"/>
      <c r="O333" s="281"/>
      <c r="P333" s="281"/>
      <c r="Q333" s="281"/>
      <c r="R333" s="281"/>
      <c r="S333" s="281"/>
      <c r="T333" s="281"/>
      <c r="U333" s="281"/>
      <c r="V333" s="281"/>
      <c r="W333" s="281"/>
      <c r="X333" s="281"/>
      <c r="Y333" s="281"/>
      <c r="Z333" s="281"/>
    </row>
    <row r="334" spans="1:26" ht="12.75" customHeight="1">
      <c r="A334" s="281"/>
      <c r="B334" s="281"/>
      <c r="C334" s="281"/>
      <c r="D334" s="281"/>
      <c r="E334" s="281"/>
      <c r="F334" s="281"/>
      <c r="G334" s="281"/>
      <c r="H334" s="281"/>
      <c r="I334" s="281"/>
      <c r="J334" s="281"/>
      <c r="K334" s="281"/>
      <c r="L334" s="281"/>
      <c r="M334" s="281"/>
      <c r="N334" s="281"/>
      <c r="O334" s="281"/>
      <c r="P334" s="281"/>
      <c r="Q334" s="281"/>
      <c r="R334" s="281"/>
      <c r="S334" s="281"/>
      <c r="T334" s="281"/>
      <c r="U334" s="281"/>
      <c r="V334" s="281"/>
      <c r="W334" s="281"/>
      <c r="X334" s="281"/>
      <c r="Y334" s="281"/>
      <c r="Z334" s="281"/>
    </row>
    <row r="335" spans="1:26" ht="12.75" customHeight="1">
      <c r="A335" s="281"/>
      <c r="B335" s="281"/>
      <c r="C335" s="281"/>
      <c r="D335" s="281"/>
      <c r="E335" s="281"/>
      <c r="F335" s="281"/>
      <c r="G335" s="281"/>
      <c r="H335" s="281"/>
      <c r="I335" s="281"/>
      <c r="J335" s="281"/>
      <c r="K335" s="281"/>
      <c r="L335" s="281"/>
      <c r="M335" s="281"/>
      <c r="N335" s="281"/>
      <c r="O335" s="281"/>
      <c r="P335" s="281"/>
      <c r="Q335" s="281"/>
      <c r="R335" s="281"/>
      <c r="S335" s="281"/>
      <c r="T335" s="281"/>
      <c r="U335" s="281"/>
      <c r="V335" s="281"/>
      <c r="W335" s="281"/>
      <c r="X335" s="281"/>
      <c r="Y335" s="281"/>
      <c r="Z335" s="281"/>
    </row>
    <row r="336" spans="1:26" ht="12.75" customHeight="1">
      <c r="A336" s="281"/>
      <c r="B336" s="281"/>
      <c r="C336" s="281"/>
      <c r="D336" s="281"/>
      <c r="E336" s="281"/>
      <c r="F336" s="281"/>
      <c r="G336" s="281"/>
      <c r="H336" s="281"/>
      <c r="I336" s="281"/>
      <c r="J336" s="281"/>
      <c r="K336" s="281"/>
      <c r="L336" s="281"/>
      <c r="M336" s="281"/>
      <c r="N336" s="281"/>
      <c r="O336" s="281"/>
      <c r="P336" s="281"/>
      <c r="Q336" s="281"/>
      <c r="R336" s="281"/>
      <c r="S336" s="281"/>
      <c r="T336" s="281"/>
      <c r="U336" s="281"/>
      <c r="V336" s="281"/>
      <c r="W336" s="281"/>
      <c r="X336" s="281"/>
      <c r="Y336" s="281"/>
      <c r="Z336" s="281"/>
    </row>
    <row r="337" spans="1:26" ht="12.75" customHeight="1">
      <c r="A337" s="281"/>
      <c r="B337" s="281"/>
      <c r="C337" s="281"/>
      <c r="D337" s="281"/>
      <c r="E337" s="281"/>
      <c r="F337" s="281"/>
      <c r="G337" s="281"/>
      <c r="H337" s="281"/>
      <c r="I337" s="281"/>
      <c r="J337" s="281"/>
      <c r="K337" s="281"/>
      <c r="L337" s="281"/>
      <c r="M337" s="281"/>
      <c r="N337" s="281"/>
      <c r="O337" s="281"/>
      <c r="P337" s="281"/>
      <c r="Q337" s="281"/>
      <c r="R337" s="281"/>
      <c r="S337" s="281"/>
      <c r="T337" s="281"/>
      <c r="U337" s="281"/>
      <c r="V337" s="281"/>
      <c r="W337" s="281"/>
      <c r="X337" s="281"/>
      <c r="Y337" s="281"/>
      <c r="Z337" s="281"/>
    </row>
    <row r="338" spans="1:26" ht="12.75" customHeight="1">
      <c r="A338" s="281"/>
      <c r="B338" s="281"/>
      <c r="C338" s="281"/>
      <c r="D338" s="281"/>
      <c r="E338" s="281"/>
      <c r="F338" s="281"/>
      <c r="G338" s="281"/>
      <c r="H338" s="281"/>
      <c r="I338" s="281"/>
      <c r="J338" s="281"/>
      <c r="K338" s="281"/>
      <c r="L338" s="281"/>
      <c r="M338" s="281"/>
      <c r="N338" s="281"/>
      <c r="O338" s="281"/>
      <c r="P338" s="281"/>
      <c r="Q338" s="281"/>
      <c r="R338" s="281"/>
      <c r="S338" s="281"/>
      <c r="T338" s="281"/>
      <c r="U338" s="281"/>
      <c r="V338" s="281"/>
      <c r="W338" s="281"/>
      <c r="X338" s="281"/>
      <c r="Y338" s="281"/>
      <c r="Z338" s="281"/>
    </row>
    <row r="339" spans="1:26" ht="12.75" customHeight="1">
      <c r="A339" s="281"/>
      <c r="B339" s="281"/>
      <c r="C339" s="281"/>
      <c r="D339" s="281"/>
      <c r="E339" s="281"/>
      <c r="F339" s="281"/>
      <c r="G339" s="281"/>
      <c r="H339" s="281"/>
      <c r="I339" s="281"/>
      <c r="J339" s="281"/>
      <c r="K339" s="281"/>
      <c r="L339" s="281"/>
      <c r="M339" s="281"/>
      <c r="N339" s="281"/>
      <c r="O339" s="281"/>
      <c r="P339" s="281"/>
      <c r="Q339" s="281"/>
      <c r="R339" s="281"/>
      <c r="S339" s="281"/>
      <c r="T339" s="281"/>
      <c r="U339" s="281"/>
      <c r="V339" s="281"/>
      <c r="W339" s="281"/>
      <c r="X339" s="281"/>
      <c r="Y339" s="281"/>
      <c r="Z339" s="281"/>
    </row>
    <row r="340" spans="1:26" ht="12.75" customHeight="1">
      <c r="A340" s="281"/>
      <c r="B340" s="281"/>
      <c r="C340" s="281"/>
      <c r="D340" s="281"/>
      <c r="E340" s="281"/>
      <c r="F340" s="281"/>
      <c r="G340" s="281"/>
      <c r="H340" s="281"/>
      <c r="I340" s="281"/>
      <c r="J340" s="281"/>
      <c r="K340" s="281"/>
      <c r="L340" s="281"/>
      <c r="M340" s="281"/>
      <c r="N340" s="281"/>
      <c r="O340" s="281"/>
      <c r="P340" s="281"/>
      <c r="Q340" s="281"/>
      <c r="R340" s="281"/>
      <c r="S340" s="281"/>
      <c r="T340" s="281"/>
      <c r="U340" s="281"/>
      <c r="V340" s="281"/>
      <c r="W340" s="281"/>
      <c r="X340" s="281"/>
      <c r="Y340" s="281"/>
      <c r="Z340" s="281"/>
    </row>
    <row r="341" spans="1:26" ht="12.75" customHeight="1">
      <c r="A341" s="281"/>
      <c r="B341" s="281"/>
      <c r="C341" s="281"/>
      <c r="D341" s="281"/>
      <c r="E341" s="281"/>
      <c r="F341" s="281"/>
      <c r="G341" s="281"/>
      <c r="H341" s="281"/>
      <c r="I341" s="281"/>
      <c r="J341" s="281"/>
      <c r="K341" s="281"/>
      <c r="L341" s="281"/>
      <c r="M341" s="281"/>
      <c r="N341" s="281"/>
      <c r="O341" s="281"/>
      <c r="P341" s="281"/>
      <c r="Q341" s="281"/>
      <c r="R341" s="281"/>
      <c r="S341" s="281"/>
      <c r="T341" s="281"/>
      <c r="U341" s="281"/>
      <c r="V341" s="281"/>
      <c r="W341" s="281"/>
      <c r="X341" s="281"/>
      <c r="Y341" s="281"/>
      <c r="Z341" s="281"/>
    </row>
    <row r="342" spans="1:26" ht="12.75" customHeight="1">
      <c r="A342" s="281"/>
      <c r="B342" s="281"/>
      <c r="C342" s="281"/>
      <c r="D342" s="281"/>
      <c r="E342" s="281"/>
      <c r="F342" s="281"/>
      <c r="G342" s="281"/>
      <c r="H342" s="281"/>
      <c r="I342" s="281"/>
      <c r="J342" s="281"/>
      <c r="K342" s="281"/>
      <c r="L342" s="281"/>
      <c r="M342" s="281"/>
      <c r="N342" s="281"/>
      <c r="O342" s="281"/>
      <c r="P342" s="281"/>
      <c r="Q342" s="281"/>
      <c r="R342" s="281"/>
      <c r="S342" s="281"/>
      <c r="T342" s="281"/>
      <c r="U342" s="281"/>
      <c r="V342" s="281"/>
      <c r="W342" s="281"/>
      <c r="X342" s="281"/>
      <c r="Y342" s="281"/>
      <c r="Z342" s="281"/>
    </row>
    <row r="343" spans="1:26" ht="12.75" customHeight="1">
      <c r="A343" s="281"/>
      <c r="B343" s="281"/>
      <c r="C343" s="281"/>
      <c r="D343" s="281"/>
      <c r="E343" s="281"/>
      <c r="F343" s="281"/>
      <c r="G343" s="281"/>
      <c r="H343" s="281"/>
      <c r="I343" s="281"/>
      <c r="J343" s="281"/>
      <c r="K343" s="281"/>
      <c r="L343" s="281"/>
      <c r="M343" s="281"/>
      <c r="N343" s="281"/>
      <c r="O343" s="281"/>
      <c r="P343" s="281"/>
      <c r="Q343" s="281"/>
      <c r="R343" s="281"/>
      <c r="S343" s="281"/>
      <c r="T343" s="281"/>
      <c r="U343" s="281"/>
      <c r="V343" s="281"/>
      <c r="W343" s="281"/>
      <c r="X343" s="281"/>
      <c r="Y343" s="281"/>
      <c r="Z343" s="281"/>
    </row>
    <row r="344" spans="1:26" ht="12.75" customHeight="1">
      <c r="A344" s="281"/>
      <c r="B344" s="281"/>
      <c r="C344" s="281"/>
      <c r="D344" s="281"/>
      <c r="E344" s="281"/>
      <c r="F344" s="281"/>
      <c r="G344" s="281"/>
      <c r="H344" s="281"/>
      <c r="I344" s="281"/>
      <c r="J344" s="281"/>
      <c r="K344" s="281"/>
      <c r="L344" s="281"/>
      <c r="M344" s="281"/>
      <c r="N344" s="281"/>
      <c r="O344" s="281"/>
      <c r="P344" s="281"/>
      <c r="Q344" s="281"/>
      <c r="R344" s="281"/>
      <c r="S344" s="281"/>
      <c r="T344" s="281"/>
      <c r="U344" s="281"/>
      <c r="V344" s="281"/>
      <c r="W344" s="281"/>
      <c r="X344" s="281"/>
      <c r="Y344" s="281"/>
      <c r="Z344" s="281"/>
    </row>
    <row r="345" spans="1:26" ht="12.75" customHeight="1">
      <c r="A345" s="281"/>
      <c r="B345" s="281"/>
      <c r="C345" s="281"/>
      <c r="D345" s="281"/>
      <c r="E345" s="281"/>
      <c r="F345" s="281"/>
      <c r="G345" s="281"/>
      <c r="H345" s="281"/>
      <c r="I345" s="281"/>
      <c r="J345" s="281"/>
      <c r="K345" s="281"/>
      <c r="L345" s="281"/>
      <c r="M345" s="281"/>
      <c r="N345" s="281"/>
      <c r="O345" s="281"/>
      <c r="P345" s="281"/>
      <c r="Q345" s="281"/>
      <c r="R345" s="281"/>
      <c r="S345" s="281"/>
      <c r="T345" s="281"/>
      <c r="U345" s="281"/>
      <c r="V345" s="281"/>
      <c r="W345" s="281"/>
      <c r="X345" s="281"/>
      <c r="Y345" s="281"/>
      <c r="Z345" s="281"/>
    </row>
    <row r="346" spans="1:26" ht="12.75" customHeight="1">
      <c r="A346" s="281"/>
      <c r="B346" s="281"/>
      <c r="C346" s="281"/>
      <c r="D346" s="281"/>
      <c r="E346" s="281"/>
      <c r="F346" s="281"/>
      <c r="G346" s="281"/>
      <c r="H346" s="281"/>
      <c r="I346" s="281"/>
      <c r="J346" s="281"/>
      <c r="K346" s="281"/>
      <c r="L346" s="281"/>
      <c r="M346" s="281"/>
      <c r="N346" s="281"/>
      <c r="O346" s="281"/>
      <c r="P346" s="281"/>
      <c r="Q346" s="281"/>
      <c r="R346" s="281"/>
      <c r="S346" s="281"/>
      <c r="T346" s="281"/>
      <c r="U346" s="281"/>
      <c r="V346" s="281"/>
      <c r="W346" s="281"/>
      <c r="X346" s="281"/>
      <c r="Y346" s="281"/>
      <c r="Z346" s="281"/>
    </row>
    <row r="347" spans="1:26" ht="12.75" customHeight="1">
      <c r="A347" s="281"/>
      <c r="B347" s="281"/>
      <c r="C347" s="281"/>
      <c r="D347" s="281"/>
      <c r="E347" s="281"/>
      <c r="F347" s="281"/>
      <c r="G347" s="281"/>
      <c r="H347" s="281"/>
      <c r="I347" s="281"/>
      <c r="J347" s="281"/>
      <c r="K347" s="281"/>
      <c r="L347" s="281"/>
      <c r="M347" s="281"/>
      <c r="N347" s="281"/>
      <c r="O347" s="281"/>
      <c r="P347" s="281"/>
      <c r="Q347" s="281"/>
      <c r="R347" s="281"/>
      <c r="S347" s="281"/>
      <c r="T347" s="281"/>
      <c r="U347" s="281"/>
      <c r="V347" s="281"/>
      <c r="W347" s="281"/>
      <c r="X347" s="281"/>
      <c r="Y347" s="281"/>
      <c r="Z347" s="281"/>
    </row>
    <row r="348" spans="1:26" ht="12.75" customHeight="1">
      <c r="A348" s="281"/>
      <c r="B348" s="281"/>
      <c r="C348" s="281"/>
      <c r="D348" s="281"/>
      <c r="E348" s="281"/>
      <c r="F348" s="281"/>
      <c r="G348" s="281"/>
      <c r="H348" s="281"/>
      <c r="I348" s="281"/>
      <c r="J348" s="281"/>
      <c r="K348" s="281"/>
      <c r="L348" s="281"/>
      <c r="M348" s="281"/>
      <c r="N348" s="281"/>
      <c r="O348" s="281"/>
      <c r="P348" s="281"/>
      <c r="Q348" s="281"/>
      <c r="R348" s="281"/>
      <c r="S348" s="281"/>
      <c r="T348" s="281"/>
      <c r="U348" s="281"/>
      <c r="V348" s="281"/>
      <c r="W348" s="281"/>
      <c r="X348" s="281"/>
      <c r="Y348" s="281"/>
      <c r="Z348" s="281"/>
    </row>
    <row r="349" spans="1:26" ht="12.75" customHeight="1">
      <c r="A349" s="281"/>
      <c r="B349" s="281"/>
      <c r="C349" s="281"/>
      <c r="D349" s="281"/>
      <c r="E349" s="281"/>
      <c r="F349" s="281"/>
      <c r="G349" s="281"/>
      <c r="H349" s="281"/>
      <c r="I349" s="281"/>
      <c r="J349" s="281"/>
      <c r="K349" s="281"/>
      <c r="L349" s="281"/>
      <c r="M349" s="281"/>
      <c r="N349" s="281"/>
      <c r="O349" s="281"/>
      <c r="P349" s="281"/>
      <c r="Q349" s="281"/>
      <c r="R349" s="281"/>
      <c r="S349" s="281"/>
      <c r="T349" s="281"/>
      <c r="U349" s="281"/>
      <c r="V349" s="281"/>
      <c r="W349" s="281"/>
      <c r="X349" s="281"/>
      <c r="Y349" s="281"/>
      <c r="Z349" s="281"/>
    </row>
    <row r="350" spans="1:26" ht="12.75" customHeight="1">
      <c r="A350" s="281"/>
      <c r="B350" s="281"/>
      <c r="C350" s="281"/>
      <c r="D350" s="281"/>
      <c r="E350" s="281"/>
      <c r="F350" s="281"/>
      <c r="G350" s="281"/>
      <c r="H350" s="281"/>
      <c r="I350" s="281"/>
      <c r="J350" s="281"/>
      <c r="K350" s="281"/>
      <c r="L350" s="281"/>
      <c r="M350" s="281"/>
      <c r="N350" s="281"/>
      <c r="O350" s="281"/>
      <c r="P350" s="281"/>
      <c r="Q350" s="281"/>
      <c r="R350" s="281"/>
      <c r="S350" s="281"/>
      <c r="T350" s="281"/>
      <c r="U350" s="281"/>
      <c r="V350" s="281"/>
      <c r="W350" s="281"/>
      <c r="X350" s="281"/>
      <c r="Y350" s="281"/>
      <c r="Z350" s="281"/>
    </row>
    <row r="351" spans="1:26" ht="12.75" customHeight="1">
      <c r="A351" s="281"/>
      <c r="B351" s="281"/>
      <c r="C351" s="281"/>
      <c r="D351" s="281"/>
      <c r="E351" s="281"/>
      <c r="F351" s="281"/>
      <c r="G351" s="281"/>
      <c r="H351" s="281"/>
      <c r="I351" s="281"/>
      <c r="J351" s="281"/>
      <c r="K351" s="281"/>
      <c r="L351" s="281"/>
      <c r="M351" s="281"/>
      <c r="N351" s="281"/>
      <c r="O351" s="281"/>
      <c r="P351" s="281"/>
      <c r="Q351" s="281"/>
      <c r="R351" s="281"/>
      <c r="S351" s="281"/>
      <c r="T351" s="281"/>
      <c r="U351" s="281"/>
      <c r="V351" s="281"/>
      <c r="W351" s="281"/>
      <c r="X351" s="281"/>
      <c r="Y351" s="281"/>
      <c r="Z351" s="281"/>
    </row>
    <row r="352" spans="1:26" ht="12.75" customHeight="1">
      <c r="A352" s="281"/>
      <c r="B352" s="281"/>
      <c r="C352" s="281"/>
      <c r="D352" s="281"/>
      <c r="E352" s="281"/>
      <c r="F352" s="281"/>
      <c r="G352" s="281"/>
      <c r="H352" s="281"/>
      <c r="I352" s="281"/>
      <c r="J352" s="281"/>
      <c r="K352" s="281"/>
      <c r="L352" s="281"/>
      <c r="M352" s="281"/>
      <c r="N352" s="281"/>
      <c r="O352" s="281"/>
      <c r="P352" s="281"/>
      <c r="Q352" s="281"/>
      <c r="R352" s="281"/>
      <c r="S352" s="281"/>
      <c r="T352" s="281"/>
      <c r="U352" s="281"/>
      <c r="V352" s="281"/>
      <c r="W352" s="281"/>
      <c r="X352" s="281"/>
      <c r="Y352" s="281"/>
      <c r="Z352" s="281"/>
    </row>
    <row r="353" spans="1:26" ht="12.75" customHeight="1">
      <c r="A353" s="281"/>
      <c r="B353" s="281"/>
      <c r="C353" s="281"/>
      <c r="D353" s="281"/>
      <c r="E353" s="281"/>
      <c r="F353" s="281"/>
      <c r="G353" s="281"/>
      <c r="H353" s="281"/>
      <c r="I353" s="281"/>
      <c r="J353" s="281"/>
      <c r="K353" s="281"/>
      <c r="L353" s="281"/>
      <c r="M353" s="281"/>
      <c r="N353" s="281"/>
      <c r="O353" s="281"/>
      <c r="P353" s="281"/>
      <c r="Q353" s="281"/>
      <c r="R353" s="281"/>
      <c r="S353" s="281"/>
      <c r="T353" s="281"/>
      <c r="U353" s="281"/>
      <c r="V353" s="281"/>
      <c r="W353" s="281"/>
      <c r="X353" s="281"/>
      <c r="Y353" s="281"/>
      <c r="Z353" s="281"/>
    </row>
    <row r="354" spans="1:26" ht="12.75" customHeight="1">
      <c r="A354" s="281"/>
      <c r="B354" s="281"/>
      <c r="C354" s="281"/>
      <c r="D354" s="281"/>
      <c r="E354" s="281"/>
      <c r="F354" s="281"/>
      <c r="G354" s="281"/>
      <c r="H354" s="281"/>
      <c r="I354" s="281"/>
      <c r="J354" s="281"/>
      <c r="K354" s="281"/>
      <c r="L354" s="281"/>
      <c r="M354" s="281"/>
      <c r="N354" s="281"/>
      <c r="O354" s="281"/>
      <c r="P354" s="281"/>
      <c r="Q354" s="281"/>
      <c r="R354" s="281"/>
      <c r="S354" s="281"/>
      <c r="T354" s="281"/>
      <c r="U354" s="281"/>
      <c r="V354" s="281"/>
      <c r="W354" s="281"/>
      <c r="X354" s="281"/>
      <c r="Y354" s="281"/>
      <c r="Z354" s="281"/>
    </row>
    <row r="355" spans="1:26" ht="12.75" customHeight="1">
      <c r="A355" s="281"/>
      <c r="B355" s="281"/>
      <c r="C355" s="281"/>
      <c r="D355" s="281"/>
      <c r="E355" s="281"/>
      <c r="F355" s="281"/>
      <c r="G355" s="281"/>
      <c r="H355" s="281"/>
      <c r="I355" s="281"/>
      <c r="J355" s="281"/>
      <c r="K355" s="281"/>
      <c r="L355" s="281"/>
      <c r="M355" s="281"/>
      <c r="N355" s="281"/>
      <c r="O355" s="281"/>
      <c r="P355" s="281"/>
      <c r="Q355" s="281"/>
      <c r="R355" s="281"/>
      <c r="S355" s="281"/>
      <c r="T355" s="281"/>
      <c r="U355" s="281"/>
      <c r="V355" s="281"/>
      <c r="W355" s="281"/>
      <c r="X355" s="281"/>
      <c r="Y355" s="281"/>
      <c r="Z355" s="281"/>
    </row>
    <row r="356" spans="1:26" ht="12.75" customHeight="1">
      <c r="A356" s="281"/>
      <c r="B356" s="281"/>
      <c r="C356" s="281"/>
      <c r="D356" s="281"/>
      <c r="E356" s="281"/>
      <c r="F356" s="281"/>
      <c r="G356" s="281"/>
      <c r="H356" s="281"/>
      <c r="I356" s="281"/>
      <c r="J356" s="281"/>
      <c r="K356" s="281"/>
      <c r="L356" s="281"/>
      <c r="M356" s="281"/>
      <c r="N356" s="281"/>
      <c r="O356" s="281"/>
      <c r="P356" s="281"/>
      <c r="Q356" s="281"/>
      <c r="R356" s="281"/>
      <c r="S356" s="281"/>
      <c r="T356" s="281"/>
      <c r="U356" s="281"/>
      <c r="V356" s="281"/>
      <c r="W356" s="281"/>
      <c r="X356" s="281"/>
      <c r="Y356" s="281"/>
      <c r="Z356" s="281"/>
    </row>
    <row r="357" spans="1:26" ht="12.75" customHeight="1">
      <c r="A357" s="281"/>
      <c r="B357" s="281"/>
      <c r="C357" s="281"/>
      <c r="D357" s="281"/>
      <c r="E357" s="281"/>
      <c r="F357" s="281"/>
      <c r="G357" s="281"/>
      <c r="H357" s="281"/>
      <c r="I357" s="281"/>
      <c r="J357" s="281"/>
      <c r="K357" s="281"/>
      <c r="L357" s="281"/>
      <c r="M357" s="281"/>
      <c r="N357" s="281"/>
      <c r="O357" s="281"/>
      <c r="P357" s="281"/>
      <c r="Q357" s="281"/>
      <c r="R357" s="281"/>
      <c r="S357" s="281"/>
      <c r="T357" s="281"/>
      <c r="U357" s="281"/>
      <c r="V357" s="281"/>
      <c r="W357" s="281"/>
      <c r="X357" s="281"/>
      <c r="Y357" s="281"/>
      <c r="Z357" s="281"/>
    </row>
    <row r="358" spans="1:26" ht="12.75" customHeight="1">
      <c r="A358" s="281"/>
      <c r="B358" s="281"/>
      <c r="C358" s="281"/>
      <c r="D358" s="281"/>
      <c r="E358" s="281"/>
      <c r="F358" s="281"/>
      <c r="G358" s="281"/>
      <c r="H358" s="281"/>
      <c r="I358" s="281"/>
      <c r="J358" s="281"/>
      <c r="K358" s="281"/>
      <c r="L358" s="281"/>
      <c r="M358" s="281"/>
      <c r="N358" s="281"/>
      <c r="O358" s="281"/>
      <c r="P358" s="281"/>
      <c r="Q358" s="281"/>
      <c r="R358" s="281"/>
      <c r="S358" s="281"/>
      <c r="T358" s="281"/>
      <c r="U358" s="281"/>
      <c r="V358" s="281"/>
      <c r="W358" s="281"/>
      <c r="X358" s="281"/>
      <c r="Y358" s="281"/>
      <c r="Z358" s="281"/>
    </row>
    <row r="359" spans="1:26" ht="12.75" customHeight="1">
      <c r="A359" s="281"/>
      <c r="B359" s="281"/>
      <c r="C359" s="281"/>
      <c r="D359" s="281"/>
      <c r="E359" s="281"/>
      <c r="F359" s="281"/>
      <c r="G359" s="281"/>
      <c r="H359" s="281"/>
      <c r="I359" s="281"/>
      <c r="J359" s="281"/>
      <c r="K359" s="281"/>
      <c r="L359" s="281"/>
      <c r="M359" s="281"/>
      <c r="N359" s="281"/>
      <c r="O359" s="281"/>
      <c r="P359" s="281"/>
      <c r="Q359" s="281"/>
      <c r="R359" s="281"/>
      <c r="S359" s="281"/>
      <c r="T359" s="281"/>
      <c r="U359" s="281"/>
      <c r="V359" s="281"/>
      <c r="W359" s="281"/>
      <c r="X359" s="281"/>
      <c r="Y359" s="281"/>
      <c r="Z359" s="281"/>
    </row>
    <row r="360" spans="1:26" ht="12.75" customHeight="1">
      <c r="A360" s="281"/>
      <c r="B360" s="281"/>
      <c r="C360" s="281"/>
      <c r="D360" s="281"/>
      <c r="E360" s="281"/>
      <c r="F360" s="281"/>
      <c r="G360" s="281"/>
      <c r="H360" s="281"/>
      <c r="I360" s="281"/>
      <c r="J360" s="281"/>
      <c r="K360" s="281"/>
      <c r="L360" s="281"/>
      <c r="M360" s="281"/>
      <c r="N360" s="281"/>
      <c r="O360" s="281"/>
      <c r="P360" s="281"/>
      <c r="Q360" s="281"/>
      <c r="R360" s="281"/>
      <c r="S360" s="281"/>
      <c r="T360" s="281"/>
      <c r="U360" s="281"/>
      <c r="V360" s="281"/>
      <c r="W360" s="281"/>
      <c r="X360" s="281"/>
      <c r="Y360" s="281"/>
      <c r="Z360" s="281"/>
    </row>
    <row r="361" spans="1:26" ht="12.75" customHeight="1">
      <c r="A361" s="281"/>
      <c r="B361" s="281"/>
      <c r="C361" s="281"/>
      <c r="D361" s="281"/>
      <c r="E361" s="281"/>
      <c r="F361" s="281"/>
      <c r="G361" s="281"/>
      <c r="H361" s="281"/>
      <c r="I361" s="281"/>
      <c r="J361" s="281"/>
      <c r="K361" s="281"/>
      <c r="L361" s="281"/>
      <c r="M361" s="281"/>
      <c r="N361" s="281"/>
      <c r="O361" s="281"/>
      <c r="P361" s="281"/>
      <c r="Q361" s="281"/>
      <c r="R361" s="281"/>
      <c r="S361" s="281"/>
      <c r="T361" s="281"/>
      <c r="U361" s="281"/>
      <c r="V361" s="281"/>
      <c r="W361" s="281"/>
      <c r="X361" s="281"/>
      <c r="Y361" s="281"/>
      <c r="Z361" s="281"/>
    </row>
    <row r="362" spans="1:26" ht="12.75" customHeight="1">
      <c r="A362" s="281"/>
      <c r="B362" s="281"/>
      <c r="C362" s="281"/>
      <c r="D362" s="281"/>
      <c r="E362" s="281"/>
      <c r="F362" s="281"/>
      <c r="G362" s="281"/>
      <c r="H362" s="281"/>
      <c r="I362" s="281"/>
      <c r="J362" s="281"/>
      <c r="K362" s="281"/>
      <c r="L362" s="281"/>
      <c r="M362" s="281"/>
      <c r="N362" s="281"/>
      <c r="O362" s="281"/>
      <c r="P362" s="281"/>
      <c r="Q362" s="281"/>
      <c r="R362" s="281"/>
      <c r="S362" s="281"/>
      <c r="T362" s="281"/>
      <c r="U362" s="281"/>
      <c r="V362" s="281"/>
      <c r="W362" s="281"/>
      <c r="X362" s="281"/>
      <c r="Y362" s="281"/>
      <c r="Z362" s="281"/>
    </row>
    <row r="363" spans="1:26" ht="12.75" customHeight="1">
      <c r="A363" s="281"/>
      <c r="B363" s="281"/>
      <c r="C363" s="281"/>
      <c r="D363" s="281"/>
      <c r="E363" s="281"/>
      <c r="F363" s="281"/>
      <c r="G363" s="281"/>
      <c r="H363" s="281"/>
      <c r="I363" s="281"/>
      <c r="J363" s="281"/>
      <c r="K363" s="281"/>
      <c r="L363" s="281"/>
      <c r="M363" s="281"/>
      <c r="N363" s="281"/>
      <c r="O363" s="281"/>
      <c r="P363" s="281"/>
      <c r="Q363" s="281"/>
      <c r="R363" s="281"/>
      <c r="S363" s="281"/>
      <c r="T363" s="281"/>
      <c r="U363" s="281"/>
      <c r="V363" s="281"/>
      <c r="W363" s="281"/>
      <c r="X363" s="281"/>
      <c r="Y363" s="281"/>
      <c r="Z363" s="281"/>
    </row>
    <row r="364" spans="1:26" ht="12.75" customHeight="1">
      <c r="A364" s="281"/>
      <c r="B364" s="281"/>
      <c r="C364" s="281"/>
      <c r="D364" s="281"/>
      <c r="E364" s="281"/>
      <c r="F364" s="281"/>
      <c r="G364" s="281"/>
      <c r="H364" s="281"/>
      <c r="I364" s="281"/>
      <c r="J364" s="281"/>
      <c r="K364" s="281"/>
      <c r="L364" s="281"/>
      <c r="M364" s="281"/>
      <c r="N364" s="281"/>
      <c r="O364" s="281"/>
      <c r="P364" s="281"/>
      <c r="Q364" s="281"/>
      <c r="R364" s="281"/>
      <c r="S364" s="281"/>
      <c r="T364" s="281"/>
      <c r="U364" s="281"/>
      <c r="V364" s="281"/>
      <c r="W364" s="281"/>
      <c r="X364" s="281"/>
      <c r="Y364" s="281"/>
      <c r="Z364" s="281"/>
    </row>
    <row r="365" spans="1:26" ht="12.75" customHeight="1">
      <c r="A365" s="281"/>
      <c r="B365" s="281"/>
      <c r="C365" s="281"/>
      <c r="D365" s="281"/>
      <c r="E365" s="281"/>
      <c r="F365" s="281"/>
      <c r="G365" s="281"/>
      <c r="H365" s="281"/>
      <c r="I365" s="281"/>
      <c r="J365" s="281"/>
      <c r="K365" s="281"/>
      <c r="L365" s="281"/>
      <c r="M365" s="281"/>
      <c r="N365" s="281"/>
      <c r="O365" s="281"/>
      <c r="P365" s="281"/>
      <c r="Q365" s="281"/>
      <c r="R365" s="281"/>
      <c r="S365" s="281"/>
      <c r="T365" s="281"/>
      <c r="U365" s="281"/>
      <c r="V365" s="281"/>
      <c r="W365" s="281"/>
      <c r="X365" s="281"/>
      <c r="Y365" s="281"/>
      <c r="Z365" s="281"/>
    </row>
    <row r="366" spans="1:26" ht="12.75" customHeight="1">
      <c r="A366" s="281"/>
      <c r="B366" s="281"/>
      <c r="C366" s="281"/>
      <c r="D366" s="281"/>
      <c r="E366" s="281"/>
      <c r="F366" s="281"/>
      <c r="G366" s="281"/>
      <c r="H366" s="281"/>
      <c r="I366" s="281"/>
      <c r="J366" s="281"/>
      <c r="K366" s="281"/>
      <c r="L366" s="281"/>
      <c r="M366" s="281"/>
      <c r="N366" s="281"/>
      <c r="O366" s="281"/>
      <c r="P366" s="281"/>
      <c r="Q366" s="281"/>
      <c r="R366" s="281"/>
      <c r="S366" s="281"/>
      <c r="T366" s="281"/>
      <c r="U366" s="281"/>
      <c r="V366" s="281"/>
      <c r="W366" s="281"/>
      <c r="X366" s="281"/>
      <c r="Y366" s="281"/>
      <c r="Z366" s="281"/>
    </row>
    <row r="367" spans="1:26" ht="12.75" customHeight="1">
      <c r="A367" s="281"/>
      <c r="B367" s="281"/>
      <c r="C367" s="281"/>
      <c r="D367" s="281"/>
      <c r="E367" s="281"/>
      <c r="F367" s="281"/>
      <c r="G367" s="281"/>
      <c r="H367" s="281"/>
      <c r="I367" s="281"/>
      <c r="J367" s="281"/>
      <c r="K367" s="281"/>
      <c r="L367" s="281"/>
      <c r="M367" s="281"/>
      <c r="N367" s="281"/>
      <c r="O367" s="281"/>
      <c r="P367" s="281"/>
      <c r="Q367" s="281"/>
      <c r="R367" s="281"/>
      <c r="S367" s="281"/>
      <c r="T367" s="281"/>
      <c r="U367" s="281"/>
      <c r="V367" s="281"/>
      <c r="W367" s="281"/>
      <c r="X367" s="281"/>
      <c r="Y367" s="281"/>
      <c r="Z367" s="281"/>
    </row>
    <row r="368" spans="1:26" ht="12.75" customHeight="1">
      <c r="A368" s="281"/>
      <c r="B368" s="281"/>
      <c r="C368" s="281"/>
      <c r="D368" s="281"/>
      <c r="E368" s="281"/>
      <c r="F368" s="281"/>
      <c r="G368" s="281"/>
      <c r="H368" s="281"/>
      <c r="I368" s="281"/>
      <c r="J368" s="281"/>
      <c r="K368" s="281"/>
      <c r="L368" s="281"/>
      <c r="M368" s="281"/>
      <c r="N368" s="281"/>
      <c r="O368" s="281"/>
      <c r="P368" s="281"/>
      <c r="Q368" s="281"/>
      <c r="R368" s="281"/>
      <c r="S368" s="281"/>
      <c r="T368" s="281"/>
      <c r="U368" s="281"/>
      <c r="V368" s="281"/>
      <c r="W368" s="281"/>
      <c r="X368" s="281"/>
      <c r="Y368" s="281"/>
      <c r="Z368" s="281"/>
    </row>
    <row r="369" spans="1:26" ht="12.75" customHeight="1">
      <c r="A369" s="281"/>
      <c r="B369" s="281"/>
      <c r="C369" s="281"/>
      <c r="D369" s="281"/>
      <c r="E369" s="281"/>
      <c r="F369" s="281"/>
      <c r="G369" s="281"/>
      <c r="H369" s="281"/>
      <c r="I369" s="281"/>
      <c r="J369" s="281"/>
      <c r="K369" s="281"/>
      <c r="L369" s="281"/>
      <c r="M369" s="281"/>
      <c r="N369" s="281"/>
      <c r="O369" s="281"/>
      <c r="P369" s="281"/>
      <c r="Q369" s="281"/>
      <c r="R369" s="281"/>
      <c r="S369" s="281"/>
      <c r="T369" s="281"/>
      <c r="U369" s="281"/>
      <c r="V369" s="281"/>
      <c r="W369" s="281"/>
      <c r="X369" s="281"/>
      <c r="Y369" s="281"/>
      <c r="Z369" s="281"/>
    </row>
    <row r="370" spans="1:26" ht="12.75" customHeight="1">
      <c r="A370" s="281"/>
      <c r="B370" s="281"/>
      <c r="C370" s="281"/>
      <c r="D370" s="281"/>
      <c r="E370" s="281"/>
      <c r="F370" s="281"/>
      <c r="G370" s="281"/>
      <c r="H370" s="281"/>
      <c r="I370" s="281"/>
      <c r="J370" s="281"/>
      <c r="K370" s="281"/>
      <c r="L370" s="281"/>
      <c r="M370" s="281"/>
      <c r="N370" s="281"/>
      <c r="O370" s="281"/>
      <c r="P370" s="281"/>
      <c r="Q370" s="281"/>
      <c r="R370" s="281"/>
      <c r="S370" s="281"/>
      <c r="T370" s="281"/>
      <c r="U370" s="281"/>
      <c r="V370" s="281"/>
      <c r="W370" s="281"/>
      <c r="X370" s="281"/>
      <c r="Y370" s="281"/>
      <c r="Z370" s="281"/>
    </row>
    <row r="371" spans="1:26" ht="12.75" customHeight="1">
      <c r="A371" s="281"/>
      <c r="B371" s="281"/>
      <c r="C371" s="281"/>
      <c r="D371" s="281"/>
      <c r="E371" s="281"/>
      <c r="F371" s="281"/>
      <c r="G371" s="281"/>
      <c r="H371" s="281"/>
      <c r="I371" s="281"/>
      <c r="J371" s="281"/>
      <c r="K371" s="281"/>
      <c r="L371" s="281"/>
      <c r="M371" s="281"/>
      <c r="N371" s="281"/>
      <c r="O371" s="281"/>
      <c r="P371" s="281"/>
      <c r="Q371" s="281"/>
      <c r="R371" s="281"/>
      <c r="S371" s="281"/>
      <c r="T371" s="281"/>
      <c r="U371" s="281"/>
      <c r="V371" s="281"/>
      <c r="W371" s="281"/>
      <c r="X371" s="281"/>
      <c r="Y371" s="281"/>
      <c r="Z371" s="281"/>
    </row>
    <row r="372" spans="1:26" ht="12.75" customHeight="1">
      <c r="A372" s="281"/>
      <c r="B372" s="281"/>
      <c r="C372" s="281"/>
      <c r="D372" s="281"/>
      <c r="E372" s="281"/>
      <c r="F372" s="281"/>
      <c r="G372" s="281"/>
      <c r="H372" s="281"/>
      <c r="I372" s="281"/>
      <c r="J372" s="281"/>
      <c r="K372" s="281"/>
      <c r="L372" s="281"/>
      <c r="M372" s="281"/>
      <c r="N372" s="281"/>
      <c r="O372" s="281"/>
      <c r="P372" s="281"/>
      <c r="Q372" s="281"/>
      <c r="R372" s="281"/>
      <c r="S372" s="281"/>
      <c r="T372" s="281"/>
      <c r="U372" s="281"/>
      <c r="V372" s="281"/>
      <c r="W372" s="281"/>
      <c r="X372" s="281"/>
      <c r="Y372" s="281"/>
      <c r="Z372" s="281"/>
    </row>
    <row r="373" spans="1:26" ht="12.75" customHeight="1">
      <c r="A373" s="281"/>
      <c r="B373" s="281"/>
      <c r="C373" s="281"/>
      <c r="D373" s="281"/>
      <c r="E373" s="281"/>
      <c r="F373" s="281"/>
      <c r="G373" s="281"/>
      <c r="H373" s="281"/>
      <c r="I373" s="281"/>
      <c r="J373" s="281"/>
      <c r="K373" s="281"/>
      <c r="L373" s="281"/>
      <c r="M373" s="281"/>
      <c r="N373" s="281"/>
      <c r="O373" s="281"/>
      <c r="P373" s="281"/>
      <c r="Q373" s="281"/>
      <c r="R373" s="281"/>
      <c r="S373" s="281"/>
      <c r="T373" s="281"/>
      <c r="U373" s="281"/>
      <c r="V373" s="281"/>
      <c r="W373" s="281"/>
      <c r="X373" s="281"/>
      <c r="Y373" s="281"/>
      <c r="Z373" s="281"/>
    </row>
    <row r="374" spans="1:26" ht="12.75" customHeight="1">
      <c r="A374" s="281"/>
      <c r="B374" s="281"/>
      <c r="C374" s="281"/>
      <c r="D374" s="281"/>
      <c r="E374" s="281"/>
      <c r="F374" s="281"/>
      <c r="G374" s="281"/>
      <c r="H374" s="281"/>
      <c r="I374" s="281"/>
      <c r="J374" s="281"/>
      <c r="K374" s="281"/>
      <c r="L374" s="281"/>
      <c r="M374" s="281"/>
      <c r="N374" s="281"/>
      <c r="O374" s="281"/>
      <c r="P374" s="281"/>
      <c r="Q374" s="281"/>
      <c r="R374" s="281"/>
      <c r="S374" s="281"/>
      <c r="T374" s="281"/>
      <c r="U374" s="281"/>
      <c r="V374" s="281"/>
      <c r="W374" s="281"/>
      <c r="X374" s="281"/>
      <c r="Y374" s="281"/>
      <c r="Z374" s="281"/>
    </row>
    <row r="375" spans="1:26" ht="12.75" customHeight="1">
      <c r="A375" s="281"/>
      <c r="B375" s="281"/>
      <c r="C375" s="281"/>
      <c r="D375" s="281"/>
      <c r="E375" s="281"/>
      <c r="F375" s="281"/>
      <c r="G375" s="281"/>
      <c r="H375" s="281"/>
      <c r="I375" s="281"/>
      <c r="J375" s="281"/>
      <c r="K375" s="281"/>
      <c r="L375" s="281"/>
      <c r="M375" s="281"/>
      <c r="N375" s="281"/>
      <c r="O375" s="281"/>
      <c r="P375" s="281"/>
      <c r="Q375" s="281"/>
      <c r="R375" s="281"/>
      <c r="S375" s="281"/>
      <c r="T375" s="281"/>
      <c r="U375" s="281"/>
      <c r="V375" s="281"/>
      <c r="W375" s="281"/>
      <c r="X375" s="281"/>
      <c r="Y375" s="281"/>
      <c r="Z375" s="281"/>
    </row>
    <row r="376" spans="1:26" ht="12.75" customHeight="1">
      <c r="A376" s="281"/>
      <c r="B376" s="281"/>
      <c r="C376" s="281"/>
      <c r="D376" s="281"/>
      <c r="E376" s="281"/>
      <c r="F376" s="281"/>
      <c r="G376" s="281"/>
      <c r="H376" s="281"/>
      <c r="I376" s="281"/>
      <c r="J376" s="281"/>
      <c r="K376" s="281"/>
      <c r="L376" s="281"/>
      <c r="M376" s="281"/>
      <c r="N376" s="281"/>
      <c r="O376" s="281"/>
      <c r="P376" s="281"/>
      <c r="Q376" s="281"/>
      <c r="R376" s="281"/>
      <c r="S376" s="281"/>
      <c r="T376" s="281"/>
      <c r="U376" s="281"/>
      <c r="V376" s="281"/>
      <c r="W376" s="281"/>
      <c r="X376" s="281"/>
      <c r="Y376" s="281"/>
      <c r="Z376" s="281"/>
    </row>
    <row r="377" spans="1:26" ht="12.75" customHeight="1">
      <c r="A377" s="281"/>
      <c r="B377" s="281"/>
      <c r="C377" s="281"/>
      <c r="D377" s="281"/>
      <c r="E377" s="281"/>
      <c r="F377" s="281"/>
      <c r="G377" s="281"/>
      <c r="H377" s="281"/>
      <c r="I377" s="281"/>
      <c r="J377" s="281"/>
      <c r="K377" s="281"/>
      <c r="L377" s="281"/>
      <c r="M377" s="281"/>
      <c r="N377" s="281"/>
      <c r="O377" s="281"/>
      <c r="P377" s="281"/>
      <c r="Q377" s="281"/>
      <c r="R377" s="281"/>
      <c r="S377" s="281"/>
      <c r="T377" s="281"/>
      <c r="U377" s="281"/>
      <c r="V377" s="281"/>
      <c r="W377" s="281"/>
      <c r="X377" s="281"/>
      <c r="Y377" s="281"/>
      <c r="Z377" s="281"/>
    </row>
    <row r="378" spans="1:26" ht="12.75" customHeight="1">
      <c r="A378" s="281"/>
      <c r="B378" s="281"/>
      <c r="C378" s="281"/>
      <c r="D378" s="281"/>
      <c r="E378" s="281"/>
      <c r="F378" s="281"/>
      <c r="G378" s="281"/>
      <c r="H378" s="281"/>
      <c r="I378" s="281"/>
      <c r="J378" s="281"/>
      <c r="K378" s="281"/>
      <c r="L378" s="281"/>
      <c r="M378" s="281"/>
      <c r="N378" s="281"/>
      <c r="O378" s="281"/>
      <c r="P378" s="281"/>
      <c r="Q378" s="281"/>
      <c r="R378" s="281"/>
      <c r="S378" s="281"/>
      <c r="T378" s="281"/>
      <c r="U378" s="281"/>
      <c r="V378" s="281"/>
      <c r="W378" s="281"/>
      <c r="X378" s="281"/>
      <c r="Y378" s="281"/>
      <c r="Z378" s="281"/>
    </row>
    <row r="379" spans="1:26" ht="12.75" customHeight="1">
      <c r="A379" s="281"/>
      <c r="B379" s="281"/>
      <c r="C379" s="281"/>
      <c r="D379" s="281"/>
      <c r="E379" s="281"/>
      <c r="F379" s="281"/>
      <c r="G379" s="281"/>
      <c r="H379" s="281"/>
      <c r="I379" s="281"/>
      <c r="J379" s="281"/>
      <c r="K379" s="281"/>
      <c r="L379" s="281"/>
      <c r="M379" s="281"/>
      <c r="N379" s="281"/>
      <c r="O379" s="281"/>
      <c r="P379" s="281"/>
      <c r="Q379" s="281"/>
      <c r="R379" s="281"/>
      <c r="S379" s="281"/>
      <c r="T379" s="281"/>
      <c r="U379" s="281"/>
      <c r="V379" s="281"/>
      <c r="W379" s="281"/>
      <c r="X379" s="281"/>
      <c r="Y379" s="281"/>
      <c r="Z379" s="281"/>
    </row>
    <row r="380" spans="1:26" ht="12.75" customHeight="1">
      <c r="A380" s="281"/>
      <c r="B380" s="281"/>
      <c r="C380" s="281"/>
      <c r="D380" s="281"/>
      <c r="E380" s="281"/>
      <c r="F380" s="281"/>
      <c r="G380" s="281"/>
      <c r="H380" s="281"/>
      <c r="I380" s="281"/>
      <c r="J380" s="281"/>
      <c r="K380" s="281"/>
      <c r="L380" s="281"/>
      <c r="M380" s="281"/>
      <c r="N380" s="281"/>
      <c r="O380" s="281"/>
      <c r="P380" s="281"/>
      <c r="Q380" s="281"/>
      <c r="R380" s="281"/>
      <c r="S380" s="281"/>
      <c r="T380" s="281"/>
      <c r="U380" s="281"/>
      <c r="V380" s="281"/>
      <c r="W380" s="281"/>
      <c r="X380" s="281"/>
      <c r="Y380" s="281"/>
      <c r="Z380" s="281"/>
    </row>
    <row r="381" spans="1:26" ht="12.75" customHeight="1">
      <c r="A381" s="281"/>
      <c r="B381" s="281"/>
      <c r="C381" s="281"/>
      <c r="D381" s="281"/>
      <c r="E381" s="281"/>
      <c r="F381" s="281"/>
      <c r="G381" s="281"/>
      <c r="H381" s="281"/>
      <c r="I381" s="281"/>
      <c r="J381" s="281"/>
      <c r="K381" s="281"/>
      <c r="L381" s="281"/>
      <c r="M381" s="281"/>
      <c r="N381" s="281"/>
      <c r="O381" s="281"/>
      <c r="P381" s="281"/>
      <c r="Q381" s="281"/>
      <c r="R381" s="281"/>
      <c r="S381" s="281"/>
      <c r="T381" s="281"/>
      <c r="U381" s="281"/>
      <c r="V381" s="281"/>
      <c r="W381" s="281"/>
      <c r="X381" s="281"/>
      <c r="Y381" s="281"/>
      <c r="Z381" s="281"/>
    </row>
    <row r="382" spans="1:26" ht="12.75" customHeight="1">
      <c r="A382" s="281"/>
      <c r="B382" s="281"/>
      <c r="C382" s="281"/>
      <c r="D382" s="281"/>
      <c r="E382" s="281"/>
      <c r="F382" s="281"/>
      <c r="G382" s="281"/>
      <c r="H382" s="281"/>
      <c r="I382" s="281"/>
      <c r="J382" s="281"/>
      <c r="K382" s="281"/>
      <c r="L382" s="281"/>
      <c r="M382" s="281"/>
      <c r="N382" s="281"/>
      <c r="O382" s="281"/>
      <c r="P382" s="281"/>
      <c r="Q382" s="281"/>
      <c r="R382" s="281"/>
      <c r="S382" s="281"/>
      <c r="T382" s="281"/>
      <c r="U382" s="281"/>
      <c r="V382" s="281"/>
      <c r="W382" s="281"/>
      <c r="X382" s="281"/>
      <c r="Y382" s="281"/>
      <c r="Z382" s="281"/>
    </row>
    <row r="383" spans="1:26" ht="12.75" customHeight="1">
      <c r="A383" s="281"/>
      <c r="B383" s="281"/>
      <c r="C383" s="281"/>
      <c r="D383" s="281"/>
      <c r="E383" s="281"/>
      <c r="F383" s="281"/>
      <c r="G383" s="281"/>
      <c r="H383" s="281"/>
      <c r="I383" s="281"/>
      <c r="J383" s="281"/>
      <c r="K383" s="281"/>
      <c r="L383" s="281"/>
      <c r="M383" s="281"/>
      <c r="N383" s="281"/>
      <c r="O383" s="281"/>
      <c r="P383" s="281"/>
      <c r="Q383" s="281"/>
      <c r="R383" s="281"/>
      <c r="S383" s="281"/>
      <c r="T383" s="281"/>
      <c r="U383" s="281"/>
      <c r="V383" s="281"/>
      <c r="W383" s="281"/>
      <c r="X383" s="281"/>
      <c r="Y383" s="281"/>
      <c r="Z383" s="281"/>
    </row>
    <row r="384" spans="1:26" ht="12.75" customHeight="1">
      <c r="A384" s="281"/>
      <c r="B384" s="281"/>
      <c r="C384" s="281"/>
      <c r="D384" s="281"/>
      <c r="E384" s="281"/>
      <c r="F384" s="281"/>
      <c r="G384" s="281"/>
      <c r="H384" s="281"/>
      <c r="I384" s="281"/>
      <c r="J384" s="281"/>
      <c r="K384" s="281"/>
      <c r="L384" s="281"/>
      <c r="M384" s="281"/>
      <c r="N384" s="281"/>
      <c r="O384" s="281"/>
      <c r="P384" s="281"/>
      <c r="Q384" s="281"/>
      <c r="R384" s="281"/>
      <c r="S384" s="281"/>
      <c r="T384" s="281"/>
      <c r="U384" s="281"/>
      <c r="V384" s="281"/>
      <c r="W384" s="281"/>
      <c r="X384" s="281"/>
      <c r="Y384" s="281"/>
      <c r="Z384" s="281"/>
    </row>
    <row r="385" spans="1:26" ht="12.75" customHeight="1">
      <c r="A385" s="281"/>
      <c r="B385" s="281"/>
      <c r="C385" s="281"/>
      <c r="D385" s="281"/>
      <c r="E385" s="281"/>
      <c r="F385" s="281"/>
      <c r="G385" s="281"/>
      <c r="H385" s="281"/>
      <c r="I385" s="281"/>
      <c r="J385" s="281"/>
      <c r="K385" s="281"/>
      <c r="L385" s="281"/>
      <c r="M385" s="281"/>
      <c r="N385" s="281"/>
      <c r="O385" s="281"/>
      <c r="P385" s="281"/>
      <c r="Q385" s="281"/>
      <c r="R385" s="281"/>
      <c r="S385" s="281"/>
      <c r="T385" s="281"/>
      <c r="U385" s="281"/>
      <c r="V385" s="281"/>
      <c r="W385" s="281"/>
      <c r="X385" s="281"/>
      <c r="Y385" s="281"/>
      <c r="Z385" s="281"/>
    </row>
    <row r="386" spans="1:26" ht="12.75" customHeight="1">
      <c r="A386" s="281"/>
      <c r="B386" s="281"/>
      <c r="C386" s="281"/>
      <c r="D386" s="281"/>
      <c r="E386" s="281"/>
      <c r="F386" s="281"/>
      <c r="G386" s="281"/>
      <c r="H386" s="281"/>
      <c r="I386" s="281"/>
      <c r="J386" s="281"/>
      <c r="K386" s="281"/>
      <c r="L386" s="281"/>
      <c r="M386" s="281"/>
      <c r="N386" s="281"/>
      <c r="O386" s="281"/>
      <c r="P386" s="281"/>
      <c r="Q386" s="281"/>
      <c r="R386" s="281"/>
      <c r="S386" s="281"/>
      <c r="T386" s="281"/>
      <c r="U386" s="281"/>
      <c r="V386" s="281"/>
      <c r="W386" s="281"/>
      <c r="X386" s="281"/>
      <c r="Y386" s="281"/>
      <c r="Z386" s="281"/>
    </row>
    <row r="387" spans="1:26" ht="12.75" customHeight="1">
      <c r="A387" s="281"/>
      <c r="B387" s="281"/>
      <c r="C387" s="281"/>
      <c r="D387" s="281"/>
      <c r="E387" s="281"/>
      <c r="F387" s="281"/>
      <c r="G387" s="281"/>
      <c r="H387" s="281"/>
      <c r="I387" s="281"/>
      <c r="J387" s="281"/>
      <c r="K387" s="281"/>
      <c r="L387" s="281"/>
      <c r="M387" s="281"/>
      <c r="N387" s="281"/>
      <c r="O387" s="281"/>
      <c r="P387" s="281"/>
      <c r="Q387" s="281"/>
      <c r="R387" s="281"/>
      <c r="S387" s="281"/>
      <c r="T387" s="281"/>
      <c r="U387" s="281"/>
      <c r="V387" s="281"/>
      <c r="W387" s="281"/>
      <c r="X387" s="281"/>
      <c r="Y387" s="281"/>
      <c r="Z387" s="281"/>
    </row>
    <row r="388" spans="1:26" ht="12.75" customHeight="1">
      <c r="A388" s="281"/>
      <c r="B388" s="281"/>
      <c r="C388" s="281"/>
      <c r="D388" s="281"/>
      <c r="E388" s="281"/>
      <c r="F388" s="281"/>
      <c r="G388" s="281"/>
      <c r="H388" s="281"/>
      <c r="I388" s="281"/>
      <c r="J388" s="281"/>
      <c r="K388" s="281"/>
      <c r="L388" s="281"/>
      <c r="M388" s="281"/>
      <c r="N388" s="281"/>
      <c r="O388" s="281"/>
      <c r="P388" s="281"/>
      <c r="Q388" s="281"/>
      <c r="R388" s="281"/>
      <c r="S388" s="281"/>
      <c r="T388" s="281"/>
      <c r="U388" s="281"/>
      <c r="V388" s="281"/>
      <c r="W388" s="281"/>
      <c r="X388" s="281"/>
      <c r="Y388" s="281"/>
      <c r="Z388" s="281"/>
    </row>
    <row r="389" spans="1:26" ht="12.75" customHeight="1">
      <c r="A389" s="281"/>
      <c r="B389" s="281"/>
      <c r="C389" s="281"/>
      <c r="D389" s="281"/>
      <c r="E389" s="281"/>
      <c r="F389" s="281"/>
      <c r="G389" s="281"/>
      <c r="H389" s="281"/>
      <c r="I389" s="281"/>
      <c r="J389" s="281"/>
      <c r="K389" s="281"/>
      <c r="L389" s="281"/>
      <c r="M389" s="281"/>
      <c r="N389" s="281"/>
      <c r="O389" s="281"/>
      <c r="P389" s="281"/>
      <c r="Q389" s="281"/>
      <c r="R389" s="281"/>
      <c r="S389" s="281"/>
      <c r="T389" s="281"/>
      <c r="U389" s="281"/>
      <c r="V389" s="281"/>
      <c r="W389" s="281"/>
      <c r="X389" s="281"/>
      <c r="Y389" s="281"/>
      <c r="Z389" s="281"/>
    </row>
    <row r="390" spans="1:26" ht="12.75" customHeight="1">
      <c r="A390" s="281"/>
      <c r="B390" s="281"/>
      <c r="C390" s="281"/>
      <c r="D390" s="281"/>
      <c r="E390" s="281"/>
      <c r="F390" s="281"/>
      <c r="G390" s="281"/>
      <c r="H390" s="281"/>
      <c r="I390" s="281"/>
      <c r="J390" s="281"/>
      <c r="K390" s="281"/>
      <c r="L390" s="281"/>
      <c r="M390" s="281"/>
      <c r="N390" s="281"/>
      <c r="O390" s="281"/>
      <c r="P390" s="281"/>
      <c r="Q390" s="281"/>
      <c r="R390" s="281"/>
      <c r="S390" s="281"/>
      <c r="T390" s="281"/>
      <c r="U390" s="281"/>
      <c r="V390" s="281"/>
      <c r="W390" s="281"/>
      <c r="X390" s="281"/>
      <c r="Y390" s="281"/>
      <c r="Z390" s="281"/>
    </row>
    <row r="391" spans="1:26" ht="12.75" customHeight="1">
      <c r="A391" s="281"/>
      <c r="B391" s="281"/>
      <c r="C391" s="281"/>
      <c r="D391" s="281"/>
      <c r="E391" s="281"/>
      <c r="F391" s="281"/>
      <c r="G391" s="281"/>
      <c r="H391" s="281"/>
      <c r="I391" s="281"/>
      <c r="J391" s="281"/>
      <c r="K391" s="281"/>
      <c r="L391" s="281"/>
      <c r="M391" s="281"/>
      <c r="N391" s="281"/>
      <c r="O391" s="281"/>
      <c r="P391" s="281"/>
      <c r="Q391" s="281"/>
      <c r="R391" s="281"/>
      <c r="S391" s="281"/>
      <c r="T391" s="281"/>
      <c r="U391" s="281"/>
      <c r="V391" s="281"/>
      <c r="W391" s="281"/>
      <c r="X391" s="281"/>
      <c r="Y391" s="281"/>
      <c r="Z391" s="281"/>
    </row>
    <row r="392" spans="1:26" ht="12.75" customHeight="1">
      <c r="A392" s="281"/>
      <c r="B392" s="281"/>
      <c r="C392" s="281"/>
      <c r="D392" s="281"/>
      <c r="E392" s="281"/>
      <c r="F392" s="281"/>
      <c r="G392" s="281"/>
      <c r="H392" s="281"/>
      <c r="I392" s="281"/>
      <c r="J392" s="281"/>
      <c r="K392" s="281"/>
      <c r="L392" s="281"/>
      <c r="M392" s="281"/>
      <c r="N392" s="281"/>
      <c r="O392" s="281"/>
      <c r="P392" s="281"/>
      <c r="Q392" s="281"/>
      <c r="R392" s="281"/>
      <c r="S392" s="281"/>
      <c r="T392" s="281"/>
      <c r="U392" s="281"/>
      <c r="V392" s="281"/>
      <c r="W392" s="281"/>
      <c r="X392" s="281"/>
      <c r="Y392" s="281"/>
      <c r="Z392" s="281"/>
    </row>
    <row r="393" spans="1:26" ht="12.75" customHeight="1">
      <c r="A393" s="281"/>
      <c r="B393" s="281"/>
      <c r="C393" s="281"/>
      <c r="D393" s="281"/>
      <c r="E393" s="281"/>
      <c r="F393" s="281"/>
      <c r="G393" s="281"/>
      <c r="H393" s="281"/>
      <c r="I393" s="281"/>
      <c r="J393" s="281"/>
      <c r="K393" s="281"/>
      <c r="L393" s="281"/>
      <c r="M393" s="281"/>
      <c r="N393" s="281"/>
      <c r="O393" s="281"/>
      <c r="P393" s="281"/>
      <c r="Q393" s="281"/>
      <c r="R393" s="281"/>
      <c r="S393" s="281"/>
      <c r="T393" s="281"/>
      <c r="U393" s="281"/>
      <c r="V393" s="281"/>
      <c r="W393" s="281"/>
      <c r="X393" s="281"/>
      <c r="Y393" s="281"/>
      <c r="Z393" s="281"/>
    </row>
    <row r="394" spans="1:26" ht="12.75" customHeight="1">
      <c r="A394" s="281"/>
      <c r="B394" s="281"/>
      <c r="C394" s="281"/>
      <c r="D394" s="281"/>
      <c r="E394" s="281"/>
      <c r="F394" s="281"/>
      <c r="G394" s="281"/>
      <c r="H394" s="281"/>
      <c r="I394" s="281"/>
      <c r="J394" s="281"/>
      <c r="K394" s="281"/>
      <c r="L394" s="281"/>
      <c r="M394" s="281"/>
      <c r="N394" s="281"/>
      <c r="O394" s="281"/>
      <c r="P394" s="281"/>
      <c r="Q394" s="281"/>
      <c r="R394" s="281"/>
      <c r="S394" s="281"/>
      <c r="T394" s="281"/>
      <c r="U394" s="281"/>
      <c r="V394" s="281"/>
      <c r="W394" s="281"/>
      <c r="X394" s="281"/>
      <c r="Y394" s="281"/>
      <c r="Z394" s="281"/>
    </row>
    <row r="395" spans="1:26" ht="12.75" customHeight="1">
      <c r="A395" s="281"/>
      <c r="B395" s="281"/>
      <c r="C395" s="281"/>
      <c r="D395" s="281"/>
      <c r="E395" s="281"/>
      <c r="F395" s="281"/>
      <c r="G395" s="281"/>
      <c r="H395" s="281"/>
      <c r="I395" s="281"/>
      <c r="J395" s="281"/>
      <c r="K395" s="281"/>
      <c r="L395" s="281"/>
      <c r="M395" s="281"/>
      <c r="N395" s="281"/>
      <c r="O395" s="281"/>
      <c r="P395" s="281"/>
      <c r="Q395" s="281"/>
      <c r="R395" s="281"/>
      <c r="S395" s="281"/>
      <c r="T395" s="281"/>
      <c r="U395" s="281"/>
      <c r="V395" s="281"/>
      <c r="W395" s="281"/>
      <c r="X395" s="281"/>
      <c r="Y395" s="281"/>
      <c r="Z395" s="281"/>
    </row>
    <row r="396" spans="1:26" ht="12.75" customHeight="1">
      <c r="A396" s="281"/>
      <c r="B396" s="281"/>
      <c r="C396" s="281"/>
      <c r="D396" s="281"/>
      <c r="E396" s="281"/>
      <c r="F396" s="281"/>
      <c r="G396" s="281"/>
      <c r="H396" s="281"/>
      <c r="I396" s="281"/>
      <c r="J396" s="281"/>
      <c r="K396" s="281"/>
      <c r="L396" s="281"/>
      <c r="M396" s="281"/>
      <c r="N396" s="281"/>
      <c r="O396" s="281"/>
      <c r="P396" s="281"/>
      <c r="Q396" s="281"/>
      <c r="R396" s="281"/>
      <c r="S396" s="281"/>
      <c r="T396" s="281"/>
      <c r="U396" s="281"/>
      <c r="V396" s="281"/>
      <c r="W396" s="281"/>
      <c r="X396" s="281"/>
      <c r="Y396" s="281"/>
      <c r="Z396" s="281"/>
    </row>
    <row r="397" spans="1:26" ht="12.75" customHeight="1">
      <c r="A397" s="281"/>
      <c r="B397" s="281"/>
      <c r="C397" s="281"/>
      <c r="D397" s="281"/>
      <c r="E397" s="281"/>
      <c r="F397" s="281"/>
      <c r="G397" s="281"/>
      <c r="H397" s="281"/>
      <c r="I397" s="281"/>
      <c r="J397" s="281"/>
      <c r="K397" s="281"/>
      <c r="L397" s="281"/>
      <c r="M397" s="281"/>
      <c r="N397" s="281"/>
      <c r="O397" s="281"/>
      <c r="P397" s="281"/>
      <c r="Q397" s="281"/>
      <c r="R397" s="281"/>
      <c r="S397" s="281"/>
      <c r="T397" s="281"/>
      <c r="U397" s="281"/>
      <c r="V397" s="281"/>
      <c r="W397" s="281"/>
      <c r="X397" s="281"/>
      <c r="Y397" s="281"/>
      <c r="Z397" s="281"/>
    </row>
    <row r="398" spans="1:26" ht="12.75" customHeight="1">
      <c r="A398" s="281"/>
      <c r="B398" s="281"/>
      <c r="C398" s="281"/>
      <c r="D398" s="281"/>
      <c r="E398" s="281"/>
      <c r="F398" s="281"/>
      <c r="G398" s="281"/>
      <c r="H398" s="281"/>
      <c r="I398" s="281"/>
      <c r="J398" s="281"/>
      <c r="K398" s="281"/>
      <c r="L398" s="281"/>
      <c r="M398" s="281"/>
      <c r="N398" s="281"/>
      <c r="O398" s="281"/>
      <c r="P398" s="281"/>
      <c r="Q398" s="281"/>
      <c r="R398" s="281"/>
      <c r="S398" s="281"/>
      <c r="T398" s="281"/>
      <c r="U398" s="281"/>
      <c r="V398" s="281"/>
      <c r="W398" s="281"/>
      <c r="X398" s="281"/>
      <c r="Y398" s="281"/>
      <c r="Z398" s="281"/>
    </row>
    <row r="399" spans="1:26" ht="12.75" customHeight="1">
      <c r="A399" s="281"/>
      <c r="B399" s="281"/>
      <c r="C399" s="281"/>
      <c r="D399" s="281"/>
      <c r="E399" s="281"/>
      <c r="F399" s="281"/>
      <c r="G399" s="281"/>
      <c r="H399" s="281"/>
      <c r="I399" s="281"/>
      <c r="J399" s="281"/>
      <c r="K399" s="281"/>
      <c r="L399" s="281"/>
      <c r="M399" s="281"/>
      <c r="N399" s="281"/>
      <c r="O399" s="281"/>
      <c r="P399" s="281"/>
      <c r="Q399" s="281"/>
      <c r="R399" s="281"/>
      <c r="S399" s="281"/>
      <c r="T399" s="281"/>
      <c r="U399" s="281"/>
      <c r="V399" s="281"/>
      <c r="W399" s="281"/>
      <c r="X399" s="281"/>
      <c r="Y399" s="281"/>
      <c r="Z399" s="281"/>
    </row>
    <row r="400" spans="1:26" ht="12.75" customHeight="1">
      <c r="A400" s="281"/>
      <c r="B400" s="281"/>
      <c r="C400" s="281"/>
      <c r="D400" s="281"/>
      <c r="E400" s="281"/>
      <c r="F400" s="281"/>
      <c r="G400" s="281"/>
      <c r="H400" s="281"/>
      <c r="I400" s="281"/>
      <c r="J400" s="281"/>
      <c r="K400" s="281"/>
      <c r="L400" s="281"/>
      <c r="M400" s="281"/>
      <c r="N400" s="281"/>
      <c r="O400" s="281"/>
      <c r="P400" s="281"/>
      <c r="Q400" s="281"/>
      <c r="R400" s="281"/>
      <c r="S400" s="281"/>
      <c r="T400" s="281"/>
      <c r="U400" s="281"/>
      <c r="V400" s="281"/>
      <c r="W400" s="281"/>
      <c r="X400" s="281"/>
      <c r="Y400" s="281"/>
      <c r="Z400" s="281"/>
    </row>
    <row r="401" spans="1:26" ht="12.75" customHeight="1">
      <c r="A401" s="281"/>
      <c r="B401" s="281"/>
      <c r="C401" s="281"/>
      <c r="D401" s="281"/>
      <c r="E401" s="281"/>
      <c r="F401" s="281"/>
      <c r="G401" s="281"/>
      <c r="H401" s="281"/>
      <c r="I401" s="281"/>
      <c r="J401" s="281"/>
      <c r="K401" s="281"/>
      <c r="L401" s="281"/>
      <c r="M401" s="281"/>
      <c r="N401" s="281"/>
      <c r="O401" s="281"/>
      <c r="P401" s="281"/>
      <c r="Q401" s="281"/>
      <c r="R401" s="281"/>
      <c r="S401" s="281"/>
      <c r="T401" s="281"/>
      <c r="U401" s="281"/>
      <c r="V401" s="281"/>
      <c r="W401" s="281"/>
      <c r="X401" s="281"/>
      <c r="Y401" s="281"/>
      <c r="Z401" s="281"/>
    </row>
    <row r="402" spans="1:26" ht="12.75" customHeight="1">
      <c r="A402" s="281"/>
      <c r="B402" s="281"/>
      <c r="C402" s="281"/>
      <c r="D402" s="281"/>
      <c r="E402" s="281"/>
      <c r="F402" s="281"/>
      <c r="G402" s="281"/>
      <c r="H402" s="281"/>
      <c r="I402" s="281"/>
      <c r="J402" s="281"/>
      <c r="K402" s="281"/>
      <c r="L402" s="281"/>
      <c r="M402" s="281"/>
      <c r="N402" s="281"/>
      <c r="O402" s="281"/>
      <c r="P402" s="281"/>
      <c r="Q402" s="281"/>
      <c r="R402" s="281"/>
      <c r="S402" s="281"/>
      <c r="T402" s="281"/>
      <c r="U402" s="281"/>
      <c r="V402" s="281"/>
      <c r="W402" s="281"/>
      <c r="X402" s="281"/>
      <c r="Y402" s="281"/>
      <c r="Z402" s="281"/>
    </row>
    <row r="403" spans="1:26" ht="12.75" customHeight="1">
      <c r="A403" s="281"/>
      <c r="B403" s="281"/>
      <c r="C403" s="281"/>
      <c r="D403" s="281"/>
      <c r="E403" s="281"/>
      <c r="F403" s="281"/>
      <c r="G403" s="281"/>
      <c r="H403" s="281"/>
      <c r="I403" s="281"/>
      <c r="J403" s="281"/>
      <c r="K403" s="281"/>
      <c r="L403" s="281"/>
      <c r="M403" s="281"/>
      <c r="N403" s="281"/>
      <c r="O403" s="281"/>
      <c r="P403" s="281"/>
      <c r="Q403" s="281"/>
      <c r="R403" s="281"/>
      <c r="S403" s="281"/>
      <c r="T403" s="281"/>
      <c r="U403" s="281"/>
      <c r="V403" s="281"/>
      <c r="W403" s="281"/>
      <c r="X403" s="281"/>
      <c r="Y403" s="281"/>
      <c r="Z403" s="281"/>
    </row>
    <row r="404" spans="1:26" ht="12.75" customHeight="1">
      <c r="A404" s="281"/>
      <c r="B404" s="281"/>
      <c r="C404" s="281"/>
      <c r="D404" s="281"/>
      <c r="E404" s="281"/>
      <c r="F404" s="281"/>
      <c r="G404" s="281"/>
      <c r="H404" s="281"/>
      <c r="I404" s="281"/>
      <c r="J404" s="281"/>
      <c r="K404" s="281"/>
      <c r="L404" s="281"/>
      <c r="M404" s="281"/>
      <c r="N404" s="281"/>
      <c r="O404" s="281"/>
      <c r="P404" s="281"/>
      <c r="Q404" s="281"/>
      <c r="R404" s="281"/>
      <c r="S404" s="281"/>
      <c r="T404" s="281"/>
      <c r="U404" s="281"/>
      <c r="V404" s="281"/>
      <c r="W404" s="281"/>
      <c r="X404" s="281"/>
      <c r="Y404" s="281"/>
      <c r="Z404" s="281"/>
    </row>
    <row r="405" spans="1:26" ht="12.75" customHeight="1">
      <c r="A405" s="281"/>
      <c r="B405" s="281"/>
      <c r="C405" s="281"/>
      <c r="D405" s="281"/>
      <c r="E405" s="281"/>
      <c r="F405" s="281"/>
      <c r="G405" s="281"/>
      <c r="H405" s="281"/>
      <c r="I405" s="281"/>
      <c r="J405" s="281"/>
      <c r="K405" s="281"/>
      <c r="L405" s="281"/>
      <c r="M405" s="281"/>
      <c r="N405" s="281"/>
      <c r="O405" s="281"/>
      <c r="P405" s="281"/>
      <c r="Q405" s="281"/>
      <c r="R405" s="281"/>
      <c r="S405" s="281"/>
      <c r="T405" s="281"/>
      <c r="U405" s="281"/>
      <c r="V405" s="281"/>
      <c r="W405" s="281"/>
      <c r="X405" s="281"/>
      <c r="Y405" s="281"/>
      <c r="Z405" s="281"/>
    </row>
    <row r="406" spans="1:26" ht="12.75" customHeight="1">
      <c r="A406" s="281"/>
      <c r="B406" s="281"/>
      <c r="C406" s="281"/>
      <c r="D406" s="281"/>
      <c r="E406" s="281"/>
      <c r="F406" s="281"/>
      <c r="G406" s="281"/>
      <c r="H406" s="281"/>
      <c r="I406" s="281"/>
      <c r="J406" s="281"/>
      <c r="K406" s="281"/>
      <c r="L406" s="281"/>
      <c r="M406" s="281"/>
      <c r="N406" s="281"/>
      <c r="O406" s="281"/>
      <c r="P406" s="281"/>
      <c r="Q406" s="281"/>
      <c r="R406" s="281"/>
      <c r="S406" s="281"/>
      <c r="T406" s="281"/>
      <c r="U406" s="281"/>
      <c r="V406" s="281"/>
      <c r="W406" s="281"/>
      <c r="X406" s="281"/>
      <c r="Y406" s="281"/>
      <c r="Z406" s="281"/>
    </row>
    <row r="407" spans="1:26" ht="12.75" customHeight="1">
      <c r="A407" s="281"/>
      <c r="B407" s="281"/>
      <c r="C407" s="281"/>
      <c r="D407" s="281"/>
      <c r="E407" s="281"/>
      <c r="F407" s="281"/>
      <c r="G407" s="281"/>
      <c r="H407" s="281"/>
      <c r="I407" s="281"/>
      <c r="J407" s="281"/>
      <c r="K407" s="281"/>
      <c r="L407" s="281"/>
      <c r="M407" s="281"/>
      <c r="N407" s="281"/>
      <c r="O407" s="281"/>
      <c r="P407" s="281"/>
      <c r="Q407" s="281"/>
      <c r="R407" s="281"/>
      <c r="S407" s="281"/>
      <c r="T407" s="281"/>
      <c r="U407" s="281"/>
      <c r="V407" s="281"/>
      <c r="W407" s="281"/>
      <c r="X407" s="281"/>
      <c r="Y407" s="281"/>
      <c r="Z407" s="281"/>
    </row>
    <row r="408" spans="1:26" ht="12.75" customHeight="1">
      <c r="A408" s="281"/>
      <c r="B408" s="281"/>
      <c r="C408" s="281"/>
      <c r="D408" s="281"/>
      <c r="E408" s="281"/>
      <c r="F408" s="281"/>
      <c r="G408" s="281"/>
      <c r="H408" s="281"/>
      <c r="I408" s="281"/>
      <c r="J408" s="281"/>
      <c r="K408" s="281"/>
      <c r="L408" s="281"/>
      <c r="M408" s="281"/>
      <c r="N408" s="281"/>
      <c r="O408" s="281"/>
      <c r="P408" s="281"/>
      <c r="Q408" s="281"/>
      <c r="R408" s="281"/>
      <c r="S408" s="281"/>
      <c r="T408" s="281"/>
      <c r="U408" s="281"/>
      <c r="V408" s="281"/>
      <c r="W408" s="281"/>
      <c r="X408" s="281"/>
      <c r="Y408" s="281"/>
      <c r="Z408" s="281"/>
    </row>
    <row r="409" spans="1:26" ht="12.75" customHeight="1">
      <c r="A409" s="281"/>
      <c r="B409" s="281"/>
      <c r="C409" s="281"/>
      <c r="D409" s="281"/>
      <c r="E409" s="281"/>
      <c r="F409" s="281"/>
      <c r="G409" s="281"/>
      <c r="H409" s="281"/>
      <c r="I409" s="281"/>
      <c r="J409" s="281"/>
      <c r="K409" s="281"/>
      <c r="L409" s="281"/>
      <c r="M409" s="281"/>
      <c r="N409" s="281"/>
      <c r="O409" s="281"/>
      <c r="P409" s="281"/>
      <c r="Q409" s="281"/>
      <c r="R409" s="281"/>
      <c r="S409" s="281"/>
      <c r="T409" s="281"/>
      <c r="U409" s="281"/>
      <c r="V409" s="281"/>
      <c r="W409" s="281"/>
      <c r="X409" s="281"/>
      <c r="Y409" s="281"/>
      <c r="Z409" s="281"/>
    </row>
    <row r="410" spans="1:26" ht="12.75" customHeight="1">
      <c r="A410" s="281"/>
      <c r="B410" s="281"/>
      <c r="C410" s="281"/>
      <c r="D410" s="281"/>
      <c r="E410" s="281"/>
      <c r="F410" s="281"/>
      <c r="G410" s="281"/>
      <c r="H410" s="281"/>
      <c r="I410" s="281"/>
      <c r="J410" s="281"/>
      <c r="K410" s="281"/>
      <c r="L410" s="281"/>
      <c r="M410" s="281"/>
      <c r="N410" s="281"/>
      <c r="O410" s="281"/>
      <c r="P410" s="281"/>
      <c r="Q410" s="281"/>
      <c r="R410" s="281"/>
      <c r="S410" s="281"/>
      <c r="T410" s="281"/>
      <c r="U410" s="281"/>
      <c r="V410" s="281"/>
      <c r="W410" s="281"/>
      <c r="X410" s="281"/>
      <c r="Y410" s="281"/>
      <c r="Z410" s="281"/>
    </row>
    <row r="411" spans="1:26" ht="12.75" customHeight="1">
      <c r="A411" s="281"/>
      <c r="B411" s="281"/>
      <c r="C411" s="281"/>
      <c r="D411" s="281"/>
      <c r="E411" s="281"/>
      <c r="F411" s="281"/>
      <c r="G411" s="281"/>
      <c r="H411" s="281"/>
      <c r="I411" s="281"/>
      <c r="J411" s="281"/>
      <c r="K411" s="281"/>
      <c r="L411" s="281"/>
      <c r="M411" s="281"/>
      <c r="N411" s="281"/>
      <c r="O411" s="281"/>
      <c r="P411" s="281"/>
      <c r="Q411" s="281"/>
      <c r="R411" s="281"/>
      <c r="S411" s="281"/>
      <c r="T411" s="281"/>
      <c r="U411" s="281"/>
      <c r="V411" s="281"/>
      <c r="W411" s="281"/>
      <c r="X411" s="281"/>
      <c r="Y411" s="281"/>
      <c r="Z411" s="281"/>
    </row>
    <row r="412" spans="1:26" ht="12.75" customHeight="1">
      <c r="A412" s="281"/>
      <c r="B412" s="281"/>
      <c r="C412" s="281"/>
      <c r="D412" s="281"/>
      <c r="E412" s="281"/>
      <c r="F412" s="281"/>
      <c r="G412" s="281"/>
      <c r="H412" s="281"/>
      <c r="I412" s="281"/>
      <c r="J412" s="281"/>
      <c r="K412" s="281"/>
      <c r="L412" s="281"/>
      <c r="M412" s="281"/>
      <c r="N412" s="281"/>
      <c r="O412" s="281"/>
      <c r="P412" s="281"/>
      <c r="Q412" s="281"/>
      <c r="R412" s="281"/>
      <c r="S412" s="281"/>
      <c r="T412" s="281"/>
      <c r="U412" s="281"/>
      <c r="V412" s="281"/>
      <c r="W412" s="281"/>
      <c r="X412" s="281"/>
      <c r="Y412" s="281"/>
      <c r="Z412" s="281"/>
    </row>
    <row r="413" spans="1:26" ht="12.75" customHeight="1">
      <c r="A413" s="281"/>
      <c r="B413" s="281"/>
      <c r="C413" s="281"/>
      <c r="D413" s="281"/>
      <c r="E413" s="281"/>
      <c r="F413" s="281"/>
      <c r="G413" s="281"/>
      <c r="H413" s="281"/>
      <c r="I413" s="281"/>
      <c r="J413" s="281"/>
      <c r="K413" s="281"/>
      <c r="L413" s="281"/>
      <c r="M413" s="281"/>
      <c r="N413" s="281"/>
      <c r="O413" s="281"/>
      <c r="P413" s="281"/>
      <c r="Q413" s="281"/>
      <c r="R413" s="281"/>
      <c r="S413" s="281"/>
      <c r="T413" s="281"/>
      <c r="U413" s="281"/>
      <c r="V413" s="281"/>
      <c r="W413" s="281"/>
      <c r="X413" s="281"/>
      <c r="Y413" s="281"/>
      <c r="Z413" s="281"/>
    </row>
    <row r="414" spans="1:26" ht="12.75" customHeight="1">
      <c r="A414" s="281"/>
      <c r="B414" s="281"/>
      <c r="C414" s="281"/>
      <c r="D414" s="281"/>
      <c r="E414" s="281"/>
      <c r="F414" s="281"/>
      <c r="G414" s="281"/>
      <c r="H414" s="281"/>
      <c r="I414" s="281"/>
      <c r="J414" s="281"/>
      <c r="K414" s="281"/>
      <c r="L414" s="281"/>
      <c r="M414" s="281"/>
      <c r="N414" s="281"/>
      <c r="O414" s="281"/>
      <c r="P414" s="281"/>
      <c r="Q414" s="281"/>
      <c r="R414" s="281"/>
      <c r="S414" s="281"/>
      <c r="T414" s="281"/>
      <c r="U414" s="281"/>
      <c r="V414" s="281"/>
      <c r="W414" s="281"/>
      <c r="X414" s="281"/>
      <c r="Y414" s="281"/>
      <c r="Z414" s="281"/>
    </row>
    <row r="415" spans="1:26" ht="12.75" customHeight="1">
      <c r="A415" s="281"/>
      <c r="B415" s="281"/>
      <c r="C415" s="281"/>
      <c r="D415" s="281"/>
      <c r="E415" s="281"/>
      <c r="F415" s="281"/>
      <c r="G415" s="281"/>
      <c r="H415" s="281"/>
      <c r="I415" s="281"/>
      <c r="J415" s="281"/>
      <c r="K415" s="281"/>
      <c r="L415" s="281"/>
      <c r="M415" s="281"/>
      <c r="N415" s="281"/>
      <c r="O415" s="281"/>
      <c r="P415" s="281"/>
      <c r="Q415" s="281"/>
      <c r="R415" s="281"/>
      <c r="S415" s="281"/>
      <c r="T415" s="281"/>
      <c r="U415" s="281"/>
      <c r="V415" s="281"/>
      <c r="W415" s="281"/>
      <c r="X415" s="281"/>
      <c r="Y415" s="281"/>
      <c r="Z415" s="281"/>
    </row>
    <row r="416" spans="1:26" ht="12.75" customHeight="1">
      <c r="A416" s="281"/>
      <c r="B416" s="281"/>
      <c r="C416" s="281"/>
      <c r="D416" s="281"/>
      <c r="E416" s="281"/>
      <c r="F416" s="281"/>
      <c r="G416" s="281"/>
      <c r="H416" s="281"/>
      <c r="I416" s="281"/>
      <c r="J416" s="281"/>
      <c r="K416" s="281"/>
      <c r="L416" s="281"/>
      <c r="M416" s="281"/>
      <c r="N416" s="281"/>
      <c r="O416" s="281"/>
      <c r="P416" s="281"/>
      <c r="Q416" s="281"/>
      <c r="R416" s="281"/>
      <c r="S416" s="281"/>
      <c r="T416" s="281"/>
      <c r="U416" s="281"/>
      <c r="V416" s="281"/>
      <c r="W416" s="281"/>
      <c r="X416" s="281"/>
      <c r="Y416" s="281"/>
      <c r="Z416" s="281"/>
    </row>
    <row r="417" spans="1:26" ht="12.75" customHeight="1">
      <c r="A417" s="281"/>
      <c r="B417" s="281"/>
      <c r="C417" s="281"/>
      <c r="D417" s="281"/>
      <c r="E417" s="281"/>
      <c r="F417" s="281"/>
      <c r="G417" s="281"/>
      <c r="H417" s="281"/>
      <c r="I417" s="281"/>
      <c r="J417" s="281"/>
      <c r="K417" s="281"/>
      <c r="L417" s="281"/>
      <c r="M417" s="281"/>
      <c r="N417" s="281"/>
      <c r="O417" s="281"/>
      <c r="P417" s="281"/>
      <c r="Q417" s="281"/>
      <c r="R417" s="281"/>
      <c r="S417" s="281"/>
      <c r="T417" s="281"/>
      <c r="U417" s="281"/>
      <c r="V417" s="281"/>
      <c r="W417" s="281"/>
      <c r="X417" s="281"/>
      <c r="Y417" s="281"/>
      <c r="Z417" s="281"/>
    </row>
    <row r="418" spans="1:26" ht="12.75" customHeight="1">
      <c r="A418" s="281"/>
      <c r="B418" s="281"/>
      <c r="C418" s="281"/>
      <c r="D418" s="281"/>
      <c r="E418" s="281"/>
      <c r="F418" s="281"/>
      <c r="G418" s="281"/>
      <c r="H418" s="281"/>
      <c r="I418" s="281"/>
      <c r="J418" s="281"/>
      <c r="K418" s="281"/>
      <c r="L418" s="281"/>
      <c r="M418" s="281"/>
      <c r="N418" s="281"/>
      <c r="O418" s="281"/>
      <c r="P418" s="281"/>
      <c r="Q418" s="281"/>
      <c r="R418" s="281"/>
      <c r="S418" s="281"/>
      <c r="T418" s="281"/>
      <c r="U418" s="281"/>
      <c r="V418" s="281"/>
      <c r="W418" s="281"/>
      <c r="X418" s="281"/>
      <c r="Y418" s="281"/>
      <c r="Z418" s="281"/>
    </row>
    <row r="419" spans="1:26" ht="12.75" customHeight="1">
      <c r="A419" s="281"/>
      <c r="B419" s="281"/>
      <c r="C419" s="281"/>
      <c r="D419" s="281"/>
      <c r="E419" s="281"/>
      <c r="F419" s="281"/>
      <c r="G419" s="281"/>
      <c r="H419" s="281"/>
      <c r="I419" s="281"/>
      <c r="J419" s="281"/>
      <c r="K419" s="281"/>
      <c r="L419" s="281"/>
      <c r="M419" s="281"/>
      <c r="N419" s="281"/>
      <c r="O419" s="281"/>
      <c r="P419" s="281"/>
      <c r="Q419" s="281"/>
      <c r="R419" s="281"/>
      <c r="S419" s="281"/>
      <c r="T419" s="281"/>
      <c r="U419" s="281"/>
      <c r="V419" s="281"/>
      <c r="W419" s="281"/>
      <c r="X419" s="281"/>
      <c r="Y419" s="281"/>
      <c r="Z419" s="281"/>
    </row>
    <row r="420" spans="1:26" ht="12.75" customHeight="1">
      <c r="A420" s="281"/>
      <c r="B420" s="281"/>
      <c r="C420" s="281"/>
      <c r="D420" s="281"/>
      <c r="E420" s="281"/>
      <c r="F420" s="281"/>
      <c r="G420" s="281"/>
      <c r="H420" s="281"/>
      <c r="I420" s="281"/>
      <c r="J420" s="281"/>
      <c r="K420" s="281"/>
      <c r="L420" s="281"/>
      <c r="M420" s="281"/>
      <c r="N420" s="281"/>
      <c r="O420" s="281"/>
      <c r="P420" s="281"/>
      <c r="Q420" s="281"/>
      <c r="R420" s="281"/>
      <c r="S420" s="281"/>
      <c r="T420" s="281"/>
      <c r="U420" s="281"/>
      <c r="V420" s="281"/>
      <c r="W420" s="281"/>
      <c r="X420" s="281"/>
      <c r="Y420" s="281"/>
      <c r="Z420" s="281"/>
    </row>
    <row r="421" spans="1:26" ht="12.75" customHeight="1">
      <c r="A421" s="281"/>
      <c r="B421" s="281"/>
      <c r="C421" s="281"/>
      <c r="D421" s="281"/>
      <c r="E421" s="281"/>
      <c r="F421" s="281"/>
      <c r="G421" s="281"/>
      <c r="H421" s="281"/>
      <c r="I421" s="281"/>
      <c r="J421" s="281"/>
      <c r="K421" s="281"/>
      <c r="L421" s="281"/>
      <c r="M421" s="281"/>
      <c r="N421" s="281"/>
      <c r="O421" s="281"/>
      <c r="P421" s="281"/>
      <c r="Q421" s="281"/>
      <c r="R421" s="281"/>
      <c r="S421" s="281"/>
      <c r="T421" s="281"/>
      <c r="U421" s="281"/>
      <c r="V421" s="281"/>
      <c r="W421" s="281"/>
      <c r="X421" s="281"/>
      <c r="Y421" s="281"/>
      <c r="Z421" s="281"/>
    </row>
    <row r="422" spans="1:26" ht="12.75" customHeight="1">
      <c r="A422" s="281"/>
      <c r="B422" s="281"/>
      <c r="C422" s="281"/>
      <c r="D422" s="281"/>
      <c r="E422" s="281"/>
      <c r="F422" s="281"/>
      <c r="G422" s="281"/>
      <c r="H422" s="281"/>
      <c r="I422" s="281"/>
      <c r="J422" s="281"/>
      <c r="K422" s="281"/>
      <c r="L422" s="281"/>
      <c r="M422" s="281"/>
      <c r="N422" s="281"/>
      <c r="O422" s="281"/>
      <c r="P422" s="281"/>
      <c r="Q422" s="281"/>
      <c r="R422" s="281"/>
      <c r="S422" s="281"/>
      <c r="T422" s="281"/>
      <c r="U422" s="281"/>
      <c r="V422" s="281"/>
      <c r="W422" s="281"/>
      <c r="X422" s="281"/>
      <c r="Y422" s="281"/>
      <c r="Z422" s="281"/>
    </row>
    <row r="423" spans="1:26" ht="12.75" customHeight="1">
      <c r="A423" s="281"/>
      <c r="B423" s="281"/>
      <c r="C423" s="281"/>
      <c r="D423" s="281"/>
      <c r="E423" s="281"/>
      <c r="F423" s="281"/>
      <c r="G423" s="281"/>
      <c r="H423" s="281"/>
      <c r="I423" s="281"/>
      <c r="J423" s="281"/>
      <c r="K423" s="281"/>
      <c r="L423" s="281"/>
      <c r="M423" s="281"/>
      <c r="N423" s="281"/>
      <c r="O423" s="281"/>
      <c r="P423" s="281"/>
      <c r="Q423" s="281"/>
      <c r="R423" s="281"/>
      <c r="S423" s="281"/>
      <c r="T423" s="281"/>
      <c r="U423" s="281"/>
      <c r="V423" s="281"/>
      <c r="W423" s="281"/>
      <c r="X423" s="281"/>
      <c r="Y423" s="281"/>
      <c r="Z423" s="281"/>
    </row>
    <row r="424" spans="1:26" ht="12.75" customHeight="1">
      <c r="A424" s="281"/>
      <c r="B424" s="281"/>
      <c r="C424" s="281"/>
      <c r="D424" s="281"/>
      <c r="E424" s="281"/>
      <c r="F424" s="281"/>
      <c r="G424" s="281"/>
      <c r="H424" s="281"/>
      <c r="I424" s="281"/>
      <c r="J424" s="281"/>
      <c r="K424" s="281"/>
      <c r="L424" s="281"/>
      <c r="M424" s="281"/>
      <c r="N424" s="281"/>
      <c r="O424" s="281"/>
      <c r="P424" s="281"/>
      <c r="Q424" s="281"/>
      <c r="R424" s="281"/>
      <c r="S424" s="281"/>
      <c r="T424" s="281"/>
      <c r="U424" s="281"/>
      <c r="V424" s="281"/>
      <c r="W424" s="281"/>
      <c r="X424" s="281"/>
      <c r="Y424" s="281"/>
      <c r="Z424" s="281"/>
    </row>
    <row r="425" spans="1:26" ht="12.75" customHeight="1">
      <c r="A425" s="281"/>
      <c r="B425" s="281"/>
      <c r="C425" s="281"/>
      <c r="D425" s="281"/>
      <c r="E425" s="281"/>
      <c r="F425" s="281"/>
      <c r="G425" s="281"/>
      <c r="H425" s="281"/>
      <c r="I425" s="281"/>
      <c r="J425" s="281"/>
      <c r="K425" s="281"/>
      <c r="L425" s="281"/>
      <c r="M425" s="281"/>
      <c r="N425" s="281"/>
      <c r="O425" s="281"/>
      <c r="P425" s="281"/>
      <c r="Q425" s="281"/>
      <c r="R425" s="281"/>
      <c r="S425" s="281"/>
      <c r="T425" s="281"/>
      <c r="U425" s="281"/>
      <c r="V425" s="281"/>
      <c r="W425" s="281"/>
      <c r="X425" s="281"/>
      <c r="Y425" s="281"/>
      <c r="Z425" s="281"/>
    </row>
    <row r="426" spans="1:26" ht="12.75" customHeight="1">
      <c r="A426" s="281"/>
      <c r="B426" s="281"/>
      <c r="C426" s="281"/>
      <c r="D426" s="281"/>
      <c r="E426" s="281"/>
      <c r="F426" s="281"/>
      <c r="G426" s="281"/>
      <c r="H426" s="281"/>
      <c r="I426" s="281"/>
      <c r="J426" s="281"/>
      <c r="K426" s="281"/>
      <c r="L426" s="281"/>
      <c r="M426" s="281"/>
      <c r="N426" s="281"/>
      <c r="O426" s="281"/>
      <c r="P426" s="281"/>
      <c r="Q426" s="281"/>
      <c r="R426" s="281"/>
      <c r="S426" s="281"/>
      <c r="T426" s="281"/>
      <c r="U426" s="281"/>
      <c r="V426" s="281"/>
      <c r="W426" s="281"/>
      <c r="X426" s="281"/>
      <c r="Y426" s="281"/>
      <c r="Z426" s="281"/>
    </row>
    <row r="427" spans="1:26" ht="12.75" customHeight="1">
      <c r="A427" s="281"/>
      <c r="B427" s="281"/>
      <c r="C427" s="281"/>
      <c r="D427" s="281"/>
      <c r="E427" s="281"/>
      <c r="F427" s="281"/>
      <c r="G427" s="281"/>
      <c r="H427" s="281"/>
      <c r="I427" s="281"/>
      <c r="J427" s="281"/>
      <c r="K427" s="281"/>
      <c r="L427" s="281"/>
      <c r="M427" s="281"/>
      <c r="N427" s="281"/>
      <c r="O427" s="281"/>
      <c r="P427" s="281"/>
      <c r="Q427" s="281"/>
      <c r="R427" s="281"/>
      <c r="S427" s="281"/>
      <c r="T427" s="281"/>
      <c r="U427" s="281"/>
      <c r="V427" s="281"/>
      <c r="W427" s="281"/>
      <c r="X427" s="281"/>
      <c r="Y427" s="281"/>
      <c r="Z427" s="281"/>
    </row>
    <row r="428" spans="1:26" ht="12.75" customHeight="1">
      <c r="A428" s="281"/>
      <c r="B428" s="281"/>
      <c r="C428" s="281"/>
      <c r="D428" s="281"/>
      <c r="E428" s="281"/>
      <c r="F428" s="281"/>
      <c r="G428" s="281"/>
      <c r="H428" s="281"/>
      <c r="I428" s="281"/>
      <c r="J428" s="281"/>
      <c r="K428" s="281"/>
      <c r="L428" s="281"/>
      <c r="M428" s="281"/>
      <c r="N428" s="281"/>
      <c r="O428" s="281"/>
      <c r="P428" s="281"/>
      <c r="Q428" s="281"/>
      <c r="R428" s="281"/>
      <c r="S428" s="281"/>
      <c r="T428" s="281"/>
      <c r="U428" s="281"/>
      <c r="V428" s="281"/>
      <c r="W428" s="281"/>
      <c r="X428" s="281"/>
      <c r="Y428" s="281"/>
      <c r="Z428" s="281"/>
    </row>
    <row r="429" spans="1:26" ht="12.75" customHeight="1">
      <c r="A429" s="281"/>
      <c r="B429" s="281"/>
      <c r="C429" s="281"/>
      <c r="D429" s="281"/>
      <c r="E429" s="281"/>
      <c r="F429" s="281"/>
      <c r="G429" s="281"/>
      <c r="H429" s="281"/>
      <c r="I429" s="281"/>
      <c r="J429" s="281"/>
      <c r="K429" s="281"/>
      <c r="L429" s="281"/>
      <c r="M429" s="281"/>
      <c r="N429" s="281"/>
      <c r="O429" s="281"/>
      <c r="P429" s="281"/>
      <c r="Q429" s="281"/>
      <c r="R429" s="281"/>
      <c r="S429" s="281"/>
      <c r="T429" s="281"/>
      <c r="U429" s="281"/>
      <c r="V429" s="281"/>
      <c r="W429" s="281"/>
      <c r="X429" s="281"/>
      <c r="Y429" s="281"/>
      <c r="Z429" s="281"/>
    </row>
    <row r="430" spans="1:26" ht="12.75" customHeight="1">
      <c r="A430" s="281"/>
      <c r="B430" s="281"/>
      <c r="C430" s="281"/>
      <c r="D430" s="281"/>
      <c r="E430" s="281"/>
      <c r="F430" s="281"/>
      <c r="G430" s="281"/>
      <c r="H430" s="281"/>
      <c r="I430" s="281"/>
      <c r="J430" s="281"/>
      <c r="K430" s="281"/>
      <c r="L430" s="281"/>
      <c r="M430" s="281"/>
      <c r="N430" s="281"/>
      <c r="O430" s="281"/>
      <c r="P430" s="281"/>
      <c r="Q430" s="281"/>
      <c r="R430" s="281"/>
      <c r="S430" s="281"/>
      <c r="T430" s="281"/>
      <c r="U430" s="281"/>
      <c r="V430" s="281"/>
      <c r="W430" s="281"/>
      <c r="X430" s="281"/>
      <c r="Y430" s="281"/>
      <c r="Z430" s="281"/>
    </row>
    <row r="431" spans="1:26" ht="12.75" customHeight="1">
      <c r="A431" s="281"/>
      <c r="B431" s="281"/>
      <c r="C431" s="281"/>
      <c r="D431" s="281"/>
      <c r="E431" s="281"/>
      <c r="F431" s="281"/>
      <c r="G431" s="281"/>
      <c r="H431" s="281"/>
      <c r="I431" s="281"/>
      <c r="J431" s="281"/>
      <c r="K431" s="281"/>
      <c r="L431" s="281"/>
      <c r="M431" s="281"/>
      <c r="N431" s="281"/>
      <c r="O431" s="281"/>
      <c r="P431" s="281"/>
      <c r="Q431" s="281"/>
      <c r="R431" s="281"/>
      <c r="S431" s="281"/>
      <c r="T431" s="281"/>
      <c r="U431" s="281"/>
      <c r="V431" s="281"/>
      <c r="W431" s="281"/>
      <c r="X431" s="281"/>
      <c r="Y431" s="281"/>
      <c r="Z431" s="281"/>
    </row>
    <row r="432" spans="1:26" ht="12.75" customHeight="1">
      <c r="A432" s="281"/>
      <c r="B432" s="281"/>
      <c r="C432" s="281"/>
      <c r="D432" s="281"/>
      <c r="E432" s="281"/>
      <c r="F432" s="281"/>
      <c r="G432" s="281"/>
      <c r="H432" s="281"/>
      <c r="I432" s="281"/>
      <c r="J432" s="281"/>
      <c r="K432" s="281"/>
      <c r="L432" s="281"/>
      <c r="M432" s="281"/>
      <c r="N432" s="281"/>
      <c r="O432" s="281"/>
      <c r="P432" s="281"/>
      <c r="Q432" s="281"/>
      <c r="R432" s="281"/>
      <c r="S432" s="281"/>
      <c r="T432" s="281"/>
      <c r="U432" s="281"/>
      <c r="V432" s="281"/>
      <c r="W432" s="281"/>
      <c r="X432" s="281"/>
      <c r="Y432" s="281"/>
      <c r="Z432" s="281"/>
    </row>
    <row r="433" spans="1:26" ht="12.75" customHeight="1">
      <c r="A433" s="281"/>
      <c r="B433" s="281"/>
      <c r="C433" s="281"/>
      <c r="D433" s="281"/>
      <c r="E433" s="281"/>
      <c r="F433" s="281"/>
      <c r="G433" s="281"/>
      <c r="H433" s="281"/>
      <c r="I433" s="281"/>
      <c r="J433" s="281"/>
      <c r="K433" s="281"/>
      <c r="L433" s="281"/>
      <c r="M433" s="281"/>
      <c r="N433" s="281"/>
      <c r="O433" s="281"/>
      <c r="P433" s="281"/>
      <c r="Q433" s="281"/>
      <c r="R433" s="281"/>
      <c r="S433" s="281"/>
      <c r="T433" s="281"/>
      <c r="U433" s="281"/>
      <c r="V433" s="281"/>
      <c r="W433" s="281"/>
      <c r="X433" s="281"/>
      <c r="Y433" s="281"/>
      <c r="Z433" s="281"/>
    </row>
    <row r="434" spans="1:26" ht="12.75" customHeight="1">
      <c r="A434" s="281"/>
      <c r="B434" s="281"/>
      <c r="C434" s="281"/>
      <c r="D434" s="281"/>
      <c r="E434" s="281"/>
      <c r="F434" s="281"/>
      <c r="G434" s="281"/>
      <c r="H434" s="281"/>
      <c r="I434" s="281"/>
      <c r="J434" s="281"/>
      <c r="K434" s="281"/>
      <c r="L434" s="281"/>
      <c r="M434" s="281"/>
      <c r="N434" s="281"/>
      <c r="O434" s="281"/>
      <c r="P434" s="281"/>
      <c r="Q434" s="281"/>
      <c r="R434" s="281"/>
      <c r="S434" s="281"/>
      <c r="T434" s="281"/>
      <c r="U434" s="281"/>
      <c r="V434" s="281"/>
      <c r="W434" s="281"/>
      <c r="X434" s="281"/>
      <c r="Y434" s="281"/>
      <c r="Z434" s="281"/>
    </row>
    <row r="435" spans="1:26" ht="12.75" customHeight="1">
      <c r="A435" s="281"/>
      <c r="B435" s="281"/>
      <c r="C435" s="281"/>
      <c r="D435" s="281"/>
      <c r="E435" s="281"/>
      <c r="F435" s="281"/>
      <c r="G435" s="281"/>
      <c r="H435" s="281"/>
      <c r="I435" s="281"/>
      <c r="J435" s="281"/>
      <c r="K435" s="281"/>
      <c r="L435" s="281"/>
      <c r="M435" s="281"/>
      <c r="N435" s="281"/>
      <c r="O435" s="281"/>
      <c r="P435" s="281"/>
      <c r="Q435" s="281"/>
      <c r="R435" s="281"/>
      <c r="S435" s="281"/>
      <c r="T435" s="281"/>
      <c r="U435" s="281"/>
      <c r="V435" s="281"/>
      <c r="W435" s="281"/>
      <c r="X435" s="281"/>
      <c r="Y435" s="281"/>
      <c r="Z435" s="281"/>
    </row>
    <row r="436" spans="1:26" ht="12.75" customHeight="1">
      <c r="A436" s="281"/>
      <c r="B436" s="281"/>
      <c r="C436" s="281"/>
      <c r="D436" s="281"/>
      <c r="E436" s="281"/>
      <c r="F436" s="281"/>
      <c r="G436" s="281"/>
      <c r="H436" s="281"/>
      <c r="I436" s="281"/>
      <c r="J436" s="281"/>
      <c r="K436" s="281"/>
      <c r="L436" s="281"/>
      <c r="M436" s="281"/>
      <c r="N436" s="281"/>
      <c r="O436" s="281"/>
      <c r="P436" s="281"/>
      <c r="Q436" s="281"/>
      <c r="R436" s="281"/>
      <c r="S436" s="281"/>
      <c r="T436" s="281"/>
      <c r="U436" s="281"/>
      <c r="V436" s="281"/>
      <c r="W436" s="281"/>
      <c r="X436" s="281"/>
      <c r="Y436" s="281"/>
      <c r="Z436" s="281"/>
    </row>
    <row r="437" spans="1:26" ht="12.75" customHeight="1">
      <c r="A437" s="281"/>
      <c r="B437" s="281"/>
      <c r="C437" s="281"/>
      <c r="D437" s="281"/>
      <c r="E437" s="281"/>
      <c r="F437" s="281"/>
      <c r="G437" s="281"/>
      <c r="H437" s="281"/>
      <c r="I437" s="281"/>
      <c r="J437" s="281"/>
      <c r="K437" s="281"/>
      <c r="L437" s="281"/>
      <c r="M437" s="281"/>
      <c r="N437" s="281"/>
      <c r="O437" s="281"/>
      <c r="P437" s="281"/>
      <c r="Q437" s="281"/>
      <c r="R437" s="281"/>
      <c r="S437" s="281"/>
      <c r="T437" s="281"/>
      <c r="U437" s="281"/>
      <c r="V437" s="281"/>
      <c r="W437" s="281"/>
      <c r="X437" s="281"/>
      <c r="Y437" s="281"/>
      <c r="Z437" s="281"/>
    </row>
    <row r="438" spans="1:26" ht="12.75" customHeight="1">
      <c r="A438" s="281"/>
      <c r="B438" s="281"/>
      <c r="C438" s="281"/>
      <c r="D438" s="281"/>
      <c r="E438" s="281"/>
      <c r="F438" s="281"/>
      <c r="G438" s="281"/>
      <c r="H438" s="281"/>
      <c r="I438" s="281"/>
      <c r="J438" s="281"/>
      <c r="K438" s="281"/>
      <c r="L438" s="281"/>
      <c r="M438" s="281"/>
      <c r="N438" s="281"/>
      <c r="O438" s="281"/>
      <c r="P438" s="281"/>
      <c r="Q438" s="281"/>
      <c r="R438" s="281"/>
      <c r="S438" s="281"/>
      <c r="T438" s="281"/>
      <c r="U438" s="281"/>
      <c r="V438" s="281"/>
      <c r="W438" s="281"/>
      <c r="X438" s="281"/>
      <c r="Y438" s="281"/>
      <c r="Z438" s="281"/>
    </row>
    <row r="439" spans="1:26" ht="12.75" customHeight="1">
      <c r="A439" s="281"/>
      <c r="B439" s="281"/>
      <c r="C439" s="281"/>
      <c r="D439" s="281"/>
      <c r="E439" s="281"/>
      <c r="F439" s="281"/>
      <c r="G439" s="281"/>
      <c r="H439" s="281"/>
      <c r="I439" s="281"/>
      <c r="J439" s="281"/>
      <c r="K439" s="281"/>
      <c r="L439" s="281"/>
      <c r="M439" s="281"/>
      <c r="N439" s="281"/>
      <c r="O439" s="281"/>
      <c r="P439" s="281"/>
      <c r="Q439" s="281"/>
      <c r="R439" s="281"/>
      <c r="S439" s="281"/>
      <c r="T439" s="281"/>
      <c r="U439" s="281"/>
      <c r="V439" s="281"/>
      <c r="W439" s="281"/>
      <c r="X439" s="281"/>
      <c r="Y439" s="281"/>
      <c r="Z439" s="281"/>
    </row>
    <row r="440" spans="1:26" ht="12.75" customHeight="1">
      <c r="A440" s="281"/>
      <c r="B440" s="281"/>
      <c r="C440" s="281"/>
      <c r="D440" s="281"/>
      <c r="E440" s="281"/>
      <c r="F440" s="281"/>
      <c r="G440" s="281"/>
      <c r="H440" s="281"/>
      <c r="I440" s="281"/>
      <c r="J440" s="281"/>
      <c r="K440" s="281"/>
      <c r="L440" s="281"/>
      <c r="M440" s="281"/>
      <c r="N440" s="281"/>
      <c r="O440" s="281"/>
      <c r="P440" s="281"/>
      <c r="Q440" s="281"/>
      <c r="R440" s="281"/>
      <c r="S440" s="281"/>
      <c r="T440" s="281"/>
      <c r="U440" s="281"/>
      <c r="V440" s="281"/>
      <c r="W440" s="281"/>
      <c r="X440" s="281"/>
      <c r="Y440" s="281"/>
      <c r="Z440" s="281"/>
    </row>
    <row r="441" spans="1:26" ht="12.75" customHeight="1">
      <c r="A441" s="281"/>
      <c r="B441" s="281"/>
      <c r="C441" s="281"/>
      <c r="D441" s="281"/>
      <c r="E441" s="281"/>
      <c r="F441" s="281"/>
      <c r="G441" s="281"/>
      <c r="H441" s="281"/>
      <c r="I441" s="281"/>
      <c r="J441" s="281"/>
      <c r="K441" s="281"/>
      <c r="L441" s="281"/>
      <c r="M441" s="281"/>
      <c r="N441" s="281"/>
      <c r="O441" s="281"/>
      <c r="P441" s="281"/>
      <c r="Q441" s="281"/>
      <c r="R441" s="281"/>
      <c r="S441" s="281"/>
      <c r="T441" s="281"/>
      <c r="U441" s="281"/>
      <c r="V441" s="281"/>
      <c r="W441" s="281"/>
      <c r="X441" s="281"/>
      <c r="Y441" s="281"/>
      <c r="Z441" s="281"/>
    </row>
    <row r="442" spans="1:26" ht="12.75" customHeight="1">
      <c r="A442" s="281"/>
      <c r="B442" s="281"/>
      <c r="C442" s="281"/>
      <c r="D442" s="281"/>
      <c r="E442" s="281"/>
      <c r="F442" s="281"/>
      <c r="G442" s="281"/>
      <c r="H442" s="281"/>
      <c r="I442" s="281"/>
      <c r="J442" s="281"/>
      <c r="K442" s="281"/>
      <c r="L442" s="281"/>
      <c r="M442" s="281"/>
      <c r="N442" s="281"/>
      <c r="O442" s="281"/>
      <c r="P442" s="281"/>
      <c r="Q442" s="281"/>
      <c r="R442" s="281"/>
      <c r="S442" s="281"/>
      <c r="T442" s="281"/>
      <c r="U442" s="281"/>
      <c r="V442" s="281"/>
      <c r="W442" s="281"/>
      <c r="X442" s="281"/>
      <c r="Y442" s="281"/>
      <c r="Z442" s="281"/>
    </row>
    <row r="443" spans="1:26" ht="12.75" customHeight="1">
      <c r="A443" s="281"/>
      <c r="B443" s="281"/>
      <c r="C443" s="281"/>
      <c r="D443" s="281"/>
      <c r="E443" s="281"/>
      <c r="F443" s="281"/>
      <c r="G443" s="281"/>
      <c r="H443" s="281"/>
      <c r="I443" s="281"/>
      <c r="J443" s="281"/>
      <c r="K443" s="281"/>
      <c r="L443" s="281"/>
      <c r="M443" s="281"/>
      <c r="N443" s="281"/>
      <c r="O443" s="281"/>
      <c r="P443" s="281"/>
      <c r="Q443" s="281"/>
      <c r="R443" s="281"/>
      <c r="S443" s="281"/>
      <c r="T443" s="281"/>
      <c r="U443" s="281"/>
      <c r="V443" s="281"/>
      <c r="W443" s="281"/>
      <c r="X443" s="281"/>
      <c r="Y443" s="281"/>
      <c r="Z443" s="281"/>
    </row>
    <row r="444" spans="1:26" ht="12.75" customHeight="1">
      <c r="A444" s="281"/>
      <c r="B444" s="281"/>
      <c r="C444" s="281"/>
      <c r="D444" s="281"/>
      <c r="E444" s="281"/>
      <c r="F444" s="281"/>
      <c r="G444" s="281"/>
      <c r="H444" s="281"/>
      <c r="I444" s="281"/>
      <c r="J444" s="281"/>
      <c r="K444" s="281"/>
      <c r="L444" s="281"/>
      <c r="M444" s="281"/>
      <c r="N444" s="281"/>
      <c r="O444" s="281"/>
      <c r="P444" s="281"/>
      <c r="Q444" s="281"/>
      <c r="R444" s="281"/>
      <c r="S444" s="281"/>
      <c r="T444" s="281"/>
      <c r="U444" s="281"/>
      <c r="V444" s="281"/>
      <c r="W444" s="281"/>
      <c r="X444" s="281"/>
      <c r="Y444" s="281"/>
      <c r="Z444" s="281"/>
    </row>
    <row r="445" spans="1:26" ht="12.75" customHeight="1">
      <c r="A445" s="281"/>
      <c r="B445" s="281"/>
      <c r="C445" s="281"/>
      <c r="D445" s="281"/>
      <c r="E445" s="281"/>
      <c r="F445" s="281"/>
      <c r="G445" s="281"/>
      <c r="H445" s="281"/>
      <c r="I445" s="281"/>
      <c r="J445" s="281"/>
      <c r="K445" s="281"/>
      <c r="L445" s="281"/>
      <c r="M445" s="281"/>
      <c r="N445" s="281"/>
      <c r="O445" s="281"/>
      <c r="P445" s="281"/>
      <c r="Q445" s="281"/>
      <c r="R445" s="281"/>
      <c r="S445" s="281"/>
      <c r="T445" s="281"/>
      <c r="U445" s="281"/>
      <c r="V445" s="281"/>
      <c r="W445" s="281"/>
      <c r="X445" s="281"/>
      <c r="Y445" s="281"/>
      <c r="Z445" s="281"/>
    </row>
    <row r="446" spans="1:26" ht="12.75" customHeight="1">
      <c r="A446" s="281"/>
      <c r="B446" s="281"/>
      <c r="C446" s="281"/>
      <c r="D446" s="281"/>
      <c r="E446" s="281"/>
      <c r="F446" s="281"/>
      <c r="G446" s="281"/>
      <c r="H446" s="281"/>
      <c r="I446" s="281"/>
      <c r="J446" s="281"/>
      <c r="K446" s="281"/>
      <c r="L446" s="281"/>
      <c r="M446" s="281"/>
      <c r="N446" s="281"/>
      <c r="O446" s="281"/>
      <c r="P446" s="281"/>
      <c r="Q446" s="281"/>
      <c r="R446" s="281"/>
      <c r="S446" s="281"/>
      <c r="T446" s="281"/>
      <c r="U446" s="281"/>
      <c r="V446" s="281"/>
      <c r="W446" s="281"/>
      <c r="X446" s="281"/>
      <c r="Y446" s="281"/>
      <c r="Z446" s="281"/>
    </row>
    <row r="447" spans="1:26" ht="12.75" customHeight="1">
      <c r="A447" s="281"/>
      <c r="B447" s="281"/>
      <c r="C447" s="281"/>
      <c r="D447" s="281"/>
      <c r="E447" s="281"/>
      <c r="F447" s="281"/>
      <c r="G447" s="281"/>
      <c r="H447" s="281"/>
      <c r="I447" s="281"/>
      <c r="J447" s="281"/>
      <c r="K447" s="281"/>
      <c r="L447" s="281"/>
      <c r="M447" s="281"/>
      <c r="N447" s="281"/>
      <c r="O447" s="281"/>
      <c r="P447" s="281"/>
      <c r="Q447" s="281"/>
      <c r="R447" s="281"/>
      <c r="S447" s="281"/>
      <c r="T447" s="281"/>
      <c r="U447" s="281"/>
      <c r="V447" s="281"/>
      <c r="W447" s="281"/>
      <c r="X447" s="281"/>
      <c r="Y447" s="281"/>
      <c r="Z447" s="281"/>
    </row>
    <row r="448" spans="1:26" ht="12.75" customHeight="1">
      <c r="A448" s="281"/>
      <c r="B448" s="281"/>
      <c r="C448" s="281"/>
      <c r="D448" s="281"/>
      <c r="E448" s="281"/>
      <c r="F448" s="281"/>
      <c r="G448" s="281"/>
      <c r="H448" s="281"/>
      <c r="I448" s="281"/>
      <c r="J448" s="281"/>
      <c r="K448" s="281"/>
      <c r="L448" s="281"/>
      <c r="M448" s="281"/>
      <c r="N448" s="281"/>
      <c r="O448" s="281"/>
      <c r="P448" s="281"/>
      <c r="Q448" s="281"/>
      <c r="R448" s="281"/>
      <c r="S448" s="281"/>
      <c r="T448" s="281"/>
      <c r="U448" s="281"/>
      <c r="V448" s="281"/>
      <c r="W448" s="281"/>
      <c r="X448" s="281"/>
      <c r="Y448" s="281"/>
      <c r="Z448" s="281"/>
    </row>
    <row r="449" spans="1:26" ht="12.75" customHeight="1">
      <c r="A449" s="281"/>
      <c r="B449" s="281"/>
      <c r="C449" s="281"/>
      <c r="D449" s="281"/>
      <c r="E449" s="281"/>
      <c r="F449" s="281"/>
      <c r="G449" s="281"/>
      <c r="H449" s="281"/>
      <c r="I449" s="281"/>
      <c r="J449" s="281"/>
      <c r="K449" s="281"/>
      <c r="L449" s="281"/>
      <c r="M449" s="281"/>
      <c r="N449" s="281"/>
      <c r="O449" s="281"/>
      <c r="P449" s="281"/>
      <c r="Q449" s="281"/>
      <c r="R449" s="281"/>
      <c r="S449" s="281"/>
      <c r="T449" s="281"/>
      <c r="U449" s="281"/>
      <c r="V449" s="281"/>
      <c r="W449" s="281"/>
      <c r="X449" s="281"/>
      <c r="Y449" s="281"/>
      <c r="Z449" s="281"/>
    </row>
    <row r="450" spans="1:26" ht="12.75" customHeight="1">
      <c r="A450" s="281"/>
      <c r="B450" s="281"/>
      <c r="C450" s="281"/>
      <c r="D450" s="281"/>
      <c r="E450" s="281"/>
      <c r="F450" s="281"/>
      <c r="G450" s="281"/>
      <c r="H450" s="281"/>
      <c r="I450" s="281"/>
      <c r="J450" s="281"/>
      <c r="K450" s="281"/>
      <c r="L450" s="281"/>
      <c r="M450" s="281"/>
      <c r="N450" s="281"/>
      <c r="O450" s="281"/>
      <c r="P450" s="281"/>
      <c r="Q450" s="281"/>
      <c r="R450" s="281"/>
      <c r="S450" s="281"/>
      <c r="T450" s="281"/>
      <c r="U450" s="281"/>
      <c r="V450" s="281"/>
      <c r="W450" s="281"/>
      <c r="X450" s="281"/>
      <c r="Y450" s="281"/>
      <c r="Z450" s="281"/>
    </row>
    <row r="451" spans="1:26" ht="12.75" customHeight="1">
      <c r="A451" s="281"/>
      <c r="B451" s="281"/>
      <c r="C451" s="281"/>
      <c r="D451" s="281"/>
      <c r="E451" s="281"/>
      <c r="F451" s="281"/>
      <c r="G451" s="281"/>
      <c r="H451" s="281"/>
      <c r="I451" s="281"/>
      <c r="J451" s="281"/>
      <c r="K451" s="281"/>
      <c r="L451" s="281"/>
      <c r="M451" s="281"/>
      <c r="N451" s="281"/>
      <c r="O451" s="281"/>
      <c r="P451" s="281"/>
      <c r="Q451" s="281"/>
      <c r="R451" s="281"/>
      <c r="S451" s="281"/>
      <c r="T451" s="281"/>
      <c r="U451" s="281"/>
      <c r="V451" s="281"/>
      <c r="W451" s="281"/>
      <c r="X451" s="281"/>
      <c r="Y451" s="281"/>
      <c r="Z451" s="281"/>
    </row>
    <row r="452" spans="1:26" ht="12.75" customHeight="1">
      <c r="A452" s="281"/>
      <c r="B452" s="281"/>
      <c r="C452" s="281"/>
      <c r="D452" s="281"/>
      <c r="E452" s="281"/>
      <c r="F452" s="281"/>
      <c r="G452" s="281"/>
      <c r="H452" s="281"/>
      <c r="I452" s="281"/>
      <c r="J452" s="281"/>
      <c r="K452" s="281"/>
      <c r="L452" s="281"/>
      <c r="M452" s="281"/>
      <c r="N452" s="281"/>
      <c r="O452" s="281"/>
      <c r="P452" s="281"/>
      <c r="Q452" s="281"/>
      <c r="R452" s="281"/>
      <c r="S452" s="281"/>
      <c r="T452" s="281"/>
      <c r="U452" s="281"/>
      <c r="V452" s="281"/>
      <c r="W452" s="281"/>
      <c r="X452" s="281"/>
      <c r="Y452" s="281"/>
      <c r="Z452" s="281"/>
    </row>
    <row r="453" spans="1:26" ht="12.75" customHeight="1">
      <c r="A453" s="281"/>
      <c r="B453" s="281"/>
      <c r="C453" s="281"/>
      <c r="D453" s="281"/>
      <c r="E453" s="281"/>
      <c r="F453" s="281"/>
      <c r="G453" s="281"/>
      <c r="H453" s="281"/>
      <c r="I453" s="281"/>
      <c r="J453" s="281"/>
      <c r="K453" s="281"/>
      <c r="L453" s="281"/>
      <c r="M453" s="281"/>
      <c r="N453" s="281"/>
      <c r="O453" s="281"/>
      <c r="P453" s="281"/>
      <c r="Q453" s="281"/>
      <c r="R453" s="281"/>
      <c r="S453" s="281"/>
      <c r="T453" s="281"/>
      <c r="U453" s="281"/>
      <c r="V453" s="281"/>
      <c r="W453" s="281"/>
      <c r="X453" s="281"/>
      <c r="Y453" s="281"/>
      <c r="Z453" s="281"/>
    </row>
    <row r="454" spans="1:26" ht="12.75" customHeight="1">
      <c r="A454" s="281"/>
      <c r="B454" s="281"/>
      <c r="C454" s="281"/>
      <c r="D454" s="281"/>
      <c r="E454" s="281"/>
      <c r="F454" s="281"/>
      <c r="G454" s="281"/>
      <c r="H454" s="281"/>
      <c r="I454" s="281"/>
      <c r="J454" s="281"/>
      <c r="K454" s="281"/>
      <c r="L454" s="281"/>
      <c r="M454" s="281"/>
      <c r="N454" s="281"/>
      <c r="O454" s="281"/>
      <c r="P454" s="281"/>
      <c r="Q454" s="281"/>
      <c r="R454" s="281"/>
      <c r="S454" s="281"/>
      <c r="T454" s="281"/>
      <c r="U454" s="281"/>
      <c r="V454" s="281"/>
      <c r="W454" s="281"/>
      <c r="X454" s="281"/>
      <c r="Y454" s="281"/>
      <c r="Z454" s="281"/>
    </row>
    <row r="455" spans="1:26" ht="12.75" customHeight="1">
      <c r="A455" s="281"/>
      <c r="B455" s="281"/>
      <c r="C455" s="281"/>
      <c r="D455" s="281"/>
      <c r="E455" s="281"/>
      <c r="F455" s="281"/>
      <c r="G455" s="281"/>
      <c r="H455" s="281"/>
      <c r="I455" s="281"/>
      <c r="J455" s="281"/>
      <c r="K455" s="281"/>
      <c r="L455" s="281"/>
      <c r="M455" s="281"/>
      <c r="N455" s="281"/>
      <c r="O455" s="281"/>
      <c r="P455" s="281"/>
      <c r="Q455" s="281"/>
      <c r="R455" s="281"/>
      <c r="S455" s="281"/>
      <c r="T455" s="281"/>
      <c r="U455" s="281"/>
      <c r="V455" s="281"/>
      <c r="W455" s="281"/>
      <c r="X455" s="281"/>
      <c r="Y455" s="281"/>
      <c r="Z455" s="281"/>
    </row>
    <row r="456" spans="1:26" ht="12.75" customHeight="1">
      <c r="A456" s="281"/>
      <c r="B456" s="281"/>
      <c r="C456" s="281"/>
      <c r="D456" s="281"/>
      <c r="E456" s="281"/>
      <c r="F456" s="281"/>
      <c r="G456" s="281"/>
      <c r="H456" s="281"/>
      <c r="I456" s="281"/>
      <c r="J456" s="281"/>
      <c r="K456" s="281"/>
      <c r="L456" s="281"/>
      <c r="M456" s="281"/>
      <c r="N456" s="281"/>
      <c r="O456" s="281"/>
      <c r="P456" s="281"/>
      <c r="Q456" s="281"/>
      <c r="R456" s="281"/>
      <c r="S456" s="281"/>
      <c r="T456" s="281"/>
      <c r="U456" s="281"/>
      <c r="V456" s="281"/>
      <c r="W456" s="281"/>
      <c r="X456" s="281"/>
      <c r="Y456" s="281"/>
      <c r="Z456" s="281"/>
    </row>
    <row r="457" spans="1:26" ht="12.75" customHeight="1">
      <c r="A457" s="281"/>
      <c r="B457" s="281"/>
      <c r="C457" s="281"/>
      <c r="D457" s="281"/>
      <c r="E457" s="281"/>
      <c r="F457" s="281"/>
      <c r="G457" s="281"/>
      <c r="H457" s="281"/>
      <c r="I457" s="281"/>
      <c r="J457" s="281"/>
      <c r="K457" s="281"/>
      <c r="L457" s="281"/>
      <c r="M457" s="281"/>
      <c r="N457" s="281"/>
      <c r="O457" s="281"/>
      <c r="P457" s="281"/>
      <c r="Q457" s="281"/>
      <c r="R457" s="281"/>
      <c r="S457" s="281"/>
      <c r="T457" s="281"/>
      <c r="U457" s="281"/>
      <c r="V457" s="281"/>
      <c r="W457" s="281"/>
      <c r="X457" s="281"/>
      <c r="Y457" s="281"/>
      <c r="Z457" s="281"/>
    </row>
    <row r="458" spans="1:26" ht="12.75" customHeight="1">
      <c r="A458" s="281"/>
      <c r="B458" s="281"/>
      <c r="C458" s="281"/>
      <c r="D458" s="281"/>
      <c r="E458" s="281"/>
      <c r="F458" s="281"/>
      <c r="G458" s="281"/>
      <c r="H458" s="281"/>
      <c r="I458" s="281"/>
      <c r="J458" s="281"/>
      <c r="K458" s="281"/>
      <c r="L458" s="281"/>
      <c r="M458" s="281"/>
      <c r="N458" s="281"/>
      <c r="O458" s="281"/>
      <c r="P458" s="281"/>
      <c r="Q458" s="281"/>
      <c r="R458" s="281"/>
      <c r="S458" s="281"/>
      <c r="T458" s="281"/>
      <c r="U458" s="281"/>
      <c r="V458" s="281"/>
      <c r="W458" s="281"/>
      <c r="X458" s="281"/>
      <c r="Y458" s="281"/>
      <c r="Z458" s="281"/>
    </row>
    <row r="459" spans="1:26" ht="12.75" customHeight="1">
      <c r="A459" s="281"/>
      <c r="B459" s="281"/>
      <c r="C459" s="281"/>
      <c r="D459" s="281"/>
      <c r="E459" s="281"/>
      <c r="F459" s="281"/>
      <c r="G459" s="281"/>
      <c r="H459" s="281"/>
      <c r="I459" s="281"/>
      <c r="J459" s="281"/>
      <c r="K459" s="281"/>
      <c r="L459" s="281"/>
      <c r="M459" s="281"/>
      <c r="N459" s="281"/>
      <c r="O459" s="281"/>
      <c r="P459" s="281"/>
      <c r="Q459" s="281"/>
      <c r="R459" s="281"/>
      <c r="S459" s="281"/>
      <c r="T459" s="281"/>
      <c r="U459" s="281"/>
      <c r="V459" s="281"/>
      <c r="W459" s="281"/>
      <c r="X459" s="281"/>
      <c r="Y459" s="281"/>
      <c r="Z459" s="281"/>
    </row>
    <row r="460" spans="1:26" ht="12.75" customHeight="1">
      <c r="A460" s="281"/>
      <c r="B460" s="281"/>
      <c r="C460" s="281"/>
      <c r="D460" s="281"/>
      <c r="E460" s="281"/>
      <c r="F460" s="281"/>
      <c r="G460" s="281"/>
      <c r="H460" s="281"/>
      <c r="I460" s="281"/>
      <c r="J460" s="281"/>
      <c r="K460" s="281"/>
      <c r="L460" s="281"/>
      <c r="M460" s="281"/>
      <c r="N460" s="281"/>
      <c r="O460" s="281"/>
      <c r="P460" s="281"/>
      <c r="Q460" s="281"/>
      <c r="R460" s="281"/>
      <c r="S460" s="281"/>
      <c r="T460" s="281"/>
      <c r="U460" s="281"/>
      <c r="V460" s="281"/>
      <c r="W460" s="281"/>
      <c r="X460" s="281"/>
      <c r="Y460" s="281"/>
      <c r="Z460" s="281"/>
    </row>
    <row r="461" spans="1:26" ht="12.75" customHeight="1">
      <c r="A461" s="281"/>
      <c r="B461" s="281"/>
      <c r="C461" s="281"/>
      <c r="D461" s="281"/>
      <c r="E461" s="281"/>
      <c r="F461" s="281"/>
      <c r="G461" s="281"/>
      <c r="H461" s="281"/>
      <c r="I461" s="281"/>
      <c r="J461" s="281"/>
      <c r="K461" s="281"/>
      <c r="L461" s="281"/>
      <c r="M461" s="281"/>
      <c r="N461" s="281"/>
      <c r="O461" s="281"/>
      <c r="P461" s="281"/>
      <c r="Q461" s="281"/>
      <c r="R461" s="281"/>
      <c r="S461" s="281"/>
      <c r="T461" s="281"/>
      <c r="U461" s="281"/>
      <c r="V461" s="281"/>
      <c r="W461" s="281"/>
      <c r="X461" s="281"/>
      <c r="Y461" s="281"/>
      <c r="Z461" s="281"/>
    </row>
    <row r="462" spans="1:26" ht="12.75" customHeight="1">
      <c r="A462" s="281"/>
      <c r="B462" s="281"/>
      <c r="C462" s="281"/>
      <c r="D462" s="281"/>
      <c r="E462" s="281"/>
      <c r="F462" s="281"/>
      <c r="G462" s="281"/>
      <c r="H462" s="281"/>
      <c r="I462" s="281"/>
      <c r="J462" s="281"/>
      <c r="K462" s="281"/>
      <c r="L462" s="281"/>
      <c r="M462" s="281"/>
      <c r="N462" s="281"/>
      <c r="O462" s="281"/>
      <c r="P462" s="281"/>
      <c r="Q462" s="281"/>
      <c r="R462" s="281"/>
      <c r="S462" s="281"/>
      <c r="T462" s="281"/>
      <c r="U462" s="281"/>
      <c r="V462" s="281"/>
      <c r="W462" s="281"/>
      <c r="X462" s="281"/>
      <c r="Y462" s="281"/>
      <c r="Z462" s="281"/>
    </row>
    <row r="463" spans="1:26" ht="12.75" customHeight="1">
      <c r="A463" s="281"/>
      <c r="B463" s="281"/>
      <c r="C463" s="281"/>
      <c r="D463" s="281"/>
      <c r="E463" s="281"/>
      <c r="F463" s="281"/>
      <c r="G463" s="281"/>
      <c r="H463" s="281"/>
      <c r="I463" s="281"/>
      <c r="J463" s="281"/>
      <c r="K463" s="281"/>
      <c r="L463" s="281"/>
      <c r="M463" s="281"/>
      <c r="N463" s="281"/>
      <c r="O463" s="281"/>
      <c r="P463" s="281"/>
      <c r="Q463" s="281"/>
      <c r="R463" s="281"/>
      <c r="S463" s="281"/>
      <c r="T463" s="281"/>
      <c r="U463" s="281"/>
      <c r="V463" s="281"/>
      <c r="W463" s="281"/>
      <c r="X463" s="281"/>
      <c r="Y463" s="281"/>
      <c r="Z463" s="281"/>
    </row>
    <row r="464" spans="1:26" ht="12.75" customHeight="1">
      <c r="A464" s="281"/>
      <c r="B464" s="281"/>
      <c r="C464" s="281"/>
      <c r="D464" s="281"/>
      <c r="E464" s="281"/>
      <c r="F464" s="281"/>
      <c r="G464" s="281"/>
      <c r="H464" s="281"/>
      <c r="I464" s="281"/>
      <c r="J464" s="281"/>
      <c r="K464" s="281"/>
      <c r="L464" s="281"/>
      <c r="M464" s="281"/>
      <c r="N464" s="281"/>
      <c r="O464" s="281"/>
      <c r="P464" s="281"/>
      <c r="Q464" s="281"/>
      <c r="R464" s="281"/>
      <c r="S464" s="281"/>
      <c r="T464" s="281"/>
      <c r="U464" s="281"/>
      <c r="V464" s="281"/>
      <c r="W464" s="281"/>
      <c r="X464" s="281"/>
      <c r="Y464" s="281"/>
      <c r="Z464" s="281"/>
    </row>
    <row r="465" spans="1:26" ht="12.75" customHeight="1">
      <c r="A465" s="281"/>
      <c r="B465" s="281"/>
      <c r="C465" s="281"/>
      <c r="D465" s="281"/>
      <c r="E465" s="281"/>
      <c r="F465" s="281"/>
      <c r="G465" s="281"/>
      <c r="H465" s="281"/>
      <c r="I465" s="281"/>
      <c r="J465" s="281"/>
      <c r="K465" s="281"/>
      <c r="L465" s="281"/>
      <c r="M465" s="281"/>
      <c r="N465" s="281"/>
      <c r="O465" s="281"/>
      <c r="P465" s="281"/>
      <c r="Q465" s="281"/>
      <c r="R465" s="281"/>
      <c r="S465" s="281"/>
      <c r="T465" s="281"/>
      <c r="U465" s="281"/>
      <c r="V465" s="281"/>
      <c r="W465" s="281"/>
      <c r="X465" s="281"/>
      <c r="Y465" s="281"/>
      <c r="Z465" s="281"/>
    </row>
    <row r="466" spans="1:26" ht="12.75" customHeight="1">
      <c r="A466" s="281"/>
      <c r="B466" s="281"/>
      <c r="C466" s="281"/>
      <c r="D466" s="281"/>
      <c r="E466" s="281"/>
      <c r="F466" s="281"/>
      <c r="G466" s="281"/>
      <c r="H466" s="281"/>
      <c r="I466" s="281"/>
      <c r="J466" s="281"/>
      <c r="K466" s="281"/>
      <c r="L466" s="281"/>
      <c r="M466" s="281"/>
      <c r="N466" s="281"/>
      <c r="O466" s="281"/>
      <c r="P466" s="281"/>
      <c r="Q466" s="281"/>
      <c r="R466" s="281"/>
      <c r="S466" s="281"/>
      <c r="T466" s="281"/>
      <c r="U466" s="281"/>
      <c r="V466" s="281"/>
      <c r="W466" s="281"/>
      <c r="X466" s="281"/>
      <c r="Y466" s="281"/>
      <c r="Z466" s="281"/>
    </row>
    <row r="467" spans="1:26" ht="12.75" customHeight="1">
      <c r="A467" s="281"/>
      <c r="B467" s="281"/>
      <c r="C467" s="281"/>
      <c r="D467" s="281"/>
      <c r="E467" s="281"/>
      <c r="F467" s="281"/>
      <c r="G467" s="281"/>
      <c r="H467" s="281"/>
      <c r="I467" s="281"/>
      <c r="J467" s="281"/>
      <c r="K467" s="281"/>
      <c r="L467" s="281"/>
      <c r="M467" s="281"/>
      <c r="N467" s="281"/>
      <c r="O467" s="281"/>
      <c r="P467" s="281"/>
      <c r="Q467" s="281"/>
      <c r="R467" s="281"/>
      <c r="S467" s="281"/>
      <c r="T467" s="281"/>
      <c r="U467" s="281"/>
      <c r="V467" s="281"/>
      <c r="W467" s="281"/>
      <c r="X467" s="281"/>
      <c r="Y467" s="281"/>
      <c r="Z467" s="281"/>
    </row>
    <row r="468" spans="1:26" ht="12.75" customHeight="1">
      <c r="A468" s="281"/>
      <c r="B468" s="281"/>
      <c r="C468" s="281"/>
      <c r="D468" s="281"/>
      <c r="E468" s="281"/>
      <c r="F468" s="281"/>
      <c r="G468" s="281"/>
      <c r="H468" s="281"/>
      <c r="I468" s="281"/>
      <c r="J468" s="281"/>
      <c r="K468" s="281"/>
      <c r="L468" s="281"/>
      <c r="M468" s="281"/>
      <c r="N468" s="281"/>
      <c r="O468" s="281"/>
      <c r="P468" s="281"/>
      <c r="Q468" s="281"/>
      <c r="R468" s="281"/>
      <c r="S468" s="281"/>
      <c r="T468" s="281"/>
      <c r="U468" s="281"/>
      <c r="V468" s="281"/>
      <c r="W468" s="281"/>
      <c r="X468" s="281"/>
      <c r="Y468" s="281"/>
      <c r="Z468" s="281"/>
    </row>
    <row r="469" spans="1:26" ht="12.75" customHeight="1">
      <c r="A469" s="281"/>
      <c r="B469" s="281"/>
      <c r="C469" s="281"/>
      <c r="D469" s="281"/>
      <c r="E469" s="281"/>
      <c r="F469" s="281"/>
      <c r="G469" s="281"/>
      <c r="H469" s="281"/>
      <c r="I469" s="281"/>
      <c r="J469" s="281"/>
      <c r="K469" s="281"/>
      <c r="L469" s="281"/>
      <c r="M469" s="281"/>
      <c r="N469" s="281"/>
      <c r="O469" s="281"/>
      <c r="P469" s="281"/>
      <c r="Q469" s="281"/>
      <c r="R469" s="281"/>
      <c r="S469" s="281"/>
      <c r="T469" s="281"/>
      <c r="U469" s="281"/>
      <c r="V469" s="281"/>
      <c r="W469" s="281"/>
      <c r="X469" s="281"/>
      <c r="Y469" s="281"/>
      <c r="Z469" s="281"/>
    </row>
    <row r="470" spans="1:26" ht="12.75" customHeight="1">
      <c r="A470" s="281"/>
      <c r="B470" s="281"/>
      <c r="C470" s="281"/>
      <c r="D470" s="281"/>
      <c r="E470" s="281"/>
      <c r="F470" s="281"/>
      <c r="G470" s="281"/>
      <c r="H470" s="281"/>
      <c r="I470" s="281"/>
      <c r="J470" s="281"/>
      <c r="K470" s="281"/>
      <c r="L470" s="281"/>
      <c r="M470" s="281"/>
      <c r="N470" s="281"/>
      <c r="O470" s="281"/>
      <c r="P470" s="281"/>
      <c r="Q470" s="281"/>
      <c r="R470" s="281"/>
      <c r="S470" s="281"/>
      <c r="T470" s="281"/>
      <c r="U470" s="281"/>
      <c r="V470" s="281"/>
      <c r="W470" s="281"/>
      <c r="X470" s="281"/>
      <c r="Y470" s="281"/>
      <c r="Z470" s="281"/>
    </row>
    <row r="471" spans="1:26" ht="12.75" customHeight="1">
      <c r="A471" s="281"/>
      <c r="B471" s="281"/>
      <c r="C471" s="281"/>
      <c r="D471" s="281"/>
      <c r="E471" s="281"/>
      <c r="F471" s="281"/>
      <c r="G471" s="281"/>
      <c r="H471" s="281"/>
      <c r="I471" s="281"/>
      <c r="J471" s="281"/>
      <c r="K471" s="281"/>
      <c r="L471" s="281"/>
      <c r="M471" s="281"/>
      <c r="N471" s="281"/>
      <c r="O471" s="281"/>
      <c r="P471" s="281"/>
      <c r="Q471" s="281"/>
      <c r="R471" s="281"/>
      <c r="S471" s="281"/>
      <c r="T471" s="281"/>
      <c r="U471" s="281"/>
      <c r="V471" s="281"/>
      <c r="W471" s="281"/>
      <c r="X471" s="281"/>
      <c r="Y471" s="281"/>
      <c r="Z471" s="281"/>
    </row>
    <row r="472" spans="1:26" ht="12.75" customHeight="1">
      <c r="A472" s="281"/>
      <c r="B472" s="281"/>
      <c r="C472" s="281"/>
      <c r="D472" s="281"/>
      <c r="E472" s="281"/>
      <c r="F472" s="281"/>
      <c r="G472" s="281"/>
      <c r="H472" s="281"/>
      <c r="I472" s="281"/>
      <c r="J472" s="281"/>
      <c r="K472" s="281"/>
      <c r="L472" s="281"/>
      <c r="M472" s="281"/>
      <c r="N472" s="281"/>
      <c r="O472" s="281"/>
      <c r="P472" s="281"/>
      <c r="Q472" s="281"/>
      <c r="R472" s="281"/>
      <c r="S472" s="281"/>
      <c r="T472" s="281"/>
      <c r="U472" s="281"/>
      <c r="V472" s="281"/>
      <c r="W472" s="281"/>
      <c r="X472" s="281"/>
      <c r="Y472" s="281"/>
      <c r="Z472" s="281"/>
    </row>
    <row r="473" spans="1:26" ht="12.75" customHeight="1">
      <c r="A473" s="281"/>
      <c r="B473" s="281"/>
      <c r="C473" s="281"/>
      <c r="D473" s="281"/>
      <c r="E473" s="281"/>
      <c r="F473" s="281"/>
      <c r="G473" s="281"/>
      <c r="H473" s="281"/>
      <c r="I473" s="281"/>
      <c r="J473" s="281"/>
      <c r="K473" s="281"/>
      <c r="L473" s="281"/>
      <c r="M473" s="281"/>
      <c r="N473" s="281"/>
      <c r="O473" s="281"/>
      <c r="P473" s="281"/>
      <c r="Q473" s="281"/>
      <c r="R473" s="281"/>
      <c r="S473" s="281"/>
      <c r="T473" s="281"/>
      <c r="U473" s="281"/>
      <c r="V473" s="281"/>
      <c r="W473" s="281"/>
      <c r="X473" s="281"/>
      <c r="Y473" s="281"/>
      <c r="Z473" s="281"/>
    </row>
    <row r="474" spans="1:26" ht="12.75" customHeight="1">
      <c r="A474" s="281"/>
      <c r="B474" s="281"/>
      <c r="C474" s="281"/>
      <c r="D474" s="281"/>
      <c r="E474" s="281"/>
      <c r="F474" s="281"/>
      <c r="G474" s="281"/>
      <c r="H474" s="281"/>
      <c r="I474" s="281"/>
      <c r="J474" s="281"/>
      <c r="K474" s="281"/>
      <c r="L474" s="281"/>
      <c r="M474" s="281"/>
      <c r="N474" s="281"/>
      <c r="O474" s="281"/>
      <c r="P474" s="281"/>
      <c r="Q474" s="281"/>
      <c r="R474" s="281"/>
      <c r="S474" s="281"/>
      <c r="T474" s="281"/>
      <c r="U474" s="281"/>
      <c r="V474" s="281"/>
      <c r="W474" s="281"/>
      <c r="X474" s="281"/>
      <c r="Y474" s="281"/>
      <c r="Z474" s="281"/>
    </row>
    <row r="475" spans="1:26" ht="12.75" customHeight="1">
      <c r="A475" s="281"/>
      <c r="B475" s="281"/>
      <c r="C475" s="281"/>
      <c r="D475" s="281"/>
      <c r="E475" s="281"/>
      <c r="F475" s="281"/>
      <c r="G475" s="281"/>
      <c r="H475" s="281"/>
      <c r="I475" s="281"/>
      <c r="J475" s="281"/>
      <c r="K475" s="281"/>
      <c r="L475" s="281"/>
      <c r="M475" s="281"/>
      <c r="N475" s="281"/>
      <c r="O475" s="281"/>
      <c r="P475" s="281"/>
      <c r="Q475" s="281"/>
      <c r="R475" s="281"/>
      <c r="S475" s="281"/>
      <c r="T475" s="281"/>
      <c r="U475" s="281"/>
      <c r="V475" s="281"/>
      <c r="W475" s="281"/>
      <c r="X475" s="281"/>
      <c r="Y475" s="281"/>
      <c r="Z475" s="281"/>
    </row>
    <row r="476" spans="1:26" ht="12.75" customHeight="1">
      <c r="A476" s="281"/>
      <c r="B476" s="281"/>
      <c r="C476" s="281"/>
      <c r="D476" s="281"/>
      <c r="E476" s="281"/>
      <c r="F476" s="281"/>
      <c r="G476" s="281"/>
      <c r="H476" s="281"/>
      <c r="I476" s="281"/>
      <c r="J476" s="281"/>
      <c r="K476" s="281"/>
      <c r="L476" s="281"/>
      <c r="M476" s="281"/>
      <c r="N476" s="281"/>
      <c r="O476" s="281"/>
      <c r="P476" s="281"/>
      <c r="Q476" s="281"/>
      <c r="R476" s="281"/>
      <c r="S476" s="281"/>
      <c r="T476" s="281"/>
      <c r="U476" s="281"/>
      <c r="V476" s="281"/>
      <c r="W476" s="281"/>
      <c r="X476" s="281"/>
      <c r="Y476" s="281"/>
      <c r="Z476" s="281"/>
    </row>
    <row r="477" spans="1:26" ht="12.75" customHeight="1">
      <c r="A477" s="281"/>
      <c r="B477" s="281"/>
      <c r="C477" s="281"/>
      <c r="D477" s="281"/>
      <c r="E477" s="281"/>
      <c r="F477" s="281"/>
      <c r="G477" s="281"/>
      <c r="H477" s="281"/>
      <c r="I477" s="281"/>
      <c r="J477" s="281"/>
      <c r="K477" s="281"/>
      <c r="L477" s="281"/>
      <c r="M477" s="281"/>
      <c r="N477" s="281"/>
      <c r="O477" s="281"/>
      <c r="P477" s="281"/>
      <c r="Q477" s="281"/>
      <c r="R477" s="281"/>
      <c r="S477" s="281"/>
      <c r="T477" s="281"/>
      <c r="U477" s="281"/>
      <c r="V477" s="281"/>
      <c r="W477" s="281"/>
      <c r="X477" s="281"/>
      <c r="Y477" s="281"/>
      <c r="Z477" s="281"/>
    </row>
    <row r="478" spans="1:26" ht="12.75" customHeight="1">
      <c r="A478" s="281"/>
      <c r="B478" s="281"/>
      <c r="C478" s="281"/>
      <c r="D478" s="281"/>
      <c r="E478" s="281"/>
      <c r="F478" s="281"/>
      <c r="G478" s="281"/>
      <c r="H478" s="281"/>
      <c r="I478" s="281"/>
      <c r="J478" s="281"/>
      <c r="K478" s="281"/>
      <c r="L478" s="281"/>
      <c r="M478" s="281"/>
      <c r="N478" s="281"/>
      <c r="O478" s="281"/>
      <c r="P478" s="281"/>
      <c r="Q478" s="281"/>
      <c r="R478" s="281"/>
      <c r="S478" s="281"/>
      <c r="T478" s="281"/>
      <c r="U478" s="281"/>
      <c r="V478" s="281"/>
      <c r="W478" s="281"/>
      <c r="X478" s="281"/>
      <c r="Y478" s="281"/>
      <c r="Z478" s="281"/>
    </row>
    <row r="479" spans="1:26" ht="12.75" customHeight="1">
      <c r="A479" s="281"/>
      <c r="B479" s="281"/>
      <c r="C479" s="281"/>
      <c r="D479" s="281"/>
      <c r="E479" s="281"/>
      <c r="F479" s="281"/>
      <c r="G479" s="281"/>
      <c r="H479" s="281"/>
      <c r="I479" s="281"/>
      <c r="J479" s="281"/>
      <c r="K479" s="281"/>
      <c r="L479" s="281"/>
      <c r="M479" s="281"/>
      <c r="N479" s="281"/>
      <c r="O479" s="281"/>
      <c r="P479" s="281"/>
      <c r="Q479" s="281"/>
      <c r="R479" s="281"/>
      <c r="S479" s="281"/>
      <c r="T479" s="281"/>
      <c r="U479" s="281"/>
      <c r="V479" s="281"/>
      <c r="W479" s="281"/>
      <c r="X479" s="281"/>
      <c r="Y479" s="281"/>
      <c r="Z479" s="281"/>
    </row>
    <row r="480" spans="1:26" ht="12.75" customHeight="1">
      <c r="A480" s="281"/>
      <c r="B480" s="281"/>
      <c r="C480" s="281"/>
      <c r="D480" s="281"/>
      <c r="E480" s="281"/>
      <c r="F480" s="281"/>
      <c r="G480" s="281"/>
      <c r="H480" s="281"/>
      <c r="I480" s="281"/>
      <c r="J480" s="281"/>
      <c r="K480" s="281"/>
      <c r="L480" s="281"/>
      <c r="M480" s="281"/>
      <c r="N480" s="281"/>
      <c r="O480" s="281"/>
      <c r="P480" s="281"/>
      <c r="Q480" s="281"/>
      <c r="R480" s="281"/>
      <c r="S480" s="281"/>
      <c r="T480" s="281"/>
      <c r="U480" s="281"/>
      <c r="V480" s="281"/>
      <c r="W480" s="281"/>
      <c r="X480" s="281"/>
      <c r="Y480" s="281"/>
      <c r="Z480" s="281"/>
    </row>
    <row r="481" spans="1:26" ht="12.75" customHeight="1">
      <c r="A481" s="281"/>
      <c r="B481" s="281"/>
      <c r="C481" s="281"/>
      <c r="D481" s="281"/>
      <c r="E481" s="281"/>
      <c r="F481" s="281"/>
      <c r="G481" s="281"/>
      <c r="H481" s="281"/>
      <c r="I481" s="281"/>
      <c r="J481" s="281"/>
      <c r="K481" s="281"/>
      <c r="L481" s="281"/>
      <c r="M481" s="281"/>
      <c r="N481" s="281"/>
      <c r="O481" s="281"/>
      <c r="P481" s="281"/>
      <c r="Q481" s="281"/>
      <c r="R481" s="281"/>
      <c r="S481" s="281"/>
      <c r="T481" s="281"/>
      <c r="U481" s="281"/>
      <c r="V481" s="281"/>
      <c r="W481" s="281"/>
      <c r="X481" s="281"/>
      <c r="Y481" s="281"/>
      <c r="Z481" s="281"/>
    </row>
    <row r="482" spans="1:26" ht="12.75" customHeight="1">
      <c r="A482" s="281"/>
      <c r="B482" s="281"/>
      <c r="C482" s="281"/>
      <c r="D482" s="281"/>
      <c r="E482" s="281"/>
      <c r="F482" s="281"/>
      <c r="G482" s="281"/>
      <c r="H482" s="281"/>
      <c r="I482" s="281"/>
      <c r="J482" s="281"/>
      <c r="K482" s="281"/>
      <c r="L482" s="281"/>
      <c r="M482" s="281"/>
      <c r="N482" s="281"/>
      <c r="O482" s="281"/>
      <c r="P482" s="281"/>
      <c r="Q482" s="281"/>
      <c r="R482" s="281"/>
      <c r="S482" s="281"/>
      <c r="T482" s="281"/>
      <c r="U482" s="281"/>
      <c r="V482" s="281"/>
      <c r="W482" s="281"/>
      <c r="X482" s="281"/>
      <c r="Y482" s="281"/>
      <c r="Z482" s="281"/>
    </row>
    <row r="483" spans="1:26" ht="12.75" customHeight="1">
      <c r="A483" s="281"/>
      <c r="B483" s="281"/>
      <c r="C483" s="281"/>
      <c r="D483" s="281"/>
      <c r="E483" s="281"/>
      <c r="F483" s="281"/>
      <c r="G483" s="281"/>
      <c r="H483" s="281"/>
      <c r="I483" s="281"/>
      <c r="J483" s="281"/>
      <c r="K483" s="281"/>
      <c r="L483" s="281"/>
      <c r="M483" s="281"/>
      <c r="N483" s="281"/>
      <c r="O483" s="281"/>
      <c r="P483" s="281"/>
      <c r="Q483" s="281"/>
      <c r="R483" s="281"/>
      <c r="S483" s="281"/>
      <c r="T483" s="281"/>
      <c r="U483" s="281"/>
      <c r="V483" s="281"/>
      <c r="W483" s="281"/>
      <c r="X483" s="281"/>
      <c r="Y483" s="281"/>
      <c r="Z483" s="281"/>
    </row>
    <row r="484" spans="1:26" ht="12.75" customHeight="1">
      <c r="A484" s="281"/>
      <c r="B484" s="281"/>
      <c r="C484" s="281"/>
      <c r="D484" s="281"/>
      <c r="E484" s="281"/>
      <c r="F484" s="281"/>
      <c r="G484" s="281"/>
      <c r="H484" s="281"/>
      <c r="I484" s="281"/>
      <c r="J484" s="281"/>
      <c r="K484" s="281"/>
      <c r="L484" s="281"/>
      <c r="M484" s="281"/>
      <c r="N484" s="281"/>
      <c r="O484" s="281"/>
      <c r="P484" s="281"/>
      <c r="Q484" s="281"/>
      <c r="R484" s="281"/>
      <c r="S484" s="281"/>
      <c r="T484" s="281"/>
      <c r="U484" s="281"/>
      <c r="V484" s="281"/>
      <c r="W484" s="281"/>
      <c r="X484" s="281"/>
      <c r="Y484" s="281"/>
      <c r="Z484" s="281"/>
    </row>
    <row r="485" spans="1:26" ht="12.75" customHeight="1">
      <c r="A485" s="281"/>
      <c r="B485" s="281"/>
      <c r="C485" s="281"/>
      <c r="D485" s="281"/>
      <c r="E485" s="281"/>
      <c r="F485" s="281"/>
      <c r="G485" s="281"/>
      <c r="H485" s="281"/>
      <c r="I485" s="281"/>
      <c r="J485" s="281"/>
      <c r="K485" s="281"/>
      <c r="L485" s="281"/>
      <c r="M485" s="281"/>
      <c r="N485" s="281"/>
      <c r="O485" s="281"/>
      <c r="P485" s="281"/>
      <c r="Q485" s="281"/>
      <c r="R485" s="281"/>
      <c r="S485" s="281"/>
      <c r="T485" s="281"/>
      <c r="U485" s="281"/>
      <c r="V485" s="281"/>
      <c r="W485" s="281"/>
      <c r="X485" s="281"/>
      <c r="Y485" s="281"/>
      <c r="Z485" s="281"/>
    </row>
    <row r="486" spans="1:26" ht="12.75" customHeight="1">
      <c r="A486" s="281"/>
      <c r="B486" s="281"/>
      <c r="C486" s="281"/>
      <c r="D486" s="281"/>
      <c r="E486" s="281"/>
      <c r="F486" s="281"/>
      <c r="G486" s="281"/>
      <c r="H486" s="281"/>
      <c r="I486" s="281"/>
      <c r="J486" s="281"/>
      <c r="K486" s="281"/>
      <c r="L486" s="281"/>
      <c r="M486" s="281"/>
      <c r="N486" s="281"/>
      <c r="O486" s="281"/>
      <c r="P486" s="281"/>
      <c r="Q486" s="281"/>
      <c r="R486" s="281"/>
      <c r="S486" s="281"/>
      <c r="T486" s="281"/>
      <c r="U486" s="281"/>
      <c r="V486" s="281"/>
      <c r="W486" s="281"/>
      <c r="X486" s="281"/>
      <c r="Y486" s="281"/>
      <c r="Z486" s="281"/>
    </row>
    <row r="487" spans="1:26" ht="12.75" customHeight="1">
      <c r="A487" s="281"/>
      <c r="B487" s="281"/>
      <c r="C487" s="281"/>
      <c r="D487" s="281"/>
      <c r="E487" s="281"/>
      <c r="F487" s="281"/>
      <c r="G487" s="281"/>
      <c r="H487" s="281"/>
      <c r="I487" s="281"/>
      <c r="J487" s="281"/>
      <c r="K487" s="281"/>
      <c r="L487" s="281"/>
      <c r="M487" s="281"/>
      <c r="N487" s="281"/>
      <c r="O487" s="281"/>
      <c r="P487" s="281"/>
      <c r="Q487" s="281"/>
      <c r="R487" s="281"/>
      <c r="S487" s="281"/>
      <c r="T487" s="281"/>
      <c r="U487" s="281"/>
      <c r="V487" s="281"/>
      <c r="W487" s="281"/>
      <c r="X487" s="281"/>
      <c r="Y487" s="281"/>
      <c r="Z487" s="281"/>
    </row>
    <row r="488" spans="1:26" ht="12.75" customHeight="1">
      <c r="A488" s="281"/>
      <c r="B488" s="281"/>
      <c r="C488" s="281"/>
      <c r="D488" s="281"/>
      <c r="E488" s="281"/>
      <c r="F488" s="281"/>
      <c r="G488" s="281"/>
      <c r="H488" s="281"/>
      <c r="I488" s="281"/>
      <c r="J488" s="281"/>
      <c r="K488" s="281"/>
      <c r="L488" s="281"/>
      <c r="M488" s="281"/>
      <c r="N488" s="281"/>
      <c r="O488" s="281"/>
      <c r="P488" s="281"/>
      <c r="Q488" s="281"/>
      <c r="R488" s="281"/>
      <c r="S488" s="281"/>
      <c r="T488" s="281"/>
      <c r="U488" s="281"/>
      <c r="V488" s="281"/>
      <c r="W488" s="281"/>
      <c r="X488" s="281"/>
      <c r="Y488" s="281"/>
      <c r="Z488" s="281"/>
    </row>
    <row r="489" spans="1:26" ht="12.75" customHeight="1">
      <c r="A489" s="281"/>
      <c r="B489" s="281"/>
      <c r="C489" s="281"/>
      <c r="D489" s="281"/>
      <c r="E489" s="281"/>
      <c r="F489" s="281"/>
      <c r="G489" s="281"/>
      <c r="H489" s="281"/>
      <c r="I489" s="281"/>
      <c r="J489" s="281"/>
      <c r="K489" s="281"/>
      <c r="L489" s="281"/>
      <c r="M489" s="281"/>
      <c r="N489" s="281"/>
      <c r="O489" s="281"/>
      <c r="P489" s="281"/>
      <c r="Q489" s="281"/>
      <c r="R489" s="281"/>
      <c r="S489" s="281"/>
      <c r="T489" s="281"/>
      <c r="U489" s="281"/>
      <c r="V489" s="281"/>
      <c r="W489" s="281"/>
      <c r="X489" s="281"/>
      <c r="Y489" s="281"/>
      <c r="Z489" s="281"/>
    </row>
    <row r="490" spans="1:26" ht="12.75" customHeight="1">
      <c r="A490" s="281"/>
      <c r="B490" s="281"/>
      <c r="C490" s="281"/>
      <c r="D490" s="281"/>
      <c r="E490" s="281"/>
      <c r="F490" s="281"/>
      <c r="G490" s="281"/>
      <c r="H490" s="281"/>
      <c r="I490" s="281"/>
      <c r="J490" s="281"/>
      <c r="K490" s="281"/>
      <c r="L490" s="281"/>
      <c r="M490" s="281"/>
      <c r="N490" s="281"/>
      <c r="O490" s="281"/>
      <c r="P490" s="281"/>
      <c r="Q490" s="281"/>
      <c r="R490" s="281"/>
      <c r="S490" s="281"/>
      <c r="T490" s="281"/>
      <c r="U490" s="281"/>
      <c r="V490" s="281"/>
      <c r="W490" s="281"/>
      <c r="X490" s="281"/>
      <c r="Y490" s="281"/>
      <c r="Z490" s="281"/>
    </row>
    <row r="491" spans="1:26" ht="12.75" customHeight="1">
      <c r="A491" s="281"/>
      <c r="B491" s="281"/>
      <c r="C491" s="281"/>
      <c r="D491" s="281"/>
      <c r="E491" s="281"/>
      <c r="F491" s="281"/>
      <c r="G491" s="281"/>
      <c r="H491" s="281"/>
      <c r="I491" s="281"/>
      <c r="J491" s="281"/>
      <c r="K491" s="281"/>
      <c r="L491" s="281"/>
      <c r="M491" s="281"/>
      <c r="N491" s="281"/>
      <c r="O491" s="281"/>
      <c r="P491" s="281"/>
      <c r="Q491" s="281"/>
      <c r="R491" s="281"/>
      <c r="S491" s="281"/>
      <c r="T491" s="281"/>
      <c r="U491" s="281"/>
      <c r="V491" s="281"/>
      <c r="W491" s="281"/>
      <c r="X491" s="281"/>
      <c r="Y491" s="281"/>
      <c r="Z491" s="281"/>
    </row>
    <row r="492" spans="1:26" ht="12.75" customHeight="1">
      <c r="A492" s="281"/>
      <c r="B492" s="281"/>
      <c r="C492" s="281"/>
      <c r="D492" s="281"/>
      <c r="E492" s="281"/>
      <c r="F492" s="281"/>
      <c r="G492" s="281"/>
      <c r="H492" s="281"/>
      <c r="I492" s="281"/>
      <c r="J492" s="281"/>
      <c r="K492" s="281"/>
      <c r="L492" s="281"/>
      <c r="M492" s="281"/>
      <c r="N492" s="281"/>
      <c r="O492" s="281"/>
      <c r="P492" s="281"/>
      <c r="Q492" s="281"/>
      <c r="R492" s="281"/>
      <c r="S492" s="281"/>
      <c r="T492" s="281"/>
      <c r="U492" s="281"/>
      <c r="V492" s="281"/>
      <c r="W492" s="281"/>
      <c r="X492" s="281"/>
      <c r="Y492" s="281"/>
      <c r="Z492" s="281"/>
    </row>
    <row r="493" spans="1:26" ht="12.75" customHeight="1">
      <c r="A493" s="281"/>
      <c r="B493" s="281"/>
      <c r="C493" s="281"/>
      <c r="D493" s="281"/>
      <c r="E493" s="281"/>
      <c r="F493" s="281"/>
      <c r="G493" s="281"/>
      <c r="H493" s="281"/>
      <c r="I493" s="281"/>
      <c r="J493" s="281"/>
      <c r="K493" s="281"/>
      <c r="L493" s="281"/>
      <c r="M493" s="281"/>
      <c r="N493" s="281"/>
      <c r="O493" s="281"/>
      <c r="P493" s="281"/>
      <c r="Q493" s="281"/>
      <c r="R493" s="281"/>
      <c r="S493" s="281"/>
      <c r="T493" s="281"/>
      <c r="U493" s="281"/>
      <c r="V493" s="281"/>
      <c r="W493" s="281"/>
      <c r="X493" s="281"/>
      <c r="Y493" s="281"/>
      <c r="Z493" s="281"/>
    </row>
    <row r="494" spans="1:26" ht="12.75" customHeight="1">
      <c r="A494" s="281"/>
      <c r="B494" s="281"/>
      <c r="C494" s="281"/>
      <c r="D494" s="281"/>
      <c r="E494" s="281"/>
      <c r="F494" s="281"/>
      <c r="G494" s="281"/>
      <c r="H494" s="281"/>
      <c r="I494" s="281"/>
      <c r="J494" s="281"/>
      <c r="K494" s="281"/>
      <c r="L494" s="281"/>
      <c r="M494" s="281"/>
      <c r="N494" s="281"/>
      <c r="O494" s="281"/>
      <c r="P494" s="281"/>
      <c r="Q494" s="281"/>
      <c r="R494" s="281"/>
      <c r="S494" s="281"/>
      <c r="T494" s="281"/>
      <c r="U494" s="281"/>
      <c r="V494" s="281"/>
      <c r="W494" s="281"/>
      <c r="X494" s="281"/>
      <c r="Y494" s="281"/>
      <c r="Z494" s="281"/>
    </row>
    <row r="495" spans="1:26" ht="12.75" customHeight="1">
      <c r="A495" s="281"/>
      <c r="B495" s="281"/>
      <c r="C495" s="281"/>
      <c r="D495" s="281"/>
      <c r="E495" s="281"/>
      <c r="F495" s="281"/>
      <c r="G495" s="281"/>
      <c r="H495" s="281"/>
      <c r="I495" s="281"/>
      <c r="J495" s="281"/>
      <c r="K495" s="281"/>
      <c r="L495" s="281"/>
      <c r="M495" s="281"/>
      <c r="N495" s="281"/>
      <c r="O495" s="281"/>
      <c r="P495" s="281"/>
      <c r="Q495" s="281"/>
      <c r="R495" s="281"/>
      <c r="S495" s="281"/>
      <c r="T495" s="281"/>
      <c r="U495" s="281"/>
      <c r="V495" s="281"/>
      <c r="W495" s="281"/>
      <c r="X495" s="281"/>
      <c r="Y495" s="281"/>
      <c r="Z495" s="281"/>
    </row>
    <row r="496" spans="1:26" ht="12.75" customHeight="1">
      <c r="A496" s="281"/>
      <c r="B496" s="281"/>
      <c r="C496" s="281"/>
      <c r="D496" s="281"/>
      <c r="E496" s="281"/>
      <c r="F496" s="281"/>
      <c r="G496" s="281"/>
      <c r="H496" s="281"/>
      <c r="I496" s="281"/>
      <c r="J496" s="281"/>
      <c r="K496" s="281"/>
      <c r="L496" s="281"/>
      <c r="M496" s="281"/>
      <c r="N496" s="281"/>
      <c r="O496" s="281"/>
      <c r="P496" s="281"/>
      <c r="Q496" s="281"/>
      <c r="R496" s="281"/>
      <c r="S496" s="281"/>
      <c r="T496" s="281"/>
      <c r="U496" s="281"/>
      <c r="V496" s="281"/>
      <c r="W496" s="281"/>
      <c r="X496" s="281"/>
      <c r="Y496" s="281"/>
      <c r="Z496" s="281"/>
    </row>
    <row r="497" spans="1:26" ht="12.75" customHeight="1">
      <c r="A497" s="281"/>
      <c r="B497" s="281"/>
      <c r="C497" s="281"/>
      <c r="D497" s="281"/>
      <c r="E497" s="281"/>
      <c r="F497" s="281"/>
      <c r="G497" s="281"/>
      <c r="H497" s="281"/>
      <c r="I497" s="281"/>
      <c r="J497" s="281"/>
      <c r="K497" s="281"/>
      <c r="L497" s="281"/>
      <c r="M497" s="281"/>
      <c r="N497" s="281"/>
      <c r="O497" s="281"/>
      <c r="P497" s="281"/>
      <c r="Q497" s="281"/>
      <c r="R497" s="281"/>
      <c r="S497" s="281"/>
      <c r="T497" s="281"/>
      <c r="U497" s="281"/>
      <c r="V497" s="281"/>
      <c r="W497" s="281"/>
      <c r="X497" s="281"/>
      <c r="Y497" s="281"/>
      <c r="Z497" s="281"/>
    </row>
    <row r="498" spans="1:26" ht="12.75" customHeight="1">
      <c r="A498" s="281"/>
      <c r="B498" s="281"/>
      <c r="C498" s="281"/>
      <c r="D498" s="281"/>
      <c r="E498" s="281"/>
      <c r="F498" s="281"/>
      <c r="G498" s="281"/>
      <c r="H498" s="281"/>
      <c r="I498" s="281"/>
      <c r="J498" s="281"/>
      <c r="K498" s="281"/>
      <c r="L498" s="281"/>
      <c r="M498" s="281"/>
      <c r="N498" s="281"/>
      <c r="O498" s="281"/>
      <c r="P498" s="281"/>
      <c r="Q498" s="281"/>
      <c r="R498" s="281"/>
      <c r="S498" s="281"/>
      <c r="T498" s="281"/>
      <c r="U498" s="281"/>
      <c r="V498" s="281"/>
      <c r="W498" s="281"/>
      <c r="X498" s="281"/>
      <c r="Y498" s="281"/>
      <c r="Z498" s="281"/>
    </row>
    <row r="499" spans="1:26" ht="12.75" customHeight="1">
      <c r="A499" s="281"/>
      <c r="B499" s="281"/>
      <c r="C499" s="281"/>
      <c r="D499" s="281"/>
      <c r="E499" s="281"/>
      <c r="F499" s="281"/>
      <c r="G499" s="281"/>
      <c r="H499" s="281"/>
      <c r="I499" s="281"/>
      <c r="J499" s="281"/>
      <c r="K499" s="281"/>
      <c r="L499" s="281"/>
      <c r="M499" s="281"/>
      <c r="N499" s="281"/>
      <c r="O499" s="281"/>
      <c r="P499" s="281"/>
      <c r="Q499" s="281"/>
      <c r="R499" s="281"/>
      <c r="S499" s="281"/>
      <c r="T499" s="281"/>
      <c r="U499" s="281"/>
      <c r="V499" s="281"/>
      <c r="W499" s="281"/>
      <c r="X499" s="281"/>
      <c r="Y499" s="281"/>
      <c r="Z499" s="281"/>
    </row>
    <row r="500" spans="1:26" ht="12.75" customHeight="1">
      <c r="A500" s="281"/>
      <c r="B500" s="281"/>
      <c r="C500" s="281"/>
      <c r="D500" s="281"/>
      <c r="E500" s="281"/>
      <c r="F500" s="281"/>
      <c r="G500" s="281"/>
      <c r="H500" s="281"/>
      <c r="I500" s="281"/>
      <c r="J500" s="281"/>
      <c r="K500" s="281"/>
      <c r="L500" s="281"/>
      <c r="M500" s="281"/>
      <c r="N500" s="281"/>
      <c r="O500" s="281"/>
      <c r="P500" s="281"/>
      <c r="Q500" s="281"/>
      <c r="R500" s="281"/>
      <c r="S500" s="281"/>
      <c r="T500" s="281"/>
      <c r="U500" s="281"/>
      <c r="V500" s="281"/>
      <c r="W500" s="281"/>
      <c r="X500" s="281"/>
      <c r="Y500" s="281"/>
      <c r="Z500" s="281"/>
    </row>
    <row r="501" spans="1:26" ht="12.75" customHeight="1">
      <c r="A501" s="281"/>
      <c r="B501" s="281"/>
      <c r="C501" s="281"/>
      <c r="D501" s="281"/>
      <c r="E501" s="281"/>
      <c r="F501" s="281"/>
      <c r="G501" s="281"/>
      <c r="H501" s="281"/>
      <c r="I501" s="281"/>
      <c r="J501" s="281"/>
      <c r="K501" s="281"/>
      <c r="L501" s="281"/>
      <c r="M501" s="281"/>
      <c r="N501" s="281"/>
      <c r="O501" s="281"/>
      <c r="P501" s="281"/>
      <c r="Q501" s="281"/>
      <c r="R501" s="281"/>
      <c r="S501" s="281"/>
      <c r="T501" s="281"/>
      <c r="U501" s="281"/>
      <c r="V501" s="281"/>
      <c r="W501" s="281"/>
      <c r="X501" s="281"/>
      <c r="Y501" s="281"/>
      <c r="Z501" s="281"/>
    </row>
    <row r="502" spans="1:26" ht="12.75" customHeight="1">
      <c r="A502" s="281"/>
      <c r="B502" s="281"/>
      <c r="C502" s="281"/>
      <c r="D502" s="281"/>
      <c r="E502" s="281"/>
      <c r="F502" s="281"/>
      <c r="G502" s="281"/>
      <c r="H502" s="281"/>
      <c r="I502" s="281"/>
      <c r="J502" s="281"/>
      <c r="K502" s="281"/>
      <c r="L502" s="281"/>
      <c r="M502" s="281"/>
      <c r="N502" s="281"/>
      <c r="O502" s="281"/>
      <c r="P502" s="281"/>
      <c r="Q502" s="281"/>
      <c r="R502" s="281"/>
      <c r="S502" s="281"/>
      <c r="T502" s="281"/>
      <c r="U502" s="281"/>
      <c r="V502" s="281"/>
      <c r="W502" s="281"/>
      <c r="X502" s="281"/>
      <c r="Y502" s="281"/>
      <c r="Z502" s="281"/>
    </row>
    <row r="503" spans="1:26" ht="12.75" customHeight="1">
      <c r="A503" s="281"/>
      <c r="B503" s="281"/>
      <c r="C503" s="281"/>
      <c r="D503" s="281"/>
      <c r="E503" s="281"/>
      <c r="F503" s="281"/>
      <c r="G503" s="281"/>
      <c r="H503" s="281"/>
      <c r="I503" s="281"/>
      <c r="J503" s="281"/>
      <c r="K503" s="281"/>
      <c r="L503" s="281"/>
      <c r="M503" s="281"/>
      <c r="N503" s="281"/>
      <c r="O503" s="281"/>
      <c r="P503" s="281"/>
      <c r="Q503" s="281"/>
      <c r="R503" s="281"/>
      <c r="S503" s="281"/>
      <c r="T503" s="281"/>
      <c r="U503" s="281"/>
      <c r="V503" s="281"/>
      <c r="W503" s="281"/>
      <c r="X503" s="281"/>
      <c r="Y503" s="281"/>
      <c r="Z503" s="281"/>
    </row>
    <row r="504" spans="1:26" ht="12.75" customHeight="1">
      <c r="A504" s="281"/>
      <c r="B504" s="281"/>
      <c r="C504" s="281"/>
      <c r="D504" s="281"/>
      <c r="E504" s="281"/>
      <c r="F504" s="281"/>
      <c r="G504" s="281"/>
      <c r="H504" s="281"/>
      <c r="I504" s="281"/>
      <c r="J504" s="281"/>
      <c r="K504" s="281"/>
      <c r="L504" s="281"/>
      <c r="M504" s="281"/>
      <c r="N504" s="281"/>
      <c r="O504" s="281"/>
      <c r="P504" s="281"/>
      <c r="Q504" s="281"/>
      <c r="R504" s="281"/>
      <c r="S504" s="281"/>
      <c r="T504" s="281"/>
      <c r="U504" s="281"/>
      <c r="V504" s="281"/>
      <c r="W504" s="281"/>
      <c r="X504" s="281"/>
      <c r="Y504" s="281"/>
      <c r="Z504" s="281"/>
    </row>
    <row r="505" spans="1:26" ht="12.75" customHeight="1">
      <c r="A505" s="281"/>
      <c r="B505" s="281"/>
      <c r="C505" s="281"/>
      <c r="D505" s="281"/>
      <c r="E505" s="281"/>
      <c r="F505" s="281"/>
      <c r="G505" s="281"/>
      <c r="H505" s="281"/>
      <c r="I505" s="281"/>
      <c r="J505" s="281"/>
      <c r="K505" s="281"/>
      <c r="L505" s="281"/>
      <c r="M505" s="281"/>
      <c r="N505" s="281"/>
      <c r="O505" s="281"/>
      <c r="P505" s="281"/>
      <c r="Q505" s="281"/>
      <c r="R505" s="281"/>
      <c r="S505" s="281"/>
      <c r="T505" s="281"/>
      <c r="U505" s="281"/>
      <c r="V505" s="281"/>
      <c r="W505" s="281"/>
      <c r="X505" s="281"/>
      <c r="Y505" s="281"/>
      <c r="Z505" s="281"/>
    </row>
    <row r="506" spans="1:26" ht="12.75" customHeight="1">
      <c r="A506" s="281"/>
      <c r="B506" s="281"/>
      <c r="C506" s="281"/>
      <c r="D506" s="281"/>
      <c r="E506" s="281"/>
      <c r="F506" s="281"/>
      <c r="G506" s="281"/>
      <c r="H506" s="281"/>
      <c r="I506" s="281"/>
      <c r="J506" s="281"/>
      <c r="K506" s="281"/>
      <c r="L506" s="281"/>
      <c r="M506" s="281"/>
      <c r="N506" s="281"/>
      <c r="O506" s="281"/>
      <c r="P506" s="281"/>
      <c r="Q506" s="281"/>
      <c r="R506" s="281"/>
      <c r="S506" s="281"/>
      <c r="T506" s="281"/>
      <c r="U506" s="281"/>
      <c r="V506" s="281"/>
      <c r="W506" s="281"/>
      <c r="X506" s="281"/>
      <c r="Y506" s="281"/>
      <c r="Z506" s="281"/>
    </row>
    <row r="507" spans="1:26" ht="12.75" customHeight="1">
      <c r="A507" s="281"/>
      <c r="B507" s="281"/>
      <c r="C507" s="281"/>
      <c r="D507" s="281"/>
      <c r="E507" s="281"/>
      <c r="F507" s="281"/>
      <c r="G507" s="281"/>
      <c r="H507" s="281"/>
      <c r="I507" s="281"/>
      <c r="J507" s="281"/>
      <c r="K507" s="281"/>
      <c r="L507" s="281"/>
      <c r="M507" s="281"/>
      <c r="N507" s="281"/>
      <c r="O507" s="281"/>
      <c r="P507" s="281"/>
      <c r="Q507" s="281"/>
      <c r="R507" s="281"/>
      <c r="S507" s="281"/>
      <c r="T507" s="281"/>
      <c r="U507" s="281"/>
      <c r="V507" s="281"/>
      <c r="W507" s="281"/>
      <c r="X507" s="281"/>
      <c r="Y507" s="281"/>
      <c r="Z507" s="281"/>
    </row>
    <row r="508" spans="1:26" ht="12.75" customHeight="1">
      <c r="A508" s="281"/>
      <c r="B508" s="281"/>
      <c r="C508" s="281"/>
      <c r="D508" s="281"/>
      <c r="E508" s="281"/>
      <c r="F508" s="281"/>
      <c r="G508" s="281"/>
      <c r="H508" s="281"/>
      <c r="I508" s="281"/>
      <c r="J508" s="281"/>
      <c r="K508" s="281"/>
      <c r="L508" s="281"/>
      <c r="M508" s="281"/>
      <c r="N508" s="281"/>
      <c r="O508" s="281"/>
      <c r="P508" s="281"/>
      <c r="Q508" s="281"/>
      <c r="R508" s="281"/>
      <c r="S508" s="281"/>
      <c r="T508" s="281"/>
      <c r="U508" s="281"/>
      <c r="V508" s="281"/>
      <c r="W508" s="281"/>
      <c r="X508" s="281"/>
      <c r="Y508" s="281"/>
      <c r="Z508" s="281"/>
    </row>
    <row r="509" spans="1:26" ht="12.75" customHeight="1">
      <c r="A509" s="281"/>
      <c r="B509" s="281"/>
      <c r="C509" s="281"/>
      <c r="D509" s="281"/>
      <c r="E509" s="281"/>
      <c r="F509" s="281"/>
      <c r="G509" s="281"/>
      <c r="H509" s="281"/>
      <c r="I509" s="281"/>
      <c r="J509" s="281"/>
      <c r="K509" s="281"/>
      <c r="L509" s="281"/>
      <c r="M509" s="281"/>
      <c r="N509" s="281"/>
      <c r="O509" s="281"/>
      <c r="P509" s="281"/>
      <c r="Q509" s="281"/>
      <c r="R509" s="281"/>
      <c r="S509" s="281"/>
      <c r="T509" s="281"/>
      <c r="U509" s="281"/>
      <c r="V509" s="281"/>
      <c r="W509" s="281"/>
      <c r="X509" s="281"/>
      <c r="Y509" s="281"/>
      <c r="Z509" s="281"/>
    </row>
    <row r="510" spans="1:26" ht="12.75" customHeight="1">
      <c r="A510" s="281"/>
      <c r="B510" s="281"/>
      <c r="C510" s="281"/>
      <c r="D510" s="281"/>
      <c r="E510" s="281"/>
      <c r="F510" s="281"/>
      <c r="G510" s="281"/>
      <c r="H510" s="281"/>
      <c r="I510" s="281"/>
      <c r="J510" s="281"/>
      <c r="K510" s="281"/>
      <c r="L510" s="281"/>
      <c r="M510" s="281"/>
      <c r="N510" s="281"/>
      <c r="O510" s="281"/>
      <c r="P510" s="281"/>
      <c r="Q510" s="281"/>
      <c r="R510" s="281"/>
      <c r="S510" s="281"/>
      <c r="T510" s="281"/>
      <c r="U510" s="281"/>
      <c r="V510" s="281"/>
      <c r="W510" s="281"/>
      <c r="X510" s="281"/>
      <c r="Y510" s="281"/>
      <c r="Z510" s="281"/>
    </row>
    <row r="511" spans="1:26" ht="12.75" customHeight="1">
      <c r="A511" s="281"/>
      <c r="B511" s="281"/>
      <c r="C511" s="281"/>
      <c r="D511" s="281"/>
      <c r="E511" s="281"/>
      <c r="F511" s="281"/>
      <c r="G511" s="281"/>
      <c r="H511" s="281"/>
      <c r="I511" s="281"/>
      <c r="J511" s="281"/>
      <c r="K511" s="281"/>
      <c r="L511" s="281"/>
      <c r="M511" s="281"/>
      <c r="N511" s="281"/>
      <c r="O511" s="281"/>
      <c r="P511" s="281"/>
      <c r="Q511" s="281"/>
      <c r="R511" s="281"/>
      <c r="S511" s="281"/>
      <c r="T511" s="281"/>
      <c r="U511" s="281"/>
      <c r="V511" s="281"/>
      <c r="W511" s="281"/>
      <c r="X511" s="281"/>
      <c r="Y511" s="281"/>
      <c r="Z511" s="281"/>
    </row>
    <row r="512" spans="1:26" ht="12.75" customHeight="1">
      <c r="A512" s="281"/>
      <c r="B512" s="281"/>
      <c r="C512" s="281"/>
      <c r="D512" s="281"/>
      <c r="E512" s="281"/>
      <c r="F512" s="281"/>
      <c r="G512" s="281"/>
      <c r="H512" s="281"/>
      <c r="I512" s="281"/>
      <c r="J512" s="281"/>
      <c r="K512" s="281"/>
      <c r="L512" s="281"/>
      <c r="M512" s="281"/>
      <c r="N512" s="281"/>
      <c r="O512" s="281"/>
      <c r="P512" s="281"/>
      <c r="Q512" s="281"/>
      <c r="R512" s="281"/>
      <c r="S512" s="281"/>
      <c r="T512" s="281"/>
      <c r="U512" s="281"/>
      <c r="V512" s="281"/>
      <c r="W512" s="281"/>
      <c r="X512" s="281"/>
      <c r="Y512" s="281"/>
      <c r="Z512" s="281"/>
    </row>
    <row r="513" spans="1:26" ht="12.75" customHeight="1">
      <c r="A513" s="281"/>
      <c r="B513" s="281"/>
      <c r="C513" s="281"/>
      <c r="D513" s="281"/>
      <c r="E513" s="281"/>
      <c r="F513" s="281"/>
      <c r="G513" s="281"/>
      <c r="H513" s="281"/>
      <c r="I513" s="281"/>
      <c r="J513" s="281"/>
      <c r="K513" s="281"/>
      <c r="L513" s="281"/>
      <c r="M513" s="281"/>
      <c r="N513" s="281"/>
      <c r="O513" s="281"/>
      <c r="P513" s="281"/>
      <c r="Q513" s="281"/>
      <c r="R513" s="281"/>
      <c r="S513" s="281"/>
      <c r="T513" s="281"/>
      <c r="U513" s="281"/>
      <c r="V513" s="281"/>
      <c r="W513" s="281"/>
      <c r="X513" s="281"/>
      <c r="Y513" s="281"/>
      <c r="Z513" s="281"/>
    </row>
    <row r="514" spans="1:26" ht="12.75" customHeight="1">
      <c r="A514" s="281"/>
      <c r="B514" s="281"/>
      <c r="C514" s="281"/>
      <c r="D514" s="281"/>
      <c r="E514" s="281"/>
      <c r="F514" s="281"/>
      <c r="G514" s="281"/>
      <c r="H514" s="281"/>
      <c r="I514" s="281"/>
      <c r="J514" s="281"/>
      <c r="K514" s="281"/>
      <c r="L514" s="281"/>
      <c r="M514" s="281"/>
      <c r="N514" s="281"/>
      <c r="O514" s="281"/>
      <c r="P514" s="281"/>
      <c r="Q514" s="281"/>
      <c r="R514" s="281"/>
      <c r="S514" s="281"/>
      <c r="T514" s="281"/>
      <c r="U514" s="281"/>
      <c r="V514" s="281"/>
      <c r="W514" s="281"/>
      <c r="X514" s="281"/>
      <c r="Y514" s="281"/>
      <c r="Z514" s="281"/>
    </row>
    <row r="515" spans="1:26" ht="12.75" customHeight="1">
      <c r="A515" s="281"/>
      <c r="B515" s="281"/>
      <c r="C515" s="281"/>
      <c r="D515" s="281"/>
      <c r="E515" s="281"/>
      <c r="F515" s="281"/>
      <c r="G515" s="281"/>
      <c r="H515" s="281"/>
      <c r="I515" s="281"/>
      <c r="J515" s="281"/>
      <c r="K515" s="281"/>
      <c r="L515" s="281"/>
      <c r="M515" s="281"/>
      <c r="N515" s="281"/>
      <c r="O515" s="281"/>
      <c r="P515" s="281"/>
      <c r="Q515" s="281"/>
      <c r="R515" s="281"/>
      <c r="S515" s="281"/>
      <c r="T515" s="281"/>
      <c r="U515" s="281"/>
      <c r="V515" s="281"/>
      <c r="W515" s="281"/>
      <c r="X515" s="281"/>
      <c r="Y515" s="281"/>
      <c r="Z515" s="281"/>
    </row>
    <row r="516" spans="1:26" ht="12.75" customHeight="1">
      <c r="A516" s="281"/>
      <c r="B516" s="281"/>
      <c r="C516" s="281"/>
      <c r="D516" s="281"/>
      <c r="E516" s="281"/>
      <c r="F516" s="281"/>
      <c r="G516" s="281"/>
      <c r="H516" s="281"/>
      <c r="I516" s="281"/>
      <c r="J516" s="281"/>
      <c r="K516" s="281"/>
      <c r="L516" s="281"/>
      <c r="M516" s="281"/>
      <c r="N516" s="281"/>
      <c r="O516" s="281"/>
      <c r="P516" s="281"/>
      <c r="Q516" s="281"/>
      <c r="R516" s="281"/>
      <c r="S516" s="281"/>
      <c r="T516" s="281"/>
      <c r="U516" s="281"/>
      <c r="V516" s="281"/>
      <c r="W516" s="281"/>
      <c r="X516" s="281"/>
      <c r="Y516" s="281"/>
      <c r="Z516" s="281"/>
    </row>
    <row r="517" spans="1:26" ht="12.75" customHeight="1">
      <c r="A517" s="281"/>
      <c r="B517" s="281"/>
      <c r="C517" s="281"/>
      <c r="D517" s="281"/>
      <c r="E517" s="281"/>
      <c r="F517" s="281"/>
      <c r="G517" s="281"/>
      <c r="H517" s="281"/>
      <c r="I517" s="281"/>
      <c r="J517" s="281"/>
      <c r="K517" s="281"/>
      <c r="L517" s="281"/>
      <c r="M517" s="281"/>
      <c r="N517" s="281"/>
      <c r="O517" s="281"/>
      <c r="P517" s="281"/>
      <c r="Q517" s="281"/>
      <c r="R517" s="281"/>
      <c r="S517" s="281"/>
      <c r="T517" s="281"/>
      <c r="U517" s="281"/>
      <c r="V517" s="281"/>
      <c r="W517" s="281"/>
      <c r="X517" s="281"/>
      <c r="Y517" s="281"/>
      <c r="Z517" s="281"/>
    </row>
    <row r="518" spans="1:26" ht="12.75" customHeight="1">
      <c r="A518" s="281"/>
      <c r="B518" s="281"/>
      <c r="C518" s="281"/>
      <c r="D518" s="281"/>
      <c r="E518" s="281"/>
      <c r="F518" s="281"/>
      <c r="G518" s="281"/>
      <c r="H518" s="281"/>
      <c r="I518" s="281"/>
      <c r="J518" s="281"/>
      <c r="K518" s="281"/>
      <c r="L518" s="281"/>
      <c r="M518" s="281"/>
      <c r="N518" s="281"/>
      <c r="O518" s="281"/>
      <c r="P518" s="281"/>
      <c r="Q518" s="281"/>
      <c r="R518" s="281"/>
      <c r="S518" s="281"/>
      <c r="T518" s="281"/>
      <c r="U518" s="281"/>
      <c r="V518" s="281"/>
      <c r="W518" s="281"/>
      <c r="X518" s="281"/>
      <c r="Y518" s="281"/>
      <c r="Z518" s="281"/>
    </row>
    <row r="519" spans="1:26" ht="12.75" customHeight="1">
      <c r="A519" s="281"/>
      <c r="B519" s="281"/>
      <c r="C519" s="281"/>
      <c r="D519" s="281"/>
      <c r="E519" s="281"/>
      <c r="F519" s="281"/>
      <c r="G519" s="281"/>
      <c r="H519" s="281"/>
      <c r="I519" s="281"/>
      <c r="J519" s="281"/>
      <c r="K519" s="281"/>
      <c r="L519" s="281"/>
      <c r="M519" s="281"/>
      <c r="N519" s="281"/>
      <c r="O519" s="281"/>
      <c r="P519" s="281"/>
      <c r="Q519" s="281"/>
      <c r="R519" s="281"/>
      <c r="S519" s="281"/>
      <c r="T519" s="281"/>
      <c r="U519" s="281"/>
      <c r="V519" s="281"/>
      <c r="W519" s="281"/>
      <c r="X519" s="281"/>
      <c r="Y519" s="281"/>
      <c r="Z519" s="281"/>
    </row>
    <row r="520" spans="1:26" ht="12.75" customHeight="1">
      <c r="A520" s="281"/>
      <c r="B520" s="281"/>
      <c r="C520" s="281"/>
      <c r="D520" s="281"/>
      <c r="E520" s="281"/>
      <c r="F520" s="281"/>
      <c r="G520" s="281"/>
      <c r="H520" s="281"/>
      <c r="I520" s="281"/>
      <c r="J520" s="281"/>
      <c r="K520" s="281"/>
      <c r="L520" s="281"/>
      <c r="M520" s="281"/>
      <c r="N520" s="281"/>
      <c r="O520" s="281"/>
      <c r="P520" s="281"/>
      <c r="Q520" s="281"/>
      <c r="R520" s="281"/>
      <c r="S520" s="281"/>
      <c r="T520" s="281"/>
      <c r="U520" s="281"/>
      <c r="V520" s="281"/>
      <c r="W520" s="281"/>
      <c r="X520" s="281"/>
      <c r="Y520" s="281"/>
      <c r="Z520" s="281"/>
    </row>
    <row r="521" spans="1:26" ht="12.75" customHeight="1">
      <c r="A521" s="281"/>
      <c r="B521" s="281"/>
      <c r="C521" s="281"/>
      <c r="D521" s="281"/>
      <c r="E521" s="281"/>
      <c r="F521" s="281"/>
      <c r="G521" s="281"/>
      <c r="H521" s="281"/>
      <c r="I521" s="281"/>
      <c r="J521" s="281"/>
      <c r="K521" s="281"/>
      <c r="L521" s="281"/>
      <c r="M521" s="281"/>
      <c r="N521" s="281"/>
      <c r="O521" s="281"/>
      <c r="P521" s="281"/>
      <c r="Q521" s="281"/>
      <c r="R521" s="281"/>
      <c r="S521" s="281"/>
      <c r="T521" s="281"/>
      <c r="U521" s="281"/>
      <c r="V521" s="281"/>
      <c r="W521" s="281"/>
      <c r="X521" s="281"/>
      <c r="Y521" s="281"/>
      <c r="Z521" s="281"/>
    </row>
    <row r="522" spans="1:26" ht="12.75" customHeight="1">
      <c r="A522" s="281"/>
      <c r="B522" s="281"/>
      <c r="C522" s="281"/>
      <c r="D522" s="281"/>
      <c r="E522" s="281"/>
      <c r="F522" s="281"/>
      <c r="G522" s="281"/>
      <c r="H522" s="281"/>
      <c r="I522" s="281"/>
      <c r="J522" s="281"/>
      <c r="K522" s="281"/>
      <c r="L522" s="281"/>
      <c r="M522" s="281"/>
      <c r="N522" s="281"/>
      <c r="O522" s="281"/>
      <c r="P522" s="281"/>
      <c r="Q522" s="281"/>
      <c r="R522" s="281"/>
      <c r="S522" s="281"/>
      <c r="T522" s="281"/>
      <c r="U522" s="281"/>
      <c r="V522" s="281"/>
      <c r="W522" s="281"/>
      <c r="X522" s="281"/>
      <c r="Y522" s="281"/>
      <c r="Z522" s="281"/>
    </row>
    <row r="523" spans="1:26" ht="12.75" customHeight="1">
      <c r="A523" s="281"/>
      <c r="B523" s="281"/>
      <c r="C523" s="281"/>
      <c r="D523" s="281"/>
      <c r="E523" s="281"/>
      <c r="F523" s="281"/>
      <c r="G523" s="281"/>
      <c r="H523" s="281"/>
      <c r="I523" s="281"/>
      <c r="J523" s="281"/>
      <c r="K523" s="281"/>
      <c r="L523" s="281"/>
      <c r="M523" s="281"/>
      <c r="N523" s="281"/>
      <c r="O523" s="281"/>
      <c r="P523" s="281"/>
      <c r="Q523" s="281"/>
      <c r="R523" s="281"/>
      <c r="S523" s="281"/>
      <c r="T523" s="281"/>
      <c r="U523" s="281"/>
      <c r="V523" s="281"/>
      <c r="W523" s="281"/>
      <c r="X523" s="281"/>
      <c r="Y523" s="281"/>
      <c r="Z523" s="281"/>
    </row>
    <row r="524" spans="1:26" ht="12.75" customHeight="1">
      <c r="A524" s="281"/>
      <c r="B524" s="281"/>
      <c r="C524" s="281"/>
      <c r="D524" s="281"/>
      <c r="E524" s="281"/>
      <c r="F524" s="281"/>
      <c r="G524" s="281"/>
      <c r="H524" s="281"/>
      <c r="I524" s="281"/>
      <c r="J524" s="281"/>
      <c r="K524" s="281"/>
      <c r="L524" s="281"/>
      <c r="M524" s="281"/>
      <c r="N524" s="281"/>
      <c r="O524" s="281"/>
      <c r="P524" s="281"/>
      <c r="Q524" s="281"/>
      <c r="R524" s="281"/>
      <c r="S524" s="281"/>
      <c r="T524" s="281"/>
      <c r="U524" s="281"/>
      <c r="V524" s="281"/>
      <c r="W524" s="281"/>
      <c r="X524" s="281"/>
      <c r="Y524" s="281"/>
      <c r="Z524" s="281"/>
    </row>
    <row r="525" spans="1:26" ht="12.75" customHeight="1">
      <c r="A525" s="281"/>
      <c r="B525" s="281"/>
      <c r="C525" s="281"/>
      <c r="D525" s="281"/>
      <c r="E525" s="281"/>
      <c r="F525" s="281"/>
      <c r="G525" s="281"/>
      <c r="H525" s="281"/>
      <c r="I525" s="281"/>
      <c r="J525" s="281"/>
      <c r="K525" s="281"/>
      <c r="L525" s="281"/>
      <c r="M525" s="281"/>
      <c r="N525" s="281"/>
      <c r="O525" s="281"/>
      <c r="P525" s="281"/>
      <c r="Q525" s="281"/>
      <c r="R525" s="281"/>
      <c r="S525" s="281"/>
      <c r="T525" s="281"/>
      <c r="U525" s="281"/>
      <c r="V525" s="281"/>
      <c r="W525" s="281"/>
      <c r="X525" s="281"/>
      <c r="Y525" s="281"/>
      <c r="Z525" s="281"/>
    </row>
    <row r="526" spans="1:26" ht="12.75" customHeight="1">
      <c r="A526" s="281"/>
      <c r="B526" s="281"/>
      <c r="C526" s="281"/>
      <c r="D526" s="281"/>
      <c r="E526" s="281"/>
      <c r="F526" s="281"/>
      <c r="G526" s="281"/>
      <c r="H526" s="281"/>
      <c r="I526" s="281"/>
      <c r="J526" s="281"/>
      <c r="K526" s="281"/>
      <c r="L526" s="281"/>
      <c r="M526" s="281"/>
      <c r="N526" s="281"/>
      <c r="O526" s="281"/>
      <c r="P526" s="281"/>
      <c r="Q526" s="281"/>
      <c r="R526" s="281"/>
      <c r="S526" s="281"/>
      <c r="T526" s="281"/>
      <c r="U526" s="281"/>
      <c r="V526" s="281"/>
      <c r="W526" s="281"/>
      <c r="X526" s="281"/>
      <c r="Y526" s="281"/>
      <c r="Z526" s="281"/>
    </row>
    <row r="527" spans="1:26" ht="12.75" customHeight="1">
      <c r="A527" s="281"/>
      <c r="B527" s="281"/>
      <c r="C527" s="281"/>
      <c r="D527" s="281"/>
      <c r="E527" s="281"/>
      <c r="F527" s="281"/>
      <c r="G527" s="281"/>
      <c r="H527" s="281"/>
      <c r="I527" s="281"/>
      <c r="J527" s="281"/>
      <c r="K527" s="281"/>
      <c r="L527" s="281"/>
      <c r="M527" s="281"/>
      <c r="N527" s="281"/>
      <c r="O527" s="281"/>
      <c r="P527" s="281"/>
      <c r="Q527" s="281"/>
      <c r="R527" s="281"/>
      <c r="S527" s="281"/>
      <c r="T527" s="281"/>
      <c r="U527" s="281"/>
      <c r="V527" s="281"/>
      <c r="W527" s="281"/>
      <c r="X527" s="281"/>
      <c r="Y527" s="281"/>
      <c r="Z527" s="281"/>
    </row>
    <row r="528" spans="1:26" ht="12.75" customHeight="1">
      <c r="A528" s="281"/>
      <c r="B528" s="281"/>
      <c r="C528" s="281"/>
      <c r="D528" s="281"/>
      <c r="E528" s="281"/>
      <c r="F528" s="281"/>
      <c r="G528" s="281"/>
      <c r="H528" s="281"/>
      <c r="I528" s="281"/>
      <c r="J528" s="281"/>
      <c r="K528" s="281"/>
      <c r="L528" s="281"/>
      <c r="M528" s="281"/>
      <c r="N528" s="281"/>
      <c r="O528" s="281"/>
      <c r="P528" s="281"/>
      <c r="Q528" s="281"/>
      <c r="R528" s="281"/>
      <c r="S528" s="281"/>
      <c r="T528" s="281"/>
      <c r="U528" s="281"/>
      <c r="V528" s="281"/>
      <c r="W528" s="281"/>
      <c r="X528" s="281"/>
      <c r="Y528" s="281"/>
      <c r="Z528" s="281"/>
    </row>
    <row r="529" spans="1:26" ht="12.75" customHeight="1">
      <c r="A529" s="281"/>
      <c r="B529" s="281"/>
      <c r="C529" s="281"/>
      <c r="D529" s="281"/>
      <c r="E529" s="281"/>
      <c r="F529" s="281"/>
      <c r="G529" s="281"/>
      <c r="H529" s="281"/>
      <c r="I529" s="281"/>
      <c r="J529" s="281"/>
      <c r="K529" s="281"/>
      <c r="L529" s="281"/>
      <c r="M529" s="281"/>
      <c r="N529" s="281"/>
      <c r="O529" s="281"/>
      <c r="P529" s="281"/>
      <c r="Q529" s="281"/>
      <c r="R529" s="281"/>
      <c r="S529" s="281"/>
      <c r="T529" s="281"/>
      <c r="U529" s="281"/>
      <c r="V529" s="281"/>
      <c r="W529" s="281"/>
      <c r="X529" s="281"/>
      <c r="Y529" s="281"/>
      <c r="Z529" s="281"/>
    </row>
    <row r="530" spans="1:26" ht="12.75" customHeight="1">
      <c r="A530" s="281"/>
      <c r="B530" s="281"/>
      <c r="C530" s="281"/>
      <c r="D530" s="281"/>
      <c r="E530" s="281"/>
      <c r="F530" s="281"/>
      <c r="G530" s="281"/>
      <c r="H530" s="281"/>
      <c r="I530" s="281"/>
      <c r="J530" s="281"/>
      <c r="K530" s="281"/>
      <c r="L530" s="281"/>
      <c r="M530" s="281"/>
      <c r="N530" s="281"/>
      <c r="O530" s="281"/>
      <c r="P530" s="281"/>
      <c r="Q530" s="281"/>
      <c r="R530" s="281"/>
      <c r="S530" s="281"/>
      <c r="T530" s="281"/>
      <c r="U530" s="281"/>
      <c r="V530" s="281"/>
      <c r="W530" s="281"/>
      <c r="X530" s="281"/>
      <c r="Y530" s="281"/>
      <c r="Z530" s="281"/>
    </row>
    <row r="531" spans="1:26" ht="12.75" customHeight="1">
      <c r="A531" s="281"/>
      <c r="B531" s="281"/>
      <c r="C531" s="281"/>
      <c r="D531" s="281"/>
      <c r="E531" s="281"/>
      <c r="F531" s="281"/>
      <c r="G531" s="281"/>
      <c r="H531" s="281"/>
      <c r="I531" s="281"/>
      <c r="J531" s="281"/>
      <c r="K531" s="281"/>
      <c r="L531" s="281"/>
      <c r="M531" s="281"/>
      <c r="N531" s="281"/>
      <c r="O531" s="281"/>
      <c r="P531" s="281"/>
      <c r="Q531" s="281"/>
      <c r="R531" s="281"/>
      <c r="S531" s="281"/>
      <c r="T531" s="281"/>
      <c r="U531" s="281"/>
      <c r="V531" s="281"/>
      <c r="W531" s="281"/>
      <c r="X531" s="281"/>
      <c r="Y531" s="281"/>
      <c r="Z531" s="281"/>
    </row>
    <row r="532" spans="1:26" ht="12.75" customHeight="1">
      <c r="A532" s="281"/>
      <c r="B532" s="281"/>
      <c r="C532" s="281"/>
      <c r="D532" s="281"/>
      <c r="E532" s="281"/>
      <c r="F532" s="281"/>
      <c r="G532" s="281"/>
      <c r="H532" s="281"/>
      <c r="I532" s="281"/>
      <c r="J532" s="281"/>
      <c r="K532" s="281"/>
      <c r="L532" s="281"/>
      <c r="M532" s="281"/>
      <c r="N532" s="281"/>
      <c r="O532" s="281"/>
      <c r="P532" s="281"/>
      <c r="Q532" s="281"/>
      <c r="R532" s="281"/>
      <c r="S532" s="281"/>
      <c r="T532" s="281"/>
      <c r="U532" s="281"/>
      <c r="V532" s="281"/>
      <c r="W532" s="281"/>
      <c r="X532" s="281"/>
      <c r="Y532" s="281"/>
      <c r="Z532" s="281"/>
    </row>
    <row r="533" spans="1:26" ht="12.75" customHeight="1">
      <c r="A533" s="281"/>
      <c r="B533" s="281"/>
      <c r="C533" s="281"/>
      <c r="D533" s="281"/>
      <c r="E533" s="281"/>
      <c r="F533" s="281"/>
      <c r="G533" s="281"/>
      <c r="H533" s="281"/>
      <c r="I533" s="281"/>
      <c r="J533" s="281"/>
      <c r="K533" s="281"/>
      <c r="L533" s="281"/>
      <c r="M533" s="281"/>
      <c r="N533" s="281"/>
      <c r="O533" s="281"/>
      <c r="P533" s="281"/>
      <c r="Q533" s="281"/>
      <c r="R533" s="281"/>
      <c r="S533" s="281"/>
      <c r="T533" s="281"/>
      <c r="U533" s="281"/>
      <c r="V533" s="281"/>
      <c r="W533" s="281"/>
      <c r="X533" s="281"/>
      <c r="Y533" s="281"/>
      <c r="Z533" s="281"/>
    </row>
    <row r="534" spans="1:26" ht="12.75" customHeight="1">
      <c r="A534" s="281"/>
      <c r="B534" s="281"/>
      <c r="C534" s="281"/>
      <c r="D534" s="281"/>
      <c r="E534" s="281"/>
      <c r="F534" s="281"/>
      <c r="G534" s="281"/>
      <c r="H534" s="281"/>
      <c r="I534" s="281"/>
      <c r="J534" s="281"/>
      <c r="K534" s="281"/>
      <c r="L534" s="281"/>
      <c r="M534" s="281"/>
      <c r="N534" s="281"/>
      <c r="O534" s="281"/>
      <c r="P534" s="281"/>
      <c r="Q534" s="281"/>
      <c r="R534" s="281"/>
      <c r="S534" s="281"/>
      <c r="T534" s="281"/>
      <c r="U534" s="281"/>
      <c r="V534" s="281"/>
      <c r="W534" s="281"/>
      <c r="X534" s="281"/>
      <c r="Y534" s="281"/>
      <c r="Z534" s="281"/>
    </row>
    <row r="535" spans="1:26" ht="12.75" customHeight="1">
      <c r="A535" s="281"/>
      <c r="B535" s="281"/>
      <c r="C535" s="281"/>
      <c r="D535" s="281"/>
      <c r="E535" s="281"/>
      <c r="F535" s="281"/>
      <c r="G535" s="281"/>
      <c r="H535" s="281"/>
      <c r="I535" s="281"/>
      <c r="J535" s="281"/>
      <c r="K535" s="281"/>
      <c r="L535" s="281"/>
      <c r="M535" s="281"/>
      <c r="N535" s="281"/>
      <c r="O535" s="281"/>
      <c r="P535" s="281"/>
      <c r="Q535" s="281"/>
      <c r="R535" s="281"/>
      <c r="S535" s="281"/>
      <c r="T535" s="281"/>
      <c r="U535" s="281"/>
      <c r="V535" s="281"/>
      <c r="W535" s="281"/>
      <c r="X535" s="281"/>
      <c r="Y535" s="281"/>
      <c r="Z535" s="281"/>
    </row>
    <row r="536" spans="1:26" ht="12.75" customHeight="1">
      <c r="A536" s="281"/>
      <c r="B536" s="281"/>
      <c r="C536" s="281"/>
      <c r="D536" s="281"/>
      <c r="E536" s="281"/>
      <c r="F536" s="281"/>
      <c r="G536" s="281"/>
      <c r="H536" s="281"/>
      <c r="I536" s="281"/>
      <c r="J536" s="281"/>
      <c r="K536" s="281"/>
      <c r="L536" s="281"/>
      <c r="M536" s="281"/>
      <c r="N536" s="281"/>
      <c r="O536" s="281"/>
      <c r="P536" s="281"/>
      <c r="Q536" s="281"/>
      <c r="R536" s="281"/>
      <c r="S536" s="281"/>
      <c r="T536" s="281"/>
      <c r="U536" s="281"/>
      <c r="V536" s="281"/>
      <c r="W536" s="281"/>
      <c r="X536" s="281"/>
      <c r="Y536" s="281"/>
      <c r="Z536" s="281"/>
    </row>
    <row r="537" spans="1:26" ht="12.75" customHeight="1">
      <c r="A537" s="281"/>
      <c r="B537" s="281"/>
      <c r="C537" s="281"/>
      <c r="D537" s="281"/>
      <c r="E537" s="281"/>
      <c r="F537" s="281"/>
      <c r="G537" s="281"/>
      <c r="H537" s="281"/>
      <c r="I537" s="281"/>
      <c r="J537" s="281"/>
      <c r="K537" s="281"/>
      <c r="L537" s="281"/>
      <c r="M537" s="281"/>
      <c r="N537" s="281"/>
      <c r="O537" s="281"/>
      <c r="P537" s="281"/>
      <c r="Q537" s="281"/>
      <c r="R537" s="281"/>
      <c r="S537" s="281"/>
      <c r="T537" s="281"/>
      <c r="U537" s="281"/>
      <c r="V537" s="281"/>
      <c r="W537" s="281"/>
      <c r="X537" s="281"/>
      <c r="Y537" s="281"/>
      <c r="Z537" s="281"/>
    </row>
    <row r="538" spans="1:26" ht="12.75" customHeight="1">
      <c r="A538" s="281"/>
      <c r="B538" s="281"/>
      <c r="C538" s="281"/>
      <c r="D538" s="281"/>
      <c r="E538" s="281"/>
      <c r="F538" s="281"/>
      <c r="G538" s="281"/>
      <c r="H538" s="281"/>
      <c r="I538" s="281"/>
      <c r="J538" s="281"/>
      <c r="K538" s="281"/>
      <c r="L538" s="281"/>
      <c r="M538" s="281"/>
      <c r="N538" s="281"/>
      <c r="O538" s="281"/>
      <c r="P538" s="281"/>
      <c r="Q538" s="281"/>
      <c r="R538" s="281"/>
      <c r="S538" s="281"/>
      <c r="T538" s="281"/>
      <c r="U538" s="281"/>
      <c r="V538" s="281"/>
      <c r="W538" s="281"/>
      <c r="X538" s="281"/>
      <c r="Y538" s="281"/>
      <c r="Z538" s="281"/>
    </row>
    <row r="539" spans="1:26" ht="12.75" customHeight="1">
      <c r="A539" s="281"/>
      <c r="B539" s="281"/>
      <c r="C539" s="281"/>
      <c r="D539" s="281"/>
      <c r="E539" s="281"/>
      <c r="F539" s="281"/>
      <c r="G539" s="281"/>
      <c r="H539" s="281"/>
      <c r="I539" s="281"/>
      <c r="J539" s="281"/>
      <c r="K539" s="281"/>
      <c r="L539" s="281"/>
      <c r="M539" s="281"/>
      <c r="N539" s="281"/>
      <c r="O539" s="281"/>
      <c r="P539" s="281"/>
      <c r="Q539" s="281"/>
      <c r="R539" s="281"/>
      <c r="S539" s="281"/>
      <c r="T539" s="281"/>
      <c r="U539" s="281"/>
      <c r="V539" s="281"/>
      <c r="W539" s="281"/>
      <c r="X539" s="281"/>
      <c r="Y539" s="281"/>
      <c r="Z539" s="281"/>
    </row>
    <row r="540" spans="1:26" ht="12.75" customHeight="1">
      <c r="A540" s="281"/>
      <c r="B540" s="281"/>
      <c r="C540" s="281"/>
      <c r="D540" s="281"/>
      <c r="E540" s="281"/>
      <c r="F540" s="281"/>
      <c r="G540" s="281"/>
      <c r="H540" s="281"/>
      <c r="I540" s="281"/>
      <c r="J540" s="281"/>
      <c r="K540" s="281"/>
      <c r="L540" s="281"/>
      <c r="M540" s="281"/>
      <c r="N540" s="281"/>
      <c r="O540" s="281"/>
      <c r="P540" s="281"/>
      <c r="Q540" s="281"/>
      <c r="R540" s="281"/>
      <c r="S540" s="281"/>
      <c r="T540" s="281"/>
      <c r="U540" s="281"/>
      <c r="V540" s="281"/>
      <c r="W540" s="281"/>
      <c r="X540" s="281"/>
      <c r="Y540" s="281"/>
      <c r="Z540" s="281"/>
    </row>
    <row r="541" spans="1:26" ht="12.75" customHeight="1">
      <c r="A541" s="281"/>
      <c r="B541" s="281"/>
      <c r="C541" s="281"/>
      <c r="D541" s="281"/>
      <c r="E541" s="281"/>
      <c r="F541" s="281"/>
      <c r="G541" s="281"/>
      <c r="H541" s="281"/>
      <c r="I541" s="281"/>
      <c r="J541" s="281"/>
      <c r="K541" s="281"/>
      <c r="L541" s="281"/>
      <c r="M541" s="281"/>
      <c r="N541" s="281"/>
      <c r="O541" s="281"/>
      <c r="P541" s="281"/>
      <c r="Q541" s="281"/>
      <c r="R541" s="281"/>
      <c r="S541" s="281"/>
      <c r="T541" s="281"/>
      <c r="U541" s="281"/>
      <c r="V541" s="281"/>
      <c r="W541" s="281"/>
      <c r="X541" s="281"/>
      <c r="Y541" s="281"/>
      <c r="Z541" s="281"/>
    </row>
    <row r="542" spans="1:26" ht="12.75" customHeight="1">
      <c r="A542" s="281"/>
      <c r="B542" s="281"/>
      <c r="C542" s="281"/>
      <c r="D542" s="281"/>
      <c r="E542" s="281"/>
      <c r="F542" s="281"/>
      <c r="G542" s="281"/>
      <c r="H542" s="281"/>
      <c r="I542" s="281"/>
      <c r="J542" s="281"/>
      <c r="K542" s="281"/>
      <c r="L542" s="281"/>
      <c r="M542" s="281"/>
      <c r="N542" s="281"/>
      <c r="O542" s="281"/>
      <c r="P542" s="281"/>
      <c r="Q542" s="281"/>
      <c r="R542" s="281"/>
      <c r="S542" s="281"/>
      <c r="T542" s="281"/>
      <c r="U542" s="281"/>
      <c r="V542" s="281"/>
      <c r="W542" s="281"/>
      <c r="X542" s="281"/>
      <c r="Y542" s="281"/>
      <c r="Z542" s="281"/>
    </row>
    <row r="543" spans="1:26" ht="12.75" customHeight="1">
      <c r="A543" s="281"/>
      <c r="B543" s="281"/>
      <c r="C543" s="281"/>
      <c r="D543" s="281"/>
      <c r="E543" s="281"/>
      <c r="F543" s="281"/>
      <c r="G543" s="281"/>
      <c r="H543" s="281"/>
      <c r="I543" s="281"/>
      <c r="J543" s="281"/>
      <c r="K543" s="281"/>
      <c r="L543" s="281"/>
      <c r="M543" s="281"/>
      <c r="N543" s="281"/>
      <c r="O543" s="281"/>
      <c r="P543" s="281"/>
      <c r="Q543" s="281"/>
      <c r="R543" s="281"/>
      <c r="S543" s="281"/>
      <c r="T543" s="281"/>
      <c r="U543" s="281"/>
      <c r="V543" s="281"/>
      <c r="W543" s="281"/>
      <c r="X543" s="281"/>
      <c r="Y543" s="281"/>
      <c r="Z543" s="281"/>
    </row>
    <row r="544" spans="1:26" ht="12.75" customHeight="1">
      <c r="A544" s="281"/>
      <c r="B544" s="281"/>
      <c r="C544" s="281"/>
      <c r="D544" s="281"/>
      <c r="E544" s="281"/>
      <c r="F544" s="281"/>
      <c r="G544" s="281"/>
      <c r="H544" s="281"/>
      <c r="I544" s="281"/>
      <c r="J544" s="281"/>
      <c r="K544" s="281"/>
      <c r="L544" s="281"/>
      <c r="M544" s="281"/>
      <c r="N544" s="281"/>
      <c r="O544" s="281"/>
      <c r="P544" s="281"/>
      <c r="Q544" s="281"/>
      <c r="R544" s="281"/>
      <c r="S544" s="281"/>
      <c r="T544" s="281"/>
      <c r="U544" s="281"/>
      <c r="V544" s="281"/>
      <c r="W544" s="281"/>
      <c r="X544" s="281"/>
      <c r="Y544" s="281"/>
      <c r="Z544" s="281"/>
    </row>
    <row r="545" spans="1:26" ht="12.75" customHeight="1">
      <c r="A545" s="281"/>
      <c r="B545" s="281"/>
      <c r="C545" s="281"/>
      <c r="D545" s="281"/>
      <c r="E545" s="281"/>
      <c r="F545" s="281"/>
      <c r="G545" s="281"/>
      <c r="H545" s="281"/>
      <c r="I545" s="281"/>
      <c r="J545" s="281"/>
      <c r="K545" s="281"/>
      <c r="L545" s="281"/>
      <c r="M545" s="281"/>
      <c r="N545" s="281"/>
      <c r="O545" s="281"/>
      <c r="P545" s="281"/>
      <c r="Q545" s="281"/>
      <c r="R545" s="281"/>
      <c r="S545" s="281"/>
      <c r="T545" s="281"/>
      <c r="U545" s="281"/>
      <c r="V545" s="281"/>
      <c r="W545" s="281"/>
      <c r="X545" s="281"/>
      <c r="Y545" s="281"/>
      <c r="Z545" s="281"/>
    </row>
    <row r="546" spans="1:26" ht="12.75" customHeight="1">
      <c r="A546" s="281"/>
      <c r="B546" s="281"/>
      <c r="C546" s="281"/>
      <c r="D546" s="281"/>
      <c r="E546" s="281"/>
      <c r="F546" s="281"/>
      <c r="G546" s="281"/>
      <c r="H546" s="281"/>
      <c r="I546" s="281"/>
      <c r="J546" s="281"/>
      <c r="K546" s="281"/>
      <c r="L546" s="281"/>
      <c r="M546" s="281"/>
      <c r="N546" s="281"/>
      <c r="O546" s="281"/>
      <c r="P546" s="281"/>
      <c r="Q546" s="281"/>
      <c r="R546" s="281"/>
      <c r="S546" s="281"/>
      <c r="T546" s="281"/>
      <c r="U546" s="281"/>
      <c r="V546" s="281"/>
      <c r="W546" s="281"/>
      <c r="X546" s="281"/>
      <c r="Y546" s="281"/>
      <c r="Z546" s="281"/>
    </row>
    <row r="547" spans="1:26" ht="12.75" customHeight="1">
      <c r="A547" s="281"/>
      <c r="B547" s="281"/>
      <c r="C547" s="281"/>
      <c r="D547" s="281"/>
      <c r="E547" s="281"/>
      <c r="F547" s="281"/>
      <c r="G547" s="281"/>
      <c r="H547" s="281"/>
      <c r="I547" s="281"/>
      <c r="J547" s="281"/>
      <c r="K547" s="281"/>
      <c r="L547" s="281"/>
      <c r="M547" s="281"/>
      <c r="N547" s="281"/>
      <c r="O547" s="281"/>
      <c r="P547" s="281"/>
      <c r="Q547" s="281"/>
      <c r="R547" s="281"/>
      <c r="S547" s="281"/>
      <c r="T547" s="281"/>
      <c r="U547" s="281"/>
      <c r="V547" s="281"/>
      <c r="W547" s="281"/>
      <c r="X547" s="281"/>
      <c r="Y547" s="281"/>
      <c r="Z547" s="281"/>
    </row>
    <row r="548" spans="1:26" ht="12.75" customHeight="1">
      <c r="A548" s="281"/>
      <c r="B548" s="281"/>
      <c r="C548" s="281"/>
      <c r="D548" s="281"/>
      <c r="E548" s="281"/>
      <c r="F548" s="281"/>
      <c r="G548" s="281"/>
      <c r="H548" s="281"/>
      <c r="I548" s="281"/>
      <c r="J548" s="281"/>
      <c r="K548" s="281"/>
      <c r="L548" s="281"/>
      <c r="M548" s="281"/>
      <c r="N548" s="281"/>
      <c r="O548" s="281"/>
      <c r="P548" s="281"/>
      <c r="Q548" s="281"/>
      <c r="R548" s="281"/>
      <c r="S548" s="281"/>
      <c r="T548" s="281"/>
      <c r="U548" s="281"/>
      <c r="V548" s="281"/>
      <c r="W548" s="281"/>
      <c r="X548" s="281"/>
      <c r="Y548" s="281"/>
      <c r="Z548" s="281"/>
    </row>
    <row r="549" spans="1:26" ht="12.75" customHeight="1">
      <c r="A549" s="281"/>
      <c r="B549" s="281"/>
      <c r="C549" s="281"/>
      <c r="D549" s="281"/>
      <c r="E549" s="281"/>
      <c r="F549" s="281"/>
      <c r="G549" s="281"/>
      <c r="H549" s="281"/>
      <c r="I549" s="281"/>
      <c r="J549" s="281"/>
      <c r="K549" s="281"/>
      <c r="L549" s="281"/>
      <c r="M549" s="281"/>
      <c r="N549" s="281"/>
      <c r="O549" s="281"/>
      <c r="P549" s="281"/>
      <c r="Q549" s="281"/>
      <c r="R549" s="281"/>
      <c r="S549" s="281"/>
      <c r="T549" s="281"/>
      <c r="U549" s="281"/>
      <c r="V549" s="281"/>
      <c r="W549" s="281"/>
      <c r="X549" s="281"/>
      <c r="Y549" s="281"/>
      <c r="Z549" s="281"/>
    </row>
    <row r="550" spans="1:26" ht="12.75" customHeight="1">
      <c r="A550" s="281"/>
      <c r="B550" s="281"/>
      <c r="C550" s="281"/>
      <c r="D550" s="281"/>
      <c r="E550" s="281"/>
      <c r="F550" s="281"/>
      <c r="G550" s="281"/>
      <c r="H550" s="281"/>
      <c r="I550" s="281"/>
      <c r="J550" s="281"/>
      <c r="K550" s="281"/>
      <c r="L550" s="281"/>
      <c r="M550" s="281"/>
      <c r="N550" s="281"/>
      <c r="O550" s="281"/>
      <c r="P550" s="281"/>
      <c r="Q550" s="281"/>
      <c r="R550" s="281"/>
      <c r="S550" s="281"/>
      <c r="T550" s="281"/>
      <c r="U550" s="281"/>
      <c r="V550" s="281"/>
      <c r="W550" s="281"/>
      <c r="X550" s="281"/>
      <c r="Y550" s="281"/>
      <c r="Z550" s="281"/>
    </row>
    <row r="551" spans="1:26" ht="12.75" customHeight="1">
      <c r="A551" s="281"/>
      <c r="B551" s="281"/>
      <c r="C551" s="281"/>
      <c r="D551" s="281"/>
      <c r="E551" s="281"/>
      <c r="F551" s="281"/>
      <c r="G551" s="281"/>
      <c r="H551" s="281"/>
      <c r="I551" s="281"/>
      <c r="J551" s="281"/>
      <c r="K551" s="281"/>
      <c r="L551" s="281"/>
      <c r="M551" s="281"/>
      <c r="N551" s="281"/>
      <c r="O551" s="281"/>
      <c r="P551" s="281"/>
      <c r="Q551" s="281"/>
      <c r="R551" s="281"/>
      <c r="S551" s="281"/>
      <c r="T551" s="281"/>
      <c r="U551" s="281"/>
      <c r="V551" s="281"/>
      <c r="W551" s="281"/>
      <c r="X551" s="281"/>
      <c r="Y551" s="281"/>
      <c r="Z551" s="281"/>
    </row>
    <row r="552" spans="1:26" ht="12.75" customHeight="1">
      <c r="A552" s="281"/>
      <c r="B552" s="281"/>
      <c r="C552" s="281"/>
      <c r="D552" s="281"/>
      <c r="E552" s="281"/>
      <c r="F552" s="281"/>
      <c r="G552" s="281"/>
      <c r="H552" s="281"/>
      <c r="I552" s="281"/>
      <c r="J552" s="281"/>
      <c r="K552" s="281"/>
      <c r="L552" s="281"/>
      <c r="M552" s="281"/>
      <c r="N552" s="281"/>
      <c r="O552" s="281"/>
      <c r="P552" s="281"/>
      <c r="Q552" s="281"/>
      <c r="R552" s="281"/>
      <c r="S552" s="281"/>
      <c r="T552" s="281"/>
      <c r="U552" s="281"/>
      <c r="V552" s="281"/>
      <c r="W552" s="281"/>
      <c r="X552" s="281"/>
      <c r="Y552" s="281"/>
      <c r="Z552" s="281"/>
    </row>
    <row r="553" spans="1:26" ht="12.75" customHeight="1">
      <c r="A553" s="281"/>
      <c r="B553" s="281"/>
      <c r="C553" s="281"/>
      <c r="D553" s="281"/>
      <c r="E553" s="281"/>
      <c r="F553" s="281"/>
      <c r="G553" s="281"/>
      <c r="H553" s="281"/>
      <c r="I553" s="281"/>
      <c r="J553" s="281"/>
      <c r="K553" s="281"/>
      <c r="L553" s="281"/>
      <c r="M553" s="281"/>
      <c r="N553" s="281"/>
      <c r="O553" s="281"/>
      <c r="P553" s="281"/>
      <c r="Q553" s="281"/>
      <c r="R553" s="281"/>
      <c r="S553" s="281"/>
      <c r="T553" s="281"/>
      <c r="U553" s="281"/>
      <c r="V553" s="281"/>
      <c r="W553" s="281"/>
      <c r="X553" s="281"/>
      <c r="Y553" s="281"/>
      <c r="Z553" s="281"/>
    </row>
    <row r="554" spans="1:26" ht="12.75" customHeight="1">
      <c r="A554" s="281"/>
      <c r="B554" s="281"/>
      <c r="C554" s="281"/>
      <c r="D554" s="281"/>
      <c r="E554" s="281"/>
      <c r="F554" s="281"/>
      <c r="G554" s="281"/>
      <c r="H554" s="281"/>
      <c r="I554" s="281"/>
      <c r="J554" s="281"/>
      <c r="K554" s="281"/>
      <c r="L554" s="281"/>
      <c r="M554" s="281"/>
      <c r="N554" s="281"/>
      <c r="O554" s="281"/>
      <c r="P554" s="281"/>
      <c r="Q554" s="281"/>
      <c r="R554" s="281"/>
      <c r="S554" s="281"/>
      <c r="T554" s="281"/>
      <c r="U554" s="281"/>
      <c r="V554" s="281"/>
      <c r="W554" s="281"/>
      <c r="X554" s="281"/>
      <c r="Y554" s="281"/>
      <c r="Z554" s="281"/>
    </row>
    <row r="555" spans="1:26" ht="12.75" customHeight="1">
      <c r="A555" s="281"/>
      <c r="B555" s="281"/>
      <c r="C555" s="281"/>
      <c r="D555" s="281"/>
      <c r="E555" s="281"/>
      <c r="F555" s="281"/>
      <c r="G555" s="281"/>
      <c r="H555" s="281"/>
      <c r="I555" s="281"/>
      <c r="J555" s="281"/>
      <c r="K555" s="281"/>
      <c r="L555" s="281"/>
      <c r="M555" s="281"/>
      <c r="N555" s="281"/>
      <c r="O555" s="281"/>
      <c r="P555" s="281"/>
      <c r="Q555" s="281"/>
      <c r="R555" s="281"/>
      <c r="S555" s="281"/>
      <c r="T555" s="281"/>
      <c r="U555" s="281"/>
      <c r="V555" s="281"/>
      <c r="W555" s="281"/>
      <c r="X555" s="281"/>
      <c r="Y555" s="281"/>
      <c r="Z555" s="281"/>
    </row>
    <row r="556" spans="1:26" ht="12.75" customHeight="1">
      <c r="A556" s="281"/>
      <c r="B556" s="281"/>
      <c r="C556" s="281"/>
      <c r="D556" s="281"/>
      <c r="E556" s="281"/>
      <c r="F556" s="281"/>
      <c r="G556" s="281"/>
      <c r="H556" s="281"/>
      <c r="I556" s="281"/>
      <c r="J556" s="281"/>
      <c r="K556" s="281"/>
      <c r="L556" s="281"/>
      <c r="M556" s="281"/>
      <c r="N556" s="281"/>
      <c r="O556" s="281"/>
      <c r="P556" s="281"/>
      <c r="Q556" s="281"/>
      <c r="R556" s="281"/>
      <c r="S556" s="281"/>
      <c r="T556" s="281"/>
      <c r="U556" s="281"/>
      <c r="V556" s="281"/>
      <c r="W556" s="281"/>
      <c r="X556" s="281"/>
      <c r="Y556" s="281"/>
      <c r="Z556" s="281"/>
    </row>
    <row r="557" spans="1:26" ht="12.75" customHeight="1">
      <c r="A557" s="281"/>
      <c r="B557" s="281"/>
      <c r="C557" s="281"/>
      <c r="D557" s="281"/>
      <c r="E557" s="281"/>
      <c r="F557" s="281"/>
      <c r="G557" s="281"/>
      <c r="H557" s="281"/>
      <c r="I557" s="281"/>
      <c r="J557" s="281"/>
      <c r="K557" s="281"/>
      <c r="L557" s="281"/>
      <c r="M557" s="281"/>
      <c r="N557" s="281"/>
      <c r="O557" s="281"/>
      <c r="P557" s="281"/>
      <c r="Q557" s="281"/>
      <c r="R557" s="281"/>
      <c r="S557" s="281"/>
      <c r="T557" s="281"/>
      <c r="U557" s="281"/>
      <c r="V557" s="281"/>
      <c r="W557" s="281"/>
      <c r="X557" s="281"/>
      <c r="Y557" s="281"/>
      <c r="Z557" s="281"/>
    </row>
    <row r="558" spans="1:26" ht="12.75" customHeight="1">
      <c r="A558" s="281"/>
      <c r="B558" s="281"/>
      <c r="C558" s="281"/>
      <c r="D558" s="281"/>
      <c r="E558" s="281"/>
      <c r="F558" s="281"/>
      <c r="G558" s="281"/>
      <c r="H558" s="281"/>
      <c r="I558" s="281"/>
      <c r="J558" s="281"/>
      <c r="K558" s="281"/>
      <c r="L558" s="281"/>
      <c r="M558" s="281"/>
      <c r="N558" s="281"/>
      <c r="O558" s="281"/>
      <c r="P558" s="281"/>
      <c r="Q558" s="281"/>
      <c r="R558" s="281"/>
      <c r="S558" s="281"/>
      <c r="T558" s="281"/>
      <c r="U558" s="281"/>
      <c r="V558" s="281"/>
      <c r="W558" s="281"/>
      <c r="X558" s="281"/>
      <c r="Y558" s="281"/>
      <c r="Z558" s="281"/>
    </row>
    <row r="559" spans="1:26" ht="12.75" customHeight="1">
      <c r="A559" s="281"/>
      <c r="B559" s="281"/>
      <c r="C559" s="281"/>
      <c r="D559" s="281"/>
      <c r="E559" s="281"/>
      <c r="F559" s="281"/>
      <c r="G559" s="281"/>
      <c r="H559" s="281"/>
      <c r="I559" s="281"/>
      <c r="J559" s="281"/>
      <c r="K559" s="281"/>
      <c r="L559" s="281"/>
      <c r="M559" s="281"/>
      <c r="N559" s="281"/>
      <c r="O559" s="281"/>
      <c r="P559" s="281"/>
      <c r="Q559" s="281"/>
      <c r="R559" s="281"/>
      <c r="S559" s="281"/>
      <c r="T559" s="281"/>
      <c r="U559" s="281"/>
      <c r="V559" s="281"/>
      <c r="W559" s="281"/>
      <c r="X559" s="281"/>
      <c r="Y559" s="281"/>
      <c r="Z559" s="281"/>
    </row>
    <row r="560" spans="1:26" ht="12.75" customHeight="1">
      <c r="A560" s="281"/>
      <c r="B560" s="281"/>
      <c r="C560" s="281"/>
      <c r="D560" s="281"/>
      <c r="E560" s="281"/>
      <c r="F560" s="281"/>
      <c r="G560" s="281"/>
      <c r="H560" s="281"/>
      <c r="I560" s="281"/>
      <c r="J560" s="281"/>
      <c r="K560" s="281"/>
      <c r="L560" s="281"/>
      <c r="M560" s="281"/>
      <c r="N560" s="281"/>
      <c r="O560" s="281"/>
      <c r="P560" s="281"/>
      <c r="Q560" s="281"/>
      <c r="R560" s="281"/>
      <c r="S560" s="281"/>
      <c r="T560" s="281"/>
      <c r="U560" s="281"/>
      <c r="V560" s="281"/>
      <c r="W560" s="281"/>
      <c r="X560" s="281"/>
      <c r="Y560" s="281"/>
      <c r="Z560" s="281"/>
    </row>
    <row r="561" spans="1:26" ht="12.75" customHeight="1">
      <c r="A561" s="281"/>
      <c r="B561" s="281"/>
      <c r="C561" s="281"/>
      <c r="D561" s="281"/>
      <c r="E561" s="281"/>
      <c r="F561" s="281"/>
      <c r="G561" s="281"/>
      <c r="H561" s="281"/>
      <c r="I561" s="281"/>
      <c r="J561" s="281"/>
      <c r="K561" s="281"/>
      <c r="L561" s="281"/>
      <c r="M561" s="281"/>
      <c r="N561" s="281"/>
      <c r="O561" s="281"/>
      <c r="P561" s="281"/>
      <c r="Q561" s="281"/>
      <c r="R561" s="281"/>
      <c r="S561" s="281"/>
      <c r="T561" s="281"/>
      <c r="U561" s="281"/>
      <c r="V561" s="281"/>
      <c r="W561" s="281"/>
      <c r="X561" s="281"/>
      <c r="Y561" s="281"/>
      <c r="Z561" s="281"/>
    </row>
    <row r="562" spans="1:26" ht="12.75" customHeight="1">
      <c r="A562" s="281"/>
      <c r="B562" s="281"/>
      <c r="C562" s="281"/>
      <c r="D562" s="281"/>
      <c r="E562" s="281"/>
      <c r="F562" s="281"/>
      <c r="G562" s="281"/>
      <c r="H562" s="281"/>
      <c r="I562" s="281"/>
      <c r="J562" s="281"/>
      <c r="K562" s="281"/>
      <c r="L562" s="281"/>
      <c r="M562" s="281"/>
      <c r="N562" s="281"/>
      <c r="O562" s="281"/>
      <c r="P562" s="281"/>
      <c r="Q562" s="281"/>
      <c r="R562" s="281"/>
      <c r="S562" s="281"/>
      <c r="T562" s="281"/>
      <c r="U562" s="281"/>
      <c r="V562" s="281"/>
      <c r="W562" s="281"/>
      <c r="X562" s="281"/>
      <c r="Y562" s="281"/>
      <c r="Z562" s="281"/>
    </row>
    <row r="563" spans="1:26" ht="12.75" customHeight="1">
      <c r="A563" s="281"/>
      <c r="B563" s="281"/>
      <c r="C563" s="281"/>
      <c r="D563" s="281"/>
      <c r="E563" s="281"/>
      <c r="F563" s="281"/>
      <c r="G563" s="281"/>
      <c r="H563" s="281"/>
      <c r="I563" s="281"/>
      <c r="J563" s="281"/>
      <c r="K563" s="281"/>
      <c r="L563" s="281"/>
      <c r="M563" s="281"/>
      <c r="N563" s="281"/>
      <c r="O563" s="281"/>
      <c r="P563" s="281"/>
      <c r="Q563" s="281"/>
      <c r="R563" s="281"/>
      <c r="S563" s="281"/>
      <c r="T563" s="281"/>
      <c r="U563" s="281"/>
      <c r="V563" s="281"/>
      <c r="W563" s="281"/>
      <c r="X563" s="281"/>
      <c r="Y563" s="281"/>
      <c r="Z563" s="281"/>
    </row>
    <row r="564" spans="1:26" ht="12.75" customHeight="1">
      <c r="A564" s="281"/>
      <c r="B564" s="281"/>
      <c r="C564" s="281"/>
      <c r="D564" s="281"/>
      <c r="E564" s="281"/>
      <c r="F564" s="281"/>
      <c r="G564" s="281"/>
      <c r="H564" s="281"/>
      <c r="I564" s="281"/>
      <c r="J564" s="281"/>
      <c r="K564" s="281"/>
      <c r="L564" s="281"/>
      <c r="M564" s="281"/>
      <c r="N564" s="281"/>
      <c r="O564" s="281"/>
      <c r="P564" s="281"/>
      <c r="Q564" s="281"/>
      <c r="R564" s="281"/>
      <c r="S564" s="281"/>
      <c r="T564" s="281"/>
      <c r="U564" s="281"/>
      <c r="V564" s="281"/>
      <c r="W564" s="281"/>
      <c r="X564" s="281"/>
      <c r="Y564" s="281"/>
      <c r="Z564" s="281"/>
    </row>
    <row r="565" spans="1:26" ht="12.75" customHeight="1">
      <c r="A565" s="281"/>
      <c r="B565" s="281"/>
      <c r="C565" s="281"/>
      <c r="D565" s="281"/>
      <c r="E565" s="281"/>
      <c r="F565" s="281"/>
      <c r="G565" s="281"/>
      <c r="H565" s="281"/>
      <c r="I565" s="281"/>
      <c r="J565" s="281"/>
      <c r="K565" s="281"/>
      <c r="L565" s="281"/>
      <c r="M565" s="281"/>
      <c r="N565" s="281"/>
      <c r="O565" s="281"/>
      <c r="P565" s="281"/>
      <c r="Q565" s="281"/>
      <c r="R565" s="281"/>
      <c r="S565" s="281"/>
      <c r="T565" s="281"/>
      <c r="U565" s="281"/>
      <c r="V565" s="281"/>
      <c r="W565" s="281"/>
      <c r="X565" s="281"/>
      <c r="Y565" s="281"/>
      <c r="Z565" s="281"/>
    </row>
    <row r="566" spans="1:26" ht="12.75" customHeight="1">
      <c r="A566" s="281"/>
      <c r="B566" s="281"/>
      <c r="C566" s="281"/>
      <c r="D566" s="281"/>
      <c r="E566" s="281"/>
      <c r="F566" s="281"/>
      <c r="G566" s="281"/>
      <c r="H566" s="281"/>
      <c r="I566" s="281"/>
      <c r="J566" s="281"/>
      <c r="K566" s="281"/>
      <c r="L566" s="281"/>
      <c r="M566" s="281"/>
      <c r="N566" s="281"/>
      <c r="O566" s="281"/>
      <c r="P566" s="281"/>
      <c r="Q566" s="281"/>
      <c r="R566" s="281"/>
      <c r="S566" s="281"/>
      <c r="T566" s="281"/>
      <c r="U566" s="281"/>
      <c r="V566" s="281"/>
      <c r="W566" s="281"/>
      <c r="X566" s="281"/>
      <c r="Y566" s="281"/>
      <c r="Z566" s="281"/>
    </row>
    <row r="567" spans="1:26" ht="12.75" customHeight="1">
      <c r="A567" s="281"/>
      <c r="B567" s="281"/>
      <c r="C567" s="281"/>
      <c r="D567" s="281"/>
      <c r="E567" s="281"/>
      <c r="F567" s="281"/>
      <c r="G567" s="281"/>
      <c r="H567" s="281"/>
      <c r="I567" s="281"/>
      <c r="J567" s="281"/>
      <c r="K567" s="281"/>
      <c r="L567" s="281"/>
      <c r="M567" s="281"/>
      <c r="N567" s="281"/>
      <c r="O567" s="281"/>
      <c r="P567" s="281"/>
      <c r="Q567" s="281"/>
      <c r="R567" s="281"/>
      <c r="S567" s="281"/>
      <c r="T567" s="281"/>
      <c r="U567" s="281"/>
      <c r="V567" s="281"/>
      <c r="W567" s="281"/>
      <c r="X567" s="281"/>
      <c r="Y567" s="281"/>
      <c r="Z567" s="281"/>
    </row>
    <row r="568" spans="1:26" ht="12.75" customHeight="1">
      <c r="A568" s="281"/>
      <c r="B568" s="281"/>
      <c r="C568" s="281"/>
      <c r="D568" s="281"/>
      <c r="E568" s="281"/>
      <c r="F568" s="281"/>
      <c r="G568" s="281"/>
      <c r="H568" s="281"/>
      <c r="I568" s="281"/>
      <c r="J568" s="281"/>
      <c r="K568" s="281"/>
      <c r="L568" s="281"/>
      <c r="M568" s="281"/>
      <c r="N568" s="281"/>
      <c r="O568" s="281"/>
      <c r="P568" s="281"/>
      <c r="Q568" s="281"/>
      <c r="R568" s="281"/>
      <c r="S568" s="281"/>
      <c r="T568" s="281"/>
      <c r="U568" s="281"/>
      <c r="V568" s="281"/>
      <c r="W568" s="281"/>
      <c r="X568" s="281"/>
      <c r="Y568" s="281"/>
      <c r="Z568" s="281"/>
    </row>
    <row r="569" spans="1:26" ht="12.75" customHeight="1">
      <c r="A569" s="281"/>
      <c r="B569" s="281"/>
      <c r="C569" s="281"/>
      <c r="D569" s="281"/>
      <c r="E569" s="281"/>
      <c r="F569" s="281"/>
      <c r="G569" s="281"/>
      <c r="H569" s="281"/>
      <c r="I569" s="281"/>
      <c r="J569" s="281"/>
      <c r="K569" s="281"/>
      <c r="L569" s="281"/>
      <c r="M569" s="281"/>
      <c r="N569" s="281"/>
      <c r="O569" s="281"/>
      <c r="P569" s="281"/>
      <c r="Q569" s="281"/>
      <c r="R569" s="281"/>
      <c r="S569" s="281"/>
      <c r="T569" s="281"/>
      <c r="U569" s="281"/>
      <c r="V569" s="281"/>
      <c r="W569" s="281"/>
      <c r="X569" s="281"/>
      <c r="Y569" s="281"/>
      <c r="Z569" s="281"/>
    </row>
    <row r="570" spans="1:26" ht="12.75" customHeight="1">
      <c r="A570" s="281"/>
      <c r="B570" s="281"/>
      <c r="C570" s="281"/>
      <c r="D570" s="281"/>
      <c r="E570" s="281"/>
      <c r="F570" s="281"/>
      <c r="G570" s="281"/>
      <c r="H570" s="281"/>
      <c r="I570" s="281"/>
      <c r="J570" s="281"/>
      <c r="K570" s="281"/>
      <c r="L570" s="281"/>
      <c r="M570" s="281"/>
      <c r="N570" s="281"/>
      <c r="O570" s="281"/>
      <c r="P570" s="281"/>
      <c r="Q570" s="281"/>
      <c r="R570" s="281"/>
      <c r="S570" s="281"/>
      <c r="T570" s="281"/>
      <c r="U570" s="281"/>
      <c r="V570" s="281"/>
      <c r="W570" s="281"/>
      <c r="X570" s="281"/>
      <c r="Y570" s="281"/>
      <c r="Z570" s="281"/>
    </row>
    <row r="571" spans="1:26" ht="12.75" customHeight="1">
      <c r="A571" s="281"/>
      <c r="B571" s="281"/>
      <c r="C571" s="281"/>
      <c r="D571" s="281"/>
      <c r="E571" s="281"/>
      <c r="F571" s="281"/>
      <c r="G571" s="281"/>
      <c r="H571" s="281"/>
      <c r="I571" s="281"/>
      <c r="J571" s="281"/>
      <c r="K571" s="281"/>
      <c r="L571" s="281"/>
      <c r="M571" s="281"/>
      <c r="N571" s="281"/>
      <c r="O571" s="281"/>
      <c r="P571" s="281"/>
      <c r="Q571" s="281"/>
      <c r="R571" s="281"/>
      <c r="S571" s="281"/>
      <c r="T571" s="281"/>
      <c r="U571" s="281"/>
      <c r="V571" s="281"/>
      <c r="W571" s="281"/>
      <c r="X571" s="281"/>
      <c r="Y571" s="281"/>
      <c r="Z571" s="281"/>
    </row>
    <row r="572" spans="1:26" ht="12.75" customHeight="1">
      <c r="A572" s="281"/>
      <c r="B572" s="281"/>
      <c r="C572" s="281"/>
      <c r="D572" s="281"/>
      <c r="E572" s="281"/>
      <c r="F572" s="281"/>
      <c r="G572" s="281"/>
      <c r="H572" s="281"/>
      <c r="I572" s="281"/>
      <c r="J572" s="281"/>
      <c r="K572" s="281"/>
      <c r="L572" s="281"/>
      <c r="M572" s="281"/>
      <c r="N572" s="281"/>
      <c r="O572" s="281"/>
      <c r="P572" s="281"/>
      <c r="Q572" s="281"/>
      <c r="R572" s="281"/>
      <c r="S572" s="281"/>
      <c r="T572" s="281"/>
      <c r="U572" s="281"/>
      <c r="V572" s="281"/>
      <c r="W572" s="281"/>
      <c r="X572" s="281"/>
      <c r="Y572" s="281"/>
      <c r="Z572" s="281"/>
    </row>
    <row r="573" spans="1:26" ht="12.75" customHeight="1">
      <c r="A573" s="281"/>
      <c r="B573" s="281"/>
      <c r="C573" s="281"/>
      <c r="D573" s="281"/>
      <c r="E573" s="281"/>
      <c r="F573" s="281"/>
      <c r="G573" s="281"/>
      <c r="H573" s="281"/>
      <c r="I573" s="281"/>
      <c r="J573" s="281"/>
      <c r="K573" s="281"/>
      <c r="L573" s="281"/>
      <c r="M573" s="281"/>
      <c r="N573" s="281"/>
      <c r="O573" s="281"/>
      <c r="P573" s="281"/>
      <c r="Q573" s="281"/>
      <c r="R573" s="281"/>
      <c r="S573" s="281"/>
      <c r="T573" s="281"/>
      <c r="U573" s="281"/>
      <c r="V573" s="281"/>
      <c r="W573" s="281"/>
      <c r="X573" s="281"/>
      <c r="Y573" s="281"/>
      <c r="Z573" s="281"/>
    </row>
    <row r="574" spans="1:26" ht="12.75" customHeight="1">
      <c r="A574" s="281"/>
      <c r="B574" s="281"/>
      <c r="C574" s="281"/>
      <c r="D574" s="281"/>
      <c r="E574" s="281"/>
      <c r="F574" s="281"/>
      <c r="G574" s="281"/>
      <c r="H574" s="281"/>
      <c r="I574" s="281"/>
      <c r="J574" s="281"/>
      <c r="K574" s="281"/>
      <c r="L574" s="281"/>
      <c r="M574" s="281"/>
      <c r="N574" s="281"/>
      <c r="O574" s="281"/>
      <c r="P574" s="281"/>
      <c r="Q574" s="281"/>
      <c r="R574" s="281"/>
      <c r="S574" s="281"/>
      <c r="T574" s="281"/>
      <c r="U574" s="281"/>
      <c r="V574" s="281"/>
      <c r="W574" s="281"/>
      <c r="X574" s="281"/>
      <c r="Y574" s="281"/>
      <c r="Z574" s="281"/>
    </row>
    <row r="575" spans="1:26" ht="12.75" customHeight="1">
      <c r="A575" s="281"/>
      <c r="B575" s="281"/>
      <c r="C575" s="281"/>
      <c r="D575" s="281"/>
      <c r="E575" s="281"/>
      <c r="F575" s="281"/>
      <c r="G575" s="281"/>
      <c r="H575" s="281"/>
      <c r="I575" s="281"/>
      <c r="J575" s="281"/>
      <c r="K575" s="281"/>
      <c r="L575" s="281"/>
      <c r="M575" s="281"/>
      <c r="N575" s="281"/>
      <c r="O575" s="281"/>
      <c r="P575" s="281"/>
      <c r="Q575" s="281"/>
      <c r="R575" s="281"/>
      <c r="S575" s="281"/>
      <c r="T575" s="281"/>
      <c r="U575" s="281"/>
      <c r="V575" s="281"/>
      <c r="W575" s="281"/>
      <c r="X575" s="281"/>
      <c r="Y575" s="281"/>
      <c r="Z575" s="281"/>
    </row>
    <row r="576" spans="1:26" ht="12.75" customHeight="1">
      <c r="A576" s="281"/>
      <c r="B576" s="281"/>
      <c r="C576" s="281"/>
      <c r="D576" s="281"/>
      <c r="E576" s="281"/>
      <c r="F576" s="281"/>
      <c r="G576" s="281"/>
      <c r="H576" s="281"/>
      <c r="I576" s="281"/>
      <c r="J576" s="281"/>
      <c r="K576" s="281"/>
      <c r="L576" s="281"/>
      <c r="M576" s="281"/>
      <c r="N576" s="281"/>
      <c r="O576" s="281"/>
      <c r="P576" s="281"/>
      <c r="Q576" s="281"/>
      <c r="R576" s="281"/>
      <c r="S576" s="281"/>
      <c r="T576" s="281"/>
      <c r="U576" s="281"/>
      <c r="V576" s="281"/>
      <c r="W576" s="281"/>
      <c r="X576" s="281"/>
      <c r="Y576" s="281"/>
      <c r="Z576" s="281"/>
    </row>
    <row r="577" spans="1:26" ht="12.75" customHeight="1">
      <c r="A577" s="281"/>
      <c r="B577" s="281"/>
      <c r="C577" s="281"/>
      <c r="D577" s="281"/>
      <c r="E577" s="281"/>
      <c r="F577" s="281"/>
      <c r="G577" s="281"/>
      <c r="H577" s="281"/>
      <c r="I577" s="281"/>
      <c r="J577" s="281"/>
      <c r="K577" s="281"/>
      <c r="L577" s="281"/>
      <c r="M577" s="281"/>
      <c r="N577" s="281"/>
      <c r="O577" s="281"/>
      <c r="P577" s="281"/>
      <c r="Q577" s="281"/>
      <c r="R577" s="281"/>
      <c r="S577" s="281"/>
      <c r="T577" s="281"/>
      <c r="U577" s="281"/>
      <c r="V577" s="281"/>
      <c r="W577" s="281"/>
      <c r="X577" s="281"/>
      <c r="Y577" s="281"/>
      <c r="Z577" s="281"/>
    </row>
    <row r="578" spans="1:26" ht="12.75" customHeight="1">
      <c r="A578" s="281"/>
      <c r="B578" s="281"/>
      <c r="C578" s="281"/>
      <c r="D578" s="281"/>
      <c r="E578" s="281"/>
      <c r="F578" s="281"/>
      <c r="G578" s="281"/>
      <c r="H578" s="281"/>
      <c r="I578" s="281"/>
      <c r="J578" s="281"/>
      <c r="K578" s="281"/>
      <c r="L578" s="281"/>
      <c r="M578" s="281"/>
      <c r="N578" s="281"/>
      <c r="O578" s="281"/>
      <c r="P578" s="281"/>
      <c r="Q578" s="281"/>
      <c r="R578" s="281"/>
      <c r="S578" s="281"/>
      <c r="T578" s="281"/>
      <c r="U578" s="281"/>
      <c r="V578" s="281"/>
      <c r="W578" s="281"/>
      <c r="X578" s="281"/>
      <c r="Y578" s="281"/>
      <c r="Z578" s="281"/>
    </row>
    <row r="579" spans="1:26" ht="12.75" customHeight="1">
      <c r="A579" s="281"/>
      <c r="B579" s="281"/>
      <c r="C579" s="281"/>
      <c r="D579" s="281"/>
      <c r="E579" s="281"/>
      <c r="F579" s="281"/>
      <c r="G579" s="281"/>
      <c r="H579" s="281"/>
      <c r="I579" s="281"/>
      <c r="J579" s="281"/>
      <c r="K579" s="281"/>
      <c r="L579" s="281"/>
      <c r="M579" s="281"/>
      <c r="N579" s="281"/>
      <c r="O579" s="281"/>
      <c r="P579" s="281"/>
      <c r="Q579" s="281"/>
      <c r="R579" s="281"/>
      <c r="S579" s="281"/>
      <c r="T579" s="281"/>
      <c r="U579" s="281"/>
      <c r="V579" s="281"/>
      <c r="W579" s="281"/>
      <c r="X579" s="281"/>
      <c r="Y579" s="281"/>
      <c r="Z579" s="281"/>
    </row>
    <row r="580" spans="1:26" ht="12.75" customHeight="1">
      <c r="A580" s="281"/>
      <c r="B580" s="281"/>
      <c r="C580" s="281"/>
      <c r="D580" s="281"/>
      <c r="E580" s="281"/>
      <c r="F580" s="281"/>
      <c r="G580" s="281"/>
      <c r="H580" s="281"/>
      <c r="I580" s="281"/>
      <c r="J580" s="281"/>
      <c r="K580" s="281"/>
      <c r="L580" s="281"/>
      <c r="M580" s="281"/>
      <c r="N580" s="281"/>
      <c r="O580" s="281"/>
      <c r="P580" s="281"/>
      <c r="Q580" s="281"/>
      <c r="R580" s="281"/>
      <c r="S580" s="281"/>
      <c r="T580" s="281"/>
      <c r="U580" s="281"/>
      <c r="V580" s="281"/>
      <c r="W580" s="281"/>
      <c r="X580" s="281"/>
      <c r="Y580" s="281"/>
      <c r="Z580" s="281"/>
    </row>
    <row r="581" spans="1:26" ht="12.75" customHeight="1">
      <c r="A581" s="281"/>
      <c r="B581" s="281"/>
      <c r="C581" s="281"/>
      <c r="D581" s="281"/>
      <c r="E581" s="281"/>
      <c r="F581" s="281"/>
      <c r="G581" s="281"/>
      <c r="H581" s="281"/>
      <c r="I581" s="281"/>
      <c r="J581" s="281"/>
      <c r="K581" s="281"/>
      <c r="L581" s="281"/>
      <c r="M581" s="281"/>
      <c r="N581" s="281"/>
      <c r="O581" s="281"/>
      <c r="P581" s="281"/>
      <c r="Q581" s="281"/>
      <c r="R581" s="281"/>
      <c r="S581" s="281"/>
      <c r="T581" s="281"/>
      <c r="U581" s="281"/>
      <c r="V581" s="281"/>
      <c r="W581" s="281"/>
      <c r="X581" s="281"/>
      <c r="Y581" s="281"/>
      <c r="Z581" s="281"/>
    </row>
    <row r="582" spans="1:26" ht="12.75" customHeight="1">
      <c r="A582" s="281"/>
      <c r="B582" s="281"/>
      <c r="C582" s="281"/>
      <c r="D582" s="281"/>
      <c r="E582" s="281"/>
      <c r="F582" s="281"/>
      <c r="G582" s="281"/>
      <c r="H582" s="281"/>
      <c r="I582" s="281"/>
      <c r="J582" s="281"/>
      <c r="K582" s="281"/>
      <c r="L582" s="281"/>
      <c r="M582" s="281"/>
      <c r="N582" s="281"/>
      <c r="O582" s="281"/>
      <c r="P582" s="281"/>
      <c r="Q582" s="281"/>
      <c r="R582" s="281"/>
      <c r="S582" s="281"/>
      <c r="T582" s="281"/>
      <c r="U582" s="281"/>
      <c r="V582" s="281"/>
      <c r="W582" s="281"/>
      <c r="X582" s="281"/>
      <c r="Y582" s="281"/>
      <c r="Z582" s="281"/>
    </row>
    <row r="583" spans="1:26" ht="12.75" customHeight="1">
      <c r="A583" s="281"/>
      <c r="B583" s="281"/>
      <c r="C583" s="281"/>
      <c r="D583" s="281"/>
      <c r="E583" s="281"/>
      <c r="F583" s="281"/>
      <c r="G583" s="281"/>
      <c r="H583" s="281"/>
      <c r="I583" s="281"/>
      <c r="J583" s="281"/>
      <c r="K583" s="281"/>
      <c r="L583" s="281"/>
      <c r="M583" s="281"/>
      <c r="N583" s="281"/>
      <c r="O583" s="281"/>
      <c r="P583" s="281"/>
      <c r="Q583" s="281"/>
      <c r="R583" s="281"/>
      <c r="S583" s="281"/>
      <c r="T583" s="281"/>
      <c r="U583" s="281"/>
      <c r="V583" s="281"/>
      <c r="W583" s="281"/>
      <c r="X583" s="281"/>
      <c r="Y583" s="281"/>
      <c r="Z583" s="281"/>
    </row>
    <row r="584" spans="1:26" ht="12.75" customHeight="1">
      <c r="A584" s="281"/>
      <c r="B584" s="281"/>
      <c r="C584" s="281"/>
      <c r="D584" s="281"/>
      <c r="E584" s="281"/>
      <c r="F584" s="281"/>
      <c r="G584" s="281"/>
      <c r="H584" s="281"/>
      <c r="I584" s="281"/>
      <c r="J584" s="281"/>
      <c r="K584" s="281"/>
      <c r="L584" s="281"/>
      <c r="M584" s="281"/>
      <c r="N584" s="281"/>
      <c r="O584" s="281"/>
      <c r="P584" s="281"/>
      <c r="Q584" s="281"/>
      <c r="R584" s="281"/>
      <c r="S584" s="281"/>
      <c r="T584" s="281"/>
      <c r="U584" s="281"/>
      <c r="V584" s="281"/>
      <c r="W584" s="281"/>
      <c r="X584" s="281"/>
      <c r="Y584" s="281"/>
      <c r="Z584" s="281"/>
    </row>
    <row r="585" spans="1:26" ht="12.75" customHeight="1">
      <c r="A585" s="281"/>
      <c r="B585" s="281"/>
      <c r="C585" s="281"/>
      <c r="D585" s="281"/>
      <c r="E585" s="281"/>
      <c r="F585" s="281"/>
      <c r="G585" s="281"/>
      <c r="H585" s="281"/>
      <c r="I585" s="281"/>
      <c r="J585" s="281"/>
      <c r="K585" s="281"/>
      <c r="L585" s="281"/>
      <c r="M585" s="281"/>
      <c r="N585" s="281"/>
      <c r="O585" s="281"/>
      <c r="P585" s="281"/>
      <c r="Q585" s="281"/>
      <c r="R585" s="281"/>
      <c r="S585" s="281"/>
      <c r="T585" s="281"/>
      <c r="U585" s="281"/>
      <c r="V585" s="281"/>
      <c r="W585" s="281"/>
      <c r="X585" s="281"/>
      <c r="Y585" s="281"/>
      <c r="Z585" s="281"/>
    </row>
    <row r="586" spans="1:26" ht="12.75" customHeight="1">
      <c r="A586" s="281"/>
      <c r="B586" s="281"/>
      <c r="C586" s="281"/>
      <c r="D586" s="281"/>
      <c r="E586" s="281"/>
      <c r="F586" s="281"/>
      <c r="G586" s="281"/>
      <c r="H586" s="281"/>
      <c r="I586" s="281"/>
      <c r="J586" s="281"/>
      <c r="K586" s="281"/>
      <c r="L586" s="281"/>
      <c r="M586" s="281"/>
      <c r="N586" s="281"/>
      <c r="O586" s="281"/>
      <c r="P586" s="281"/>
      <c r="Q586" s="281"/>
      <c r="R586" s="281"/>
      <c r="S586" s="281"/>
      <c r="T586" s="281"/>
      <c r="U586" s="281"/>
      <c r="V586" s="281"/>
      <c r="W586" s="281"/>
      <c r="X586" s="281"/>
      <c r="Y586" s="281"/>
      <c r="Z586" s="281"/>
    </row>
    <row r="587" spans="1:26" ht="12.75" customHeight="1">
      <c r="A587" s="281"/>
      <c r="B587" s="281"/>
      <c r="C587" s="281"/>
      <c r="D587" s="281"/>
      <c r="E587" s="281"/>
      <c r="F587" s="281"/>
      <c r="G587" s="281"/>
      <c r="H587" s="281"/>
      <c r="I587" s="281"/>
      <c r="J587" s="281"/>
      <c r="K587" s="281"/>
      <c r="L587" s="281"/>
      <c r="M587" s="281"/>
      <c r="N587" s="281"/>
      <c r="O587" s="281"/>
      <c r="P587" s="281"/>
      <c r="Q587" s="281"/>
      <c r="R587" s="281"/>
      <c r="S587" s="281"/>
      <c r="T587" s="281"/>
      <c r="U587" s="281"/>
      <c r="V587" s="281"/>
      <c r="W587" s="281"/>
      <c r="X587" s="281"/>
      <c r="Y587" s="281"/>
      <c r="Z587" s="281"/>
    </row>
    <row r="588" spans="1:26" ht="12.75" customHeight="1">
      <c r="A588" s="281"/>
      <c r="B588" s="281"/>
      <c r="C588" s="281"/>
      <c r="D588" s="281"/>
      <c r="E588" s="281"/>
      <c r="F588" s="281"/>
      <c r="G588" s="281"/>
      <c r="H588" s="281"/>
      <c r="I588" s="281"/>
      <c r="J588" s="281"/>
      <c r="K588" s="281"/>
      <c r="L588" s="281"/>
      <c r="M588" s="281"/>
      <c r="N588" s="281"/>
      <c r="O588" s="281"/>
      <c r="P588" s="281"/>
      <c r="Q588" s="281"/>
      <c r="R588" s="281"/>
      <c r="S588" s="281"/>
      <c r="T588" s="281"/>
      <c r="U588" s="281"/>
      <c r="V588" s="281"/>
      <c r="W588" s="281"/>
      <c r="X588" s="281"/>
      <c r="Y588" s="281"/>
      <c r="Z588" s="281"/>
    </row>
    <row r="589" spans="1:26" ht="12.75" customHeight="1">
      <c r="A589" s="281"/>
      <c r="B589" s="281"/>
      <c r="C589" s="281"/>
      <c r="D589" s="281"/>
      <c r="E589" s="281"/>
      <c r="F589" s="281"/>
      <c r="G589" s="281"/>
      <c r="H589" s="281"/>
      <c r="I589" s="281"/>
      <c r="J589" s="281"/>
      <c r="K589" s="281"/>
      <c r="L589" s="281"/>
      <c r="M589" s="281"/>
      <c r="N589" s="281"/>
      <c r="O589" s="281"/>
      <c r="P589" s="281"/>
      <c r="Q589" s="281"/>
      <c r="R589" s="281"/>
      <c r="S589" s="281"/>
      <c r="T589" s="281"/>
      <c r="U589" s="281"/>
      <c r="V589" s="281"/>
      <c r="W589" s="281"/>
      <c r="X589" s="281"/>
      <c r="Y589" s="281"/>
      <c r="Z589" s="281"/>
    </row>
    <row r="590" spans="1:26" ht="12.75" customHeight="1">
      <c r="A590" s="281"/>
      <c r="B590" s="281"/>
      <c r="C590" s="281"/>
      <c r="D590" s="281"/>
      <c r="E590" s="281"/>
      <c r="F590" s="281"/>
      <c r="G590" s="281"/>
      <c r="H590" s="281"/>
      <c r="I590" s="281"/>
      <c r="J590" s="281"/>
      <c r="K590" s="281"/>
      <c r="L590" s="281"/>
      <c r="M590" s="281"/>
      <c r="N590" s="281"/>
      <c r="O590" s="281"/>
      <c r="P590" s="281"/>
      <c r="Q590" s="281"/>
      <c r="R590" s="281"/>
      <c r="S590" s="281"/>
      <c r="T590" s="281"/>
      <c r="U590" s="281"/>
      <c r="V590" s="281"/>
      <c r="W590" s="281"/>
      <c r="X590" s="281"/>
      <c r="Y590" s="281"/>
      <c r="Z590" s="281"/>
    </row>
    <row r="591" spans="1:26" ht="12.75" customHeight="1">
      <c r="A591" s="281"/>
      <c r="B591" s="281"/>
      <c r="C591" s="281"/>
      <c r="D591" s="281"/>
      <c r="E591" s="281"/>
      <c r="F591" s="281"/>
      <c r="G591" s="281"/>
      <c r="H591" s="281"/>
      <c r="I591" s="281"/>
      <c r="J591" s="281"/>
      <c r="K591" s="281"/>
      <c r="L591" s="281"/>
      <c r="M591" s="281"/>
      <c r="N591" s="281"/>
      <c r="O591" s="281"/>
      <c r="P591" s="281"/>
      <c r="Q591" s="281"/>
      <c r="R591" s="281"/>
      <c r="S591" s="281"/>
      <c r="T591" s="281"/>
      <c r="U591" s="281"/>
      <c r="V591" s="281"/>
      <c r="W591" s="281"/>
      <c r="X591" s="281"/>
      <c r="Y591" s="281"/>
      <c r="Z591" s="281"/>
    </row>
    <row r="592" spans="1:26" ht="12.75" customHeight="1">
      <c r="A592" s="281"/>
      <c r="B592" s="281"/>
      <c r="C592" s="281"/>
      <c r="D592" s="281"/>
      <c r="E592" s="281"/>
      <c r="F592" s="281"/>
      <c r="G592" s="281"/>
      <c r="H592" s="281"/>
      <c r="I592" s="281"/>
      <c r="J592" s="281"/>
      <c r="K592" s="281"/>
      <c r="L592" s="281"/>
      <c r="M592" s="281"/>
      <c r="N592" s="281"/>
      <c r="O592" s="281"/>
      <c r="P592" s="281"/>
      <c r="Q592" s="281"/>
      <c r="R592" s="281"/>
      <c r="S592" s="281"/>
      <c r="T592" s="281"/>
      <c r="U592" s="281"/>
      <c r="V592" s="281"/>
      <c r="W592" s="281"/>
      <c r="X592" s="281"/>
      <c r="Y592" s="281"/>
      <c r="Z592" s="281"/>
    </row>
    <row r="593" spans="1:26" ht="12.75" customHeight="1">
      <c r="A593" s="281"/>
      <c r="B593" s="281"/>
      <c r="C593" s="281"/>
      <c r="D593" s="281"/>
      <c r="E593" s="281"/>
      <c r="F593" s="281"/>
      <c r="G593" s="281"/>
      <c r="H593" s="281"/>
      <c r="I593" s="281"/>
      <c r="J593" s="281"/>
      <c r="K593" s="281"/>
      <c r="L593" s="281"/>
      <c r="M593" s="281"/>
      <c r="N593" s="281"/>
      <c r="O593" s="281"/>
      <c r="P593" s="281"/>
      <c r="Q593" s="281"/>
      <c r="R593" s="281"/>
      <c r="S593" s="281"/>
      <c r="T593" s="281"/>
      <c r="U593" s="281"/>
      <c r="V593" s="281"/>
      <c r="W593" s="281"/>
      <c r="X593" s="281"/>
      <c r="Y593" s="281"/>
      <c r="Z593" s="281"/>
    </row>
    <row r="594" spans="1:26" ht="12.75" customHeight="1">
      <c r="A594" s="281"/>
      <c r="B594" s="281"/>
      <c r="C594" s="281"/>
      <c r="D594" s="281"/>
      <c r="E594" s="281"/>
      <c r="F594" s="281"/>
      <c r="G594" s="281"/>
      <c r="H594" s="281"/>
      <c r="I594" s="281"/>
      <c r="J594" s="281"/>
      <c r="K594" s="281"/>
      <c r="L594" s="281"/>
      <c r="M594" s="281"/>
      <c r="N594" s="281"/>
      <c r="O594" s="281"/>
      <c r="P594" s="281"/>
      <c r="Q594" s="281"/>
      <c r="R594" s="281"/>
      <c r="S594" s="281"/>
      <c r="T594" s="281"/>
      <c r="U594" s="281"/>
      <c r="V594" s="281"/>
      <c r="W594" s="281"/>
      <c r="X594" s="281"/>
      <c r="Y594" s="281"/>
      <c r="Z594" s="281"/>
    </row>
    <row r="595" spans="1:26" ht="12.75" customHeight="1">
      <c r="A595" s="281"/>
      <c r="B595" s="281"/>
      <c r="C595" s="281"/>
      <c r="D595" s="281"/>
      <c r="E595" s="281"/>
      <c r="F595" s="281"/>
      <c r="G595" s="281"/>
      <c r="H595" s="281"/>
      <c r="I595" s="281"/>
      <c r="J595" s="281"/>
      <c r="K595" s="281"/>
      <c r="L595" s="281"/>
      <c r="M595" s="281"/>
      <c r="N595" s="281"/>
      <c r="O595" s="281"/>
      <c r="P595" s="281"/>
      <c r="Q595" s="281"/>
      <c r="R595" s="281"/>
      <c r="S595" s="281"/>
      <c r="T595" s="281"/>
      <c r="U595" s="281"/>
      <c r="V595" s="281"/>
      <c r="W595" s="281"/>
      <c r="X595" s="281"/>
      <c r="Y595" s="281"/>
      <c r="Z595" s="281"/>
    </row>
    <row r="596" spans="1:26" ht="12.75" customHeight="1">
      <c r="A596" s="281"/>
      <c r="B596" s="281"/>
      <c r="C596" s="281"/>
      <c r="D596" s="281"/>
      <c r="E596" s="281"/>
      <c r="F596" s="281"/>
      <c r="G596" s="281"/>
      <c r="H596" s="281"/>
      <c r="I596" s="281"/>
      <c r="J596" s="281"/>
      <c r="K596" s="281"/>
      <c r="L596" s="281"/>
      <c r="M596" s="281"/>
      <c r="N596" s="281"/>
      <c r="O596" s="281"/>
      <c r="P596" s="281"/>
      <c r="Q596" s="281"/>
      <c r="R596" s="281"/>
      <c r="S596" s="281"/>
      <c r="T596" s="281"/>
      <c r="U596" s="281"/>
      <c r="V596" s="281"/>
      <c r="W596" s="281"/>
      <c r="X596" s="281"/>
      <c r="Y596" s="281"/>
      <c r="Z596" s="281"/>
    </row>
    <row r="597" spans="1:26" ht="12.75" customHeight="1">
      <c r="A597" s="281"/>
      <c r="B597" s="281"/>
      <c r="C597" s="281"/>
      <c r="D597" s="281"/>
      <c r="E597" s="281"/>
      <c r="F597" s="281"/>
      <c r="G597" s="281"/>
      <c r="H597" s="281"/>
      <c r="I597" s="281"/>
      <c r="J597" s="281"/>
      <c r="K597" s="281"/>
      <c r="L597" s="281"/>
      <c r="M597" s="281"/>
      <c r="N597" s="281"/>
      <c r="O597" s="281"/>
      <c r="P597" s="281"/>
      <c r="Q597" s="281"/>
      <c r="R597" s="281"/>
      <c r="S597" s="281"/>
      <c r="T597" s="281"/>
      <c r="U597" s="281"/>
      <c r="V597" s="281"/>
      <c r="W597" s="281"/>
      <c r="X597" s="281"/>
      <c r="Y597" s="281"/>
      <c r="Z597" s="281"/>
    </row>
    <row r="598" spans="1:26" ht="12.75" customHeight="1">
      <c r="A598" s="281"/>
      <c r="B598" s="281"/>
      <c r="C598" s="281"/>
      <c r="D598" s="281"/>
      <c r="E598" s="281"/>
      <c r="F598" s="281"/>
      <c r="G598" s="281"/>
      <c r="H598" s="281"/>
      <c r="I598" s="281"/>
      <c r="J598" s="281"/>
      <c r="K598" s="281"/>
      <c r="L598" s="281"/>
      <c r="M598" s="281"/>
      <c r="N598" s="281"/>
      <c r="O598" s="281"/>
      <c r="P598" s="281"/>
      <c r="Q598" s="281"/>
      <c r="R598" s="281"/>
      <c r="S598" s="281"/>
      <c r="T598" s="281"/>
      <c r="U598" s="281"/>
      <c r="V598" s="281"/>
      <c r="W598" s="281"/>
      <c r="X598" s="281"/>
      <c r="Y598" s="281"/>
      <c r="Z598" s="281"/>
    </row>
    <row r="599" spans="1:26" ht="12.75" customHeight="1">
      <c r="A599" s="281"/>
      <c r="B599" s="281"/>
      <c r="C599" s="281"/>
      <c r="D599" s="281"/>
      <c r="E599" s="281"/>
      <c r="F599" s="281"/>
      <c r="G599" s="281"/>
      <c r="H599" s="281"/>
      <c r="I599" s="281"/>
      <c r="J599" s="281"/>
      <c r="K599" s="281"/>
      <c r="L599" s="281"/>
      <c r="M599" s="281"/>
      <c r="N599" s="281"/>
      <c r="O599" s="281"/>
      <c r="P599" s="281"/>
      <c r="Q599" s="281"/>
      <c r="R599" s="281"/>
      <c r="S599" s="281"/>
      <c r="T599" s="281"/>
      <c r="U599" s="281"/>
      <c r="V599" s="281"/>
      <c r="W599" s="281"/>
      <c r="X599" s="281"/>
      <c r="Y599" s="281"/>
      <c r="Z599" s="281"/>
    </row>
    <row r="600" spans="1:26" ht="12.75" customHeight="1">
      <c r="A600" s="281"/>
      <c r="B600" s="281"/>
      <c r="C600" s="281"/>
      <c r="D600" s="281"/>
      <c r="E600" s="281"/>
      <c r="F600" s="281"/>
      <c r="G600" s="281"/>
      <c r="H600" s="281"/>
      <c r="I600" s="281"/>
      <c r="J600" s="281"/>
      <c r="K600" s="281"/>
      <c r="L600" s="281"/>
      <c r="M600" s="281"/>
      <c r="N600" s="281"/>
      <c r="O600" s="281"/>
      <c r="P600" s="281"/>
      <c r="Q600" s="281"/>
      <c r="R600" s="281"/>
      <c r="S600" s="281"/>
      <c r="T600" s="281"/>
      <c r="U600" s="281"/>
      <c r="V600" s="281"/>
      <c r="W600" s="281"/>
      <c r="X600" s="281"/>
      <c r="Y600" s="281"/>
      <c r="Z600" s="281"/>
    </row>
    <row r="601" spans="1:26" ht="12.75" customHeight="1">
      <c r="A601" s="281"/>
      <c r="B601" s="281"/>
      <c r="C601" s="281"/>
      <c r="D601" s="281"/>
      <c r="E601" s="281"/>
      <c r="F601" s="281"/>
      <c r="G601" s="281"/>
      <c r="H601" s="281"/>
      <c r="I601" s="281"/>
      <c r="J601" s="281"/>
      <c r="K601" s="281"/>
      <c r="L601" s="281"/>
      <c r="M601" s="281"/>
      <c r="N601" s="281"/>
      <c r="O601" s="281"/>
      <c r="P601" s="281"/>
      <c r="Q601" s="281"/>
      <c r="R601" s="281"/>
      <c r="S601" s="281"/>
      <c r="T601" s="281"/>
      <c r="U601" s="281"/>
      <c r="V601" s="281"/>
      <c r="W601" s="281"/>
      <c r="X601" s="281"/>
      <c r="Y601" s="281"/>
      <c r="Z601" s="281"/>
    </row>
    <row r="602" spans="1:26" ht="12.75" customHeight="1">
      <c r="A602" s="281"/>
      <c r="B602" s="281"/>
      <c r="C602" s="281"/>
      <c r="D602" s="281"/>
      <c r="E602" s="281"/>
      <c r="F602" s="281"/>
      <c r="G602" s="281"/>
      <c r="H602" s="281"/>
      <c r="I602" s="281"/>
      <c r="J602" s="281"/>
      <c r="K602" s="281"/>
      <c r="L602" s="281"/>
      <c r="M602" s="281"/>
      <c r="N602" s="281"/>
      <c r="O602" s="281"/>
      <c r="P602" s="281"/>
      <c r="Q602" s="281"/>
      <c r="R602" s="281"/>
      <c r="S602" s="281"/>
      <c r="T602" s="281"/>
      <c r="U602" s="281"/>
      <c r="V602" s="281"/>
      <c r="W602" s="281"/>
      <c r="X602" s="281"/>
      <c r="Y602" s="281"/>
      <c r="Z602" s="281"/>
    </row>
    <row r="603" spans="1:26" ht="12.75" customHeight="1">
      <c r="A603" s="281"/>
      <c r="B603" s="281"/>
      <c r="C603" s="281"/>
      <c r="D603" s="281"/>
      <c r="E603" s="281"/>
      <c r="F603" s="281"/>
      <c r="G603" s="281"/>
      <c r="H603" s="281"/>
      <c r="I603" s="281"/>
      <c r="J603" s="281"/>
      <c r="K603" s="281"/>
      <c r="L603" s="281"/>
      <c r="M603" s="281"/>
      <c r="N603" s="281"/>
      <c r="O603" s="281"/>
      <c r="P603" s="281"/>
      <c r="Q603" s="281"/>
      <c r="R603" s="281"/>
      <c r="S603" s="281"/>
      <c r="T603" s="281"/>
      <c r="U603" s="281"/>
      <c r="V603" s="281"/>
      <c r="W603" s="281"/>
      <c r="X603" s="281"/>
      <c r="Y603" s="281"/>
      <c r="Z603" s="281"/>
    </row>
    <row r="604" spans="1:26" ht="12.75" customHeight="1">
      <c r="A604" s="281"/>
      <c r="B604" s="281"/>
      <c r="C604" s="281"/>
      <c r="D604" s="281"/>
      <c r="E604" s="281"/>
      <c r="F604" s="281"/>
      <c r="G604" s="281"/>
      <c r="H604" s="281"/>
      <c r="I604" s="281"/>
      <c r="J604" s="281"/>
      <c r="K604" s="281"/>
      <c r="L604" s="281"/>
      <c r="M604" s="281"/>
      <c r="N604" s="281"/>
      <c r="O604" s="281"/>
      <c r="P604" s="281"/>
      <c r="Q604" s="281"/>
      <c r="R604" s="281"/>
      <c r="S604" s="281"/>
      <c r="T604" s="281"/>
      <c r="U604" s="281"/>
      <c r="V604" s="281"/>
      <c r="W604" s="281"/>
      <c r="X604" s="281"/>
      <c r="Y604" s="281"/>
      <c r="Z604" s="281"/>
    </row>
    <row r="605" spans="1:26" ht="12.75" customHeight="1">
      <c r="A605" s="281"/>
      <c r="B605" s="281"/>
      <c r="C605" s="281"/>
      <c r="D605" s="281"/>
      <c r="E605" s="281"/>
      <c r="F605" s="281"/>
      <c r="G605" s="281"/>
      <c r="H605" s="281"/>
      <c r="I605" s="281"/>
      <c r="J605" s="281"/>
      <c r="K605" s="281"/>
      <c r="L605" s="281"/>
      <c r="M605" s="281"/>
      <c r="N605" s="281"/>
      <c r="O605" s="281"/>
      <c r="P605" s="281"/>
      <c r="Q605" s="281"/>
      <c r="R605" s="281"/>
      <c r="S605" s="281"/>
      <c r="T605" s="281"/>
      <c r="U605" s="281"/>
      <c r="V605" s="281"/>
      <c r="W605" s="281"/>
      <c r="X605" s="281"/>
      <c r="Y605" s="281"/>
      <c r="Z605" s="281"/>
    </row>
    <row r="606" spans="1:26" ht="12.75" customHeight="1">
      <c r="A606" s="281"/>
      <c r="B606" s="281"/>
      <c r="C606" s="281"/>
      <c r="D606" s="281"/>
      <c r="E606" s="281"/>
      <c r="F606" s="281"/>
      <c r="G606" s="281"/>
      <c r="H606" s="281"/>
      <c r="I606" s="281"/>
      <c r="J606" s="281"/>
      <c r="K606" s="281"/>
      <c r="L606" s="281"/>
      <c r="M606" s="281"/>
      <c r="N606" s="281"/>
      <c r="O606" s="281"/>
      <c r="P606" s="281"/>
      <c r="Q606" s="281"/>
      <c r="R606" s="281"/>
      <c r="S606" s="281"/>
      <c r="T606" s="281"/>
      <c r="U606" s="281"/>
      <c r="V606" s="281"/>
      <c r="W606" s="281"/>
      <c r="X606" s="281"/>
      <c r="Y606" s="281"/>
      <c r="Z606" s="281"/>
    </row>
    <row r="607" spans="1:26" ht="12.75" customHeight="1">
      <c r="A607" s="281"/>
      <c r="B607" s="281"/>
      <c r="C607" s="281"/>
      <c r="D607" s="281"/>
      <c r="E607" s="281"/>
      <c r="F607" s="281"/>
      <c r="G607" s="281"/>
      <c r="H607" s="281"/>
      <c r="I607" s="281"/>
      <c r="J607" s="281"/>
      <c r="K607" s="281"/>
      <c r="L607" s="281"/>
      <c r="M607" s="281"/>
      <c r="N607" s="281"/>
      <c r="O607" s="281"/>
      <c r="P607" s="281"/>
      <c r="Q607" s="281"/>
      <c r="R607" s="281"/>
      <c r="S607" s="281"/>
      <c r="T607" s="281"/>
      <c r="U607" s="281"/>
      <c r="V607" s="281"/>
      <c r="W607" s="281"/>
      <c r="X607" s="281"/>
      <c r="Y607" s="281"/>
      <c r="Z607" s="281"/>
    </row>
    <row r="608" spans="1:26" ht="12.75" customHeight="1">
      <c r="A608" s="281"/>
      <c r="B608" s="281"/>
      <c r="C608" s="281"/>
      <c r="D608" s="281"/>
      <c r="E608" s="281"/>
      <c r="F608" s="281"/>
      <c r="G608" s="281"/>
      <c r="H608" s="281"/>
      <c r="I608" s="281"/>
      <c r="J608" s="281"/>
      <c r="K608" s="281"/>
      <c r="L608" s="281"/>
      <c r="M608" s="281"/>
      <c r="N608" s="281"/>
      <c r="O608" s="281"/>
      <c r="P608" s="281"/>
      <c r="Q608" s="281"/>
      <c r="R608" s="281"/>
      <c r="S608" s="281"/>
      <c r="T608" s="281"/>
      <c r="U608" s="281"/>
      <c r="V608" s="281"/>
      <c r="W608" s="281"/>
      <c r="X608" s="281"/>
      <c r="Y608" s="281"/>
      <c r="Z608" s="281"/>
    </row>
    <row r="609" spans="1:26" ht="12.75" customHeight="1">
      <c r="A609" s="281"/>
      <c r="B609" s="281"/>
      <c r="C609" s="281"/>
      <c r="D609" s="281"/>
      <c r="E609" s="281"/>
      <c r="F609" s="281"/>
      <c r="G609" s="281"/>
      <c r="H609" s="281"/>
      <c r="I609" s="281"/>
      <c r="J609" s="281"/>
      <c r="K609" s="281"/>
      <c r="L609" s="281"/>
      <c r="M609" s="281"/>
      <c r="N609" s="281"/>
      <c r="O609" s="281"/>
      <c r="P609" s="281"/>
      <c r="Q609" s="281"/>
      <c r="R609" s="281"/>
      <c r="S609" s="281"/>
      <c r="T609" s="281"/>
      <c r="U609" s="281"/>
      <c r="V609" s="281"/>
      <c r="W609" s="281"/>
      <c r="X609" s="281"/>
      <c r="Y609" s="281"/>
      <c r="Z609" s="281"/>
    </row>
    <row r="610" spans="1:26" ht="12.75" customHeight="1">
      <c r="A610" s="281"/>
      <c r="B610" s="281"/>
      <c r="C610" s="281"/>
      <c r="D610" s="281"/>
      <c r="E610" s="281"/>
      <c r="F610" s="281"/>
      <c r="G610" s="281"/>
      <c r="H610" s="281"/>
      <c r="I610" s="281"/>
      <c r="J610" s="281"/>
      <c r="K610" s="281"/>
      <c r="L610" s="281"/>
      <c r="M610" s="281"/>
      <c r="N610" s="281"/>
      <c r="O610" s="281"/>
      <c r="P610" s="281"/>
      <c r="Q610" s="281"/>
      <c r="R610" s="281"/>
      <c r="S610" s="281"/>
      <c r="T610" s="281"/>
      <c r="U610" s="281"/>
      <c r="V610" s="281"/>
      <c r="W610" s="281"/>
      <c r="X610" s="281"/>
      <c r="Y610" s="281"/>
      <c r="Z610" s="281"/>
    </row>
    <row r="611" spans="1:26" ht="12.75" customHeight="1">
      <c r="A611" s="281"/>
      <c r="B611" s="281"/>
      <c r="C611" s="281"/>
      <c r="D611" s="281"/>
      <c r="E611" s="281"/>
      <c r="F611" s="281"/>
      <c r="G611" s="281"/>
      <c r="H611" s="281"/>
      <c r="I611" s="281"/>
      <c r="J611" s="281"/>
      <c r="K611" s="281"/>
      <c r="L611" s="281"/>
      <c r="M611" s="281"/>
      <c r="N611" s="281"/>
      <c r="O611" s="281"/>
      <c r="P611" s="281"/>
      <c r="Q611" s="281"/>
      <c r="R611" s="281"/>
      <c r="S611" s="281"/>
      <c r="T611" s="281"/>
      <c r="U611" s="281"/>
      <c r="V611" s="281"/>
      <c r="W611" s="281"/>
      <c r="X611" s="281"/>
      <c r="Y611" s="281"/>
      <c r="Z611" s="281"/>
    </row>
    <row r="612" spans="1:26" ht="12.75" customHeight="1">
      <c r="A612" s="281"/>
      <c r="B612" s="281"/>
      <c r="C612" s="281"/>
      <c r="D612" s="281"/>
      <c r="E612" s="281"/>
      <c r="F612" s="281"/>
      <c r="G612" s="281"/>
      <c r="H612" s="281"/>
      <c r="I612" s="281"/>
      <c r="J612" s="281"/>
      <c r="K612" s="281"/>
      <c r="L612" s="281"/>
      <c r="M612" s="281"/>
      <c r="N612" s="281"/>
      <c r="O612" s="281"/>
      <c r="P612" s="281"/>
      <c r="Q612" s="281"/>
      <c r="R612" s="281"/>
      <c r="S612" s="281"/>
      <c r="T612" s="281"/>
      <c r="U612" s="281"/>
      <c r="V612" s="281"/>
      <c r="W612" s="281"/>
      <c r="X612" s="281"/>
      <c r="Y612" s="281"/>
      <c r="Z612" s="281"/>
    </row>
    <row r="613" spans="1:26" ht="12.75" customHeight="1">
      <c r="A613" s="281"/>
      <c r="B613" s="281"/>
      <c r="C613" s="281"/>
      <c r="D613" s="281"/>
      <c r="E613" s="281"/>
      <c r="F613" s="281"/>
      <c r="G613" s="281"/>
      <c r="H613" s="281"/>
      <c r="I613" s="281"/>
      <c r="J613" s="281"/>
      <c r="K613" s="281"/>
      <c r="L613" s="281"/>
      <c r="M613" s="281"/>
      <c r="N613" s="281"/>
      <c r="O613" s="281"/>
      <c r="P613" s="281"/>
      <c r="Q613" s="281"/>
      <c r="R613" s="281"/>
      <c r="S613" s="281"/>
      <c r="T613" s="281"/>
      <c r="U613" s="281"/>
      <c r="V613" s="281"/>
      <c r="W613" s="281"/>
      <c r="X613" s="281"/>
      <c r="Y613" s="281"/>
      <c r="Z613" s="281"/>
    </row>
    <row r="614" spans="1:26" ht="12.75" customHeight="1">
      <c r="A614" s="281"/>
      <c r="B614" s="281"/>
      <c r="C614" s="281"/>
      <c r="D614" s="281"/>
      <c r="E614" s="281"/>
      <c r="F614" s="281"/>
      <c r="G614" s="281"/>
      <c r="H614" s="281"/>
      <c r="I614" s="281"/>
      <c r="J614" s="281"/>
      <c r="K614" s="281"/>
      <c r="L614" s="281"/>
      <c r="M614" s="281"/>
      <c r="N614" s="281"/>
      <c r="O614" s="281"/>
      <c r="P614" s="281"/>
      <c r="Q614" s="281"/>
      <c r="R614" s="281"/>
      <c r="S614" s="281"/>
      <c r="T614" s="281"/>
      <c r="U614" s="281"/>
      <c r="V614" s="281"/>
      <c r="W614" s="281"/>
      <c r="X614" s="281"/>
      <c r="Y614" s="281"/>
      <c r="Z614" s="281"/>
    </row>
    <row r="615" spans="1:26" ht="12.75" customHeight="1">
      <c r="A615" s="281"/>
      <c r="B615" s="281"/>
      <c r="C615" s="281"/>
      <c r="D615" s="281"/>
      <c r="E615" s="281"/>
      <c r="F615" s="281"/>
      <c r="G615" s="281"/>
      <c r="H615" s="281"/>
      <c r="I615" s="281"/>
      <c r="J615" s="281"/>
      <c r="K615" s="281"/>
      <c r="L615" s="281"/>
      <c r="M615" s="281"/>
      <c r="N615" s="281"/>
      <c r="O615" s="281"/>
      <c r="P615" s="281"/>
      <c r="Q615" s="281"/>
      <c r="R615" s="281"/>
      <c r="S615" s="281"/>
      <c r="T615" s="281"/>
      <c r="U615" s="281"/>
      <c r="V615" s="281"/>
      <c r="W615" s="281"/>
      <c r="X615" s="281"/>
      <c r="Y615" s="281"/>
      <c r="Z615" s="281"/>
    </row>
    <row r="616" spans="1:26" ht="12.75" customHeight="1">
      <c r="A616" s="281"/>
      <c r="B616" s="281"/>
      <c r="C616" s="281"/>
      <c r="D616" s="281"/>
      <c r="E616" s="281"/>
      <c r="F616" s="281"/>
      <c r="G616" s="281"/>
      <c r="H616" s="281"/>
      <c r="I616" s="281"/>
      <c r="J616" s="281"/>
      <c r="K616" s="281"/>
      <c r="L616" s="281"/>
      <c r="M616" s="281"/>
      <c r="N616" s="281"/>
      <c r="O616" s="281"/>
      <c r="P616" s="281"/>
      <c r="Q616" s="281"/>
      <c r="R616" s="281"/>
      <c r="S616" s="281"/>
      <c r="T616" s="281"/>
      <c r="U616" s="281"/>
      <c r="V616" s="281"/>
      <c r="W616" s="281"/>
      <c r="X616" s="281"/>
      <c r="Y616" s="281"/>
      <c r="Z616" s="281"/>
    </row>
    <row r="617" spans="1:26" ht="12.75" customHeight="1">
      <c r="A617" s="281"/>
      <c r="B617" s="281"/>
      <c r="C617" s="281"/>
      <c r="D617" s="281"/>
      <c r="E617" s="281"/>
      <c r="F617" s="281"/>
      <c r="G617" s="281"/>
      <c r="H617" s="281"/>
      <c r="I617" s="281"/>
      <c r="J617" s="281"/>
      <c r="K617" s="281"/>
      <c r="L617" s="281"/>
      <c r="M617" s="281"/>
      <c r="N617" s="281"/>
      <c r="O617" s="281"/>
      <c r="P617" s="281"/>
      <c r="Q617" s="281"/>
      <c r="R617" s="281"/>
      <c r="S617" s="281"/>
      <c r="T617" s="281"/>
      <c r="U617" s="281"/>
      <c r="V617" s="281"/>
      <c r="W617" s="281"/>
      <c r="X617" s="281"/>
      <c r="Y617" s="281"/>
      <c r="Z617" s="281"/>
    </row>
    <row r="618" spans="1:26" ht="12.75" customHeight="1">
      <c r="A618" s="281"/>
      <c r="B618" s="281"/>
      <c r="C618" s="281"/>
      <c r="D618" s="281"/>
      <c r="E618" s="281"/>
      <c r="F618" s="281"/>
      <c r="G618" s="281"/>
      <c r="H618" s="281"/>
      <c r="I618" s="281"/>
      <c r="J618" s="281"/>
      <c r="K618" s="281"/>
      <c r="L618" s="281"/>
      <c r="M618" s="281"/>
      <c r="N618" s="281"/>
      <c r="O618" s="281"/>
      <c r="P618" s="281"/>
      <c r="Q618" s="281"/>
      <c r="R618" s="281"/>
      <c r="S618" s="281"/>
      <c r="T618" s="281"/>
      <c r="U618" s="281"/>
      <c r="V618" s="281"/>
      <c r="W618" s="281"/>
      <c r="X618" s="281"/>
      <c r="Y618" s="281"/>
      <c r="Z618" s="281"/>
    </row>
    <row r="619" spans="1:26" ht="12.75" customHeight="1">
      <c r="A619" s="281"/>
      <c r="B619" s="281"/>
      <c r="C619" s="281"/>
      <c r="D619" s="281"/>
      <c r="E619" s="281"/>
      <c r="F619" s="281"/>
      <c r="G619" s="281"/>
      <c r="H619" s="281"/>
      <c r="I619" s="281"/>
      <c r="J619" s="281"/>
      <c r="K619" s="281"/>
      <c r="L619" s="281"/>
      <c r="M619" s="281"/>
      <c r="N619" s="281"/>
      <c r="O619" s="281"/>
      <c r="P619" s="281"/>
      <c r="Q619" s="281"/>
      <c r="R619" s="281"/>
      <c r="S619" s="281"/>
      <c r="T619" s="281"/>
      <c r="U619" s="281"/>
      <c r="V619" s="281"/>
      <c r="W619" s="281"/>
      <c r="X619" s="281"/>
      <c r="Y619" s="281"/>
      <c r="Z619" s="281"/>
    </row>
    <row r="620" spans="1:26" ht="12.75" customHeight="1">
      <c r="A620" s="281"/>
      <c r="B620" s="281"/>
      <c r="C620" s="281"/>
      <c r="D620" s="281"/>
      <c r="E620" s="281"/>
      <c r="F620" s="281"/>
      <c r="G620" s="281"/>
      <c r="H620" s="281"/>
      <c r="I620" s="281"/>
      <c r="J620" s="281"/>
      <c r="K620" s="281"/>
      <c r="L620" s="281"/>
      <c r="M620" s="281"/>
      <c r="N620" s="281"/>
      <c r="O620" s="281"/>
      <c r="P620" s="281"/>
      <c r="Q620" s="281"/>
      <c r="R620" s="281"/>
      <c r="S620" s="281"/>
      <c r="T620" s="281"/>
      <c r="U620" s="281"/>
      <c r="V620" s="281"/>
      <c r="W620" s="281"/>
      <c r="X620" s="281"/>
      <c r="Y620" s="281"/>
      <c r="Z620" s="281"/>
    </row>
    <row r="621" spans="1:26" ht="12.75" customHeight="1">
      <c r="A621" s="281"/>
      <c r="B621" s="281"/>
      <c r="C621" s="281"/>
      <c r="D621" s="281"/>
      <c r="E621" s="281"/>
      <c r="F621" s="281"/>
      <c r="G621" s="281"/>
      <c r="H621" s="281"/>
      <c r="I621" s="281"/>
      <c r="J621" s="281"/>
      <c r="K621" s="281"/>
      <c r="L621" s="281"/>
      <c r="M621" s="281"/>
      <c r="N621" s="281"/>
      <c r="O621" s="281"/>
      <c r="P621" s="281"/>
      <c r="Q621" s="281"/>
      <c r="R621" s="281"/>
      <c r="S621" s="281"/>
      <c r="T621" s="281"/>
      <c r="U621" s="281"/>
      <c r="V621" s="281"/>
      <c r="W621" s="281"/>
      <c r="X621" s="281"/>
      <c r="Y621" s="281"/>
      <c r="Z621" s="281"/>
    </row>
    <row r="622" spans="1:26" ht="12.75" customHeight="1">
      <c r="A622" s="281"/>
      <c r="B622" s="281"/>
      <c r="C622" s="281"/>
      <c r="D622" s="281"/>
      <c r="E622" s="281"/>
      <c r="F622" s="281"/>
      <c r="G622" s="281"/>
      <c r="H622" s="281"/>
      <c r="I622" s="281"/>
      <c r="J622" s="281"/>
      <c r="K622" s="281"/>
      <c r="L622" s="281"/>
      <c r="M622" s="281"/>
      <c r="N622" s="281"/>
      <c r="O622" s="281"/>
      <c r="P622" s="281"/>
      <c r="Q622" s="281"/>
      <c r="R622" s="281"/>
      <c r="S622" s="281"/>
      <c r="T622" s="281"/>
      <c r="U622" s="281"/>
      <c r="V622" s="281"/>
      <c r="W622" s="281"/>
      <c r="X622" s="281"/>
      <c r="Y622" s="281"/>
      <c r="Z622" s="281"/>
    </row>
    <row r="623" spans="1:26" ht="12.75" customHeight="1">
      <c r="A623" s="281"/>
      <c r="B623" s="281"/>
      <c r="C623" s="281"/>
      <c r="D623" s="281"/>
      <c r="E623" s="281"/>
      <c r="F623" s="281"/>
      <c r="G623" s="281"/>
      <c r="H623" s="281"/>
      <c r="I623" s="281"/>
      <c r="J623" s="281"/>
      <c r="K623" s="281"/>
      <c r="L623" s="281"/>
      <c r="M623" s="281"/>
      <c r="N623" s="281"/>
      <c r="O623" s="281"/>
      <c r="P623" s="281"/>
      <c r="Q623" s="281"/>
      <c r="R623" s="281"/>
      <c r="S623" s="281"/>
      <c r="T623" s="281"/>
      <c r="U623" s="281"/>
      <c r="V623" s="281"/>
      <c r="W623" s="281"/>
      <c r="X623" s="281"/>
      <c r="Y623" s="281"/>
      <c r="Z623" s="281"/>
    </row>
    <row r="624" spans="1:26" ht="12.75" customHeight="1">
      <c r="A624" s="281"/>
      <c r="B624" s="281"/>
      <c r="C624" s="281"/>
      <c r="D624" s="281"/>
      <c r="E624" s="281"/>
      <c r="F624" s="281"/>
      <c r="G624" s="281"/>
      <c r="H624" s="281"/>
      <c r="I624" s="281"/>
      <c r="J624" s="281"/>
      <c r="K624" s="281"/>
      <c r="L624" s="281"/>
      <c r="M624" s="281"/>
      <c r="N624" s="281"/>
      <c r="O624" s="281"/>
      <c r="P624" s="281"/>
      <c r="Q624" s="281"/>
      <c r="R624" s="281"/>
      <c r="S624" s="281"/>
      <c r="T624" s="281"/>
      <c r="U624" s="281"/>
      <c r="V624" s="281"/>
      <c r="W624" s="281"/>
      <c r="X624" s="281"/>
      <c r="Y624" s="281"/>
      <c r="Z624" s="281"/>
    </row>
    <row r="625" spans="1:26" ht="12.75" customHeight="1">
      <c r="A625" s="281"/>
      <c r="B625" s="281"/>
      <c r="C625" s="281"/>
      <c r="D625" s="281"/>
      <c r="E625" s="281"/>
      <c r="F625" s="281"/>
      <c r="G625" s="281"/>
      <c r="H625" s="281"/>
      <c r="I625" s="281"/>
      <c r="J625" s="281"/>
      <c r="K625" s="281"/>
      <c r="L625" s="281"/>
      <c r="M625" s="281"/>
      <c r="N625" s="281"/>
      <c r="O625" s="281"/>
      <c r="P625" s="281"/>
      <c r="Q625" s="281"/>
      <c r="R625" s="281"/>
      <c r="S625" s="281"/>
      <c r="T625" s="281"/>
      <c r="U625" s="281"/>
      <c r="V625" s="281"/>
      <c r="W625" s="281"/>
      <c r="X625" s="281"/>
      <c r="Y625" s="281"/>
      <c r="Z625" s="281"/>
    </row>
    <row r="626" spans="1:26" ht="12.75" customHeight="1">
      <c r="A626" s="281"/>
      <c r="B626" s="281"/>
      <c r="C626" s="281"/>
      <c r="D626" s="281"/>
      <c r="E626" s="281"/>
      <c r="F626" s="281"/>
      <c r="G626" s="281"/>
      <c r="H626" s="281"/>
      <c r="I626" s="281"/>
      <c r="J626" s="281"/>
      <c r="K626" s="281"/>
      <c r="L626" s="281"/>
      <c r="M626" s="281"/>
      <c r="N626" s="281"/>
      <c r="O626" s="281"/>
      <c r="P626" s="281"/>
      <c r="Q626" s="281"/>
      <c r="R626" s="281"/>
      <c r="S626" s="281"/>
      <c r="T626" s="281"/>
      <c r="U626" s="281"/>
      <c r="V626" s="281"/>
      <c r="W626" s="281"/>
      <c r="X626" s="281"/>
      <c r="Y626" s="281"/>
      <c r="Z626" s="281"/>
    </row>
    <row r="627" spans="1:26" ht="12.75" customHeight="1">
      <c r="A627" s="281"/>
      <c r="B627" s="281"/>
      <c r="C627" s="281"/>
      <c r="D627" s="281"/>
      <c r="E627" s="281"/>
      <c r="F627" s="281"/>
      <c r="G627" s="281"/>
      <c r="H627" s="281"/>
      <c r="I627" s="281"/>
      <c r="J627" s="281"/>
      <c r="K627" s="281"/>
      <c r="L627" s="281"/>
      <c r="M627" s="281"/>
      <c r="N627" s="281"/>
      <c r="O627" s="281"/>
      <c r="P627" s="281"/>
      <c r="Q627" s="281"/>
      <c r="R627" s="281"/>
      <c r="S627" s="281"/>
      <c r="T627" s="281"/>
      <c r="U627" s="281"/>
      <c r="V627" s="281"/>
      <c r="W627" s="281"/>
      <c r="X627" s="281"/>
      <c r="Y627" s="281"/>
      <c r="Z627" s="281"/>
    </row>
    <row r="628" spans="1:26" ht="12.75" customHeight="1">
      <c r="A628" s="281"/>
      <c r="B628" s="281"/>
      <c r="C628" s="281"/>
      <c r="D628" s="281"/>
      <c r="E628" s="281"/>
      <c r="F628" s="281"/>
      <c r="G628" s="281"/>
      <c r="H628" s="281"/>
      <c r="I628" s="281"/>
      <c r="J628" s="281"/>
      <c r="K628" s="281"/>
      <c r="L628" s="281"/>
      <c r="M628" s="281"/>
      <c r="N628" s="281"/>
      <c r="O628" s="281"/>
      <c r="P628" s="281"/>
      <c r="Q628" s="281"/>
      <c r="R628" s="281"/>
      <c r="S628" s="281"/>
      <c r="T628" s="281"/>
      <c r="U628" s="281"/>
      <c r="V628" s="281"/>
      <c r="W628" s="281"/>
      <c r="X628" s="281"/>
      <c r="Y628" s="281"/>
      <c r="Z628" s="281"/>
    </row>
    <row r="629" spans="1:26" ht="12.75" customHeight="1">
      <c r="A629" s="281"/>
      <c r="B629" s="281"/>
      <c r="C629" s="281"/>
      <c r="D629" s="281"/>
      <c r="E629" s="281"/>
      <c r="F629" s="281"/>
      <c r="G629" s="281"/>
      <c r="H629" s="281"/>
      <c r="I629" s="281"/>
      <c r="J629" s="281"/>
      <c r="K629" s="281"/>
      <c r="L629" s="281"/>
      <c r="M629" s="281"/>
      <c r="N629" s="281"/>
      <c r="O629" s="281"/>
      <c r="P629" s="281"/>
      <c r="Q629" s="281"/>
      <c r="R629" s="281"/>
      <c r="S629" s="281"/>
      <c r="T629" s="281"/>
      <c r="U629" s="281"/>
      <c r="V629" s="281"/>
      <c r="W629" s="281"/>
      <c r="X629" s="281"/>
      <c r="Y629" s="281"/>
      <c r="Z629" s="281"/>
    </row>
    <row r="630" spans="1:26" ht="12.75" customHeight="1">
      <c r="A630" s="281"/>
      <c r="B630" s="281"/>
      <c r="C630" s="281"/>
      <c r="D630" s="281"/>
      <c r="E630" s="281"/>
      <c r="F630" s="281"/>
      <c r="G630" s="281"/>
      <c r="H630" s="281"/>
      <c r="I630" s="281"/>
      <c r="J630" s="281"/>
      <c r="K630" s="281"/>
      <c r="L630" s="281"/>
      <c r="M630" s="281"/>
      <c r="N630" s="281"/>
      <c r="O630" s="281"/>
      <c r="P630" s="281"/>
      <c r="Q630" s="281"/>
      <c r="R630" s="281"/>
      <c r="S630" s="281"/>
      <c r="T630" s="281"/>
      <c r="U630" s="281"/>
      <c r="V630" s="281"/>
      <c r="W630" s="281"/>
      <c r="X630" s="281"/>
      <c r="Y630" s="281"/>
      <c r="Z630" s="281"/>
    </row>
    <row r="631" spans="1:26" ht="12.75" customHeight="1">
      <c r="A631" s="281"/>
      <c r="B631" s="281"/>
      <c r="C631" s="281"/>
      <c r="D631" s="281"/>
      <c r="E631" s="281"/>
      <c r="F631" s="281"/>
      <c r="G631" s="281"/>
      <c r="H631" s="281"/>
      <c r="I631" s="281"/>
      <c r="J631" s="281"/>
      <c r="K631" s="281"/>
      <c r="L631" s="281"/>
      <c r="M631" s="281"/>
      <c r="N631" s="281"/>
      <c r="O631" s="281"/>
      <c r="P631" s="281"/>
      <c r="Q631" s="281"/>
      <c r="R631" s="281"/>
      <c r="S631" s="281"/>
      <c r="T631" s="281"/>
      <c r="U631" s="281"/>
      <c r="V631" s="281"/>
      <c r="W631" s="281"/>
      <c r="X631" s="281"/>
      <c r="Y631" s="281"/>
      <c r="Z631" s="281"/>
    </row>
    <row r="632" spans="1:26" ht="12.75" customHeight="1">
      <c r="A632" s="281"/>
      <c r="B632" s="281"/>
      <c r="C632" s="281"/>
      <c r="D632" s="281"/>
      <c r="E632" s="281"/>
      <c r="F632" s="281"/>
      <c r="G632" s="281"/>
      <c r="H632" s="281"/>
      <c r="I632" s="281"/>
      <c r="J632" s="281"/>
      <c r="K632" s="281"/>
      <c r="L632" s="281"/>
      <c r="M632" s="281"/>
      <c r="N632" s="281"/>
      <c r="O632" s="281"/>
      <c r="P632" s="281"/>
      <c r="Q632" s="281"/>
      <c r="R632" s="281"/>
      <c r="S632" s="281"/>
      <c r="T632" s="281"/>
      <c r="U632" s="281"/>
      <c r="V632" s="281"/>
      <c r="W632" s="281"/>
      <c r="X632" s="281"/>
      <c r="Y632" s="281"/>
      <c r="Z632" s="281"/>
    </row>
    <row r="633" spans="1:26" ht="12.75" customHeight="1">
      <c r="A633" s="281"/>
      <c r="B633" s="281"/>
      <c r="C633" s="281"/>
      <c r="D633" s="281"/>
      <c r="E633" s="281"/>
      <c r="F633" s="281"/>
      <c r="G633" s="281"/>
      <c r="H633" s="281"/>
      <c r="I633" s="281"/>
      <c r="J633" s="281"/>
      <c r="K633" s="281"/>
      <c r="L633" s="281"/>
      <c r="M633" s="281"/>
      <c r="N633" s="281"/>
      <c r="O633" s="281"/>
      <c r="P633" s="281"/>
      <c r="Q633" s="281"/>
      <c r="R633" s="281"/>
      <c r="S633" s="281"/>
      <c r="T633" s="281"/>
      <c r="U633" s="281"/>
      <c r="V633" s="281"/>
      <c r="W633" s="281"/>
      <c r="X633" s="281"/>
      <c r="Y633" s="281"/>
      <c r="Z633" s="281"/>
    </row>
    <row r="634" spans="1:26" ht="12.75" customHeight="1">
      <c r="A634" s="281"/>
      <c r="B634" s="281"/>
      <c r="C634" s="281"/>
      <c r="D634" s="281"/>
      <c r="E634" s="281"/>
      <c r="F634" s="281"/>
      <c r="G634" s="281"/>
      <c r="H634" s="281"/>
      <c r="I634" s="281"/>
      <c r="J634" s="281"/>
      <c r="K634" s="281"/>
      <c r="L634" s="281"/>
      <c r="M634" s="281"/>
      <c r="N634" s="281"/>
      <c r="O634" s="281"/>
      <c r="P634" s="281"/>
      <c r="Q634" s="281"/>
      <c r="R634" s="281"/>
      <c r="S634" s="281"/>
      <c r="T634" s="281"/>
      <c r="U634" s="281"/>
      <c r="V634" s="281"/>
      <c r="W634" s="281"/>
      <c r="X634" s="281"/>
      <c r="Y634" s="281"/>
      <c r="Z634" s="281"/>
    </row>
    <row r="635" spans="1:26" ht="12.75" customHeight="1">
      <c r="A635" s="281"/>
      <c r="B635" s="281"/>
      <c r="C635" s="281"/>
      <c r="D635" s="281"/>
      <c r="E635" s="281"/>
      <c r="F635" s="281"/>
      <c r="G635" s="281"/>
      <c r="H635" s="281"/>
      <c r="I635" s="281"/>
      <c r="J635" s="281"/>
      <c r="K635" s="281"/>
      <c r="L635" s="281"/>
      <c r="M635" s="281"/>
      <c r="N635" s="281"/>
      <c r="O635" s="281"/>
      <c r="P635" s="281"/>
      <c r="Q635" s="281"/>
      <c r="R635" s="281"/>
      <c r="S635" s="281"/>
      <c r="T635" s="281"/>
      <c r="U635" s="281"/>
      <c r="V635" s="281"/>
      <c r="W635" s="281"/>
      <c r="X635" s="281"/>
      <c r="Y635" s="281"/>
      <c r="Z635" s="281"/>
    </row>
    <row r="636" spans="1:26" ht="12.75" customHeight="1">
      <c r="A636" s="281"/>
      <c r="B636" s="281"/>
      <c r="C636" s="281"/>
      <c r="D636" s="281"/>
      <c r="E636" s="281"/>
      <c r="F636" s="281"/>
      <c r="G636" s="281"/>
      <c r="H636" s="281"/>
      <c r="I636" s="281"/>
      <c r="J636" s="281"/>
      <c r="K636" s="281"/>
      <c r="L636" s="281"/>
      <c r="M636" s="281"/>
      <c r="N636" s="281"/>
      <c r="O636" s="281"/>
      <c r="P636" s="281"/>
      <c r="Q636" s="281"/>
      <c r="R636" s="281"/>
      <c r="S636" s="281"/>
      <c r="T636" s="281"/>
      <c r="U636" s="281"/>
      <c r="V636" s="281"/>
      <c r="W636" s="281"/>
      <c r="X636" s="281"/>
      <c r="Y636" s="281"/>
      <c r="Z636" s="281"/>
    </row>
    <row r="637" spans="1:26" ht="12.75" customHeight="1">
      <c r="A637" s="281"/>
      <c r="B637" s="281"/>
      <c r="C637" s="281"/>
      <c r="D637" s="281"/>
      <c r="E637" s="281"/>
      <c r="F637" s="281"/>
      <c r="G637" s="281"/>
      <c r="H637" s="281"/>
      <c r="I637" s="281"/>
      <c r="J637" s="281"/>
      <c r="K637" s="281"/>
      <c r="L637" s="281"/>
      <c r="M637" s="281"/>
      <c r="N637" s="281"/>
      <c r="O637" s="281"/>
      <c r="P637" s="281"/>
      <c r="Q637" s="281"/>
      <c r="R637" s="281"/>
      <c r="S637" s="281"/>
      <c r="T637" s="281"/>
      <c r="U637" s="281"/>
      <c r="V637" s="281"/>
      <c r="W637" s="281"/>
      <c r="X637" s="281"/>
      <c r="Y637" s="281"/>
      <c r="Z637" s="281"/>
    </row>
    <row r="638" spans="1:26" ht="12.75" customHeight="1">
      <c r="A638" s="281"/>
      <c r="B638" s="281"/>
      <c r="C638" s="281"/>
      <c r="D638" s="281"/>
      <c r="E638" s="281"/>
      <c r="F638" s="281"/>
      <c r="G638" s="281"/>
      <c r="H638" s="281"/>
      <c r="I638" s="281"/>
      <c r="J638" s="281"/>
      <c r="K638" s="281"/>
      <c r="L638" s="281"/>
      <c r="M638" s="281"/>
      <c r="N638" s="281"/>
      <c r="O638" s="281"/>
      <c r="P638" s="281"/>
      <c r="Q638" s="281"/>
      <c r="R638" s="281"/>
      <c r="S638" s="281"/>
      <c r="T638" s="281"/>
      <c r="U638" s="281"/>
      <c r="V638" s="281"/>
      <c r="W638" s="281"/>
      <c r="X638" s="281"/>
      <c r="Y638" s="281"/>
      <c r="Z638" s="281"/>
    </row>
    <row r="639" spans="1:26" ht="12.75" customHeight="1">
      <c r="A639" s="281"/>
      <c r="B639" s="281"/>
      <c r="C639" s="281"/>
      <c r="D639" s="281"/>
      <c r="E639" s="281"/>
      <c r="F639" s="281"/>
      <c r="G639" s="281"/>
      <c r="H639" s="281"/>
      <c r="I639" s="281"/>
      <c r="J639" s="281"/>
      <c r="K639" s="281"/>
      <c r="L639" s="281"/>
      <c r="M639" s="281"/>
      <c r="N639" s="281"/>
      <c r="O639" s="281"/>
      <c r="P639" s="281"/>
      <c r="Q639" s="281"/>
      <c r="R639" s="281"/>
      <c r="S639" s="281"/>
      <c r="T639" s="281"/>
      <c r="U639" s="281"/>
      <c r="V639" s="281"/>
      <c r="W639" s="281"/>
      <c r="X639" s="281"/>
      <c r="Y639" s="281"/>
      <c r="Z639" s="281"/>
    </row>
    <row r="640" spans="1:26" ht="12.75" customHeight="1">
      <c r="A640" s="281"/>
      <c r="B640" s="281"/>
      <c r="C640" s="281"/>
      <c r="D640" s="281"/>
      <c r="E640" s="281"/>
      <c r="F640" s="281"/>
      <c r="G640" s="281"/>
      <c r="H640" s="281"/>
      <c r="I640" s="281"/>
      <c r="J640" s="281"/>
      <c r="K640" s="281"/>
      <c r="L640" s="281"/>
      <c r="M640" s="281"/>
      <c r="N640" s="281"/>
      <c r="O640" s="281"/>
      <c r="P640" s="281"/>
      <c r="Q640" s="281"/>
      <c r="R640" s="281"/>
      <c r="S640" s="281"/>
      <c r="T640" s="281"/>
      <c r="U640" s="281"/>
      <c r="V640" s="281"/>
      <c r="W640" s="281"/>
      <c r="X640" s="281"/>
      <c r="Y640" s="281"/>
      <c r="Z640" s="281"/>
    </row>
    <row r="641" spans="1:26" ht="12.75" customHeight="1">
      <c r="A641" s="281"/>
      <c r="B641" s="281"/>
      <c r="C641" s="281"/>
      <c r="D641" s="281"/>
      <c r="E641" s="281"/>
      <c r="F641" s="281"/>
      <c r="G641" s="281"/>
      <c r="H641" s="281"/>
      <c r="I641" s="281"/>
      <c r="J641" s="281"/>
      <c r="K641" s="281"/>
      <c r="L641" s="281"/>
      <c r="M641" s="281"/>
      <c r="N641" s="281"/>
      <c r="O641" s="281"/>
      <c r="P641" s="281"/>
      <c r="Q641" s="281"/>
      <c r="R641" s="281"/>
      <c r="S641" s="281"/>
      <c r="T641" s="281"/>
      <c r="U641" s="281"/>
      <c r="V641" s="281"/>
      <c r="W641" s="281"/>
      <c r="X641" s="281"/>
      <c r="Y641" s="281"/>
      <c r="Z641" s="281"/>
    </row>
    <row r="642" spans="1:26" ht="12.75" customHeight="1">
      <c r="A642" s="281"/>
      <c r="B642" s="281"/>
      <c r="C642" s="281"/>
      <c r="D642" s="281"/>
      <c r="E642" s="281"/>
      <c r="F642" s="281"/>
      <c r="G642" s="281"/>
      <c r="H642" s="281"/>
      <c r="I642" s="281"/>
      <c r="J642" s="281"/>
      <c r="K642" s="281"/>
      <c r="L642" s="281"/>
      <c r="M642" s="281"/>
      <c r="N642" s="281"/>
      <c r="O642" s="281"/>
      <c r="P642" s="281"/>
      <c r="Q642" s="281"/>
      <c r="R642" s="281"/>
      <c r="S642" s="281"/>
      <c r="T642" s="281"/>
      <c r="U642" s="281"/>
      <c r="V642" s="281"/>
      <c r="W642" s="281"/>
      <c r="X642" s="281"/>
      <c r="Y642" s="281"/>
      <c r="Z642" s="281"/>
    </row>
    <row r="643" spans="1:26" ht="12.75" customHeight="1">
      <c r="A643" s="281"/>
      <c r="B643" s="281"/>
      <c r="C643" s="281"/>
      <c r="D643" s="281"/>
      <c r="E643" s="281"/>
      <c r="F643" s="281"/>
      <c r="G643" s="281"/>
      <c r="H643" s="281"/>
      <c r="I643" s="281"/>
      <c r="J643" s="281"/>
      <c r="K643" s="281"/>
      <c r="L643" s="281"/>
      <c r="M643" s="281"/>
      <c r="N643" s="281"/>
      <c r="O643" s="281"/>
      <c r="P643" s="281"/>
      <c r="Q643" s="281"/>
      <c r="R643" s="281"/>
      <c r="S643" s="281"/>
      <c r="T643" s="281"/>
      <c r="U643" s="281"/>
      <c r="V643" s="281"/>
      <c r="W643" s="281"/>
      <c r="X643" s="281"/>
      <c r="Y643" s="281"/>
      <c r="Z643" s="281"/>
    </row>
    <row r="644" spans="1:26" ht="12.75" customHeight="1">
      <c r="A644" s="281"/>
      <c r="B644" s="281"/>
      <c r="C644" s="281"/>
      <c r="D644" s="281"/>
      <c r="E644" s="281"/>
      <c r="F644" s="281"/>
      <c r="G644" s="281"/>
      <c r="H644" s="281"/>
      <c r="I644" s="281"/>
      <c r="J644" s="281"/>
      <c r="K644" s="281"/>
      <c r="L644" s="281"/>
      <c r="M644" s="281"/>
      <c r="N644" s="281"/>
      <c r="O644" s="281"/>
      <c r="P644" s="281"/>
      <c r="Q644" s="281"/>
      <c r="R644" s="281"/>
      <c r="S644" s="281"/>
      <c r="T644" s="281"/>
      <c r="U644" s="281"/>
      <c r="V644" s="281"/>
      <c r="W644" s="281"/>
      <c r="X644" s="281"/>
      <c r="Y644" s="281"/>
      <c r="Z644" s="281"/>
    </row>
    <row r="645" spans="1:26" ht="12.75" customHeight="1">
      <c r="A645" s="281"/>
      <c r="B645" s="281"/>
      <c r="C645" s="281"/>
      <c r="D645" s="281"/>
      <c r="E645" s="281"/>
      <c r="F645" s="281"/>
      <c r="G645" s="281"/>
      <c r="H645" s="281"/>
      <c r="I645" s="281"/>
      <c r="J645" s="281"/>
      <c r="K645" s="281"/>
      <c r="L645" s="281"/>
      <c r="M645" s="281"/>
      <c r="N645" s="281"/>
      <c r="O645" s="281"/>
      <c r="P645" s="281"/>
      <c r="Q645" s="281"/>
      <c r="R645" s="281"/>
      <c r="S645" s="281"/>
      <c r="T645" s="281"/>
      <c r="U645" s="281"/>
      <c r="V645" s="281"/>
      <c r="W645" s="281"/>
      <c r="X645" s="281"/>
      <c r="Y645" s="281"/>
      <c r="Z645" s="281"/>
    </row>
    <row r="646" spans="1:26" ht="12.75" customHeight="1">
      <c r="A646" s="281"/>
      <c r="B646" s="281"/>
      <c r="C646" s="281"/>
      <c r="D646" s="281"/>
      <c r="E646" s="281"/>
      <c r="F646" s="281"/>
      <c r="G646" s="281"/>
      <c r="H646" s="281"/>
      <c r="I646" s="281"/>
      <c r="J646" s="281"/>
      <c r="K646" s="281"/>
      <c r="L646" s="281"/>
      <c r="M646" s="281"/>
      <c r="N646" s="281"/>
      <c r="O646" s="281"/>
      <c r="P646" s="281"/>
      <c r="Q646" s="281"/>
      <c r="R646" s="281"/>
      <c r="S646" s="281"/>
      <c r="T646" s="281"/>
      <c r="U646" s="281"/>
      <c r="V646" s="281"/>
      <c r="W646" s="281"/>
      <c r="X646" s="281"/>
      <c r="Y646" s="281"/>
      <c r="Z646" s="281"/>
    </row>
    <row r="647" spans="1:26" ht="12.75" customHeight="1">
      <c r="A647" s="281"/>
      <c r="B647" s="281"/>
      <c r="C647" s="281"/>
      <c r="D647" s="281"/>
      <c r="E647" s="281"/>
      <c r="F647" s="281"/>
      <c r="G647" s="281"/>
      <c r="H647" s="281"/>
      <c r="I647" s="281"/>
      <c r="J647" s="281"/>
      <c r="K647" s="281"/>
      <c r="L647" s="281"/>
      <c r="M647" s="281"/>
      <c r="N647" s="281"/>
      <c r="O647" s="281"/>
      <c r="P647" s="281"/>
      <c r="Q647" s="281"/>
      <c r="R647" s="281"/>
      <c r="S647" s="281"/>
      <c r="T647" s="281"/>
      <c r="U647" s="281"/>
      <c r="V647" s="281"/>
      <c r="W647" s="281"/>
      <c r="X647" s="281"/>
      <c r="Y647" s="281"/>
      <c r="Z647" s="281"/>
    </row>
    <row r="648" spans="1:26" ht="12.75" customHeight="1">
      <c r="A648" s="281"/>
      <c r="B648" s="281"/>
      <c r="C648" s="281"/>
      <c r="D648" s="281"/>
      <c r="E648" s="281"/>
      <c r="F648" s="281"/>
      <c r="G648" s="281"/>
      <c r="H648" s="281"/>
      <c r="I648" s="281"/>
      <c r="J648" s="281"/>
      <c r="K648" s="281"/>
      <c r="L648" s="281"/>
      <c r="M648" s="281"/>
      <c r="N648" s="281"/>
      <c r="O648" s="281"/>
      <c r="P648" s="281"/>
      <c r="Q648" s="281"/>
      <c r="R648" s="281"/>
      <c r="S648" s="281"/>
      <c r="T648" s="281"/>
      <c r="U648" s="281"/>
      <c r="V648" s="281"/>
      <c r="W648" s="281"/>
      <c r="X648" s="281"/>
      <c r="Y648" s="281"/>
      <c r="Z648" s="281"/>
    </row>
    <row r="649" spans="1:26" ht="12.75" customHeight="1">
      <c r="A649" s="281"/>
      <c r="B649" s="281"/>
      <c r="C649" s="281"/>
      <c r="D649" s="281"/>
      <c r="E649" s="281"/>
      <c r="F649" s="281"/>
      <c r="G649" s="281"/>
      <c r="H649" s="281"/>
      <c r="I649" s="281"/>
      <c r="J649" s="281"/>
      <c r="K649" s="281"/>
      <c r="L649" s="281"/>
      <c r="M649" s="281"/>
      <c r="N649" s="281"/>
      <c r="O649" s="281"/>
      <c r="P649" s="281"/>
      <c r="Q649" s="281"/>
      <c r="R649" s="281"/>
      <c r="S649" s="281"/>
      <c r="T649" s="281"/>
      <c r="U649" s="281"/>
      <c r="V649" s="281"/>
      <c r="W649" s="281"/>
      <c r="X649" s="281"/>
      <c r="Y649" s="281"/>
      <c r="Z649" s="281"/>
    </row>
    <row r="650" spans="1:26" ht="12.75" customHeight="1">
      <c r="A650" s="281"/>
      <c r="B650" s="281"/>
      <c r="C650" s="281"/>
      <c r="D650" s="281"/>
      <c r="E650" s="281"/>
      <c r="F650" s="281"/>
      <c r="G650" s="281"/>
      <c r="H650" s="281"/>
      <c r="I650" s="281"/>
      <c r="J650" s="281"/>
      <c r="K650" s="281"/>
      <c r="L650" s="281"/>
      <c r="M650" s="281"/>
      <c r="N650" s="281"/>
      <c r="O650" s="281"/>
      <c r="P650" s="281"/>
      <c r="Q650" s="281"/>
      <c r="R650" s="281"/>
      <c r="S650" s="281"/>
      <c r="T650" s="281"/>
      <c r="U650" s="281"/>
      <c r="V650" s="281"/>
      <c r="W650" s="281"/>
      <c r="X650" s="281"/>
      <c r="Y650" s="281"/>
      <c r="Z650" s="281"/>
    </row>
    <row r="651" spans="1:26" ht="12.75" customHeight="1">
      <c r="A651" s="281"/>
      <c r="B651" s="281"/>
      <c r="C651" s="281"/>
      <c r="D651" s="281"/>
      <c r="E651" s="281"/>
      <c r="F651" s="281"/>
      <c r="G651" s="281"/>
      <c r="H651" s="281"/>
      <c r="I651" s="281"/>
      <c r="J651" s="281"/>
      <c r="K651" s="281"/>
      <c r="L651" s="281"/>
      <c r="M651" s="281"/>
      <c r="N651" s="281"/>
      <c r="O651" s="281"/>
      <c r="P651" s="281"/>
      <c r="Q651" s="281"/>
      <c r="R651" s="281"/>
      <c r="S651" s="281"/>
      <c r="T651" s="281"/>
      <c r="U651" s="281"/>
      <c r="V651" s="281"/>
      <c r="W651" s="281"/>
      <c r="X651" s="281"/>
      <c r="Y651" s="281"/>
      <c r="Z651" s="281"/>
    </row>
    <row r="652" spans="1:26" ht="12.75" customHeight="1">
      <c r="A652" s="281"/>
      <c r="B652" s="281"/>
      <c r="C652" s="281"/>
      <c r="D652" s="281"/>
      <c r="E652" s="281"/>
      <c r="F652" s="281"/>
      <c r="G652" s="281"/>
      <c r="H652" s="281"/>
      <c r="I652" s="281"/>
      <c r="J652" s="281"/>
      <c r="K652" s="281"/>
      <c r="L652" s="281"/>
      <c r="M652" s="281"/>
      <c r="N652" s="281"/>
      <c r="O652" s="281"/>
      <c r="P652" s="281"/>
      <c r="Q652" s="281"/>
      <c r="R652" s="281"/>
      <c r="S652" s="281"/>
      <c r="T652" s="281"/>
      <c r="U652" s="281"/>
      <c r="V652" s="281"/>
      <c r="W652" s="281"/>
      <c r="X652" s="281"/>
      <c r="Y652" s="281"/>
      <c r="Z652" s="281"/>
    </row>
    <row r="653" spans="1:26" ht="12.75" customHeight="1">
      <c r="A653" s="281"/>
      <c r="B653" s="281"/>
      <c r="C653" s="281"/>
      <c r="D653" s="281"/>
      <c r="E653" s="281"/>
      <c r="F653" s="281"/>
      <c r="G653" s="281"/>
      <c r="H653" s="281"/>
      <c r="I653" s="281"/>
      <c r="J653" s="281"/>
      <c r="K653" s="281"/>
      <c r="L653" s="281"/>
      <c r="M653" s="281"/>
      <c r="N653" s="281"/>
      <c r="O653" s="281"/>
      <c r="P653" s="281"/>
      <c r="Q653" s="281"/>
      <c r="R653" s="281"/>
      <c r="S653" s="281"/>
      <c r="T653" s="281"/>
      <c r="U653" s="281"/>
      <c r="V653" s="281"/>
      <c r="W653" s="281"/>
      <c r="X653" s="281"/>
      <c r="Y653" s="281"/>
      <c r="Z653" s="281"/>
    </row>
    <row r="654" spans="1:26" ht="12.75" customHeight="1">
      <c r="A654" s="281"/>
      <c r="B654" s="281"/>
      <c r="C654" s="281"/>
      <c r="D654" s="281"/>
      <c r="E654" s="281"/>
      <c r="F654" s="281"/>
      <c r="G654" s="281"/>
      <c r="H654" s="281"/>
      <c r="I654" s="281"/>
      <c r="J654" s="281"/>
      <c r="K654" s="281"/>
      <c r="L654" s="281"/>
      <c r="M654" s="281"/>
      <c r="N654" s="281"/>
      <c r="O654" s="281"/>
      <c r="P654" s="281"/>
      <c r="Q654" s="281"/>
      <c r="R654" s="281"/>
      <c r="S654" s="281"/>
      <c r="T654" s="281"/>
      <c r="U654" s="281"/>
      <c r="V654" s="281"/>
      <c r="W654" s="281"/>
      <c r="X654" s="281"/>
      <c r="Y654" s="281"/>
      <c r="Z654" s="281"/>
    </row>
    <row r="655" spans="1:26" ht="12.75" customHeight="1">
      <c r="A655" s="281"/>
      <c r="B655" s="281"/>
      <c r="C655" s="281"/>
      <c r="D655" s="281"/>
      <c r="E655" s="281"/>
      <c r="F655" s="281"/>
      <c r="G655" s="281"/>
      <c r="H655" s="281"/>
      <c r="I655" s="281"/>
      <c r="J655" s="281"/>
      <c r="K655" s="281"/>
      <c r="L655" s="281"/>
      <c r="M655" s="281"/>
      <c r="N655" s="281"/>
      <c r="O655" s="281"/>
      <c r="P655" s="281"/>
      <c r="Q655" s="281"/>
      <c r="R655" s="281"/>
      <c r="S655" s="281"/>
      <c r="T655" s="281"/>
      <c r="U655" s="281"/>
      <c r="V655" s="281"/>
      <c r="W655" s="281"/>
      <c r="X655" s="281"/>
      <c r="Y655" s="281"/>
      <c r="Z655" s="281"/>
    </row>
    <row r="656" spans="1:26" ht="12.75" customHeight="1">
      <c r="A656" s="281"/>
      <c r="B656" s="281"/>
      <c r="C656" s="281"/>
      <c r="D656" s="281"/>
      <c r="E656" s="281"/>
      <c r="F656" s="281"/>
      <c r="G656" s="281"/>
      <c r="H656" s="281"/>
      <c r="I656" s="281"/>
      <c r="J656" s="281"/>
      <c r="K656" s="281"/>
      <c r="L656" s="281"/>
      <c r="M656" s="281"/>
      <c r="N656" s="281"/>
      <c r="O656" s="281"/>
      <c r="P656" s="281"/>
      <c r="Q656" s="281"/>
      <c r="R656" s="281"/>
      <c r="S656" s="281"/>
      <c r="T656" s="281"/>
      <c r="U656" s="281"/>
      <c r="V656" s="281"/>
      <c r="W656" s="281"/>
      <c r="X656" s="281"/>
      <c r="Y656" s="281"/>
      <c r="Z656" s="281"/>
    </row>
    <row r="657" spans="1:26" ht="12.75" customHeight="1">
      <c r="A657" s="281"/>
      <c r="B657" s="281"/>
      <c r="C657" s="281"/>
      <c r="D657" s="281"/>
      <c r="E657" s="281"/>
      <c r="F657" s="281"/>
      <c r="G657" s="281"/>
      <c r="H657" s="281"/>
      <c r="I657" s="281"/>
      <c r="J657" s="281"/>
      <c r="K657" s="281"/>
      <c r="L657" s="281"/>
      <c r="M657" s="281"/>
      <c r="N657" s="281"/>
      <c r="O657" s="281"/>
      <c r="P657" s="281"/>
      <c r="Q657" s="281"/>
      <c r="R657" s="281"/>
      <c r="S657" s="281"/>
      <c r="T657" s="281"/>
      <c r="U657" s="281"/>
      <c r="V657" s="281"/>
      <c r="W657" s="281"/>
      <c r="X657" s="281"/>
      <c r="Y657" s="281"/>
      <c r="Z657" s="281"/>
    </row>
    <row r="658" spans="1:26" ht="12.75" customHeight="1">
      <c r="A658" s="281"/>
      <c r="B658" s="281"/>
      <c r="C658" s="281"/>
      <c r="D658" s="281"/>
      <c r="E658" s="281"/>
      <c r="F658" s="281"/>
      <c r="G658" s="281"/>
      <c r="H658" s="281"/>
      <c r="I658" s="281"/>
      <c r="J658" s="281"/>
      <c r="K658" s="281"/>
      <c r="L658" s="281"/>
      <c r="M658" s="281"/>
      <c r="N658" s="281"/>
      <c r="O658" s="281"/>
      <c r="P658" s="281"/>
      <c r="Q658" s="281"/>
      <c r="R658" s="281"/>
      <c r="S658" s="281"/>
      <c r="T658" s="281"/>
      <c r="U658" s="281"/>
      <c r="V658" s="281"/>
      <c r="W658" s="281"/>
      <c r="X658" s="281"/>
      <c r="Y658" s="281"/>
      <c r="Z658" s="281"/>
    </row>
    <row r="659" spans="1:26" ht="12.75" customHeight="1">
      <c r="A659" s="281"/>
      <c r="B659" s="281"/>
      <c r="C659" s="281"/>
      <c r="D659" s="281"/>
      <c r="E659" s="281"/>
      <c r="F659" s="281"/>
      <c r="G659" s="281"/>
      <c r="H659" s="281"/>
      <c r="I659" s="281"/>
      <c r="J659" s="281"/>
      <c r="K659" s="281"/>
      <c r="L659" s="281"/>
      <c r="M659" s="281"/>
      <c r="N659" s="281"/>
      <c r="O659" s="281"/>
      <c r="P659" s="281"/>
      <c r="Q659" s="281"/>
      <c r="R659" s="281"/>
      <c r="S659" s="281"/>
      <c r="T659" s="281"/>
      <c r="U659" s="281"/>
      <c r="V659" s="281"/>
      <c r="W659" s="281"/>
      <c r="X659" s="281"/>
      <c r="Y659" s="281"/>
      <c r="Z659" s="281"/>
    </row>
    <row r="660" spans="1:26" ht="12.75" customHeight="1">
      <c r="A660" s="281"/>
      <c r="B660" s="281"/>
      <c r="C660" s="281"/>
      <c r="D660" s="281"/>
      <c r="E660" s="281"/>
      <c r="F660" s="281"/>
      <c r="G660" s="281"/>
      <c r="H660" s="281"/>
      <c r="I660" s="281"/>
      <c r="J660" s="281"/>
      <c r="K660" s="281"/>
      <c r="L660" s="281"/>
      <c r="M660" s="281"/>
      <c r="N660" s="281"/>
      <c r="O660" s="281"/>
      <c r="P660" s="281"/>
      <c r="Q660" s="281"/>
      <c r="R660" s="281"/>
      <c r="S660" s="281"/>
      <c r="T660" s="281"/>
      <c r="U660" s="281"/>
      <c r="V660" s="281"/>
      <c r="W660" s="281"/>
      <c r="X660" s="281"/>
      <c r="Y660" s="281"/>
      <c r="Z660" s="281"/>
    </row>
    <row r="661" spans="1:26" ht="12.75" customHeight="1">
      <c r="A661" s="281"/>
      <c r="B661" s="281"/>
      <c r="C661" s="281"/>
      <c r="D661" s="281"/>
      <c r="E661" s="281"/>
      <c r="F661" s="281"/>
      <c r="G661" s="281"/>
      <c r="H661" s="281"/>
      <c r="I661" s="281"/>
      <c r="J661" s="281"/>
      <c r="K661" s="281"/>
      <c r="L661" s="281"/>
      <c r="M661" s="281"/>
      <c r="N661" s="281"/>
      <c r="O661" s="281"/>
      <c r="P661" s="281"/>
      <c r="Q661" s="281"/>
      <c r="R661" s="281"/>
      <c r="S661" s="281"/>
      <c r="T661" s="281"/>
      <c r="U661" s="281"/>
      <c r="V661" s="281"/>
      <c r="W661" s="281"/>
      <c r="X661" s="281"/>
      <c r="Y661" s="281"/>
      <c r="Z661" s="281"/>
    </row>
    <row r="662" spans="1:26" ht="12.75" customHeight="1">
      <c r="A662" s="281"/>
      <c r="B662" s="281"/>
      <c r="C662" s="281"/>
      <c r="D662" s="281"/>
      <c r="E662" s="281"/>
      <c r="F662" s="281"/>
      <c r="G662" s="281"/>
      <c r="H662" s="281"/>
      <c r="I662" s="281"/>
      <c r="J662" s="281"/>
      <c r="K662" s="281"/>
      <c r="L662" s="281"/>
      <c r="M662" s="281"/>
      <c r="N662" s="281"/>
      <c r="O662" s="281"/>
      <c r="P662" s="281"/>
      <c r="Q662" s="281"/>
      <c r="R662" s="281"/>
      <c r="S662" s="281"/>
      <c r="T662" s="281"/>
      <c r="U662" s="281"/>
      <c r="V662" s="281"/>
      <c r="W662" s="281"/>
      <c r="X662" s="281"/>
      <c r="Y662" s="281"/>
      <c r="Z662" s="281"/>
    </row>
    <row r="663" spans="1:26" ht="12.75" customHeight="1">
      <c r="A663" s="281"/>
      <c r="B663" s="281"/>
      <c r="C663" s="281"/>
      <c r="D663" s="281"/>
      <c r="E663" s="281"/>
      <c r="F663" s="281"/>
      <c r="G663" s="281"/>
      <c r="H663" s="281"/>
      <c r="I663" s="281"/>
      <c r="J663" s="281"/>
      <c r="K663" s="281"/>
      <c r="L663" s="281"/>
      <c r="M663" s="281"/>
      <c r="N663" s="281"/>
      <c r="O663" s="281"/>
      <c r="P663" s="281"/>
      <c r="Q663" s="281"/>
      <c r="R663" s="281"/>
      <c r="S663" s="281"/>
      <c r="T663" s="281"/>
      <c r="U663" s="281"/>
      <c r="V663" s="281"/>
      <c r="W663" s="281"/>
      <c r="X663" s="281"/>
      <c r="Y663" s="281"/>
      <c r="Z663" s="281"/>
    </row>
    <row r="664" spans="1:26" ht="12.75" customHeight="1">
      <c r="A664" s="281"/>
      <c r="B664" s="281"/>
      <c r="C664" s="281"/>
      <c r="D664" s="281"/>
      <c r="E664" s="281"/>
      <c r="F664" s="281"/>
      <c r="G664" s="281"/>
      <c r="H664" s="281"/>
      <c r="I664" s="281"/>
      <c r="J664" s="281"/>
      <c r="K664" s="281"/>
      <c r="L664" s="281"/>
      <c r="M664" s="281"/>
      <c r="N664" s="281"/>
      <c r="O664" s="281"/>
      <c r="P664" s="281"/>
      <c r="Q664" s="281"/>
      <c r="R664" s="281"/>
      <c r="S664" s="281"/>
      <c r="T664" s="281"/>
      <c r="U664" s="281"/>
      <c r="V664" s="281"/>
      <c r="W664" s="281"/>
      <c r="X664" s="281"/>
      <c r="Y664" s="281"/>
      <c r="Z664" s="281"/>
    </row>
    <row r="665" spans="1:26" ht="12.75" customHeight="1">
      <c r="A665" s="281"/>
      <c r="B665" s="281"/>
      <c r="C665" s="281"/>
      <c r="D665" s="281"/>
      <c r="E665" s="281"/>
      <c r="F665" s="281"/>
      <c r="G665" s="281"/>
      <c r="H665" s="281"/>
      <c r="I665" s="281"/>
      <c r="J665" s="281"/>
      <c r="K665" s="281"/>
      <c r="L665" s="281"/>
      <c r="M665" s="281"/>
      <c r="N665" s="281"/>
      <c r="O665" s="281"/>
      <c r="P665" s="281"/>
      <c r="Q665" s="281"/>
      <c r="R665" s="281"/>
      <c r="S665" s="281"/>
      <c r="T665" s="281"/>
      <c r="U665" s="281"/>
      <c r="V665" s="281"/>
      <c r="W665" s="281"/>
      <c r="X665" s="281"/>
      <c r="Y665" s="281"/>
      <c r="Z665" s="281"/>
    </row>
    <row r="666" spans="1:26" ht="12.75" customHeight="1">
      <c r="A666" s="281"/>
      <c r="B666" s="281"/>
      <c r="C666" s="281"/>
      <c r="D666" s="281"/>
      <c r="E666" s="281"/>
      <c r="F666" s="281"/>
      <c r="G666" s="281"/>
      <c r="H666" s="281"/>
      <c r="I666" s="281"/>
      <c r="J666" s="281"/>
      <c r="K666" s="281"/>
      <c r="L666" s="281"/>
      <c r="M666" s="281"/>
      <c r="N666" s="281"/>
      <c r="O666" s="281"/>
      <c r="P666" s="281"/>
      <c r="Q666" s="281"/>
      <c r="R666" s="281"/>
      <c r="S666" s="281"/>
      <c r="T666" s="281"/>
      <c r="U666" s="281"/>
      <c r="V666" s="281"/>
      <c r="W666" s="281"/>
      <c r="X666" s="281"/>
      <c r="Y666" s="281"/>
      <c r="Z666" s="281"/>
    </row>
    <row r="667" spans="1:26" ht="12.75" customHeight="1">
      <c r="A667" s="281"/>
      <c r="B667" s="281"/>
      <c r="C667" s="281"/>
      <c r="D667" s="281"/>
      <c r="E667" s="281"/>
      <c r="F667" s="281"/>
      <c r="G667" s="281"/>
      <c r="H667" s="281"/>
      <c r="I667" s="281"/>
      <c r="J667" s="281"/>
      <c r="K667" s="281"/>
      <c r="L667" s="281"/>
      <c r="M667" s="281"/>
      <c r="N667" s="281"/>
      <c r="O667" s="281"/>
      <c r="P667" s="281"/>
      <c r="Q667" s="281"/>
      <c r="R667" s="281"/>
      <c r="S667" s="281"/>
      <c r="T667" s="281"/>
      <c r="U667" s="281"/>
      <c r="V667" s="281"/>
      <c r="W667" s="281"/>
      <c r="X667" s="281"/>
      <c r="Y667" s="281"/>
      <c r="Z667" s="281"/>
    </row>
    <row r="668" spans="1:26" ht="12.75" customHeight="1">
      <c r="A668" s="281"/>
      <c r="B668" s="281"/>
      <c r="C668" s="281"/>
      <c r="D668" s="281"/>
      <c r="E668" s="281"/>
      <c r="F668" s="281"/>
      <c r="G668" s="281"/>
      <c r="H668" s="281"/>
      <c r="I668" s="281"/>
      <c r="J668" s="281"/>
      <c r="K668" s="281"/>
      <c r="L668" s="281"/>
      <c r="M668" s="281"/>
      <c r="N668" s="281"/>
      <c r="O668" s="281"/>
      <c r="P668" s="281"/>
      <c r="Q668" s="281"/>
      <c r="R668" s="281"/>
      <c r="S668" s="281"/>
      <c r="T668" s="281"/>
      <c r="U668" s="281"/>
      <c r="V668" s="281"/>
      <c r="W668" s="281"/>
      <c r="X668" s="281"/>
      <c r="Y668" s="281"/>
      <c r="Z668" s="281"/>
    </row>
    <row r="669" spans="1:26" ht="12.75" customHeight="1">
      <c r="A669" s="281"/>
      <c r="B669" s="281"/>
      <c r="C669" s="281"/>
      <c r="D669" s="281"/>
      <c r="E669" s="281"/>
      <c r="F669" s="281"/>
      <c r="G669" s="281"/>
      <c r="H669" s="281"/>
      <c r="I669" s="281"/>
      <c r="J669" s="281"/>
      <c r="K669" s="281"/>
      <c r="L669" s="281"/>
      <c r="M669" s="281"/>
      <c r="N669" s="281"/>
      <c r="O669" s="281"/>
      <c r="P669" s="281"/>
      <c r="Q669" s="281"/>
      <c r="R669" s="281"/>
      <c r="S669" s="281"/>
      <c r="T669" s="281"/>
      <c r="U669" s="281"/>
      <c r="V669" s="281"/>
      <c r="W669" s="281"/>
      <c r="X669" s="281"/>
      <c r="Y669" s="281"/>
      <c r="Z669" s="281"/>
    </row>
    <row r="670" spans="1:26" ht="12.75" customHeight="1">
      <c r="A670" s="281"/>
      <c r="B670" s="281"/>
      <c r="C670" s="281"/>
      <c r="D670" s="281"/>
      <c r="E670" s="281"/>
      <c r="F670" s="281"/>
      <c r="G670" s="281"/>
      <c r="H670" s="281"/>
      <c r="I670" s="281"/>
      <c r="J670" s="281"/>
      <c r="K670" s="281"/>
      <c r="L670" s="281"/>
      <c r="M670" s="281"/>
      <c r="N670" s="281"/>
      <c r="O670" s="281"/>
      <c r="P670" s="281"/>
      <c r="Q670" s="281"/>
      <c r="R670" s="281"/>
      <c r="S670" s="281"/>
      <c r="T670" s="281"/>
      <c r="U670" s="281"/>
      <c r="V670" s="281"/>
      <c r="W670" s="281"/>
      <c r="X670" s="281"/>
      <c r="Y670" s="281"/>
      <c r="Z670" s="281"/>
    </row>
    <row r="671" spans="1:26" ht="12.75" customHeight="1">
      <c r="A671" s="281"/>
      <c r="B671" s="281"/>
      <c r="C671" s="281"/>
      <c r="D671" s="281"/>
      <c r="E671" s="281"/>
      <c r="F671" s="281"/>
      <c r="G671" s="281"/>
      <c r="H671" s="281"/>
      <c r="I671" s="281"/>
      <c r="J671" s="281"/>
      <c r="K671" s="281"/>
      <c r="L671" s="281"/>
      <c r="M671" s="281"/>
      <c r="N671" s="281"/>
      <c r="O671" s="281"/>
      <c r="P671" s="281"/>
      <c r="Q671" s="281"/>
      <c r="R671" s="281"/>
      <c r="S671" s="281"/>
      <c r="T671" s="281"/>
      <c r="U671" s="281"/>
      <c r="V671" s="281"/>
      <c r="W671" s="281"/>
      <c r="X671" s="281"/>
      <c r="Y671" s="281"/>
      <c r="Z671" s="281"/>
    </row>
    <row r="672" spans="1:26" ht="12.75" customHeight="1">
      <c r="A672" s="281"/>
      <c r="B672" s="281"/>
      <c r="C672" s="281"/>
      <c r="D672" s="281"/>
      <c r="E672" s="281"/>
      <c r="F672" s="281"/>
      <c r="G672" s="281"/>
      <c r="H672" s="281"/>
      <c r="I672" s="281"/>
      <c r="J672" s="281"/>
      <c r="K672" s="281"/>
      <c r="L672" s="281"/>
      <c r="M672" s="281"/>
      <c r="N672" s="281"/>
      <c r="O672" s="281"/>
      <c r="P672" s="281"/>
      <c r="Q672" s="281"/>
      <c r="R672" s="281"/>
      <c r="S672" s="281"/>
      <c r="T672" s="281"/>
      <c r="U672" s="281"/>
      <c r="V672" s="281"/>
      <c r="W672" s="281"/>
      <c r="X672" s="281"/>
      <c r="Y672" s="281"/>
      <c r="Z672" s="281"/>
    </row>
    <row r="673" spans="1:26" ht="12.75" customHeight="1">
      <c r="A673" s="281"/>
      <c r="B673" s="281"/>
      <c r="C673" s="281"/>
      <c r="D673" s="281"/>
      <c r="E673" s="281"/>
      <c r="F673" s="281"/>
      <c r="G673" s="281"/>
      <c r="H673" s="281"/>
      <c r="I673" s="281"/>
      <c r="J673" s="281"/>
      <c r="K673" s="281"/>
      <c r="L673" s="281"/>
      <c r="M673" s="281"/>
      <c r="N673" s="281"/>
      <c r="O673" s="281"/>
      <c r="P673" s="281"/>
      <c r="Q673" s="281"/>
      <c r="R673" s="281"/>
      <c r="S673" s="281"/>
      <c r="T673" s="281"/>
      <c r="U673" s="281"/>
      <c r="V673" s="281"/>
      <c r="W673" s="281"/>
      <c r="X673" s="281"/>
      <c r="Y673" s="281"/>
      <c r="Z673" s="281"/>
    </row>
    <row r="674" spans="1:26" ht="12.75" customHeight="1">
      <c r="A674" s="281"/>
      <c r="B674" s="281"/>
      <c r="C674" s="281"/>
      <c r="D674" s="281"/>
      <c r="E674" s="281"/>
      <c r="F674" s="281"/>
      <c r="G674" s="281"/>
      <c r="H674" s="281"/>
      <c r="I674" s="281"/>
      <c r="J674" s="281"/>
      <c r="K674" s="281"/>
      <c r="L674" s="281"/>
      <c r="M674" s="281"/>
      <c r="N674" s="281"/>
      <c r="O674" s="281"/>
      <c r="P674" s="281"/>
      <c r="Q674" s="281"/>
      <c r="R674" s="281"/>
      <c r="S674" s="281"/>
      <c r="T674" s="281"/>
      <c r="U674" s="281"/>
      <c r="V674" s="281"/>
      <c r="W674" s="281"/>
      <c r="X674" s="281"/>
      <c r="Y674" s="281"/>
      <c r="Z674" s="281"/>
    </row>
    <row r="675" spans="1:26" ht="12.75" customHeight="1">
      <c r="A675" s="281"/>
      <c r="B675" s="281"/>
      <c r="C675" s="281"/>
      <c r="D675" s="281"/>
      <c r="E675" s="281"/>
      <c r="F675" s="281"/>
      <c r="G675" s="281"/>
      <c r="H675" s="281"/>
      <c r="I675" s="281"/>
      <c r="J675" s="281"/>
      <c r="K675" s="281"/>
      <c r="L675" s="281"/>
      <c r="M675" s="281"/>
      <c r="N675" s="281"/>
      <c r="O675" s="281"/>
      <c r="P675" s="281"/>
      <c r="Q675" s="281"/>
      <c r="R675" s="281"/>
      <c r="S675" s="281"/>
      <c r="T675" s="281"/>
      <c r="U675" s="281"/>
      <c r="V675" s="281"/>
      <c r="W675" s="281"/>
      <c r="X675" s="281"/>
      <c r="Y675" s="281"/>
      <c r="Z675" s="281"/>
    </row>
    <row r="676" spans="1:26" ht="12.75" customHeight="1">
      <c r="A676" s="281"/>
      <c r="B676" s="281"/>
      <c r="C676" s="281"/>
      <c r="D676" s="281"/>
      <c r="E676" s="281"/>
      <c r="F676" s="281"/>
      <c r="G676" s="281"/>
      <c r="H676" s="281"/>
      <c r="I676" s="281"/>
      <c r="J676" s="281"/>
      <c r="K676" s="281"/>
      <c r="L676" s="281"/>
      <c r="M676" s="281"/>
      <c r="N676" s="281"/>
      <c r="O676" s="281"/>
      <c r="P676" s="281"/>
      <c r="Q676" s="281"/>
      <c r="R676" s="281"/>
      <c r="S676" s="281"/>
      <c r="T676" s="281"/>
      <c r="U676" s="281"/>
      <c r="V676" s="281"/>
      <c r="W676" s="281"/>
      <c r="X676" s="281"/>
      <c r="Y676" s="281"/>
      <c r="Z676" s="281"/>
    </row>
    <row r="677" spans="1:26" ht="12.75" customHeight="1">
      <c r="A677" s="281"/>
      <c r="B677" s="281"/>
      <c r="C677" s="281"/>
      <c r="D677" s="281"/>
      <c r="E677" s="281"/>
      <c r="F677" s="281"/>
      <c r="G677" s="281"/>
      <c r="H677" s="281"/>
      <c r="I677" s="281"/>
      <c r="J677" s="281"/>
      <c r="K677" s="281"/>
      <c r="L677" s="281"/>
      <c r="M677" s="281"/>
      <c r="N677" s="281"/>
      <c r="O677" s="281"/>
      <c r="P677" s="281"/>
      <c r="Q677" s="281"/>
      <c r="R677" s="281"/>
      <c r="S677" s="281"/>
      <c r="T677" s="281"/>
      <c r="U677" s="281"/>
      <c r="V677" s="281"/>
      <c r="W677" s="281"/>
      <c r="X677" s="281"/>
      <c r="Y677" s="281"/>
      <c r="Z677" s="281"/>
    </row>
    <row r="678" spans="1:26" ht="12.75" customHeight="1">
      <c r="A678" s="281"/>
      <c r="B678" s="281"/>
      <c r="C678" s="281"/>
      <c r="D678" s="281"/>
      <c r="E678" s="281"/>
      <c r="F678" s="281"/>
      <c r="G678" s="281"/>
      <c r="H678" s="281"/>
      <c r="I678" s="281"/>
      <c r="J678" s="281"/>
      <c r="K678" s="281"/>
      <c r="L678" s="281"/>
      <c r="M678" s="281"/>
      <c r="N678" s="281"/>
      <c r="O678" s="281"/>
      <c r="P678" s="281"/>
      <c r="Q678" s="281"/>
      <c r="R678" s="281"/>
      <c r="S678" s="281"/>
      <c r="T678" s="281"/>
      <c r="U678" s="281"/>
      <c r="V678" s="281"/>
      <c r="W678" s="281"/>
      <c r="X678" s="281"/>
      <c r="Y678" s="281"/>
      <c r="Z678" s="281"/>
    </row>
    <row r="679" spans="1:26" ht="12.75" customHeight="1">
      <c r="A679" s="281"/>
      <c r="B679" s="281"/>
      <c r="C679" s="281"/>
      <c r="D679" s="281"/>
      <c r="E679" s="281"/>
      <c r="F679" s="281"/>
      <c r="G679" s="281"/>
      <c r="H679" s="281"/>
      <c r="I679" s="281"/>
      <c r="J679" s="281"/>
      <c r="K679" s="281"/>
      <c r="L679" s="281"/>
      <c r="M679" s="281"/>
      <c r="N679" s="281"/>
      <c r="O679" s="281"/>
      <c r="P679" s="281"/>
      <c r="Q679" s="281"/>
      <c r="R679" s="281"/>
      <c r="S679" s="281"/>
      <c r="T679" s="281"/>
      <c r="U679" s="281"/>
      <c r="V679" s="281"/>
      <c r="W679" s="281"/>
      <c r="X679" s="281"/>
      <c r="Y679" s="281"/>
      <c r="Z679" s="281"/>
    </row>
    <row r="680" spans="1:26" ht="12.75" customHeight="1">
      <c r="A680" s="281"/>
      <c r="B680" s="281"/>
      <c r="C680" s="281"/>
      <c r="D680" s="281"/>
      <c r="E680" s="281"/>
      <c r="F680" s="281"/>
      <c r="G680" s="281"/>
      <c r="H680" s="281"/>
      <c r="I680" s="281"/>
      <c r="J680" s="281"/>
      <c r="K680" s="281"/>
      <c r="L680" s="281"/>
      <c r="M680" s="281"/>
      <c r="N680" s="281"/>
      <c r="O680" s="281"/>
      <c r="P680" s="281"/>
      <c r="Q680" s="281"/>
      <c r="R680" s="281"/>
      <c r="S680" s="281"/>
      <c r="T680" s="281"/>
      <c r="U680" s="281"/>
      <c r="V680" s="281"/>
      <c r="W680" s="281"/>
      <c r="X680" s="281"/>
      <c r="Y680" s="281"/>
      <c r="Z680" s="281"/>
    </row>
    <row r="681" spans="1:26" ht="12.75" customHeight="1">
      <c r="A681" s="281"/>
      <c r="B681" s="281"/>
      <c r="C681" s="281"/>
      <c r="D681" s="281"/>
      <c r="E681" s="281"/>
      <c r="F681" s="281"/>
      <c r="G681" s="281"/>
      <c r="H681" s="281"/>
      <c r="I681" s="281"/>
      <c r="J681" s="281"/>
      <c r="K681" s="281"/>
      <c r="L681" s="281"/>
      <c r="M681" s="281"/>
      <c r="N681" s="281"/>
      <c r="O681" s="281"/>
      <c r="P681" s="281"/>
      <c r="Q681" s="281"/>
      <c r="R681" s="281"/>
      <c r="S681" s="281"/>
      <c r="T681" s="281"/>
      <c r="U681" s="281"/>
      <c r="V681" s="281"/>
      <c r="W681" s="281"/>
      <c r="X681" s="281"/>
      <c r="Y681" s="281"/>
      <c r="Z681" s="281"/>
    </row>
    <row r="682" spans="1:26" ht="12.75" customHeight="1">
      <c r="A682" s="281"/>
      <c r="B682" s="281"/>
      <c r="C682" s="281"/>
      <c r="D682" s="281"/>
      <c r="E682" s="281"/>
      <c r="F682" s="281"/>
      <c r="G682" s="281"/>
      <c r="H682" s="281"/>
      <c r="I682" s="281"/>
      <c r="J682" s="281"/>
      <c r="K682" s="281"/>
      <c r="L682" s="281"/>
      <c r="M682" s="281"/>
      <c r="N682" s="281"/>
      <c r="O682" s="281"/>
      <c r="P682" s="281"/>
      <c r="Q682" s="281"/>
      <c r="R682" s="281"/>
      <c r="S682" s="281"/>
      <c r="T682" s="281"/>
      <c r="U682" s="281"/>
      <c r="V682" s="281"/>
      <c r="W682" s="281"/>
      <c r="X682" s="281"/>
      <c r="Y682" s="281"/>
      <c r="Z682" s="281"/>
    </row>
    <row r="683" spans="1:26" ht="12.75" customHeight="1">
      <c r="A683" s="281"/>
      <c r="B683" s="281"/>
      <c r="C683" s="281"/>
      <c r="D683" s="281"/>
      <c r="E683" s="281"/>
      <c r="F683" s="281"/>
      <c r="G683" s="281"/>
      <c r="H683" s="281"/>
      <c r="I683" s="281"/>
      <c r="J683" s="281"/>
      <c r="K683" s="281"/>
      <c r="L683" s="281"/>
      <c r="M683" s="281"/>
      <c r="N683" s="281"/>
      <c r="O683" s="281"/>
      <c r="P683" s="281"/>
      <c r="Q683" s="281"/>
      <c r="R683" s="281"/>
      <c r="S683" s="281"/>
      <c r="T683" s="281"/>
      <c r="U683" s="281"/>
      <c r="V683" s="281"/>
      <c r="W683" s="281"/>
      <c r="X683" s="281"/>
      <c r="Y683" s="281"/>
      <c r="Z683" s="281"/>
    </row>
    <row r="684" spans="1:26" ht="12.75" customHeight="1">
      <c r="A684" s="281"/>
      <c r="B684" s="281"/>
      <c r="C684" s="281"/>
      <c r="D684" s="281"/>
      <c r="E684" s="281"/>
      <c r="F684" s="281"/>
      <c r="G684" s="281"/>
      <c r="H684" s="281"/>
      <c r="I684" s="281"/>
      <c r="J684" s="281"/>
      <c r="K684" s="281"/>
      <c r="L684" s="281"/>
      <c r="M684" s="281"/>
      <c r="N684" s="281"/>
      <c r="O684" s="281"/>
      <c r="P684" s="281"/>
      <c r="Q684" s="281"/>
      <c r="R684" s="281"/>
      <c r="S684" s="281"/>
      <c r="T684" s="281"/>
      <c r="U684" s="281"/>
      <c r="V684" s="281"/>
      <c r="W684" s="281"/>
      <c r="X684" s="281"/>
      <c r="Y684" s="281"/>
      <c r="Z684" s="281"/>
    </row>
    <row r="685" spans="1:26" ht="12.75" customHeight="1">
      <c r="A685" s="281"/>
      <c r="B685" s="281"/>
      <c r="C685" s="281"/>
      <c r="D685" s="281"/>
      <c r="E685" s="281"/>
      <c r="F685" s="281"/>
      <c r="G685" s="281"/>
      <c r="H685" s="281"/>
      <c r="I685" s="281"/>
      <c r="J685" s="281"/>
      <c r="K685" s="281"/>
      <c r="L685" s="281"/>
      <c r="M685" s="281"/>
      <c r="N685" s="281"/>
      <c r="O685" s="281"/>
      <c r="P685" s="281"/>
      <c r="Q685" s="281"/>
      <c r="R685" s="281"/>
      <c r="S685" s="281"/>
      <c r="T685" s="281"/>
      <c r="U685" s="281"/>
      <c r="V685" s="281"/>
      <c r="W685" s="281"/>
      <c r="X685" s="281"/>
      <c r="Y685" s="281"/>
      <c r="Z685" s="281"/>
    </row>
    <row r="686" spans="1:26" ht="12.75" customHeight="1">
      <c r="A686" s="281"/>
      <c r="B686" s="281"/>
      <c r="C686" s="281"/>
      <c r="D686" s="281"/>
      <c r="E686" s="281"/>
      <c r="F686" s="281"/>
      <c r="G686" s="281"/>
      <c r="H686" s="281"/>
      <c r="I686" s="281"/>
      <c r="J686" s="281"/>
      <c r="K686" s="281"/>
      <c r="L686" s="281"/>
      <c r="M686" s="281"/>
      <c r="N686" s="281"/>
      <c r="O686" s="281"/>
      <c r="P686" s="281"/>
      <c r="Q686" s="281"/>
      <c r="R686" s="281"/>
      <c r="S686" s="281"/>
      <c r="T686" s="281"/>
      <c r="U686" s="281"/>
      <c r="V686" s="281"/>
      <c r="W686" s="281"/>
      <c r="X686" s="281"/>
      <c r="Y686" s="281"/>
      <c r="Z686" s="281"/>
    </row>
    <row r="687" spans="1:26" ht="12.75" customHeight="1">
      <c r="A687" s="281"/>
      <c r="B687" s="281"/>
      <c r="C687" s="281"/>
      <c r="D687" s="281"/>
      <c r="E687" s="281"/>
      <c r="F687" s="281"/>
      <c r="G687" s="281"/>
      <c r="H687" s="281"/>
      <c r="I687" s="281"/>
      <c r="J687" s="281"/>
      <c r="K687" s="281"/>
      <c r="L687" s="281"/>
      <c r="M687" s="281"/>
      <c r="N687" s="281"/>
      <c r="O687" s="281"/>
      <c r="P687" s="281"/>
      <c r="Q687" s="281"/>
      <c r="R687" s="281"/>
      <c r="S687" s="281"/>
      <c r="T687" s="281"/>
      <c r="U687" s="281"/>
      <c r="V687" s="281"/>
      <c r="W687" s="281"/>
      <c r="X687" s="281"/>
      <c r="Y687" s="281"/>
      <c r="Z687" s="281"/>
    </row>
    <row r="688" spans="1:26" ht="12.75" customHeight="1">
      <c r="A688" s="281"/>
      <c r="B688" s="281"/>
      <c r="C688" s="281"/>
      <c r="D688" s="281"/>
      <c r="E688" s="281"/>
      <c r="F688" s="281"/>
      <c r="G688" s="281"/>
      <c r="H688" s="281"/>
      <c r="I688" s="281"/>
      <c r="J688" s="281"/>
      <c r="K688" s="281"/>
      <c r="L688" s="281"/>
      <c r="M688" s="281"/>
      <c r="N688" s="281"/>
      <c r="O688" s="281"/>
      <c r="P688" s="281"/>
      <c r="Q688" s="281"/>
      <c r="R688" s="281"/>
      <c r="S688" s="281"/>
      <c r="T688" s="281"/>
      <c r="U688" s="281"/>
      <c r="V688" s="281"/>
      <c r="W688" s="281"/>
      <c r="X688" s="281"/>
      <c r="Y688" s="281"/>
      <c r="Z688" s="281"/>
    </row>
    <row r="689" spans="1:26" ht="12.75" customHeight="1">
      <c r="A689" s="281"/>
      <c r="B689" s="281"/>
      <c r="C689" s="281"/>
      <c r="D689" s="281"/>
      <c r="E689" s="281"/>
      <c r="F689" s="281"/>
      <c r="G689" s="281"/>
      <c r="H689" s="281"/>
      <c r="I689" s="281"/>
      <c r="J689" s="281"/>
      <c r="K689" s="281"/>
      <c r="L689" s="281"/>
      <c r="M689" s="281"/>
      <c r="N689" s="281"/>
      <c r="O689" s="281"/>
      <c r="P689" s="281"/>
      <c r="Q689" s="281"/>
      <c r="R689" s="281"/>
      <c r="S689" s="281"/>
      <c r="T689" s="281"/>
      <c r="U689" s="281"/>
      <c r="V689" s="281"/>
      <c r="W689" s="281"/>
      <c r="X689" s="281"/>
      <c r="Y689" s="281"/>
      <c r="Z689" s="281"/>
    </row>
    <row r="690" spans="1:26" ht="12.75" customHeight="1">
      <c r="A690" s="281"/>
      <c r="B690" s="281"/>
      <c r="C690" s="281"/>
      <c r="D690" s="281"/>
      <c r="E690" s="281"/>
      <c r="F690" s="281"/>
      <c r="G690" s="281"/>
      <c r="H690" s="281"/>
      <c r="I690" s="281"/>
      <c r="J690" s="281"/>
      <c r="K690" s="281"/>
      <c r="L690" s="281"/>
      <c r="M690" s="281"/>
      <c r="N690" s="281"/>
      <c r="O690" s="281"/>
      <c r="P690" s="281"/>
      <c r="Q690" s="281"/>
      <c r="R690" s="281"/>
      <c r="S690" s="281"/>
      <c r="T690" s="281"/>
      <c r="U690" s="281"/>
      <c r="V690" s="281"/>
      <c r="W690" s="281"/>
      <c r="X690" s="281"/>
      <c r="Y690" s="281"/>
      <c r="Z690" s="281"/>
    </row>
    <row r="691" spans="1:26" ht="12.75" customHeight="1">
      <c r="A691" s="281"/>
      <c r="B691" s="281"/>
      <c r="C691" s="281"/>
      <c r="D691" s="281"/>
      <c r="E691" s="281"/>
      <c r="F691" s="281"/>
      <c r="G691" s="281"/>
      <c r="H691" s="281"/>
      <c r="I691" s="281"/>
      <c r="J691" s="281"/>
      <c r="K691" s="281"/>
      <c r="L691" s="281"/>
      <c r="M691" s="281"/>
      <c r="N691" s="281"/>
      <c r="O691" s="281"/>
      <c r="P691" s="281"/>
      <c r="Q691" s="281"/>
      <c r="R691" s="281"/>
      <c r="S691" s="281"/>
      <c r="T691" s="281"/>
      <c r="U691" s="281"/>
      <c r="V691" s="281"/>
      <c r="W691" s="281"/>
      <c r="X691" s="281"/>
      <c r="Y691" s="281"/>
      <c r="Z691" s="281"/>
    </row>
    <row r="692" spans="1:26" ht="12.75" customHeight="1">
      <c r="A692" s="281"/>
      <c r="B692" s="281"/>
      <c r="C692" s="281"/>
      <c r="D692" s="281"/>
      <c r="E692" s="281"/>
      <c r="F692" s="281"/>
      <c r="G692" s="281"/>
      <c r="H692" s="281"/>
      <c r="I692" s="281"/>
      <c r="J692" s="281"/>
      <c r="K692" s="281"/>
      <c r="L692" s="281"/>
      <c r="M692" s="281"/>
      <c r="N692" s="281"/>
      <c r="O692" s="281"/>
      <c r="P692" s="281"/>
      <c r="Q692" s="281"/>
      <c r="R692" s="281"/>
      <c r="S692" s="281"/>
      <c r="T692" s="281"/>
      <c r="U692" s="281"/>
      <c r="V692" s="281"/>
      <c r="W692" s="281"/>
      <c r="X692" s="281"/>
      <c r="Y692" s="281"/>
      <c r="Z692" s="281"/>
    </row>
    <row r="693" spans="1:26" ht="12.75" customHeight="1">
      <c r="A693" s="281"/>
      <c r="B693" s="281"/>
      <c r="C693" s="281"/>
      <c r="D693" s="281"/>
      <c r="E693" s="281"/>
      <c r="F693" s="281"/>
      <c r="G693" s="281"/>
      <c r="H693" s="281"/>
      <c r="I693" s="281"/>
      <c r="J693" s="281"/>
      <c r="K693" s="281"/>
      <c r="L693" s="281"/>
      <c r="M693" s="281"/>
      <c r="N693" s="281"/>
      <c r="O693" s="281"/>
      <c r="P693" s="281"/>
      <c r="Q693" s="281"/>
      <c r="R693" s="281"/>
      <c r="S693" s="281"/>
      <c r="T693" s="281"/>
      <c r="U693" s="281"/>
      <c r="V693" s="281"/>
      <c r="W693" s="281"/>
      <c r="X693" s="281"/>
      <c r="Y693" s="281"/>
      <c r="Z693" s="281"/>
    </row>
    <row r="694" spans="1:26" ht="12.75" customHeight="1">
      <c r="A694" s="281"/>
      <c r="B694" s="281"/>
      <c r="C694" s="281"/>
      <c r="D694" s="281"/>
      <c r="E694" s="281"/>
      <c r="F694" s="281"/>
      <c r="G694" s="281"/>
      <c r="H694" s="281"/>
      <c r="I694" s="281"/>
      <c r="J694" s="281"/>
      <c r="K694" s="281"/>
      <c r="L694" s="281"/>
      <c r="M694" s="281"/>
      <c r="N694" s="281"/>
      <c r="O694" s="281"/>
      <c r="P694" s="281"/>
      <c r="Q694" s="281"/>
      <c r="R694" s="281"/>
      <c r="S694" s="281"/>
      <c r="T694" s="281"/>
      <c r="U694" s="281"/>
      <c r="V694" s="281"/>
      <c r="W694" s="281"/>
      <c r="X694" s="281"/>
      <c r="Y694" s="281"/>
      <c r="Z694" s="281"/>
    </row>
    <row r="695" spans="1:26" ht="12.75" customHeight="1">
      <c r="A695" s="281"/>
      <c r="B695" s="281"/>
      <c r="C695" s="281"/>
      <c r="D695" s="281"/>
      <c r="E695" s="281"/>
      <c r="F695" s="281"/>
      <c r="G695" s="281"/>
      <c r="H695" s="281"/>
      <c r="I695" s="281"/>
      <c r="J695" s="281"/>
      <c r="K695" s="281"/>
      <c r="L695" s="281"/>
      <c r="M695" s="281"/>
      <c r="N695" s="281"/>
      <c r="O695" s="281"/>
      <c r="P695" s="281"/>
      <c r="Q695" s="281"/>
      <c r="R695" s="281"/>
      <c r="S695" s="281"/>
      <c r="T695" s="281"/>
      <c r="U695" s="281"/>
      <c r="V695" s="281"/>
      <c r="W695" s="281"/>
      <c r="X695" s="281"/>
      <c r="Y695" s="281"/>
      <c r="Z695" s="281"/>
    </row>
    <row r="696" spans="1:26" ht="12.75" customHeight="1">
      <c r="A696" s="281"/>
      <c r="B696" s="281"/>
      <c r="C696" s="281"/>
      <c r="D696" s="281"/>
      <c r="E696" s="281"/>
      <c r="F696" s="281"/>
      <c r="G696" s="281"/>
      <c r="H696" s="281"/>
      <c r="I696" s="281"/>
      <c r="J696" s="281"/>
      <c r="K696" s="281"/>
      <c r="L696" s="281"/>
      <c r="M696" s="281"/>
      <c r="N696" s="281"/>
      <c r="O696" s="281"/>
      <c r="P696" s="281"/>
      <c r="Q696" s="281"/>
      <c r="R696" s="281"/>
      <c r="S696" s="281"/>
      <c r="T696" s="281"/>
      <c r="U696" s="281"/>
      <c r="V696" s="281"/>
      <c r="W696" s="281"/>
      <c r="X696" s="281"/>
      <c r="Y696" s="281"/>
      <c r="Z696" s="281"/>
    </row>
    <row r="697" spans="1:26" ht="12.75" customHeight="1">
      <c r="A697" s="281"/>
      <c r="B697" s="281"/>
      <c r="C697" s="281"/>
      <c r="D697" s="281"/>
      <c r="E697" s="281"/>
      <c r="F697" s="281"/>
      <c r="G697" s="281"/>
      <c r="H697" s="281"/>
      <c r="I697" s="281"/>
      <c r="J697" s="281"/>
      <c r="K697" s="281"/>
      <c r="L697" s="281"/>
      <c r="M697" s="281"/>
      <c r="N697" s="281"/>
      <c r="O697" s="281"/>
      <c r="P697" s="281"/>
      <c r="Q697" s="281"/>
      <c r="R697" s="281"/>
      <c r="S697" s="281"/>
      <c r="T697" s="281"/>
      <c r="U697" s="281"/>
      <c r="V697" s="281"/>
      <c r="W697" s="281"/>
      <c r="X697" s="281"/>
      <c r="Y697" s="281"/>
      <c r="Z697" s="281"/>
    </row>
    <row r="698" spans="1:26" ht="12.75" customHeight="1">
      <c r="A698" s="281"/>
      <c r="B698" s="281"/>
      <c r="C698" s="281"/>
      <c r="D698" s="281"/>
      <c r="E698" s="281"/>
      <c r="F698" s="281"/>
      <c r="G698" s="281"/>
      <c r="H698" s="281"/>
      <c r="I698" s="281"/>
      <c r="J698" s="281"/>
      <c r="K698" s="281"/>
      <c r="L698" s="281"/>
      <c r="M698" s="281"/>
      <c r="N698" s="281"/>
      <c r="O698" s="281"/>
      <c r="P698" s="281"/>
      <c r="Q698" s="281"/>
      <c r="R698" s="281"/>
      <c r="S698" s="281"/>
      <c r="T698" s="281"/>
      <c r="U698" s="281"/>
      <c r="V698" s="281"/>
      <c r="W698" s="281"/>
      <c r="X698" s="281"/>
      <c r="Y698" s="281"/>
      <c r="Z698" s="281"/>
    </row>
    <row r="699" spans="1:26" ht="12.75" customHeight="1">
      <c r="A699" s="281"/>
      <c r="B699" s="281"/>
      <c r="C699" s="281"/>
      <c r="D699" s="281"/>
      <c r="E699" s="281"/>
      <c r="F699" s="281"/>
      <c r="G699" s="281"/>
      <c r="H699" s="281"/>
      <c r="I699" s="281"/>
      <c r="J699" s="281"/>
      <c r="K699" s="281"/>
      <c r="L699" s="281"/>
      <c r="M699" s="281"/>
      <c r="N699" s="281"/>
      <c r="O699" s="281"/>
      <c r="P699" s="281"/>
      <c r="Q699" s="281"/>
      <c r="R699" s="281"/>
      <c r="S699" s="281"/>
      <c r="T699" s="281"/>
      <c r="U699" s="281"/>
      <c r="V699" s="281"/>
      <c r="W699" s="281"/>
      <c r="X699" s="281"/>
      <c r="Y699" s="281"/>
      <c r="Z699" s="281"/>
    </row>
    <row r="700" spans="1:26" ht="12.75" customHeight="1">
      <c r="A700" s="281"/>
      <c r="B700" s="281"/>
      <c r="C700" s="281"/>
      <c r="D700" s="281"/>
      <c r="E700" s="281"/>
      <c r="F700" s="281"/>
      <c r="G700" s="281"/>
      <c r="H700" s="281"/>
      <c r="I700" s="281"/>
      <c r="J700" s="281"/>
      <c r="K700" s="281"/>
      <c r="L700" s="281"/>
      <c r="M700" s="281"/>
      <c r="N700" s="281"/>
      <c r="O700" s="281"/>
      <c r="P700" s="281"/>
      <c r="Q700" s="281"/>
      <c r="R700" s="281"/>
      <c r="S700" s="281"/>
      <c r="T700" s="281"/>
      <c r="U700" s="281"/>
      <c r="V700" s="281"/>
      <c r="W700" s="281"/>
      <c r="X700" s="281"/>
      <c r="Y700" s="281"/>
      <c r="Z700" s="281"/>
    </row>
    <row r="701" spans="1:26" ht="12.75" customHeight="1">
      <c r="A701" s="281"/>
      <c r="B701" s="281"/>
      <c r="C701" s="281"/>
      <c r="D701" s="281"/>
      <c r="E701" s="281"/>
      <c r="F701" s="281"/>
      <c r="G701" s="281"/>
      <c r="H701" s="281"/>
      <c r="I701" s="281"/>
      <c r="J701" s="281"/>
      <c r="K701" s="281"/>
      <c r="L701" s="281"/>
      <c r="M701" s="281"/>
      <c r="N701" s="281"/>
      <c r="O701" s="281"/>
      <c r="P701" s="281"/>
      <c r="Q701" s="281"/>
      <c r="R701" s="281"/>
      <c r="S701" s="281"/>
      <c r="T701" s="281"/>
      <c r="U701" s="281"/>
      <c r="V701" s="281"/>
      <c r="W701" s="281"/>
      <c r="X701" s="281"/>
      <c r="Y701" s="281"/>
      <c r="Z701" s="281"/>
    </row>
    <row r="702" spans="1:26" ht="12.75" customHeight="1">
      <c r="A702" s="281"/>
      <c r="B702" s="281"/>
      <c r="C702" s="281"/>
      <c r="D702" s="281"/>
      <c r="E702" s="281"/>
      <c r="F702" s="281"/>
      <c r="G702" s="281"/>
      <c r="H702" s="281"/>
      <c r="I702" s="281"/>
      <c r="J702" s="281"/>
      <c r="K702" s="281"/>
      <c r="L702" s="281"/>
      <c r="M702" s="281"/>
      <c r="N702" s="281"/>
      <c r="O702" s="281"/>
      <c r="P702" s="281"/>
      <c r="Q702" s="281"/>
      <c r="R702" s="281"/>
      <c r="S702" s="281"/>
      <c r="T702" s="281"/>
      <c r="U702" s="281"/>
      <c r="V702" s="281"/>
      <c r="W702" s="281"/>
      <c r="X702" s="281"/>
      <c r="Y702" s="281"/>
      <c r="Z702" s="281"/>
    </row>
    <row r="703" spans="1:26" ht="12.75" customHeight="1">
      <c r="A703" s="281"/>
      <c r="B703" s="281"/>
      <c r="C703" s="281"/>
      <c r="D703" s="281"/>
      <c r="E703" s="281"/>
      <c r="F703" s="281"/>
      <c r="G703" s="281"/>
      <c r="H703" s="281"/>
      <c r="I703" s="281"/>
      <c r="J703" s="281"/>
      <c r="K703" s="281"/>
      <c r="L703" s="281"/>
      <c r="M703" s="281"/>
      <c r="N703" s="281"/>
      <c r="O703" s="281"/>
      <c r="P703" s="281"/>
      <c r="Q703" s="281"/>
      <c r="R703" s="281"/>
      <c r="S703" s="281"/>
      <c r="T703" s="281"/>
      <c r="U703" s="281"/>
      <c r="V703" s="281"/>
      <c r="W703" s="281"/>
      <c r="X703" s="281"/>
      <c r="Y703" s="281"/>
      <c r="Z703" s="281"/>
    </row>
    <row r="704" spans="1:26" ht="12.75" customHeight="1">
      <c r="A704" s="281"/>
      <c r="B704" s="281"/>
      <c r="C704" s="281"/>
      <c r="D704" s="281"/>
      <c r="E704" s="281"/>
      <c r="F704" s="281"/>
      <c r="G704" s="281"/>
      <c r="H704" s="281"/>
      <c r="I704" s="281"/>
      <c r="J704" s="281"/>
      <c r="K704" s="281"/>
      <c r="L704" s="281"/>
      <c r="M704" s="281"/>
      <c r="N704" s="281"/>
      <c r="O704" s="281"/>
      <c r="P704" s="281"/>
      <c r="Q704" s="281"/>
      <c r="R704" s="281"/>
      <c r="S704" s="281"/>
      <c r="T704" s="281"/>
      <c r="U704" s="281"/>
      <c r="V704" s="281"/>
      <c r="W704" s="281"/>
      <c r="X704" s="281"/>
      <c r="Y704" s="281"/>
      <c r="Z704" s="281"/>
    </row>
    <row r="705" spans="1:26" ht="12.75" customHeight="1">
      <c r="A705" s="281"/>
      <c r="B705" s="281"/>
      <c r="C705" s="281"/>
      <c r="D705" s="281"/>
      <c r="E705" s="281"/>
      <c r="F705" s="281"/>
      <c r="G705" s="281"/>
      <c r="H705" s="281"/>
      <c r="I705" s="281"/>
      <c r="J705" s="281"/>
      <c r="K705" s="281"/>
      <c r="L705" s="281"/>
      <c r="M705" s="281"/>
      <c r="N705" s="281"/>
      <c r="O705" s="281"/>
      <c r="P705" s="281"/>
      <c r="Q705" s="281"/>
      <c r="R705" s="281"/>
      <c r="S705" s="281"/>
      <c r="T705" s="281"/>
      <c r="U705" s="281"/>
      <c r="V705" s="281"/>
      <c r="W705" s="281"/>
      <c r="X705" s="281"/>
      <c r="Y705" s="281"/>
      <c r="Z705" s="281"/>
    </row>
    <row r="706" spans="1:26" ht="12.75" customHeight="1">
      <c r="A706" s="281"/>
      <c r="B706" s="281"/>
      <c r="C706" s="281"/>
      <c r="D706" s="281"/>
      <c r="E706" s="281"/>
      <c r="F706" s="281"/>
      <c r="G706" s="281"/>
      <c r="H706" s="281"/>
      <c r="I706" s="281"/>
      <c r="J706" s="281"/>
      <c r="K706" s="281"/>
      <c r="L706" s="281"/>
      <c r="M706" s="281"/>
      <c r="N706" s="281"/>
      <c r="O706" s="281"/>
      <c r="P706" s="281"/>
      <c r="Q706" s="281"/>
      <c r="R706" s="281"/>
      <c r="S706" s="281"/>
      <c r="T706" s="281"/>
      <c r="U706" s="281"/>
      <c r="V706" s="281"/>
      <c r="W706" s="281"/>
      <c r="X706" s="281"/>
      <c r="Y706" s="281"/>
      <c r="Z706" s="281"/>
    </row>
    <row r="707" spans="1:26" ht="12.75" customHeight="1">
      <c r="A707" s="281"/>
      <c r="B707" s="281"/>
      <c r="C707" s="281"/>
      <c r="D707" s="281"/>
      <c r="E707" s="281"/>
      <c r="F707" s="281"/>
      <c r="G707" s="281"/>
      <c r="H707" s="281"/>
      <c r="I707" s="281"/>
      <c r="J707" s="281"/>
      <c r="K707" s="281"/>
      <c r="L707" s="281"/>
      <c r="M707" s="281"/>
      <c r="N707" s="281"/>
      <c r="O707" s="281"/>
      <c r="P707" s="281"/>
      <c r="Q707" s="281"/>
      <c r="R707" s="281"/>
      <c r="S707" s="281"/>
      <c r="T707" s="281"/>
      <c r="U707" s="281"/>
      <c r="V707" s="281"/>
      <c r="W707" s="281"/>
      <c r="X707" s="281"/>
      <c r="Y707" s="281"/>
      <c r="Z707" s="281"/>
    </row>
    <row r="708" spans="1:26" ht="12.75" customHeight="1">
      <c r="A708" s="281"/>
      <c r="B708" s="281"/>
      <c r="C708" s="281"/>
      <c r="D708" s="281"/>
      <c r="E708" s="281"/>
      <c r="F708" s="281"/>
      <c r="G708" s="281"/>
      <c r="H708" s="281"/>
      <c r="I708" s="281"/>
      <c r="J708" s="281"/>
      <c r="K708" s="281"/>
      <c r="L708" s="281"/>
      <c r="M708" s="281"/>
      <c r="N708" s="281"/>
      <c r="O708" s="281"/>
      <c r="P708" s="281"/>
      <c r="Q708" s="281"/>
      <c r="R708" s="281"/>
      <c r="S708" s="281"/>
      <c r="T708" s="281"/>
      <c r="U708" s="281"/>
      <c r="V708" s="281"/>
      <c r="W708" s="281"/>
      <c r="X708" s="281"/>
      <c r="Y708" s="281"/>
      <c r="Z708" s="281"/>
    </row>
    <row r="709" spans="1:26" ht="12.75" customHeight="1">
      <c r="A709" s="281"/>
      <c r="B709" s="281"/>
      <c r="C709" s="281"/>
      <c r="D709" s="281"/>
      <c r="E709" s="281"/>
      <c r="F709" s="281"/>
      <c r="G709" s="281"/>
      <c r="H709" s="281"/>
      <c r="I709" s="281"/>
      <c r="J709" s="281"/>
      <c r="K709" s="281"/>
      <c r="L709" s="281"/>
      <c r="M709" s="281"/>
      <c r="N709" s="281"/>
      <c r="O709" s="281"/>
      <c r="P709" s="281"/>
      <c r="Q709" s="281"/>
      <c r="R709" s="281"/>
      <c r="S709" s="281"/>
      <c r="T709" s="281"/>
      <c r="U709" s="281"/>
      <c r="V709" s="281"/>
      <c r="W709" s="281"/>
      <c r="X709" s="281"/>
      <c r="Y709" s="281"/>
      <c r="Z709" s="281"/>
    </row>
    <row r="710" spans="1:26" ht="12.75" customHeight="1">
      <c r="A710" s="281"/>
      <c r="B710" s="281"/>
      <c r="C710" s="281"/>
      <c r="D710" s="281"/>
      <c r="E710" s="281"/>
      <c r="F710" s="281"/>
      <c r="G710" s="281"/>
      <c r="H710" s="281"/>
      <c r="I710" s="281"/>
      <c r="J710" s="281"/>
      <c r="K710" s="281"/>
      <c r="L710" s="281"/>
      <c r="M710" s="281"/>
      <c r="N710" s="281"/>
      <c r="O710" s="281"/>
      <c r="P710" s="281"/>
      <c r="Q710" s="281"/>
      <c r="R710" s="281"/>
      <c r="S710" s="281"/>
      <c r="T710" s="281"/>
      <c r="U710" s="281"/>
      <c r="V710" s="281"/>
      <c r="W710" s="281"/>
      <c r="X710" s="281"/>
      <c r="Y710" s="281"/>
      <c r="Z710" s="281"/>
    </row>
    <row r="711" spans="1:26" ht="12.75" customHeight="1">
      <c r="A711" s="281"/>
      <c r="B711" s="281"/>
      <c r="C711" s="281"/>
      <c r="D711" s="281"/>
      <c r="E711" s="281"/>
      <c r="F711" s="281"/>
      <c r="G711" s="281"/>
      <c r="H711" s="281"/>
      <c r="I711" s="281"/>
      <c r="J711" s="281"/>
      <c r="K711" s="281"/>
      <c r="L711" s="281"/>
      <c r="M711" s="281"/>
      <c r="N711" s="281"/>
      <c r="O711" s="281"/>
      <c r="P711" s="281"/>
      <c r="Q711" s="281"/>
      <c r="R711" s="281"/>
      <c r="S711" s="281"/>
      <c r="T711" s="281"/>
      <c r="U711" s="281"/>
      <c r="V711" s="281"/>
      <c r="W711" s="281"/>
      <c r="X711" s="281"/>
      <c r="Y711" s="281"/>
      <c r="Z711" s="281"/>
    </row>
    <row r="712" spans="1:26" ht="12.75" customHeight="1">
      <c r="A712" s="281"/>
      <c r="B712" s="281"/>
      <c r="C712" s="281"/>
      <c r="D712" s="281"/>
      <c r="E712" s="281"/>
      <c r="F712" s="281"/>
      <c r="G712" s="281"/>
      <c r="H712" s="281"/>
      <c r="I712" s="281"/>
      <c r="J712" s="281"/>
      <c r="K712" s="281"/>
      <c r="L712" s="281"/>
      <c r="M712" s="281"/>
      <c r="N712" s="281"/>
      <c r="O712" s="281"/>
      <c r="P712" s="281"/>
      <c r="Q712" s="281"/>
      <c r="R712" s="281"/>
      <c r="S712" s="281"/>
      <c r="T712" s="281"/>
      <c r="U712" s="281"/>
      <c r="V712" s="281"/>
      <c r="W712" s="281"/>
      <c r="X712" s="281"/>
      <c r="Y712" s="281"/>
      <c r="Z712" s="281"/>
    </row>
    <row r="713" spans="1:26" ht="12.75" customHeight="1">
      <c r="A713" s="281"/>
      <c r="B713" s="281"/>
      <c r="C713" s="281"/>
      <c r="D713" s="281"/>
      <c r="E713" s="281"/>
      <c r="F713" s="281"/>
      <c r="G713" s="281"/>
      <c r="H713" s="281"/>
      <c r="I713" s="281"/>
      <c r="J713" s="281"/>
      <c r="K713" s="281"/>
      <c r="L713" s="281"/>
      <c r="M713" s="281"/>
      <c r="N713" s="281"/>
      <c r="O713" s="281"/>
      <c r="P713" s="281"/>
      <c r="Q713" s="281"/>
      <c r="R713" s="281"/>
      <c r="S713" s="281"/>
      <c r="T713" s="281"/>
      <c r="U713" s="281"/>
      <c r="V713" s="281"/>
      <c r="W713" s="281"/>
      <c r="X713" s="281"/>
      <c r="Y713" s="281"/>
      <c r="Z713" s="281"/>
    </row>
    <row r="714" spans="1:26" ht="12.75" customHeight="1">
      <c r="A714" s="281"/>
      <c r="B714" s="281"/>
      <c r="C714" s="281"/>
      <c r="D714" s="281"/>
      <c r="E714" s="281"/>
      <c r="F714" s="281"/>
      <c r="G714" s="281"/>
      <c r="H714" s="281"/>
      <c r="I714" s="281"/>
      <c r="J714" s="281"/>
      <c r="K714" s="281"/>
      <c r="L714" s="281"/>
      <c r="M714" s="281"/>
      <c r="N714" s="281"/>
      <c r="O714" s="281"/>
      <c r="P714" s="281"/>
      <c r="Q714" s="281"/>
      <c r="R714" s="281"/>
      <c r="S714" s="281"/>
      <c r="T714" s="281"/>
      <c r="U714" s="281"/>
      <c r="V714" s="281"/>
      <c r="W714" s="281"/>
      <c r="X714" s="281"/>
      <c r="Y714" s="281"/>
      <c r="Z714" s="281"/>
    </row>
    <row r="715" spans="1:26" ht="12.75" customHeight="1">
      <c r="A715" s="281"/>
      <c r="B715" s="281"/>
      <c r="C715" s="281"/>
      <c r="D715" s="281"/>
      <c r="E715" s="281"/>
      <c r="F715" s="281"/>
      <c r="G715" s="281"/>
      <c r="H715" s="281"/>
      <c r="I715" s="281"/>
      <c r="J715" s="281"/>
      <c r="K715" s="281"/>
      <c r="L715" s="281"/>
      <c r="M715" s="281"/>
      <c r="N715" s="281"/>
      <c r="O715" s="281"/>
      <c r="P715" s="281"/>
      <c r="Q715" s="281"/>
      <c r="R715" s="281"/>
      <c r="S715" s="281"/>
      <c r="T715" s="281"/>
      <c r="U715" s="281"/>
      <c r="V715" s="281"/>
      <c r="W715" s="281"/>
      <c r="X715" s="281"/>
      <c r="Y715" s="281"/>
      <c r="Z715" s="281"/>
    </row>
    <row r="716" spans="1:26" ht="12.75" customHeight="1">
      <c r="A716" s="281"/>
      <c r="B716" s="281"/>
      <c r="C716" s="281"/>
      <c r="D716" s="281"/>
      <c r="E716" s="281"/>
      <c r="F716" s="281"/>
      <c r="G716" s="281"/>
      <c r="H716" s="281"/>
      <c r="I716" s="281"/>
      <c r="J716" s="281"/>
      <c r="K716" s="281"/>
      <c r="L716" s="281"/>
      <c r="M716" s="281"/>
      <c r="N716" s="281"/>
      <c r="O716" s="281"/>
      <c r="P716" s="281"/>
      <c r="Q716" s="281"/>
      <c r="R716" s="281"/>
      <c r="S716" s="281"/>
      <c r="T716" s="281"/>
      <c r="U716" s="281"/>
      <c r="V716" s="281"/>
      <c r="W716" s="281"/>
      <c r="X716" s="281"/>
      <c r="Y716" s="281"/>
      <c r="Z716" s="281"/>
    </row>
    <row r="717" spans="1:26" ht="12.75" customHeight="1">
      <c r="A717" s="281"/>
      <c r="B717" s="281"/>
      <c r="C717" s="281"/>
      <c r="D717" s="281"/>
      <c r="E717" s="281"/>
      <c r="F717" s="281"/>
      <c r="G717" s="281"/>
      <c r="H717" s="281"/>
      <c r="I717" s="281"/>
      <c r="J717" s="281"/>
      <c r="K717" s="281"/>
      <c r="L717" s="281"/>
      <c r="M717" s="281"/>
      <c r="N717" s="281"/>
      <c r="O717" s="281"/>
      <c r="P717" s="281"/>
      <c r="Q717" s="281"/>
      <c r="R717" s="281"/>
      <c r="S717" s="281"/>
      <c r="T717" s="281"/>
      <c r="U717" s="281"/>
      <c r="V717" s="281"/>
      <c r="W717" s="281"/>
      <c r="X717" s="281"/>
      <c r="Y717" s="281"/>
      <c r="Z717" s="281"/>
    </row>
    <row r="718" spans="1:26" ht="12.75" customHeight="1">
      <c r="A718" s="281"/>
      <c r="B718" s="281"/>
      <c r="C718" s="281"/>
      <c r="D718" s="281"/>
      <c r="E718" s="281"/>
      <c r="F718" s="281"/>
      <c r="G718" s="281"/>
      <c r="H718" s="281"/>
      <c r="I718" s="281"/>
      <c r="J718" s="281"/>
      <c r="K718" s="281"/>
      <c r="L718" s="281"/>
      <c r="M718" s="281"/>
      <c r="N718" s="281"/>
      <c r="O718" s="281"/>
      <c r="P718" s="281"/>
      <c r="Q718" s="281"/>
      <c r="R718" s="281"/>
      <c r="S718" s="281"/>
      <c r="T718" s="281"/>
      <c r="U718" s="281"/>
      <c r="V718" s="281"/>
      <c r="W718" s="281"/>
      <c r="X718" s="281"/>
      <c r="Y718" s="281"/>
      <c r="Z718" s="281"/>
    </row>
    <row r="719" spans="1:26" ht="12.75" customHeight="1">
      <c r="A719" s="281"/>
      <c r="B719" s="281"/>
      <c r="C719" s="281"/>
      <c r="D719" s="281"/>
      <c r="E719" s="281"/>
      <c r="F719" s="281"/>
      <c r="G719" s="281"/>
      <c r="H719" s="281"/>
      <c r="I719" s="281"/>
      <c r="J719" s="281"/>
      <c r="K719" s="281"/>
      <c r="L719" s="281"/>
      <c r="M719" s="281"/>
      <c r="N719" s="281"/>
      <c r="O719" s="281"/>
      <c r="P719" s="281"/>
      <c r="Q719" s="281"/>
      <c r="R719" s="281"/>
      <c r="S719" s="281"/>
      <c r="T719" s="281"/>
      <c r="U719" s="281"/>
      <c r="V719" s="281"/>
      <c r="W719" s="281"/>
      <c r="X719" s="281"/>
      <c r="Y719" s="281"/>
      <c r="Z719" s="281"/>
    </row>
    <row r="720" spans="1:26" ht="12.75" customHeight="1">
      <c r="A720" s="281"/>
      <c r="B720" s="281"/>
      <c r="C720" s="281"/>
      <c r="D720" s="281"/>
      <c r="E720" s="281"/>
      <c r="F720" s="281"/>
      <c r="G720" s="281"/>
      <c r="H720" s="281"/>
      <c r="I720" s="281"/>
      <c r="J720" s="281"/>
      <c r="K720" s="281"/>
      <c r="L720" s="281"/>
      <c r="M720" s="281"/>
      <c r="N720" s="281"/>
      <c r="O720" s="281"/>
      <c r="P720" s="281"/>
      <c r="Q720" s="281"/>
      <c r="R720" s="281"/>
      <c r="S720" s="281"/>
      <c r="T720" s="281"/>
      <c r="U720" s="281"/>
      <c r="V720" s="281"/>
      <c r="W720" s="281"/>
      <c r="X720" s="281"/>
      <c r="Y720" s="281"/>
      <c r="Z720" s="281"/>
    </row>
    <row r="721" spans="1:26" ht="12.75" customHeight="1">
      <c r="A721" s="281"/>
      <c r="B721" s="281"/>
      <c r="C721" s="281"/>
      <c r="D721" s="281"/>
      <c r="E721" s="281"/>
      <c r="F721" s="281"/>
      <c r="G721" s="281"/>
      <c r="H721" s="281"/>
      <c r="I721" s="281"/>
      <c r="J721" s="281"/>
      <c r="K721" s="281"/>
      <c r="L721" s="281"/>
      <c r="M721" s="281"/>
      <c r="N721" s="281"/>
      <c r="O721" s="281"/>
      <c r="P721" s="281"/>
      <c r="Q721" s="281"/>
      <c r="R721" s="281"/>
      <c r="S721" s="281"/>
      <c r="T721" s="281"/>
      <c r="U721" s="281"/>
      <c r="V721" s="281"/>
      <c r="W721" s="281"/>
      <c r="X721" s="281"/>
      <c r="Y721" s="281"/>
      <c r="Z721" s="281"/>
    </row>
    <row r="722" spans="1:26" ht="12.75" customHeight="1">
      <c r="A722" s="281"/>
      <c r="B722" s="281"/>
      <c r="C722" s="281"/>
      <c r="D722" s="281"/>
      <c r="E722" s="281"/>
      <c r="F722" s="281"/>
      <c r="G722" s="281"/>
      <c r="H722" s="281"/>
      <c r="I722" s="281"/>
      <c r="J722" s="281"/>
      <c r="K722" s="281"/>
      <c r="L722" s="281"/>
      <c r="M722" s="281"/>
      <c r="N722" s="281"/>
      <c r="O722" s="281"/>
      <c r="P722" s="281"/>
      <c r="Q722" s="281"/>
      <c r="R722" s="281"/>
      <c r="S722" s="281"/>
      <c r="T722" s="281"/>
      <c r="U722" s="281"/>
      <c r="V722" s="281"/>
      <c r="W722" s="281"/>
      <c r="X722" s="281"/>
      <c r="Y722" s="281"/>
      <c r="Z722" s="281"/>
    </row>
    <row r="723" spans="1:26" ht="12.75" customHeight="1">
      <c r="A723" s="281"/>
      <c r="B723" s="281"/>
      <c r="C723" s="281"/>
      <c r="D723" s="281"/>
      <c r="E723" s="281"/>
      <c r="F723" s="281"/>
      <c r="G723" s="281"/>
      <c r="H723" s="281"/>
      <c r="I723" s="281"/>
      <c r="J723" s="281"/>
      <c r="K723" s="281"/>
      <c r="L723" s="281"/>
      <c r="M723" s="281"/>
      <c r="N723" s="281"/>
      <c r="O723" s="281"/>
      <c r="P723" s="281"/>
      <c r="Q723" s="281"/>
      <c r="R723" s="281"/>
      <c r="S723" s="281"/>
      <c r="T723" s="281"/>
      <c r="U723" s="281"/>
      <c r="V723" s="281"/>
      <c r="W723" s="281"/>
      <c r="X723" s="281"/>
      <c r="Y723" s="281"/>
      <c r="Z723" s="281"/>
    </row>
    <row r="724" spans="1:26" ht="12.75" customHeight="1">
      <c r="A724" s="281"/>
      <c r="B724" s="281"/>
      <c r="C724" s="281"/>
      <c r="D724" s="281"/>
      <c r="E724" s="281"/>
      <c r="F724" s="281"/>
      <c r="G724" s="281"/>
      <c r="H724" s="281"/>
      <c r="I724" s="281"/>
      <c r="J724" s="281"/>
      <c r="K724" s="281"/>
      <c r="L724" s="281"/>
      <c r="M724" s="281"/>
      <c r="N724" s="281"/>
      <c r="O724" s="281"/>
      <c r="P724" s="281"/>
      <c r="Q724" s="281"/>
      <c r="R724" s="281"/>
      <c r="S724" s="281"/>
      <c r="T724" s="281"/>
      <c r="U724" s="281"/>
      <c r="V724" s="281"/>
      <c r="W724" s="281"/>
      <c r="X724" s="281"/>
      <c r="Y724" s="281"/>
      <c r="Z724" s="281"/>
    </row>
    <row r="725" spans="1:26" ht="12.75" customHeight="1">
      <c r="A725" s="281"/>
      <c r="B725" s="281"/>
      <c r="C725" s="281"/>
      <c r="D725" s="281"/>
      <c r="E725" s="281"/>
      <c r="F725" s="281"/>
      <c r="G725" s="281"/>
      <c r="H725" s="281"/>
      <c r="I725" s="281"/>
      <c r="J725" s="281"/>
      <c r="K725" s="281"/>
      <c r="L725" s="281"/>
      <c r="M725" s="281"/>
      <c r="N725" s="281"/>
      <c r="O725" s="281"/>
      <c r="P725" s="281"/>
      <c r="Q725" s="281"/>
      <c r="R725" s="281"/>
      <c r="S725" s="281"/>
      <c r="T725" s="281"/>
      <c r="U725" s="281"/>
      <c r="V725" s="281"/>
      <c r="W725" s="281"/>
      <c r="X725" s="281"/>
      <c r="Y725" s="281"/>
      <c r="Z725" s="281"/>
    </row>
    <row r="726" spans="1:26" ht="12.75" customHeight="1">
      <c r="A726" s="281"/>
      <c r="B726" s="281"/>
      <c r="C726" s="281"/>
      <c r="D726" s="281"/>
      <c r="E726" s="281"/>
      <c r="F726" s="281"/>
      <c r="G726" s="281"/>
      <c r="H726" s="281"/>
      <c r="I726" s="281"/>
      <c r="J726" s="281"/>
      <c r="K726" s="281"/>
      <c r="L726" s="281"/>
      <c r="M726" s="281"/>
      <c r="N726" s="281"/>
      <c r="O726" s="281"/>
      <c r="P726" s="281"/>
      <c r="Q726" s="281"/>
      <c r="R726" s="281"/>
      <c r="S726" s="281"/>
      <c r="T726" s="281"/>
      <c r="U726" s="281"/>
      <c r="V726" s="281"/>
      <c r="W726" s="281"/>
      <c r="X726" s="281"/>
      <c r="Y726" s="281"/>
      <c r="Z726" s="281"/>
    </row>
    <row r="727" spans="1:26" ht="12.75" customHeight="1">
      <c r="A727" s="281"/>
      <c r="B727" s="281"/>
      <c r="C727" s="281"/>
      <c r="D727" s="281"/>
      <c r="E727" s="281"/>
      <c r="F727" s="281"/>
      <c r="G727" s="281"/>
      <c r="H727" s="281"/>
      <c r="I727" s="281"/>
      <c r="J727" s="281"/>
      <c r="K727" s="281"/>
      <c r="L727" s="281"/>
      <c r="M727" s="281"/>
      <c r="N727" s="281"/>
      <c r="O727" s="281"/>
      <c r="P727" s="281"/>
      <c r="Q727" s="281"/>
      <c r="R727" s="281"/>
      <c r="S727" s="281"/>
      <c r="T727" s="281"/>
      <c r="U727" s="281"/>
      <c r="V727" s="281"/>
      <c r="W727" s="281"/>
      <c r="X727" s="281"/>
      <c r="Y727" s="281"/>
      <c r="Z727" s="281"/>
    </row>
    <row r="728" spans="1:26" ht="12.75" customHeight="1">
      <c r="A728" s="281"/>
      <c r="B728" s="281"/>
      <c r="C728" s="281"/>
      <c r="D728" s="281"/>
      <c r="E728" s="281"/>
      <c r="F728" s="281"/>
      <c r="G728" s="281"/>
      <c r="H728" s="281"/>
      <c r="I728" s="281"/>
      <c r="J728" s="281"/>
      <c r="K728" s="281"/>
      <c r="L728" s="281"/>
      <c r="M728" s="281"/>
      <c r="N728" s="281"/>
      <c r="O728" s="281"/>
      <c r="P728" s="281"/>
      <c r="Q728" s="281"/>
      <c r="R728" s="281"/>
      <c r="S728" s="281"/>
      <c r="T728" s="281"/>
      <c r="U728" s="281"/>
      <c r="V728" s="281"/>
      <c r="W728" s="281"/>
      <c r="X728" s="281"/>
      <c r="Y728" s="281"/>
      <c r="Z728" s="281"/>
    </row>
    <row r="729" spans="1:26" ht="12.75" customHeight="1">
      <c r="A729" s="281"/>
      <c r="B729" s="281"/>
      <c r="C729" s="281"/>
      <c r="D729" s="281"/>
      <c r="E729" s="281"/>
      <c r="F729" s="281"/>
      <c r="G729" s="281"/>
      <c r="H729" s="281"/>
      <c r="I729" s="281"/>
      <c r="J729" s="281"/>
      <c r="K729" s="281"/>
      <c r="L729" s="281"/>
      <c r="M729" s="281"/>
      <c r="N729" s="281"/>
      <c r="O729" s="281"/>
      <c r="P729" s="281"/>
      <c r="Q729" s="281"/>
      <c r="R729" s="281"/>
      <c r="S729" s="281"/>
      <c r="T729" s="281"/>
      <c r="U729" s="281"/>
      <c r="V729" s="281"/>
      <c r="W729" s="281"/>
      <c r="X729" s="281"/>
      <c r="Y729" s="281"/>
      <c r="Z729" s="281"/>
    </row>
    <row r="730" spans="1:26" ht="12.75" customHeight="1">
      <c r="A730" s="281"/>
      <c r="B730" s="281"/>
      <c r="C730" s="281"/>
      <c r="D730" s="281"/>
      <c r="E730" s="281"/>
      <c r="F730" s="281"/>
      <c r="G730" s="281"/>
      <c r="H730" s="281"/>
      <c r="I730" s="281"/>
      <c r="J730" s="281"/>
      <c r="K730" s="281"/>
      <c r="L730" s="281"/>
      <c r="M730" s="281"/>
      <c r="N730" s="281"/>
      <c r="O730" s="281"/>
      <c r="P730" s="281"/>
      <c r="Q730" s="281"/>
      <c r="R730" s="281"/>
      <c r="S730" s="281"/>
      <c r="T730" s="281"/>
      <c r="U730" s="281"/>
      <c r="V730" s="281"/>
      <c r="W730" s="281"/>
      <c r="X730" s="281"/>
      <c r="Y730" s="281"/>
      <c r="Z730" s="281"/>
    </row>
    <row r="731" spans="1:26" ht="12.75" customHeight="1">
      <c r="A731" s="281"/>
      <c r="B731" s="281"/>
      <c r="C731" s="281"/>
      <c r="D731" s="281"/>
      <c r="E731" s="281"/>
      <c r="F731" s="281"/>
      <c r="G731" s="281"/>
      <c r="H731" s="281"/>
      <c r="I731" s="281"/>
      <c r="J731" s="281"/>
      <c r="K731" s="281"/>
      <c r="L731" s="281"/>
      <c r="M731" s="281"/>
      <c r="N731" s="281"/>
      <c r="O731" s="281"/>
      <c r="P731" s="281"/>
      <c r="Q731" s="281"/>
      <c r="R731" s="281"/>
      <c r="S731" s="281"/>
      <c r="T731" s="281"/>
      <c r="U731" s="281"/>
      <c r="V731" s="281"/>
      <c r="W731" s="281"/>
      <c r="X731" s="281"/>
      <c r="Y731" s="281"/>
      <c r="Z731" s="281"/>
    </row>
    <row r="732" spans="1:26" ht="12.75" customHeight="1">
      <c r="A732" s="281"/>
      <c r="B732" s="281"/>
      <c r="C732" s="281"/>
      <c r="D732" s="281"/>
      <c r="E732" s="281"/>
      <c r="F732" s="281"/>
      <c r="G732" s="281"/>
      <c r="H732" s="281"/>
      <c r="I732" s="281"/>
      <c r="J732" s="281"/>
      <c r="K732" s="281"/>
      <c r="L732" s="281"/>
      <c r="M732" s="281"/>
      <c r="N732" s="281"/>
      <c r="O732" s="281"/>
      <c r="P732" s="281"/>
      <c r="Q732" s="281"/>
      <c r="R732" s="281"/>
      <c r="S732" s="281"/>
      <c r="T732" s="281"/>
      <c r="U732" s="281"/>
      <c r="V732" s="281"/>
      <c r="W732" s="281"/>
      <c r="X732" s="281"/>
      <c r="Y732" s="281"/>
      <c r="Z732" s="281"/>
    </row>
    <row r="733" spans="1:26" ht="12.75" customHeight="1">
      <c r="A733" s="281"/>
      <c r="B733" s="281"/>
      <c r="C733" s="281"/>
      <c r="D733" s="281"/>
      <c r="E733" s="281"/>
      <c r="F733" s="281"/>
      <c r="G733" s="281"/>
      <c r="H733" s="281"/>
      <c r="I733" s="281"/>
      <c r="J733" s="281"/>
      <c r="K733" s="281"/>
      <c r="L733" s="281"/>
      <c r="M733" s="281"/>
      <c r="N733" s="281"/>
      <c r="O733" s="281"/>
      <c r="P733" s="281"/>
      <c r="Q733" s="281"/>
      <c r="R733" s="281"/>
      <c r="S733" s="281"/>
      <c r="T733" s="281"/>
      <c r="U733" s="281"/>
      <c r="V733" s="281"/>
      <c r="W733" s="281"/>
      <c r="X733" s="281"/>
      <c r="Y733" s="281"/>
      <c r="Z733" s="281"/>
    </row>
    <row r="734" spans="1:26" ht="12.75" customHeight="1">
      <c r="A734" s="281"/>
      <c r="B734" s="281"/>
      <c r="C734" s="281"/>
      <c r="D734" s="281"/>
      <c r="E734" s="281"/>
      <c r="F734" s="281"/>
      <c r="G734" s="281"/>
      <c r="H734" s="281"/>
      <c r="I734" s="281"/>
      <c r="J734" s="281"/>
      <c r="K734" s="281"/>
      <c r="L734" s="281"/>
      <c r="M734" s="281"/>
      <c r="N734" s="281"/>
      <c r="O734" s="281"/>
      <c r="P734" s="281"/>
      <c r="Q734" s="281"/>
      <c r="R734" s="281"/>
      <c r="S734" s="281"/>
      <c r="T734" s="281"/>
      <c r="U734" s="281"/>
      <c r="V734" s="281"/>
      <c r="W734" s="281"/>
      <c r="X734" s="281"/>
      <c r="Y734" s="281"/>
      <c r="Z734" s="281"/>
    </row>
    <row r="735" spans="1:26" ht="12.75" customHeight="1">
      <c r="A735" s="281"/>
      <c r="B735" s="281"/>
      <c r="C735" s="281"/>
      <c r="D735" s="281"/>
      <c r="E735" s="281"/>
      <c r="F735" s="281"/>
      <c r="G735" s="281"/>
      <c r="H735" s="281"/>
      <c r="I735" s="281"/>
      <c r="J735" s="281"/>
      <c r="K735" s="281"/>
      <c r="L735" s="281"/>
      <c r="M735" s="281"/>
      <c r="N735" s="281"/>
      <c r="O735" s="281"/>
      <c r="P735" s="281"/>
      <c r="Q735" s="281"/>
      <c r="R735" s="281"/>
      <c r="S735" s="281"/>
      <c r="T735" s="281"/>
      <c r="U735" s="281"/>
      <c r="V735" s="281"/>
      <c r="W735" s="281"/>
      <c r="X735" s="281"/>
      <c r="Y735" s="281"/>
      <c r="Z735" s="281"/>
    </row>
    <row r="736" spans="1:26" ht="12.75" customHeight="1">
      <c r="A736" s="281"/>
      <c r="B736" s="281"/>
      <c r="C736" s="281"/>
      <c r="D736" s="281"/>
      <c r="E736" s="281"/>
      <c r="F736" s="281"/>
      <c r="G736" s="281"/>
      <c r="H736" s="281"/>
      <c r="I736" s="281"/>
      <c r="J736" s="281"/>
      <c r="K736" s="281"/>
      <c r="L736" s="281"/>
      <c r="M736" s="281"/>
      <c r="N736" s="281"/>
      <c r="O736" s="281"/>
      <c r="P736" s="281"/>
      <c r="Q736" s="281"/>
      <c r="R736" s="281"/>
      <c r="S736" s="281"/>
      <c r="T736" s="281"/>
      <c r="U736" s="281"/>
      <c r="V736" s="281"/>
      <c r="W736" s="281"/>
      <c r="X736" s="281"/>
      <c r="Y736" s="281"/>
      <c r="Z736" s="281"/>
    </row>
    <row r="737" spans="1:26" ht="12.75" customHeight="1">
      <c r="A737" s="281"/>
      <c r="B737" s="281"/>
      <c r="C737" s="281"/>
      <c r="D737" s="281"/>
      <c r="E737" s="281"/>
      <c r="F737" s="281"/>
      <c r="G737" s="281"/>
      <c r="H737" s="281"/>
      <c r="I737" s="281"/>
      <c r="J737" s="281"/>
      <c r="K737" s="281"/>
      <c r="L737" s="281"/>
      <c r="M737" s="281"/>
      <c r="N737" s="281"/>
      <c r="O737" s="281"/>
      <c r="P737" s="281"/>
      <c r="Q737" s="281"/>
      <c r="R737" s="281"/>
      <c r="S737" s="281"/>
      <c r="T737" s="281"/>
      <c r="U737" s="281"/>
      <c r="V737" s="281"/>
      <c r="W737" s="281"/>
      <c r="X737" s="281"/>
      <c r="Y737" s="281"/>
      <c r="Z737" s="281"/>
    </row>
    <row r="738" spans="1:26" ht="12.75" customHeight="1">
      <c r="A738" s="281"/>
      <c r="B738" s="281"/>
      <c r="C738" s="281"/>
      <c r="D738" s="281"/>
      <c r="E738" s="281"/>
      <c r="F738" s="281"/>
      <c r="G738" s="281"/>
      <c r="H738" s="281"/>
      <c r="I738" s="281"/>
      <c r="J738" s="281"/>
      <c r="K738" s="281"/>
      <c r="L738" s="281"/>
      <c r="M738" s="281"/>
      <c r="N738" s="281"/>
      <c r="O738" s="281"/>
      <c r="P738" s="281"/>
      <c r="Q738" s="281"/>
      <c r="R738" s="281"/>
      <c r="S738" s="281"/>
      <c r="T738" s="281"/>
      <c r="U738" s="281"/>
      <c r="V738" s="281"/>
      <c r="W738" s="281"/>
      <c r="X738" s="281"/>
      <c r="Y738" s="281"/>
      <c r="Z738" s="281"/>
    </row>
    <row r="739" spans="1:26" ht="12.75" customHeight="1">
      <c r="A739" s="281"/>
      <c r="B739" s="281"/>
      <c r="C739" s="281"/>
      <c r="D739" s="281"/>
      <c r="E739" s="281"/>
      <c r="F739" s="281"/>
      <c r="G739" s="281"/>
      <c r="H739" s="281"/>
      <c r="I739" s="281"/>
      <c r="J739" s="281"/>
      <c r="K739" s="281"/>
      <c r="L739" s="281"/>
      <c r="M739" s="281"/>
      <c r="N739" s="281"/>
      <c r="O739" s="281"/>
      <c r="P739" s="281"/>
      <c r="Q739" s="281"/>
      <c r="R739" s="281"/>
      <c r="S739" s="281"/>
      <c r="T739" s="281"/>
      <c r="U739" s="281"/>
      <c r="V739" s="281"/>
      <c r="W739" s="281"/>
      <c r="X739" s="281"/>
      <c r="Y739" s="281"/>
      <c r="Z739" s="281"/>
    </row>
    <row r="740" spans="1:26" ht="12.75" customHeight="1">
      <c r="A740" s="281"/>
      <c r="B740" s="281"/>
      <c r="C740" s="281"/>
      <c r="D740" s="281"/>
      <c r="E740" s="281"/>
      <c r="F740" s="281"/>
      <c r="G740" s="281"/>
      <c r="H740" s="281"/>
      <c r="I740" s="281"/>
      <c r="J740" s="281"/>
      <c r="K740" s="281"/>
      <c r="L740" s="281"/>
      <c r="M740" s="281"/>
      <c r="N740" s="281"/>
      <c r="O740" s="281"/>
      <c r="P740" s="281"/>
      <c r="Q740" s="281"/>
      <c r="R740" s="281"/>
      <c r="S740" s="281"/>
      <c r="T740" s="281"/>
      <c r="U740" s="281"/>
      <c r="V740" s="281"/>
      <c r="W740" s="281"/>
      <c r="X740" s="281"/>
      <c r="Y740" s="281"/>
      <c r="Z740" s="281"/>
    </row>
    <row r="741" spans="1:26" ht="12.75" customHeight="1">
      <c r="A741" s="281"/>
      <c r="B741" s="281"/>
      <c r="C741" s="281"/>
      <c r="D741" s="281"/>
      <c r="E741" s="281"/>
      <c r="F741" s="281"/>
      <c r="G741" s="281"/>
      <c r="H741" s="281"/>
      <c r="I741" s="281"/>
      <c r="J741" s="281"/>
      <c r="K741" s="281"/>
      <c r="L741" s="281"/>
      <c r="M741" s="281"/>
      <c r="N741" s="281"/>
      <c r="O741" s="281"/>
      <c r="P741" s="281"/>
      <c r="Q741" s="281"/>
      <c r="R741" s="281"/>
      <c r="S741" s="281"/>
      <c r="T741" s="281"/>
      <c r="U741" s="281"/>
      <c r="V741" s="281"/>
      <c r="W741" s="281"/>
      <c r="X741" s="281"/>
      <c r="Y741" s="281"/>
      <c r="Z741" s="281"/>
    </row>
    <row r="742" spans="1:26" ht="12.75" customHeight="1">
      <c r="A742" s="281"/>
      <c r="B742" s="281"/>
      <c r="C742" s="281"/>
      <c r="D742" s="281"/>
      <c r="E742" s="281"/>
      <c r="F742" s="281"/>
      <c r="G742" s="281"/>
      <c r="H742" s="281"/>
      <c r="I742" s="281"/>
      <c r="J742" s="281"/>
      <c r="K742" s="281"/>
      <c r="L742" s="281"/>
      <c r="M742" s="281"/>
      <c r="N742" s="281"/>
      <c r="O742" s="281"/>
      <c r="P742" s="281"/>
      <c r="Q742" s="281"/>
      <c r="R742" s="281"/>
      <c r="S742" s="281"/>
      <c r="T742" s="281"/>
      <c r="U742" s="281"/>
      <c r="V742" s="281"/>
      <c r="W742" s="281"/>
      <c r="X742" s="281"/>
      <c r="Y742" s="281"/>
      <c r="Z742" s="281"/>
    </row>
    <row r="743" spans="1:26" ht="12.75" customHeight="1">
      <c r="A743" s="281"/>
      <c r="B743" s="281"/>
      <c r="C743" s="281"/>
      <c r="D743" s="281"/>
      <c r="E743" s="281"/>
      <c r="F743" s="281"/>
      <c r="G743" s="281"/>
      <c r="H743" s="281"/>
      <c r="I743" s="281"/>
      <c r="J743" s="281"/>
      <c r="K743" s="281"/>
      <c r="L743" s="281"/>
      <c r="M743" s="281"/>
      <c r="N743" s="281"/>
      <c r="O743" s="281"/>
      <c r="P743" s="281"/>
      <c r="Q743" s="281"/>
      <c r="R743" s="281"/>
      <c r="S743" s="281"/>
      <c r="T743" s="281"/>
      <c r="U743" s="281"/>
      <c r="V743" s="281"/>
      <c r="W743" s="281"/>
      <c r="X743" s="281"/>
      <c r="Y743" s="281"/>
      <c r="Z743" s="281"/>
    </row>
    <row r="744" spans="1:26" ht="12.75" customHeight="1">
      <c r="A744" s="281"/>
      <c r="B744" s="281"/>
      <c r="C744" s="281"/>
      <c r="D744" s="281"/>
      <c r="E744" s="281"/>
      <c r="F744" s="281"/>
      <c r="G744" s="281"/>
      <c r="H744" s="281"/>
      <c r="I744" s="281"/>
      <c r="J744" s="281"/>
      <c r="K744" s="281"/>
      <c r="L744" s="281"/>
      <c r="M744" s="281"/>
      <c r="N744" s="281"/>
      <c r="O744" s="281"/>
      <c r="P744" s="281"/>
      <c r="Q744" s="281"/>
      <c r="R744" s="281"/>
      <c r="S744" s="281"/>
      <c r="T744" s="281"/>
      <c r="U744" s="281"/>
      <c r="V744" s="281"/>
      <c r="W744" s="281"/>
      <c r="X744" s="281"/>
      <c r="Y744" s="281"/>
      <c r="Z744" s="281"/>
    </row>
    <row r="745" spans="1:26" ht="12.75" customHeight="1">
      <c r="A745" s="281"/>
      <c r="B745" s="281"/>
      <c r="C745" s="281"/>
      <c r="D745" s="281"/>
      <c r="E745" s="281"/>
      <c r="F745" s="281"/>
      <c r="G745" s="281"/>
      <c r="H745" s="281"/>
      <c r="I745" s="281"/>
      <c r="J745" s="281"/>
      <c r="K745" s="281"/>
      <c r="L745" s="281"/>
      <c r="M745" s="281"/>
      <c r="N745" s="281"/>
      <c r="O745" s="281"/>
      <c r="P745" s="281"/>
      <c r="Q745" s="281"/>
      <c r="R745" s="281"/>
      <c r="S745" s="281"/>
      <c r="T745" s="281"/>
      <c r="U745" s="281"/>
      <c r="V745" s="281"/>
      <c r="W745" s="281"/>
      <c r="X745" s="281"/>
      <c r="Y745" s="281"/>
      <c r="Z745" s="281"/>
    </row>
    <row r="746" spans="1:26" ht="12.75" customHeight="1">
      <c r="A746" s="281"/>
      <c r="B746" s="281"/>
      <c r="C746" s="281"/>
      <c r="D746" s="281"/>
      <c r="E746" s="281"/>
      <c r="F746" s="281"/>
      <c r="G746" s="281"/>
      <c r="H746" s="281"/>
      <c r="I746" s="281"/>
      <c r="J746" s="281"/>
      <c r="K746" s="281"/>
      <c r="L746" s="281"/>
      <c r="M746" s="281"/>
      <c r="N746" s="281"/>
      <c r="O746" s="281"/>
      <c r="P746" s="281"/>
      <c r="Q746" s="281"/>
      <c r="R746" s="281"/>
      <c r="S746" s="281"/>
      <c r="T746" s="281"/>
      <c r="U746" s="281"/>
      <c r="V746" s="281"/>
      <c r="W746" s="281"/>
      <c r="X746" s="281"/>
      <c r="Y746" s="281"/>
      <c r="Z746" s="281"/>
    </row>
    <row r="747" spans="1:26" ht="12.75" customHeight="1">
      <c r="A747" s="281"/>
      <c r="B747" s="281"/>
      <c r="C747" s="281"/>
      <c r="D747" s="281"/>
      <c r="E747" s="281"/>
      <c r="F747" s="281"/>
      <c r="G747" s="281"/>
      <c r="H747" s="281"/>
      <c r="I747" s="281"/>
      <c r="J747" s="281"/>
      <c r="K747" s="281"/>
      <c r="L747" s="281"/>
      <c r="M747" s="281"/>
      <c r="N747" s="281"/>
      <c r="O747" s="281"/>
      <c r="P747" s="281"/>
      <c r="Q747" s="281"/>
      <c r="R747" s="281"/>
      <c r="S747" s="281"/>
      <c r="T747" s="281"/>
      <c r="U747" s="281"/>
      <c r="V747" s="281"/>
      <c r="W747" s="281"/>
      <c r="X747" s="281"/>
      <c r="Y747" s="281"/>
      <c r="Z747" s="281"/>
    </row>
    <row r="748" spans="1:26" ht="12.75" customHeight="1">
      <c r="A748" s="281"/>
      <c r="B748" s="281"/>
      <c r="C748" s="281"/>
      <c r="D748" s="281"/>
      <c r="E748" s="281"/>
      <c r="F748" s="281"/>
      <c r="G748" s="281"/>
      <c r="H748" s="281"/>
      <c r="I748" s="281"/>
      <c r="J748" s="281"/>
      <c r="K748" s="281"/>
      <c r="L748" s="281"/>
      <c r="M748" s="281"/>
      <c r="N748" s="281"/>
      <c r="O748" s="281"/>
      <c r="P748" s="281"/>
      <c r="Q748" s="281"/>
      <c r="R748" s="281"/>
      <c r="S748" s="281"/>
      <c r="T748" s="281"/>
      <c r="U748" s="281"/>
      <c r="V748" s="281"/>
      <c r="W748" s="281"/>
      <c r="X748" s="281"/>
      <c r="Y748" s="281"/>
      <c r="Z748" s="281"/>
    </row>
    <row r="749" spans="1:26" ht="12.75" customHeight="1">
      <c r="A749" s="281"/>
      <c r="B749" s="281"/>
      <c r="C749" s="281"/>
      <c r="D749" s="281"/>
      <c r="E749" s="281"/>
      <c r="F749" s="281"/>
      <c r="G749" s="281"/>
      <c r="H749" s="281"/>
      <c r="I749" s="281"/>
      <c r="J749" s="281"/>
      <c r="K749" s="281"/>
      <c r="L749" s="281"/>
      <c r="M749" s="281"/>
      <c r="N749" s="281"/>
      <c r="O749" s="281"/>
      <c r="P749" s="281"/>
      <c r="Q749" s="281"/>
      <c r="R749" s="281"/>
      <c r="S749" s="281"/>
      <c r="T749" s="281"/>
      <c r="U749" s="281"/>
      <c r="V749" s="281"/>
      <c r="W749" s="281"/>
      <c r="X749" s="281"/>
      <c r="Y749" s="281"/>
      <c r="Z749" s="281"/>
    </row>
    <row r="750" spans="1:26" ht="12.75" customHeight="1">
      <c r="A750" s="281"/>
      <c r="B750" s="281"/>
      <c r="C750" s="281"/>
      <c r="D750" s="281"/>
      <c r="E750" s="281"/>
      <c r="F750" s="281"/>
      <c r="G750" s="281"/>
      <c r="H750" s="281"/>
      <c r="I750" s="281"/>
      <c r="J750" s="281"/>
      <c r="K750" s="281"/>
      <c r="L750" s="281"/>
      <c r="M750" s="281"/>
      <c r="N750" s="281"/>
      <c r="O750" s="281"/>
      <c r="P750" s="281"/>
      <c r="Q750" s="281"/>
      <c r="R750" s="281"/>
      <c r="S750" s="281"/>
      <c r="T750" s="281"/>
      <c r="U750" s="281"/>
      <c r="V750" s="281"/>
      <c r="W750" s="281"/>
      <c r="X750" s="281"/>
      <c r="Y750" s="281"/>
      <c r="Z750" s="281"/>
    </row>
    <row r="751" spans="1:26" ht="12.75" customHeight="1">
      <c r="A751" s="281"/>
      <c r="B751" s="281"/>
      <c r="C751" s="281"/>
      <c r="D751" s="281"/>
      <c r="E751" s="281"/>
      <c r="F751" s="281"/>
      <c r="G751" s="281"/>
      <c r="H751" s="281"/>
      <c r="I751" s="281"/>
      <c r="J751" s="281"/>
      <c r="K751" s="281"/>
      <c r="L751" s="281"/>
      <c r="M751" s="281"/>
      <c r="N751" s="281"/>
      <c r="O751" s="281"/>
      <c r="P751" s="281"/>
      <c r="Q751" s="281"/>
      <c r="R751" s="281"/>
      <c r="S751" s="281"/>
      <c r="T751" s="281"/>
      <c r="U751" s="281"/>
      <c r="V751" s="281"/>
      <c r="W751" s="281"/>
      <c r="X751" s="281"/>
      <c r="Y751" s="281"/>
      <c r="Z751" s="281"/>
    </row>
    <row r="752" spans="1:26" ht="12.75" customHeight="1">
      <c r="A752" s="281"/>
      <c r="B752" s="281"/>
      <c r="C752" s="281"/>
      <c r="D752" s="281"/>
      <c r="E752" s="281"/>
      <c r="F752" s="281"/>
      <c r="G752" s="281"/>
      <c r="H752" s="281"/>
      <c r="I752" s="281"/>
      <c r="J752" s="281"/>
      <c r="K752" s="281"/>
      <c r="L752" s="281"/>
      <c r="M752" s="281"/>
      <c r="N752" s="281"/>
      <c r="O752" s="281"/>
      <c r="P752" s="281"/>
      <c r="Q752" s="281"/>
      <c r="R752" s="281"/>
      <c r="S752" s="281"/>
      <c r="T752" s="281"/>
      <c r="U752" s="281"/>
      <c r="V752" s="281"/>
      <c r="W752" s="281"/>
      <c r="X752" s="281"/>
      <c r="Y752" s="281"/>
      <c r="Z752" s="281"/>
    </row>
    <row r="753" spans="1:26" ht="12.75" customHeight="1">
      <c r="A753" s="281"/>
      <c r="B753" s="281"/>
      <c r="C753" s="281"/>
      <c r="D753" s="281"/>
      <c r="E753" s="281"/>
      <c r="F753" s="281"/>
      <c r="G753" s="281"/>
      <c r="H753" s="281"/>
      <c r="I753" s="281"/>
      <c r="J753" s="281"/>
      <c r="K753" s="281"/>
      <c r="L753" s="281"/>
      <c r="M753" s="281"/>
      <c r="N753" s="281"/>
      <c r="O753" s="281"/>
      <c r="P753" s="281"/>
      <c r="Q753" s="281"/>
      <c r="R753" s="281"/>
      <c r="S753" s="281"/>
      <c r="T753" s="281"/>
      <c r="U753" s="281"/>
      <c r="V753" s="281"/>
      <c r="W753" s="281"/>
      <c r="X753" s="281"/>
      <c r="Y753" s="281"/>
      <c r="Z753" s="281"/>
    </row>
    <row r="754" spans="1:26" ht="12.75" customHeight="1">
      <c r="A754" s="281"/>
      <c r="B754" s="281"/>
      <c r="C754" s="281"/>
      <c r="D754" s="281"/>
      <c r="E754" s="281"/>
      <c r="F754" s="281"/>
      <c r="G754" s="281"/>
      <c r="H754" s="281"/>
      <c r="I754" s="281"/>
      <c r="J754" s="281"/>
      <c r="K754" s="281"/>
      <c r="L754" s="281"/>
      <c r="M754" s="281"/>
      <c r="N754" s="281"/>
      <c r="O754" s="281"/>
      <c r="P754" s="281"/>
      <c r="Q754" s="281"/>
      <c r="R754" s="281"/>
      <c r="S754" s="281"/>
      <c r="T754" s="281"/>
      <c r="U754" s="281"/>
      <c r="V754" s="281"/>
      <c r="W754" s="281"/>
      <c r="X754" s="281"/>
      <c r="Y754" s="281"/>
      <c r="Z754" s="281"/>
    </row>
    <row r="755" spans="1:26" ht="12.75" customHeight="1">
      <c r="A755" s="281"/>
      <c r="B755" s="281"/>
      <c r="C755" s="281"/>
      <c r="D755" s="281"/>
      <c r="E755" s="281"/>
      <c r="F755" s="281"/>
      <c r="G755" s="281"/>
      <c r="H755" s="281"/>
      <c r="I755" s="281"/>
      <c r="J755" s="281"/>
      <c r="K755" s="281"/>
      <c r="L755" s="281"/>
      <c r="M755" s="281"/>
      <c r="N755" s="281"/>
      <c r="O755" s="281"/>
      <c r="P755" s="281"/>
      <c r="Q755" s="281"/>
      <c r="R755" s="281"/>
      <c r="S755" s="281"/>
      <c r="T755" s="281"/>
      <c r="U755" s="281"/>
      <c r="V755" s="281"/>
      <c r="W755" s="281"/>
      <c r="X755" s="281"/>
      <c r="Y755" s="281"/>
      <c r="Z755" s="281"/>
    </row>
    <row r="756" spans="1:26" ht="12.75" customHeight="1">
      <c r="A756" s="281"/>
      <c r="B756" s="281"/>
      <c r="C756" s="281"/>
      <c r="D756" s="281"/>
      <c r="E756" s="281"/>
      <c r="F756" s="281"/>
      <c r="G756" s="281"/>
      <c r="H756" s="281"/>
      <c r="I756" s="281"/>
      <c r="J756" s="281"/>
      <c r="K756" s="281"/>
      <c r="L756" s="281"/>
      <c r="M756" s="281"/>
      <c r="N756" s="281"/>
      <c r="O756" s="281"/>
      <c r="P756" s="281"/>
      <c r="Q756" s="281"/>
      <c r="R756" s="281"/>
      <c r="S756" s="281"/>
      <c r="T756" s="281"/>
      <c r="U756" s="281"/>
      <c r="V756" s="281"/>
      <c r="W756" s="281"/>
      <c r="X756" s="281"/>
      <c r="Y756" s="281"/>
      <c r="Z756" s="281"/>
    </row>
    <row r="757" spans="1:26" ht="12.75" customHeight="1">
      <c r="A757" s="281"/>
      <c r="B757" s="281"/>
      <c r="C757" s="281"/>
      <c r="D757" s="281"/>
      <c r="E757" s="281"/>
      <c r="F757" s="281"/>
      <c r="G757" s="281"/>
      <c r="H757" s="281"/>
      <c r="I757" s="281"/>
      <c r="J757" s="281"/>
      <c r="K757" s="281"/>
      <c r="L757" s="281"/>
      <c r="M757" s="281"/>
      <c r="N757" s="281"/>
      <c r="O757" s="281"/>
      <c r="P757" s="281"/>
      <c r="Q757" s="281"/>
      <c r="R757" s="281"/>
      <c r="S757" s="281"/>
      <c r="T757" s="281"/>
      <c r="U757" s="281"/>
      <c r="V757" s="281"/>
      <c r="W757" s="281"/>
      <c r="X757" s="281"/>
      <c r="Y757" s="281"/>
      <c r="Z757" s="281"/>
    </row>
    <row r="758" spans="1:26" ht="12.75" customHeight="1">
      <c r="A758" s="281"/>
      <c r="B758" s="281"/>
      <c r="C758" s="281"/>
      <c r="D758" s="281"/>
      <c r="E758" s="281"/>
      <c r="F758" s="281"/>
      <c r="G758" s="281"/>
      <c r="H758" s="281"/>
      <c r="I758" s="281"/>
      <c r="J758" s="281"/>
      <c r="K758" s="281"/>
      <c r="L758" s="281"/>
      <c r="M758" s="281"/>
      <c r="N758" s="281"/>
      <c r="O758" s="281"/>
      <c r="P758" s="281"/>
      <c r="Q758" s="281"/>
      <c r="R758" s="281"/>
      <c r="S758" s="281"/>
      <c r="T758" s="281"/>
      <c r="U758" s="281"/>
      <c r="V758" s="281"/>
      <c r="W758" s="281"/>
      <c r="X758" s="281"/>
      <c r="Y758" s="281"/>
      <c r="Z758" s="281"/>
    </row>
    <row r="759" spans="1:26" ht="12.75" customHeight="1">
      <c r="A759" s="281"/>
      <c r="B759" s="281"/>
      <c r="C759" s="281"/>
      <c r="D759" s="281"/>
      <c r="E759" s="281"/>
      <c r="F759" s="281"/>
      <c r="G759" s="281"/>
      <c r="H759" s="281"/>
      <c r="I759" s="281"/>
      <c r="J759" s="281"/>
      <c r="K759" s="281"/>
      <c r="L759" s="281"/>
      <c r="M759" s="281"/>
      <c r="N759" s="281"/>
      <c r="O759" s="281"/>
      <c r="P759" s="281"/>
      <c r="Q759" s="281"/>
      <c r="R759" s="281"/>
      <c r="S759" s="281"/>
      <c r="T759" s="281"/>
      <c r="U759" s="281"/>
      <c r="V759" s="281"/>
      <c r="W759" s="281"/>
      <c r="X759" s="281"/>
      <c r="Y759" s="281"/>
      <c r="Z759" s="281"/>
    </row>
    <row r="760" spans="1:26" ht="12.75" customHeight="1">
      <c r="A760" s="281"/>
      <c r="B760" s="281"/>
      <c r="C760" s="281"/>
      <c r="D760" s="281"/>
      <c r="E760" s="281"/>
      <c r="F760" s="281"/>
      <c r="G760" s="281"/>
      <c r="H760" s="281"/>
      <c r="I760" s="281"/>
      <c r="J760" s="281"/>
      <c r="K760" s="281"/>
      <c r="L760" s="281"/>
      <c r="M760" s="281"/>
      <c r="N760" s="281"/>
      <c r="O760" s="281"/>
      <c r="P760" s="281"/>
      <c r="Q760" s="281"/>
      <c r="R760" s="281"/>
      <c r="S760" s="281"/>
      <c r="T760" s="281"/>
      <c r="U760" s="281"/>
      <c r="V760" s="281"/>
      <c r="W760" s="281"/>
      <c r="X760" s="281"/>
      <c r="Y760" s="281"/>
      <c r="Z760" s="281"/>
    </row>
    <row r="761" spans="1:26" ht="12.75" customHeight="1">
      <c r="A761" s="281"/>
      <c r="B761" s="281"/>
      <c r="C761" s="281"/>
      <c r="D761" s="281"/>
      <c r="E761" s="281"/>
      <c r="F761" s="281"/>
      <c r="G761" s="281"/>
      <c r="H761" s="281"/>
      <c r="I761" s="281"/>
      <c r="J761" s="281"/>
      <c r="K761" s="281"/>
      <c r="L761" s="281"/>
      <c r="M761" s="281"/>
      <c r="N761" s="281"/>
      <c r="O761" s="281"/>
      <c r="P761" s="281"/>
      <c r="Q761" s="281"/>
      <c r="R761" s="281"/>
      <c r="S761" s="281"/>
      <c r="T761" s="281"/>
      <c r="U761" s="281"/>
      <c r="V761" s="281"/>
      <c r="W761" s="281"/>
      <c r="X761" s="281"/>
      <c r="Y761" s="281"/>
      <c r="Z761" s="281"/>
    </row>
    <row r="762" spans="1:26" ht="12.75" customHeight="1">
      <c r="A762" s="281"/>
      <c r="B762" s="281"/>
      <c r="C762" s="281"/>
      <c r="D762" s="281"/>
      <c r="E762" s="281"/>
      <c r="F762" s="281"/>
      <c r="G762" s="281"/>
      <c r="H762" s="281"/>
      <c r="I762" s="281"/>
      <c r="J762" s="281"/>
      <c r="K762" s="281"/>
      <c r="L762" s="281"/>
      <c r="M762" s="281"/>
      <c r="N762" s="281"/>
      <c r="O762" s="281"/>
      <c r="P762" s="281"/>
      <c r="Q762" s="281"/>
      <c r="R762" s="281"/>
      <c r="S762" s="281"/>
      <c r="T762" s="281"/>
      <c r="U762" s="281"/>
      <c r="V762" s="281"/>
      <c r="W762" s="281"/>
      <c r="X762" s="281"/>
      <c r="Y762" s="281"/>
      <c r="Z762" s="281"/>
    </row>
    <row r="763" spans="1:26" ht="12.75" customHeight="1">
      <c r="A763" s="281"/>
      <c r="B763" s="281"/>
      <c r="C763" s="281"/>
      <c r="D763" s="281"/>
      <c r="E763" s="281"/>
      <c r="F763" s="281"/>
      <c r="G763" s="281"/>
      <c r="H763" s="281"/>
      <c r="I763" s="281"/>
      <c r="J763" s="281"/>
      <c r="K763" s="281"/>
      <c r="L763" s="281"/>
      <c r="M763" s="281"/>
      <c r="N763" s="281"/>
      <c r="O763" s="281"/>
      <c r="P763" s="281"/>
      <c r="Q763" s="281"/>
      <c r="R763" s="281"/>
      <c r="S763" s="281"/>
      <c r="T763" s="281"/>
      <c r="U763" s="281"/>
      <c r="V763" s="281"/>
      <c r="W763" s="281"/>
      <c r="X763" s="281"/>
      <c r="Y763" s="281"/>
      <c r="Z763" s="281"/>
    </row>
    <row r="764" spans="1:26" ht="12.75" customHeight="1">
      <c r="A764" s="281"/>
      <c r="B764" s="281"/>
      <c r="C764" s="281"/>
      <c r="D764" s="281"/>
      <c r="E764" s="281"/>
      <c r="F764" s="281"/>
      <c r="G764" s="281"/>
      <c r="H764" s="281"/>
      <c r="I764" s="281"/>
      <c r="J764" s="281"/>
      <c r="K764" s="281"/>
      <c r="L764" s="281"/>
      <c r="M764" s="281"/>
      <c r="N764" s="281"/>
      <c r="O764" s="281"/>
      <c r="P764" s="281"/>
      <c r="Q764" s="281"/>
      <c r="R764" s="281"/>
      <c r="S764" s="281"/>
      <c r="T764" s="281"/>
      <c r="U764" s="281"/>
      <c r="V764" s="281"/>
      <c r="W764" s="281"/>
      <c r="X764" s="281"/>
      <c r="Y764" s="281"/>
      <c r="Z764" s="281"/>
    </row>
    <row r="765" spans="1:26" ht="12.75" customHeight="1">
      <c r="A765" s="281"/>
      <c r="B765" s="281"/>
      <c r="C765" s="281"/>
      <c r="D765" s="281"/>
      <c r="E765" s="281"/>
      <c r="F765" s="281"/>
      <c r="G765" s="281"/>
      <c r="H765" s="281"/>
      <c r="I765" s="281"/>
      <c r="J765" s="281"/>
      <c r="K765" s="281"/>
      <c r="L765" s="281"/>
      <c r="M765" s="281"/>
      <c r="N765" s="281"/>
      <c r="O765" s="281"/>
      <c r="P765" s="281"/>
      <c r="Q765" s="281"/>
      <c r="R765" s="281"/>
      <c r="S765" s="281"/>
      <c r="T765" s="281"/>
      <c r="U765" s="281"/>
      <c r="V765" s="281"/>
      <c r="W765" s="281"/>
      <c r="X765" s="281"/>
      <c r="Y765" s="281"/>
      <c r="Z765" s="281"/>
    </row>
    <row r="766" spans="1:26" ht="12.75" customHeight="1">
      <c r="A766" s="281"/>
      <c r="B766" s="281"/>
      <c r="C766" s="281"/>
      <c r="D766" s="281"/>
      <c r="E766" s="281"/>
      <c r="F766" s="281"/>
      <c r="G766" s="281"/>
      <c r="H766" s="281"/>
      <c r="I766" s="281"/>
      <c r="J766" s="281"/>
      <c r="K766" s="281"/>
      <c r="L766" s="281"/>
      <c r="M766" s="281"/>
      <c r="N766" s="281"/>
      <c r="O766" s="281"/>
      <c r="P766" s="281"/>
      <c r="Q766" s="281"/>
      <c r="R766" s="281"/>
      <c r="S766" s="281"/>
      <c r="T766" s="281"/>
      <c r="U766" s="281"/>
      <c r="V766" s="281"/>
      <c r="W766" s="281"/>
      <c r="X766" s="281"/>
      <c r="Y766" s="281"/>
      <c r="Z766" s="281"/>
    </row>
    <row r="767" spans="1:26" ht="12.75" customHeight="1">
      <c r="A767" s="281"/>
      <c r="B767" s="281"/>
      <c r="C767" s="281"/>
      <c r="D767" s="281"/>
      <c r="E767" s="281"/>
      <c r="F767" s="281"/>
      <c r="G767" s="281"/>
      <c r="H767" s="281"/>
      <c r="I767" s="281"/>
      <c r="J767" s="281"/>
      <c r="K767" s="281"/>
      <c r="L767" s="281"/>
      <c r="M767" s="281"/>
      <c r="N767" s="281"/>
      <c r="O767" s="281"/>
      <c r="P767" s="281"/>
      <c r="Q767" s="281"/>
      <c r="R767" s="281"/>
      <c r="S767" s="281"/>
      <c r="T767" s="281"/>
      <c r="U767" s="281"/>
      <c r="V767" s="281"/>
      <c r="W767" s="281"/>
      <c r="X767" s="281"/>
      <c r="Y767" s="281"/>
      <c r="Z767" s="281"/>
    </row>
    <row r="768" spans="1:26" ht="12.75" customHeight="1">
      <c r="A768" s="281"/>
      <c r="B768" s="281"/>
      <c r="C768" s="281"/>
      <c r="D768" s="281"/>
      <c r="E768" s="281"/>
      <c r="F768" s="281"/>
      <c r="G768" s="281"/>
      <c r="H768" s="281"/>
      <c r="I768" s="281"/>
      <c r="J768" s="281"/>
      <c r="K768" s="281"/>
      <c r="L768" s="281"/>
      <c r="M768" s="281"/>
      <c r="N768" s="281"/>
      <c r="O768" s="281"/>
      <c r="P768" s="281"/>
      <c r="Q768" s="281"/>
      <c r="R768" s="281"/>
      <c r="S768" s="281"/>
      <c r="T768" s="281"/>
      <c r="U768" s="281"/>
      <c r="V768" s="281"/>
      <c r="W768" s="281"/>
      <c r="X768" s="281"/>
      <c r="Y768" s="281"/>
      <c r="Z768" s="281"/>
    </row>
    <row r="769" spans="1:26" ht="12.75" customHeight="1">
      <c r="A769" s="281"/>
      <c r="B769" s="281"/>
      <c r="C769" s="281"/>
      <c r="D769" s="281"/>
      <c r="E769" s="281"/>
      <c r="F769" s="281"/>
      <c r="G769" s="281"/>
      <c r="H769" s="281"/>
      <c r="I769" s="281"/>
      <c r="J769" s="281"/>
      <c r="K769" s="281"/>
      <c r="L769" s="281"/>
      <c r="M769" s="281"/>
      <c r="N769" s="281"/>
      <c r="O769" s="281"/>
      <c r="P769" s="281"/>
      <c r="Q769" s="281"/>
      <c r="R769" s="281"/>
      <c r="S769" s="281"/>
      <c r="T769" s="281"/>
      <c r="U769" s="281"/>
      <c r="V769" s="281"/>
      <c r="W769" s="281"/>
      <c r="X769" s="281"/>
      <c r="Y769" s="281"/>
      <c r="Z769" s="281"/>
    </row>
    <row r="770" spans="1:26" ht="12.75" customHeight="1">
      <c r="A770" s="281"/>
      <c r="B770" s="281"/>
      <c r="C770" s="281"/>
      <c r="D770" s="281"/>
      <c r="E770" s="281"/>
      <c r="F770" s="281"/>
      <c r="G770" s="281"/>
      <c r="H770" s="281"/>
      <c r="I770" s="281"/>
      <c r="J770" s="281"/>
      <c r="K770" s="281"/>
      <c r="L770" s="281"/>
      <c r="M770" s="281"/>
      <c r="N770" s="281"/>
      <c r="O770" s="281"/>
      <c r="P770" s="281"/>
      <c r="Q770" s="281"/>
      <c r="R770" s="281"/>
      <c r="S770" s="281"/>
      <c r="T770" s="281"/>
      <c r="U770" s="281"/>
      <c r="V770" s="281"/>
      <c r="W770" s="281"/>
      <c r="X770" s="281"/>
      <c r="Y770" s="281"/>
      <c r="Z770" s="281"/>
    </row>
    <row r="771" spans="1:26" ht="12.75" customHeight="1">
      <c r="A771" s="281"/>
      <c r="B771" s="281"/>
      <c r="C771" s="281"/>
      <c r="D771" s="281"/>
      <c r="E771" s="281"/>
      <c r="F771" s="281"/>
      <c r="G771" s="281"/>
      <c r="H771" s="281"/>
      <c r="I771" s="281"/>
      <c r="J771" s="281"/>
      <c r="K771" s="281"/>
      <c r="L771" s="281"/>
      <c r="M771" s="281"/>
      <c r="N771" s="281"/>
      <c r="O771" s="281"/>
      <c r="P771" s="281"/>
      <c r="Q771" s="281"/>
      <c r="R771" s="281"/>
      <c r="S771" s="281"/>
      <c r="T771" s="281"/>
      <c r="U771" s="281"/>
      <c r="V771" s="281"/>
      <c r="W771" s="281"/>
      <c r="X771" s="281"/>
      <c r="Y771" s="281"/>
      <c r="Z771" s="281"/>
    </row>
    <row r="772" spans="1:26" ht="12.75" customHeight="1">
      <c r="A772" s="281"/>
      <c r="B772" s="281"/>
      <c r="C772" s="281"/>
      <c r="D772" s="281"/>
      <c r="E772" s="281"/>
      <c r="F772" s="281"/>
      <c r="G772" s="281"/>
      <c r="H772" s="281"/>
      <c r="I772" s="281"/>
      <c r="J772" s="281"/>
      <c r="K772" s="281"/>
      <c r="L772" s="281"/>
      <c r="M772" s="281"/>
      <c r="N772" s="281"/>
      <c r="O772" s="281"/>
      <c r="P772" s="281"/>
      <c r="Q772" s="281"/>
      <c r="R772" s="281"/>
      <c r="S772" s="281"/>
      <c r="T772" s="281"/>
      <c r="U772" s="281"/>
      <c r="V772" s="281"/>
      <c r="W772" s="281"/>
      <c r="X772" s="281"/>
      <c r="Y772" s="281"/>
      <c r="Z772" s="281"/>
    </row>
    <row r="773" spans="1:26" ht="12.75" customHeight="1">
      <c r="A773" s="281"/>
      <c r="B773" s="281"/>
      <c r="C773" s="281"/>
      <c r="D773" s="281"/>
      <c r="E773" s="281"/>
      <c r="F773" s="281"/>
      <c r="G773" s="281"/>
      <c r="H773" s="281"/>
      <c r="I773" s="281"/>
      <c r="J773" s="281"/>
      <c r="K773" s="281"/>
      <c r="L773" s="281"/>
      <c r="M773" s="281"/>
      <c r="N773" s="281"/>
      <c r="O773" s="281"/>
      <c r="P773" s="281"/>
      <c r="Q773" s="281"/>
      <c r="R773" s="281"/>
      <c r="S773" s="281"/>
      <c r="T773" s="281"/>
      <c r="U773" s="281"/>
      <c r="V773" s="281"/>
      <c r="W773" s="281"/>
      <c r="X773" s="281"/>
      <c r="Y773" s="281"/>
      <c r="Z773" s="281"/>
    </row>
    <row r="774" spans="1:26" ht="12.75" customHeight="1">
      <c r="A774" s="281"/>
      <c r="B774" s="281"/>
      <c r="C774" s="281"/>
      <c r="D774" s="281"/>
      <c r="E774" s="281"/>
      <c r="F774" s="281"/>
      <c r="G774" s="281"/>
      <c r="H774" s="281"/>
      <c r="I774" s="281"/>
      <c r="J774" s="281"/>
      <c r="K774" s="281"/>
      <c r="L774" s="281"/>
      <c r="M774" s="281"/>
      <c r="N774" s="281"/>
      <c r="O774" s="281"/>
      <c r="P774" s="281"/>
      <c r="Q774" s="281"/>
      <c r="R774" s="281"/>
      <c r="S774" s="281"/>
      <c r="T774" s="281"/>
      <c r="U774" s="281"/>
      <c r="V774" s="281"/>
      <c r="W774" s="281"/>
      <c r="X774" s="281"/>
      <c r="Y774" s="281"/>
      <c r="Z774" s="281"/>
    </row>
    <row r="775" spans="1:26" ht="12.75" customHeight="1">
      <c r="A775" s="281"/>
      <c r="B775" s="281"/>
      <c r="C775" s="281"/>
      <c r="D775" s="281"/>
      <c r="E775" s="281"/>
      <c r="F775" s="281"/>
      <c r="G775" s="281"/>
      <c r="H775" s="281"/>
      <c r="I775" s="281"/>
      <c r="J775" s="281"/>
      <c r="K775" s="281"/>
      <c r="L775" s="281"/>
      <c r="M775" s="281"/>
      <c r="N775" s="281"/>
      <c r="O775" s="281"/>
      <c r="P775" s="281"/>
      <c r="Q775" s="281"/>
      <c r="R775" s="281"/>
      <c r="S775" s="281"/>
      <c r="T775" s="281"/>
      <c r="U775" s="281"/>
      <c r="V775" s="281"/>
      <c r="W775" s="281"/>
      <c r="X775" s="281"/>
      <c r="Y775" s="281"/>
      <c r="Z775" s="281"/>
    </row>
    <row r="776" spans="1:26" ht="12.75" customHeight="1">
      <c r="A776" s="281"/>
      <c r="B776" s="281"/>
      <c r="C776" s="281"/>
      <c r="D776" s="281"/>
      <c r="E776" s="281"/>
      <c r="F776" s="281"/>
      <c r="G776" s="281"/>
      <c r="H776" s="281"/>
      <c r="I776" s="281"/>
      <c r="J776" s="281"/>
      <c r="K776" s="281"/>
      <c r="L776" s="281"/>
      <c r="M776" s="281"/>
      <c r="N776" s="281"/>
      <c r="O776" s="281"/>
      <c r="P776" s="281"/>
      <c r="Q776" s="281"/>
      <c r="R776" s="281"/>
      <c r="S776" s="281"/>
      <c r="T776" s="281"/>
      <c r="U776" s="281"/>
      <c r="V776" s="281"/>
      <c r="W776" s="281"/>
      <c r="X776" s="281"/>
      <c r="Y776" s="281"/>
      <c r="Z776" s="281"/>
    </row>
    <row r="777" spans="1:26" ht="12.75" customHeight="1">
      <c r="A777" s="281"/>
      <c r="B777" s="281"/>
      <c r="C777" s="281"/>
      <c r="D777" s="281"/>
      <c r="E777" s="281"/>
      <c r="F777" s="281"/>
      <c r="G777" s="281"/>
      <c r="H777" s="281"/>
      <c r="I777" s="281"/>
      <c r="J777" s="281"/>
      <c r="K777" s="281"/>
      <c r="L777" s="281"/>
      <c r="M777" s="281"/>
      <c r="N777" s="281"/>
      <c r="O777" s="281"/>
      <c r="P777" s="281"/>
      <c r="Q777" s="281"/>
      <c r="R777" s="281"/>
      <c r="S777" s="281"/>
      <c r="T777" s="281"/>
      <c r="U777" s="281"/>
      <c r="V777" s="281"/>
      <c r="W777" s="281"/>
      <c r="X777" s="281"/>
      <c r="Y777" s="281"/>
      <c r="Z777" s="281"/>
    </row>
    <row r="778" spans="1:26" ht="12.75" customHeight="1">
      <c r="A778" s="281"/>
      <c r="B778" s="281"/>
      <c r="C778" s="281"/>
      <c r="D778" s="281"/>
      <c r="E778" s="281"/>
      <c r="F778" s="281"/>
      <c r="G778" s="281"/>
      <c r="H778" s="281"/>
      <c r="I778" s="281"/>
      <c r="J778" s="281"/>
      <c r="K778" s="281"/>
      <c r="L778" s="281"/>
      <c r="M778" s="281"/>
      <c r="N778" s="281"/>
      <c r="O778" s="281"/>
      <c r="P778" s="281"/>
      <c r="Q778" s="281"/>
      <c r="R778" s="281"/>
      <c r="S778" s="281"/>
      <c r="T778" s="281"/>
      <c r="U778" s="281"/>
      <c r="V778" s="281"/>
      <c r="W778" s="281"/>
      <c r="X778" s="281"/>
      <c r="Y778" s="281"/>
      <c r="Z778" s="281"/>
    </row>
    <row r="779" spans="1:26" ht="12.75" customHeight="1">
      <c r="A779" s="281"/>
      <c r="B779" s="281"/>
      <c r="C779" s="281"/>
      <c r="D779" s="281"/>
      <c r="E779" s="281"/>
      <c r="F779" s="281"/>
      <c r="G779" s="281"/>
      <c r="H779" s="281"/>
      <c r="I779" s="281"/>
      <c r="J779" s="281"/>
      <c r="K779" s="281"/>
      <c r="L779" s="281"/>
      <c r="M779" s="281"/>
      <c r="N779" s="281"/>
      <c r="O779" s="281"/>
      <c r="P779" s="281"/>
      <c r="Q779" s="281"/>
      <c r="R779" s="281"/>
      <c r="S779" s="281"/>
      <c r="T779" s="281"/>
      <c r="U779" s="281"/>
      <c r="V779" s="281"/>
      <c r="W779" s="281"/>
      <c r="X779" s="281"/>
      <c r="Y779" s="281"/>
      <c r="Z779" s="281"/>
    </row>
    <row r="780" spans="1:26" ht="12.75" customHeight="1">
      <c r="A780" s="281"/>
      <c r="B780" s="281"/>
      <c r="C780" s="281"/>
      <c r="D780" s="281"/>
      <c r="E780" s="281"/>
      <c r="F780" s="281"/>
      <c r="G780" s="281"/>
      <c r="H780" s="281"/>
      <c r="I780" s="281"/>
      <c r="J780" s="281"/>
      <c r="K780" s="281"/>
      <c r="L780" s="281"/>
      <c r="M780" s="281"/>
      <c r="N780" s="281"/>
      <c r="O780" s="281"/>
      <c r="P780" s="281"/>
      <c r="Q780" s="281"/>
      <c r="R780" s="281"/>
      <c r="S780" s="281"/>
      <c r="T780" s="281"/>
      <c r="U780" s="281"/>
      <c r="V780" s="281"/>
      <c r="W780" s="281"/>
      <c r="X780" s="281"/>
      <c r="Y780" s="281"/>
      <c r="Z780" s="281"/>
    </row>
    <row r="781" spans="1:26" ht="12.75" customHeight="1">
      <c r="A781" s="281"/>
      <c r="B781" s="281"/>
      <c r="C781" s="281"/>
      <c r="D781" s="281"/>
      <c r="E781" s="281"/>
      <c r="F781" s="281"/>
      <c r="G781" s="281"/>
      <c r="H781" s="281"/>
      <c r="I781" s="281"/>
      <c r="J781" s="281"/>
      <c r="K781" s="281"/>
      <c r="L781" s="281"/>
      <c r="M781" s="281"/>
      <c r="N781" s="281"/>
      <c r="O781" s="281"/>
      <c r="P781" s="281"/>
      <c r="Q781" s="281"/>
      <c r="R781" s="281"/>
      <c r="S781" s="281"/>
      <c r="T781" s="281"/>
      <c r="U781" s="281"/>
      <c r="V781" s="281"/>
      <c r="W781" s="281"/>
      <c r="X781" s="281"/>
      <c r="Y781" s="281"/>
      <c r="Z781" s="281"/>
    </row>
    <row r="782" spans="1:26" ht="12.75" customHeight="1">
      <c r="A782" s="281"/>
      <c r="B782" s="281"/>
      <c r="C782" s="281"/>
      <c r="D782" s="281"/>
      <c r="E782" s="281"/>
      <c r="F782" s="281"/>
      <c r="G782" s="281"/>
      <c r="H782" s="281"/>
      <c r="I782" s="281"/>
      <c r="J782" s="281"/>
      <c r="K782" s="281"/>
      <c r="L782" s="281"/>
      <c r="M782" s="281"/>
      <c r="N782" s="281"/>
      <c r="O782" s="281"/>
      <c r="P782" s="281"/>
      <c r="Q782" s="281"/>
      <c r="R782" s="281"/>
      <c r="S782" s="281"/>
      <c r="T782" s="281"/>
      <c r="U782" s="281"/>
      <c r="V782" s="281"/>
      <c r="W782" s="281"/>
      <c r="X782" s="281"/>
      <c r="Y782" s="281"/>
      <c r="Z782" s="281"/>
    </row>
    <row r="783" spans="1:26" ht="12.75" customHeight="1">
      <c r="A783" s="281"/>
      <c r="B783" s="281"/>
      <c r="C783" s="281"/>
      <c r="D783" s="281"/>
      <c r="E783" s="281"/>
      <c r="F783" s="281"/>
      <c r="G783" s="281"/>
      <c r="H783" s="281"/>
      <c r="I783" s="281"/>
      <c r="J783" s="281"/>
      <c r="K783" s="281"/>
      <c r="L783" s="281"/>
      <c r="M783" s="281"/>
      <c r="N783" s="281"/>
      <c r="O783" s="281"/>
      <c r="P783" s="281"/>
      <c r="Q783" s="281"/>
      <c r="R783" s="281"/>
      <c r="S783" s="281"/>
      <c r="T783" s="281"/>
      <c r="U783" s="281"/>
      <c r="V783" s="281"/>
      <c r="W783" s="281"/>
      <c r="X783" s="281"/>
      <c r="Y783" s="281"/>
      <c r="Z783" s="281"/>
    </row>
    <row r="784" spans="1:26" ht="12.75" customHeight="1">
      <c r="A784" s="281"/>
      <c r="B784" s="281"/>
      <c r="C784" s="281"/>
      <c r="D784" s="281"/>
      <c r="E784" s="281"/>
      <c r="F784" s="281"/>
      <c r="G784" s="281"/>
      <c r="H784" s="281"/>
      <c r="I784" s="281"/>
      <c r="J784" s="281"/>
      <c r="K784" s="281"/>
      <c r="L784" s="281"/>
      <c r="M784" s="281"/>
      <c r="N784" s="281"/>
      <c r="O784" s="281"/>
      <c r="P784" s="281"/>
      <c r="Q784" s="281"/>
      <c r="R784" s="281"/>
      <c r="S784" s="281"/>
      <c r="T784" s="281"/>
      <c r="U784" s="281"/>
      <c r="V784" s="281"/>
      <c r="W784" s="281"/>
      <c r="X784" s="281"/>
      <c r="Y784" s="281"/>
      <c r="Z784" s="281"/>
    </row>
    <row r="785" spans="1:26" ht="12.75" customHeight="1">
      <c r="A785" s="281"/>
      <c r="B785" s="281"/>
      <c r="C785" s="281"/>
      <c r="D785" s="281"/>
      <c r="E785" s="281"/>
      <c r="F785" s="281"/>
      <c r="G785" s="281"/>
      <c r="H785" s="281"/>
      <c r="I785" s="281"/>
      <c r="J785" s="281"/>
      <c r="K785" s="281"/>
      <c r="L785" s="281"/>
      <c r="M785" s="281"/>
      <c r="N785" s="281"/>
      <c r="O785" s="281"/>
      <c r="P785" s="281"/>
      <c r="Q785" s="281"/>
      <c r="R785" s="281"/>
      <c r="S785" s="281"/>
      <c r="T785" s="281"/>
      <c r="U785" s="281"/>
      <c r="V785" s="281"/>
      <c r="W785" s="281"/>
      <c r="X785" s="281"/>
      <c r="Y785" s="281"/>
      <c r="Z785" s="281"/>
    </row>
    <row r="786" spans="1:26" ht="12.75" customHeight="1">
      <c r="A786" s="281"/>
      <c r="B786" s="281"/>
      <c r="C786" s="281"/>
      <c r="D786" s="281"/>
      <c r="E786" s="281"/>
      <c r="F786" s="281"/>
      <c r="G786" s="281"/>
      <c r="H786" s="281"/>
      <c r="I786" s="281"/>
      <c r="J786" s="281"/>
      <c r="K786" s="281"/>
      <c r="L786" s="281"/>
      <c r="M786" s="281"/>
      <c r="N786" s="281"/>
      <c r="O786" s="281"/>
      <c r="P786" s="281"/>
      <c r="Q786" s="281"/>
      <c r="R786" s="281"/>
      <c r="S786" s="281"/>
      <c r="T786" s="281"/>
      <c r="U786" s="281"/>
      <c r="V786" s="281"/>
      <c r="W786" s="281"/>
      <c r="X786" s="281"/>
      <c r="Y786" s="281"/>
      <c r="Z786" s="281"/>
    </row>
    <row r="787" spans="1:26" ht="12.75" customHeight="1">
      <c r="A787" s="281"/>
      <c r="B787" s="281"/>
      <c r="C787" s="281"/>
      <c r="D787" s="281"/>
      <c r="E787" s="281"/>
      <c r="F787" s="281"/>
      <c r="G787" s="281"/>
      <c r="H787" s="281"/>
      <c r="I787" s="281"/>
      <c r="J787" s="281"/>
      <c r="K787" s="281"/>
      <c r="L787" s="281"/>
      <c r="M787" s="281"/>
      <c r="N787" s="281"/>
      <c r="O787" s="281"/>
      <c r="P787" s="281"/>
      <c r="Q787" s="281"/>
      <c r="R787" s="281"/>
      <c r="S787" s="281"/>
      <c r="T787" s="281"/>
      <c r="U787" s="281"/>
      <c r="V787" s="281"/>
      <c r="W787" s="281"/>
      <c r="X787" s="281"/>
      <c r="Y787" s="281"/>
      <c r="Z787" s="281"/>
    </row>
    <row r="788" spans="1:26" ht="12.75" customHeight="1">
      <c r="A788" s="281"/>
      <c r="B788" s="281"/>
      <c r="C788" s="281"/>
      <c r="D788" s="281"/>
      <c r="E788" s="281"/>
      <c r="F788" s="281"/>
      <c r="G788" s="281"/>
      <c r="H788" s="281"/>
      <c r="I788" s="281"/>
      <c r="J788" s="281"/>
      <c r="K788" s="281"/>
      <c r="L788" s="281"/>
      <c r="M788" s="281"/>
      <c r="N788" s="281"/>
      <c r="O788" s="281"/>
      <c r="P788" s="281"/>
      <c r="Q788" s="281"/>
      <c r="R788" s="281"/>
      <c r="S788" s="281"/>
      <c r="T788" s="281"/>
      <c r="U788" s="281"/>
      <c r="V788" s="281"/>
      <c r="W788" s="281"/>
      <c r="X788" s="281"/>
      <c r="Y788" s="281"/>
      <c r="Z788" s="281"/>
    </row>
    <row r="789" spans="1:26" ht="12.75" customHeight="1">
      <c r="A789" s="281"/>
      <c r="B789" s="281"/>
      <c r="C789" s="281"/>
      <c r="D789" s="281"/>
      <c r="E789" s="281"/>
      <c r="F789" s="281"/>
      <c r="G789" s="281"/>
      <c r="H789" s="281"/>
      <c r="I789" s="281"/>
      <c r="J789" s="281"/>
      <c r="K789" s="281"/>
      <c r="L789" s="281"/>
      <c r="M789" s="281"/>
      <c r="N789" s="281"/>
      <c r="O789" s="281"/>
      <c r="P789" s="281"/>
      <c r="Q789" s="281"/>
      <c r="R789" s="281"/>
      <c r="S789" s="281"/>
      <c r="T789" s="281"/>
      <c r="U789" s="281"/>
      <c r="V789" s="281"/>
      <c r="W789" s="281"/>
      <c r="X789" s="281"/>
      <c r="Y789" s="281"/>
      <c r="Z789" s="281"/>
    </row>
    <row r="790" spans="1:26" ht="12.75" customHeight="1">
      <c r="A790" s="281"/>
      <c r="B790" s="281"/>
      <c r="C790" s="281"/>
      <c r="D790" s="281"/>
      <c r="E790" s="281"/>
      <c r="F790" s="281"/>
      <c r="G790" s="281"/>
      <c r="H790" s="281"/>
      <c r="I790" s="281"/>
      <c r="J790" s="281"/>
      <c r="K790" s="281"/>
      <c r="L790" s="281"/>
      <c r="M790" s="281"/>
      <c r="N790" s="281"/>
      <c r="O790" s="281"/>
      <c r="P790" s="281"/>
      <c r="Q790" s="281"/>
      <c r="R790" s="281"/>
      <c r="S790" s="281"/>
      <c r="T790" s="281"/>
      <c r="U790" s="281"/>
      <c r="V790" s="281"/>
      <c r="W790" s="281"/>
      <c r="X790" s="281"/>
      <c r="Y790" s="281"/>
      <c r="Z790" s="281"/>
    </row>
    <row r="791" spans="1:26" ht="12.75" customHeight="1">
      <c r="A791" s="281"/>
      <c r="B791" s="281"/>
      <c r="C791" s="281"/>
      <c r="D791" s="281"/>
      <c r="E791" s="281"/>
      <c r="F791" s="281"/>
      <c r="G791" s="281"/>
      <c r="H791" s="281"/>
      <c r="I791" s="281"/>
      <c r="J791" s="281"/>
      <c r="K791" s="281"/>
      <c r="L791" s="281"/>
      <c r="M791" s="281"/>
      <c r="N791" s="281"/>
      <c r="O791" s="281"/>
      <c r="P791" s="281"/>
      <c r="Q791" s="281"/>
      <c r="R791" s="281"/>
      <c r="S791" s="281"/>
      <c r="T791" s="281"/>
      <c r="U791" s="281"/>
      <c r="V791" s="281"/>
      <c r="W791" s="281"/>
      <c r="X791" s="281"/>
      <c r="Y791" s="281"/>
      <c r="Z791" s="281"/>
    </row>
    <row r="792" spans="1:26" ht="12.75" customHeight="1">
      <c r="A792" s="281"/>
      <c r="B792" s="281"/>
      <c r="C792" s="281"/>
      <c r="D792" s="281"/>
      <c r="E792" s="281"/>
      <c r="F792" s="281"/>
      <c r="G792" s="281"/>
      <c r="H792" s="281"/>
      <c r="I792" s="281"/>
      <c r="J792" s="281"/>
      <c r="K792" s="281"/>
      <c r="L792" s="281"/>
      <c r="M792" s="281"/>
      <c r="N792" s="281"/>
      <c r="O792" s="281"/>
      <c r="P792" s="281"/>
      <c r="Q792" s="281"/>
      <c r="R792" s="281"/>
      <c r="S792" s="281"/>
      <c r="T792" s="281"/>
      <c r="U792" s="281"/>
      <c r="V792" s="281"/>
      <c r="W792" s="281"/>
      <c r="X792" s="281"/>
      <c r="Y792" s="281"/>
      <c r="Z792" s="281"/>
    </row>
    <row r="793" spans="1:26" ht="12.75" customHeight="1">
      <c r="A793" s="281"/>
      <c r="B793" s="281"/>
      <c r="C793" s="281"/>
      <c r="D793" s="281"/>
      <c r="E793" s="281"/>
      <c r="F793" s="281"/>
      <c r="G793" s="281"/>
      <c r="H793" s="281"/>
      <c r="I793" s="281"/>
      <c r="J793" s="281"/>
      <c r="K793" s="281"/>
      <c r="L793" s="281"/>
      <c r="M793" s="281"/>
      <c r="N793" s="281"/>
      <c r="O793" s="281"/>
      <c r="P793" s="281"/>
      <c r="Q793" s="281"/>
      <c r="R793" s="281"/>
      <c r="S793" s="281"/>
      <c r="T793" s="281"/>
      <c r="U793" s="281"/>
      <c r="V793" s="281"/>
      <c r="W793" s="281"/>
      <c r="X793" s="281"/>
      <c r="Y793" s="281"/>
      <c r="Z793" s="281"/>
    </row>
    <row r="794" spans="1:26" ht="12.75" customHeight="1">
      <c r="A794" s="281"/>
      <c r="B794" s="281"/>
      <c r="C794" s="281"/>
      <c r="D794" s="281"/>
      <c r="E794" s="281"/>
      <c r="F794" s="281"/>
      <c r="G794" s="281"/>
      <c r="H794" s="281"/>
      <c r="I794" s="281"/>
      <c r="J794" s="281"/>
      <c r="K794" s="281"/>
      <c r="L794" s="281"/>
      <c r="M794" s="281"/>
      <c r="N794" s="281"/>
      <c r="O794" s="281"/>
      <c r="P794" s="281"/>
      <c r="Q794" s="281"/>
      <c r="R794" s="281"/>
      <c r="S794" s="281"/>
      <c r="T794" s="281"/>
      <c r="U794" s="281"/>
      <c r="V794" s="281"/>
      <c r="W794" s="281"/>
      <c r="X794" s="281"/>
      <c r="Y794" s="281"/>
      <c r="Z794" s="281"/>
    </row>
    <row r="795" spans="1:26" ht="12.75" customHeight="1">
      <c r="A795" s="281"/>
      <c r="B795" s="281"/>
      <c r="C795" s="281"/>
      <c r="D795" s="281"/>
      <c r="E795" s="281"/>
      <c r="F795" s="281"/>
      <c r="G795" s="281"/>
      <c r="H795" s="281"/>
      <c r="I795" s="281"/>
      <c r="J795" s="281"/>
      <c r="K795" s="281"/>
      <c r="L795" s="281"/>
      <c r="M795" s="281"/>
      <c r="N795" s="281"/>
      <c r="O795" s="281"/>
      <c r="P795" s="281"/>
      <c r="Q795" s="281"/>
      <c r="R795" s="281"/>
      <c r="S795" s="281"/>
      <c r="T795" s="281"/>
      <c r="U795" s="281"/>
      <c r="V795" s="281"/>
      <c r="W795" s="281"/>
      <c r="X795" s="281"/>
      <c r="Y795" s="281"/>
      <c r="Z795" s="281"/>
    </row>
    <row r="796" spans="1:26" ht="12.75" customHeight="1">
      <c r="A796" s="281"/>
      <c r="B796" s="281"/>
      <c r="C796" s="281"/>
      <c r="D796" s="281"/>
      <c r="E796" s="281"/>
      <c r="F796" s="281"/>
      <c r="G796" s="281"/>
      <c r="H796" s="281"/>
      <c r="I796" s="281"/>
      <c r="J796" s="281"/>
      <c r="K796" s="281"/>
      <c r="L796" s="281"/>
      <c r="M796" s="281"/>
      <c r="N796" s="281"/>
      <c r="O796" s="281"/>
      <c r="P796" s="281"/>
      <c r="Q796" s="281"/>
      <c r="R796" s="281"/>
      <c r="S796" s="281"/>
      <c r="T796" s="281"/>
      <c r="U796" s="281"/>
      <c r="V796" s="281"/>
      <c r="W796" s="281"/>
      <c r="X796" s="281"/>
      <c r="Y796" s="281"/>
      <c r="Z796" s="281"/>
    </row>
    <row r="797" spans="1:26" ht="12.75" customHeight="1">
      <c r="A797" s="281"/>
      <c r="B797" s="281"/>
      <c r="C797" s="281"/>
      <c r="D797" s="281"/>
      <c r="E797" s="281"/>
      <c r="F797" s="281"/>
      <c r="G797" s="281"/>
      <c r="H797" s="281"/>
      <c r="I797" s="281"/>
      <c r="J797" s="281"/>
      <c r="K797" s="281"/>
      <c r="L797" s="281"/>
      <c r="M797" s="281"/>
      <c r="N797" s="281"/>
      <c r="O797" s="281"/>
      <c r="P797" s="281"/>
      <c r="Q797" s="281"/>
      <c r="R797" s="281"/>
      <c r="S797" s="281"/>
      <c r="T797" s="281"/>
      <c r="U797" s="281"/>
      <c r="V797" s="281"/>
      <c r="W797" s="281"/>
      <c r="X797" s="281"/>
      <c r="Y797" s="281"/>
      <c r="Z797" s="281"/>
    </row>
    <row r="798" spans="1:26" ht="12.75" customHeight="1">
      <c r="A798" s="281"/>
      <c r="B798" s="281"/>
      <c r="C798" s="281"/>
      <c r="D798" s="281"/>
      <c r="E798" s="281"/>
      <c r="F798" s="281"/>
      <c r="G798" s="281"/>
      <c r="H798" s="281"/>
      <c r="I798" s="281"/>
      <c r="J798" s="281"/>
      <c r="K798" s="281"/>
      <c r="L798" s="281"/>
      <c r="M798" s="281"/>
      <c r="N798" s="281"/>
      <c r="O798" s="281"/>
      <c r="P798" s="281"/>
      <c r="Q798" s="281"/>
      <c r="R798" s="281"/>
      <c r="S798" s="281"/>
      <c r="T798" s="281"/>
      <c r="U798" s="281"/>
      <c r="V798" s="281"/>
      <c r="W798" s="281"/>
      <c r="X798" s="281"/>
      <c r="Y798" s="281"/>
      <c r="Z798" s="281"/>
    </row>
    <row r="799" spans="1:26" ht="12.75" customHeight="1">
      <c r="A799" s="281"/>
      <c r="B799" s="281"/>
      <c r="C799" s="281"/>
      <c r="D799" s="281"/>
      <c r="E799" s="281"/>
      <c r="F799" s="281"/>
      <c r="G799" s="281"/>
      <c r="H799" s="281"/>
      <c r="I799" s="281"/>
      <c r="J799" s="281"/>
      <c r="K799" s="281"/>
      <c r="L799" s="281"/>
      <c r="M799" s="281"/>
      <c r="N799" s="281"/>
      <c r="O799" s="281"/>
      <c r="P799" s="281"/>
      <c r="Q799" s="281"/>
      <c r="R799" s="281"/>
      <c r="S799" s="281"/>
      <c r="T799" s="281"/>
      <c r="U799" s="281"/>
      <c r="V799" s="281"/>
      <c r="W799" s="281"/>
      <c r="X799" s="281"/>
      <c r="Y799" s="281"/>
      <c r="Z799" s="281"/>
    </row>
    <row r="800" spans="1:26" ht="12.75" customHeight="1">
      <c r="A800" s="281"/>
      <c r="B800" s="281"/>
      <c r="C800" s="281"/>
      <c r="D800" s="281"/>
      <c r="E800" s="281"/>
      <c r="F800" s="281"/>
      <c r="G800" s="281"/>
      <c r="H800" s="281"/>
      <c r="I800" s="281"/>
      <c r="J800" s="281"/>
      <c r="K800" s="281"/>
      <c r="L800" s="281"/>
      <c r="M800" s="281"/>
      <c r="N800" s="281"/>
      <c r="O800" s="281"/>
      <c r="P800" s="281"/>
      <c r="Q800" s="281"/>
      <c r="R800" s="281"/>
      <c r="S800" s="281"/>
      <c r="T800" s="281"/>
      <c r="U800" s="281"/>
      <c r="V800" s="281"/>
      <c r="W800" s="281"/>
      <c r="X800" s="281"/>
      <c r="Y800" s="281"/>
      <c r="Z800" s="281"/>
    </row>
    <row r="801" spans="1:26" ht="12.75" customHeight="1">
      <c r="A801" s="281"/>
      <c r="B801" s="281"/>
      <c r="C801" s="281"/>
      <c r="D801" s="281"/>
      <c r="E801" s="281"/>
      <c r="F801" s="281"/>
      <c r="G801" s="281"/>
      <c r="H801" s="281"/>
      <c r="I801" s="281"/>
      <c r="J801" s="281"/>
      <c r="K801" s="281"/>
      <c r="L801" s="281"/>
      <c r="M801" s="281"/>
      <c r="N801" s="281"/>
      <c r="O801" s="281"/>
      <c r="P801" s="281"/>
      <c r="Q801" s="281"/>
      <c r="R801" s="281"/>
      <c r="S801" s="281"/>
      <c r="T801" s="281"/>
      <c r="U801" s="281"/>
      <c r="V801" s="281"/>
      <c r="W801" s="281"/>
      <c r="X801" s="281"/>
      <c r="Y801" s="281"/>
      <c r="Z801" s="281"/>
    </row>
    <row r="802" spans="1:26" ht="12.75" customHeight="1">
      <c r="A802" s="281"/>
      <c r="B802" s="281"/>
      <c r="C802" s="281"/>
      <c r="D802" s="281"/>
      <c r="E802" s="281"/>
      <c r="F802" s="281"/>
      <c r="G802" s="281"/>
      <c r="H802" s="281"/>
      <c r="I802" s="281"/>
      <c r="J802" s="281"/>
      <c r="K802" s="281"/>
      <c r="L802" s="281"/>
      <c r="M802" s="281"/>
      <c r="N802" s="281"/>
      <c r="O802" s="281"/>
      <c r="P802" s="281"/>
      <c r="Q802" s="281"/>
      <c r="R802" s="281"/>
      <c r="S802" s="281"/>
      <c r="T802" s="281"/>
      <c r="U802" s="281"/>
      <c r="V802" s="281"/>
      <c r="W802" s="281"/>
      <c r="X802" s="281"/>
      <c r="Y802" s="281"/>
      <c r="Z802" s="281"/>
    </row>
    <row r="803" spans="1:26" ht="12.75" customHeight="1">
      <c r="A803" s="281"/>
      <c r="B803" s="281"/>
      <c r="C803" s="281"/>
      <c r="D803" s="281"/>
      <c r="E803" s="281"/>
      <c r="F803" s="281"/>
      <c r="G803" s="281"/>
      <c r="H803" s="281"/>
      <c r="I803" s="281"/>
      <c r="J803" s="281"/>
      <c r="K803" s="281"/>
      <c r="L803" s="281"/>
      <c r="M803" s="281"/>
      <c r="N803" s="281"/>
      <c r="O803" s="281"/>
      <c r="P803" s="281"/>
      <c r="Q803" s="281"/>
      <c r="R803" s="281"/>
      <c r="S803" s="281"/>
      <c r="T803" s="281"/>
      <c r="U803" s="281"/>
      <c r="V803" s="281"/>
      <c r="W803" s="281"/>
      <c r="X803" s="281"/>
      <c r="Y803" s="281"/>
      <c r="Z803" s="281"/>
    </row>
    <row r="804" spans="1:26" ht="12.75" customHeight="1">
      <c r="A804" s="281"/>
      <c r="B804" s="281"/>
      <c r="C804" s="281"/>
      <c r="D804" s="281"/>
      <c r="E804" s="281"/>
      <c r="F804" s="281"/>
      <c r="G804" s="281"/>
      <c r="H804" s="281"/>
      <c r="I804" s="281"/>
      <c r="J804" s="281"/>
      <c r="K804" s="281"/>
      <c r="L804" s="281"/>
      <c r="M804" s="281"/>
      <c r="N804" s="281"/>
      <c r="O804" s="281"/>
      <c r="P804" s="281"/>
      <c r="Q804" s="281"/>
      <c r="R804" s="281"/>
      <c r="S804" s="281"/>
      <c r="T804" s="281"/>
      <c r="U804" s="281"/>
      <c r="V804" s="281"/>
      <c r="W804" s="281"/>
      <c r="X804" s="281"/>
      <c r="Y804" s="281"/>
      <c r="Z804" s="281"/>
    </row>
    <row r="805" spans="1:26" ht="12.75" customHeight="1">
      <c r="A805" s="281"/>
      <c r="B805" s="281"/>
      <c r="C805" s="281"/>
      <c r="D805" s="281"/>
      <c r="E805" s="281"/>
      <c r="F805" s="281"/>
      <c r="G805" s="281"/>
      <c r="H805" s="281"/>
      <c r="I805" s="281"/>
      <c r="J805" s="281"/>
      <c r="K805" s="281"/>
      <c r="L805" s="281"/>
      <c r="M805" s="281"/>
      <c r="N805" s="281"/>
      <c r="O805" s="281"/>
      <c r="P805" s="281"/>
      <c r="Q805" s="281"/>
      <c r="R805" s="281"/>
      <c r="S805" s="281"/>
      <c r="T805" s="281"/>
      <c r="U805" s="281"/>
      <c r="V805" s="281"/>
      <c r="W805" s="281"/>
      <c r="X805" s="281"/>
      <c r="Y805" s="281"/>
      <c r="Z805" s="281"/>
    </row>
    <row r="806" spans="1:26" ht="12.75" customHeight="1">
      <c r="A806" s="281"/>
      <c r="B806" s="281"/>
      <c r="C806" s="281"/>
      <c r="D806" s="281"/>
      <c r="E806" s="281"/>
      <c r="F806" s="281"/>
      <c r="G806" s="281"/>
      <c r="H806" s="281"/>
      <c r="I806" s="281"/>
      <c r="J806" s="281"/>
      <c r="K806" s="281"/>
      <c r="L806" s="281"/>
      <c r="M806" s="281"/>
      <c r="N806" s="281"/>
      <c r="O806" s="281"/>
      <c r="P806" s="281"/>
      <c r="Q806" s="281"/>
      <c r="R806" s="281"/>
      <c r="S806" s="281"/>
      <c r="T806" s="281"/>
      <c r="U806" s="281"/>
      <c r="V806" s="281"/>
      <c r="W806" s="281"/>
      <c r="X806" s="281"/>
      <c r="Y806" s="281"/>
      <c r="Z806" s="281"/>
    </row>
    <row r="807" spans="1:26" ht="12.75" customHeight="1">
      <c r="A807" s="281"/>
      <c r="B807" s="281"/>
      <c r="C807" s="281"/>
      <c r="D807" s="281"/>
      <c r="E807" s="281"/>
      <c r="F807" s="281"/>
      <c r="G807" s="281"/>
      <c r="H807" s="281"/>
      <c r="I807" s="281"/>
      <c r="J807" s="281"/>
      <c r="K807" s="281"/>
      <c r="L807" s="281"/>
      <c r="M807" s="281"/>
      <c r="N807" s="281"/>
      <c r="O807" s="281"/>
      <c r="P807" s="281"/>
      <c r="Q807" s="281"/>
      <c r="R807" s="281"/>
      <c r="S807" s="281"/>
      <c r="T807" s="281"/>
      <c r="U807" s="281"/>
      <c r="V807" s="281"/>
      <c r="W807" s="281"/>
      <c r="X807" s="281"/>
      <c r="Y807" s="281"/>
      <c r="Z807" s="281"/>
    </row>
    <row r="808" spans="1:26" ht="12.75" customHeight="1">
      <c r="A808" s="281"/>
      <c r="B808" s="281"/>
      <c r="C808" s="281"/>
      <c r="D808" s="281"/>
      <c r="E808" s="281"/>
      <c r="F808" s="281"/>
      <c r="G808" s="281"/>
      <c r="H808" s="281"/>
      <c r="I808" s="281"/>
      <c r="J808" s="281"/>
      <c r="K808" s="281"/>
      <c r="L808" s="281"/>
      <c r="M808" s="281"/>
      <c r="N808" s="281"/>
      <c r="O808" s="281"/>
      <c r="P808" s="281"/>
      <c r="Q808" s="281"/>
      <c r="R808" s="281"/>
      <c r="S808" s="281"/>
      <c r="T808" s="281"/>
      <c r="U808" s="281"/>
      <c r="V808" s="281"/>
      <c r="W808" s="281"/>
      <c r="X808" s="281"/>
      <c r="Y808" s="281"/>
      <c r="Z808" s="281"/>
    </row>
    <row r="809" spans="1:26" ht="12.75" customHeight="1">
      <c r="A809" s="281"/>
      <c r="B809" s="281"/>
      <c r="C809" s="281"/>
      <c r="D809" s="281"/>
      <c r="E809" s="281"/>
      <c r="F809" s="281"/>
      <c r="G809" s="281"/>
      <c r="H809" s="281"/>
      <c r="I809" s="281"/>
      <c r="J809" s="281"/>
      <c r="K809" s="281"/>
      <c r="L809" s="281"/>
      <c r="M809" s="281"/>
      <c r="N809" s="281"/>
      <c r="O809" s="281"/>
      <c r="P809" s="281"/>
      <c r="Q809" s="281"/>
      <c r="R809" s="281"/>
      <c r="S809" s="281"/>
      <c r="T809" s="281"/>
      <c r="U809" s="281"/>
      <c r="V809" s="281"/>
      <c r="W809" s="281"/>
      <c r="X809" s="281"/>
      <c r="Y809" s="281"/>
      <c r="Z809" s="281"/>
    </row>
    <row r="810" spans="1:26" ht="12.75" customHeight="1">
      <c r="A810" s="281"/>
      <c r="B810" s="281"/>
      <c r="C810" s="281"/>
      <c r="D810" s="281"/>
      <c r="E810" s="281"/>
      <c r="F810" s="281"/>
      <c r="G810" s="281"/>
      <c r="H810" s="281"/>
      <c r="I810" s="281"/>
      <c r="J810" s="281"/>
      <c r="K810" s="281"/>
      <c r="L810" s="281"/>
      <c r="M810" s="281"/>
      <c r="N810" s="281"/>
      <c r="O810" s="281"/>
      <c r="P810" s="281"/>
      <c r="Q810" s="281"/>
      <c r="R810" s="281"/>
      <c r="S810" s="281"/>
      <c r="T810" s="281"/>
      <c r="U810" s="281"/>
      <c r="V810" s="281"/>
      <c r="W810" s="281"/>
      <c r="X810" s="281"/>
      <c r="Y810" s="281"/>
      <c r="Z810" s="281"/>
    </row>
    <row r="811" spans="1:26" ht="12.75" customHeight="1">
      <c r="A811" s="281"/>
      <c r="B811" s="281"/>
      <c r="C811" s="281"/>
      <c r="D811" s="281"/>
      <c r="E811" s="281"/>
      <c r="F811" s="281"/>
      <c r="G811" s="281"/>
      <c r="H811" s="281"/>
      <c r="I811" s="281"/>
      <c r="J811" s="281"/>
      <c r="K811" s="281"/>
      <c r="L811" s="281"/>
      <c r="M811" s="281"/>
      <c r="N811" s="281"/>
      <c r="O811" s="281"/>
      <c r="P811" s="281"/>
      <c r="Q811" s="281"/>
      <c r="R811" s="281"/>
      <c r="S811" s="281"/>
      <c r="T811" s="281"/>
      <c r="U811" s="281"/>
      <c r="V811" s="281"/>
      <c r="W811" s="281"/>
      <c r="X811" s="281"/>
      <c r="Y811" s="281"/>
      <c r="Z811" s="281"/>
    </row>
    <row r="812" spans="1:26" ht="12.75" customHeight="1">
      <c r="A812" s="281"/>
      <c r="B812" s="281"/>
      <c r="C812" s="281"/>
      <c r="D812" s="281"/>
      <c r="E812" s="281"/>
      <c r="F812" s="281"/>
      <c r="G812" s="281"/>
      <c r="H812" s="281"/>
      <c r="I812" s="281"/>
      <c r="J812" s="281"/>
      <c r="K812" s="281"/>
      <c r="L812" s="281"/>
      <c r="M812" s="281"/>
      <c r="N812" s="281"/>
      <c r="O812" s="281"/>
      <c r="P812" s="281"/>
      <c r="Q812" s="281"/>
      <c r="R812" s="281"/>
      <c r="S812" s="281"/>
      <c r="T812" s="281"/>
      <c r="U812" s="281"/>
      <c r="V812" s="281"/>
      <c r="W812" s="281"/>
      <c r="X812" s="281"/>
      <c r="Y812" s="281"/>
      <c r="Z812" s="281"/>
    </row>
    <row r="813" spans="1:26" ht="12.75" customHeight="1">
      <c r="A813" s="281"/>
      <c r="B813" s="281"/>
      <c r="C813" s="281"/>
      <c r="D813" s="281"/>
      <c r="E813" s="281"/>
      <c r="F813" s="281"/>
      <c r="G813" s="281"/>
      <c r="H813" s="281"/>
      <c r="I813" s="281"/>
      <c r="J813" s="281"/>
      <c r="K813" s="281"/>
      <c r="L813" s="281"/>
      <c r="M813" s="281"/>
      <c r="N813" s="281"/>
      <c r="O813" s="281"/>
      <c r="P813" s="281"/>
      <c r="Q813" s="281"/>
      <c r="R813" s="281"/>
      <c r="S813" s="281"/>
      <c r="T813" s="281"/>
      <c r="U813" s="281"/>
      <c r="V813" s="281"/>
      <c r="W813" s="281"/>
      <c r="X813" s="281"/>
      <c r="Y813" s="281"/>
      <c r="Z813" s="281"/>
    </row>
    <row r="814" spans="1:26" ht="12.75" customHeight="1">
      <c r="A814" s="281"/>
      <c r="B814" s="281"/>
      <c r="C814" s="281"/>
      <c r="D814" s="281"/>
      <c r="E814" s="281"/>
      <c r="F814" s="281"/>
      <c r="G814" s="281"/>
      <c r="H814" s="281"/>
      <c r="I814" s="281"/>
      <c r="J814" s="281"/>
      <c r="K814" s="281"/>
      <c r="L814" s="281"/>
      <c r="M814" s="281"/>
      <c r="N814" s="281"/>
      <c r="O814" s="281"/>
      <c r="P814" s="281"/>
      <c r="Q814" s="281"/>
      <c r="R814" s="281"/>
      <c r="S814" s="281"/>
      <c r="T814" s="281"/>
      <c r="U814" s="281"/>
      <c r="V814" s="281"/>
      <c r="W814" s="281"/>
      <c r="X814" s="281"/>
      <c r="Y814" s="281"/>
      <c r="Z814" s="281"/>
    </row>
    <row r="815" spans="1:26" ht="12.75" customHeight="1">
      <c r="A815" s="281"/>
      <c r="B815" s="281"/>
      <c r="C815" s="281"/>
      <c r="D815" s="281"/>
      <c r="E815" s="281"/>
      <c r="F815" s="281"/>
      <c r="G815" s="281"/>
      <c r="H815" s="281"/>
      <c r="I815" s="281"/>
      <c r="J815" s="281"/>
      <c r="K815" s="281"/>
      <c r="L815" s="281"/>
      <c r="M815" s="281"/>
      <c r="N815" s="281"/>
      <c r="O815" s="281"/>
      <c r="P815" s="281"/>
      <c r="Q815" s="281"/>
      <c r="R815" s="281"/>
      <c r="S815" s="281"/>
      <c r="T815" s="281"/>
      <c r="U815" s="281"/>
      <c r="V815" s="281"/>
      <c r="W815" s="281"/>
      <c r="X815" s="281"/>
      <c r="Y815" s="281"/>
      <c r="Z815" s="281"/>
    </row>
    <row r="816" spans="1:26" ht="12.75" customHeight="1">
      <c r="A816" s="281"/>
      <c r="B816" s="281"/>
      <c r="C816" s="281"/>
      <c r="D816" s="281"/>
      <c r="E816" s="281"/>
      <c r="F816" s="281"/>
      <c r="G816" s="281"/>
      <c r="H816" s="281"/>
      <c r="I816" s="281"/>
      <c r="J816" s="281"/>
      <c r="K816" s="281"/>
      <c r="L816" s="281"/>
      <c r="M816" s="281"/>
      <c r="N816" s="281"/>
      <c r="O816" s="281"/>
      <c r="P816" s="281"/>
      <c r="Q816" s="281"/>
      <c r="R816" s="281"/>
      <c r="S816" s="281"/>
      <c r="T816" s="281"/>
      <c r="U816" s="281"/>
      <c r="V816" s="281"/>
      <c r="W816" s="281"/>
      <c r="X816" s="281"/>
      <c r="Y816" s="281"/>
      <c r="Z816" s="281"/>
    </row>
    <row r="817" spans="1:26" ht="12.75" customHeight="1">
      <c r="A817" s="281"/>
      <c r="B817" s="281"/>
      <c r="C817" s="281"/>
      <c r="D817" s="281"/>
      <c r="E817" s="281"/>
      <c r="F817" s="281"/>
      <c r="G817" s="281"/>
      <c r="H817" s="281"/>
      <c r="I817" s="281"/>
      <c r="J817" s="281"/>
      <c r="K817" s="281"/>
      <c r="L817" s="281"/>
      <c r="M817" s="281"/>
      <c r="N817" s="281"/>
      <c r="O817" s="281"/>
      <c r="P817" s="281"/>
      <c r="Q817" s="281"/>
      <c r="R817" s="281"/>
      <c r="S817" s="281"/>
      <c r="T817" s="281"/>
      <c r="U817" s="281"/>
      <c r="V817" s="281"/>
      <c r="W817" s="281"/>
      <c r="X817" s="281"/>
      <c r="Y817" s="281"/>
      <c r="Z817" s="281"/>
    </row>
    <row r="818" spans="1:26" ht="12.75" customHeight="1">
      <c r="A818" s="281"/>
      <c r="B818" s="281"/>
      <c r="C818" s="281"/>
      <c r="D818" s="281"/>
      <c r="E818" s="281"/>
      <c r="F818" s="281"/>
      <c r="G818" s="281"/>
      <c r="H818" s="281"/>
      <c r="I818" s="281"/>
      <c r="J818" s="281"/>
      <c r="K818" s="281"/>
      <c r="L818" s="281"/>
      <c r="M818" s="281"/>
      <c r="N818" s="281"/>
      <c r="O818" s="281"/>
      <c r="P818" s="281"/>
      <c r="Q818" s="281"/>
      <c r="R818" s="281"/>
      <c r="S818" s="281"/>
      <c r="T818" s="281"/>
      <c r="U818" s="281"/>
      <c r="V818" s="281"/>
      <c r="W818" s="281"/>
      <c r="X818" s="281"/>
      <c r="Y818" s="281"/>
      <c r="Z818" s="281"/>
    </row>
    <row r="819" spans="1:26" ht="12.75" customHeight="1">
      <c r="A819" s="281"/>
      <c r="B819" s="281"/>
      <c r="C819" s="281"/>
      <c r="D819" s="281"/>
      <c r="E819" s="281"/>
      <c r="F819" s="281"/>
      <c r="G819" s="281"/>
      <c r="H819" s="281"/>
      <c r="I819" s="281"/>
      <c r="J819" s="281"/>
      <c r="K819" s="281"/>
      <c r="L819" s="281"/>
      <c r="M819" s="281"/>
      <c r="N819" s="281"/>
      <c r="O819" s="281"/>
      <c r="P819" s="281"/>
      <c r="Q819" s="281"/>
      <c r="R819" s="281"/>
      <c r="S819" s="281"/>
      <c r="T819" s="281"/>
      <c r="U819" s="281"/>
      <c r="V819" s="281"/>
      <c r="W819" s="281"/>
      <c r="X819" s="281"/>
      <c r="Y819" s="281"/>
      <c r="Z819" s="281"/>
    </row>
    <row r="820" spans="1:26" ht="12.75" customHeight="1">
      <c r="A820" s="281"/>
      <c r="B820" s="281"/>
      <c r="C820" s="281"/>
      <c r="D820" s="281"/>
      <c r="E820" s="281"/>
      <c r="F820" s="281"/>
      <c r="G820" s="281"/>
      <c r="H820" s="281"/>
      <c r="I820" s="281"/>
      <c r="J820" s="281"/>
      <c r="K820" s="281"/>
      <c r="L820" s="281"/>
      <c r="M820" s="281"/>
      <c r="N820" s="281"/>
      <c r="O820" s="281"/>
      <c r="P820" s="281"/>
      <c r="Q820" s="281"/>
      <c r="R820" s="281"/>
      <c r="S820" s="281"/>
      <c r="T820" s="281"/>
      <c r="U820" s="281"/>
      <c r="V820" s="281"/>
      <c r="W820" s="281"/>
      <c r="X820" s="281"/>
      <c r="Y820" s="281"/>
      <c r="Z820" s="281"/>
    </row>
    <row r="821" spans="1:26" ht="12.75" customHeight="1">
      <c r="A821" s="281"/>
      <c r="B821" s="281"/>
      <c r="C821" s="281"/>
      <c r="D821" s="281"/>
      <c r="E821" s="281"/>
      <c r="F821" s="281"/>
      <c r="G821" s="281"/>
      <c r="H821" s="281"/>
      <c r="I821" s="281"/>
      <c r="J821" s="281"/>
      <c r="K821" s="281"/>
      <c r="L821" s="281"/>
      <c r="M821" s="281"/>
      <c r="N821" s="281"/>
      <c r="O821" s="281"/>
      <c r="P821" s="281"/>
      <c r="Q821" s="281"/>
      <c r="R821" s="281"/>
      <c r="S821" s="281"/>
      <c r="T821" s="281"/>
      <c r="U821" s="281"/>
      <c r="V821" s="281"/>
      <c r="W821" s="281"/>
      <c r="X821" s="281"/>
      <c r="Y821" s="281"/>
      <c r="Z821" s="281"/>
    </row>
    <row r="822" spans="1:26" ht="12.75" customHeight="1">
      <c r="A822" s="281"/>
      <c r="B822" s="281"/>
      <c r="C822" s="281"/>
      <c r="D822" s="281"/>
      <c r="E822" s="281"/>
      <c r="F822" s="281"/>
      <c r="G822" s="281"/>
      <c r="H822" s="281"/>
      <c r="I822" s="281"/>
      <c r="J822" s="281"/>
      <c r="K822" s="281"/>
      <c r="L822" s="281"/>
      <c r="M822" s="281"/>
      <c r="N822" s="281"/>
      <c r="O822" s="281"/>
      <c r="P822" s="281"/>
      <c r="Q822" s="281"/>
      <c r="R822" s="281"/>
      <c r="S822" s="281"/>
      <c r="T822" s="281"/>
      <c r="U822" s="281"/>
      <c r="V822" s="281"/>
      <c r="W822" s="281"/>
      <c r="X822" s="281"/>
      <c r="Y822" s="281"/>
      <c r="Z822" s="281"/>
    </row>
    <row r="823" spans="1:26" ht="12.75" customHeight="1">
      <c r="A823" s="281"/>
      <c r="B823" s="281"/>
      <c r="C823" s="281"/>
      <c r="D823" s="281"/>
      <c r="E823" s="281"/>
      <c r="F823" s="281"/>
      <c r="G823" s="281"/>
      <c r="H823" s="281"/>
      <c r="I823" s="281"/>
      <c r="J823" s="281"/>
      <c r="K823" s="281"/>
      <c r="L823" s="281"/>
      <c r="M823" s="281"/>
      <c r="N823" s="281"/>
      <c r="O823" s="281"/>
      <c r="P823" s="281"/>
      <c r="Q823" s="281"/>
      <c r="R823" s="281"/>
      <c r="S823" s="281"/>
      <c r="T823" s="281"/>
      <c r="U823" s="281"/>
      <c r="V823" s="281"/>
      <c r="W823" s="281"/>
      <c r="X823" s="281"/>
      <c r="Y823" s="281"/>
      <c r="Z823" s="281"/>
    </row>
    <row r="824" spans="1:26" ht="12.75" customHeight="1">
      <c r="A824" s="281"/>
      <c r="B824" s="281"/>
      <c r="C824" s="281"/>
      <c r="D824" s="281"/>
      <c r="E824" s="281"/>
      <c r="F824" s="281"/>
      <c r="G824" s="281"/>
      <c r="H824" s="281"/>
      <c r="I824" s="281"/>
      <c r="J824" s="281"/>
      <c r="K824" s="281"/>
      <c r="L824" s="281"/>
      <c r="M824" s="281"/>
      <c r="N824" s="281"/>
      <c r="O824" s="281"/>
      <c r="P824" s="281"/>
      <c r="Q824" s="281"/>
      <c r="R824" s="281"/>
      <c r="S824" s="281"/>
      <c r="T824" s="281"/>
      <c r="U824" s="281"/>
      <c r="V824" s="281"/>
      <c r="W824" s="281"/>
      <c r="X824" s="281"/>
      <c r="Y824" s="281"/>
      <c r="Z824" s="281"/>
    </row>
    <row r="825" spans="1:26" ht="12.75" customHeight="1">
      <c r="A825" s="281"/>
      <c r="B825" s="281"/>
      <c r="C825" s="281"/>
      <c r="D825" s="281"/>
      <c r="E825" s="281"/>
      <c r="F825" s="281"/>
      <c r="G825" s="281"/>
      <c r="H825" s="281"/>
      <c r="I825" s="281"/>
      <c r="J825" s="281"/>
      <c r="K825" s="281"/>
      <c r="L825" s="281"/>
      <c r="M825" s="281"/>
      <c r="N825" s="281"/>
      <c r="O825" s="281"/>
      <c r="P825" s="281"/>
      <c r="Q825" s="281"/>
      <c r="R825" s="281"/>
      <c r="S825" s="281"/>
      <c r="T825" s="281"/>
      <c r="U825" s="281"/>
      <c r="V825" s="281"/>
      <c r="W825" s="281"/>
      <c r="X825" s="281"/>
      <c r="Y825" s="281"/>
      <c r="Z825" s="281"/>
    </row>
    <row r="826" spans="1:26" ht="12.75" customHeight="1">
      <c r="A826" s="281"/>
      <c r="B826" s="281"/>
      <c r="C826" s="281"/>
      <c r="D826" s="281"/>
      <c r="E826" s="281"/>
      <c r="F826" s="281"/>
      <c r="G826" s="281"/>
      <c r="H826" s="281"/>
      <c r="I826" s="281"/>
      <c r="J826" s="281"/>
      <c r="K826" s="281"/>
      <c r="L826" s="281"/>
      <c r="M826" s="281"/>
      <c r="N826" s="281"/>
      <c r="O826" s="281"/>
      <c r="P826" s="281"/>
      <c r="Q826" s="281"/>
      <c r="R826" s="281"/>
      <c r="S826" s="281"/>
      <c r="T826" s="281"/>
      <c r="U826" s="281"/>
      <c r="V826" s="281"/>
      <c r="W826" s="281"/>
      <c r="X826" s="281"/>
      <c r="Y826" s="281"/>
      <c r="Z826" s="281"/>
    </row>
    <row r="827" spans="1:26" ht="12.75" customHeight="1">
      <c r="A827" s="281"/>
      <c r="B827" s="281"/>
      <c r="C827" s="281"/>
      <c r="D827" s="281"/>
      <c r="E827" s="281"/>
      <c r="F827" s="281"/>
      <c r="G827" s="281"/>
      <c r="H827" s="281"/>
      <c r="I827" s="281"/>
      <c r="J827" s="281"/>
      <c r="K827" s="281"/>
      <c r="L827" s="281"/>
      <c r="M827" s="281"/>
      <c r="N827" s="281"/>
      <c r="O827" s="281"/>
      <c r="P827" s="281"/>
      <c r="Q827" s="281"/>
      <c r="R827" s="281"/>
      <c r="S827" s="281"/>
      <c r="T827" s="281"/>
      <c r="U827" s="281"/>
      <c r="V827" s="281"/>
      <c r="W827" s="281"/>
      <c r="X827" s="281"/>
      <c r="Y827" s="281"/>
      <c r="Z827" s="281"/>
    </row>
    <row r="828" spans="1:26" ht="12.75" customHeight="1">
      <c r="A828" s="281"/>
      <c r="B828" s="281"/>
      <c r="C828" s="281"/>
      <c r="D828" s="281"/>
      <c r="E828" s="281"/>
      <c r="F828" s="281"/>
      <c r="G828" s="281"/>
      <c r="H828" s="281"/>
      <c r="I828" s="281"/>
      <c r="J828" s="281"/>
      <c r="K828" s="281"/>
      <c r="L828" s="281"/>
      <c r="M828" s="281"/>
      <c r="N828" s="281"/>
      <c r="O828" s="281"/>
      <c r="P828" s="281"/>
      <c r="Q828" s="281"/>
      <c r="R828" s="281"/>
      <c r="S828" s="281"/>
      <c r="T828" s="281"/>
      <c r="U828" s="281"/>
      <c r="V828" s="281"/>
      <c r="W828" s="281"/>
      <c r="X828" s="281"/>
      <c r="Y828" s="281"/>
      <c r="Z828" s="281"/>
    </row>
    <row r="829" spans="1:26" ht="12.75" customHeight="1">
      <c r="A829" s="281"/>
      <c r="B829" s="281"/>
      <c r="C829" s="281"/>
      <c r="D829" s="281"/>
      <c r="E829" s="281"/>
      <c r="F829" s="281"/>
      <c r="G829" s="281"/>
      <c r="H829" s="281"/>
      <c r="I829" s="281"/>
      <c r="J829" s="281"/>
      <c r="K829" s="281"/>
      <c r="L829" s="281"/>
      <c r="M829" s="281"/>
      <c r="N829" s="281"/>
      <c r="O829" s="281"/>
      <c r="P829" s="281"/>
      <c r="Q829" s="281"/>
      <c r="R829" s="281"/>
      <c r="S829" s="281"/>
      <c r="T829" s="281"/>
      <c r="U829" s="281"/>
      <c r="V829" s="281"/>
      <c r="W829" s="281"/>
      <c r="X829" s="281"/>
      <c r="Y829" s="281"/>
      <c r="Z829" s="281"/>
    </row>
    <row r="830" spans="1:26" ht="12.75" customHeight="1">
      <c r="A830" s="281"/>
      <c r="B830" s="281"/>
      <c r="C830" s="281"/>
      <c r="D830" s="281"/>
      <c r="E830" s="281"/>
      <c r="F830" s="281"/>
      <c r="G830" s="281"/>
      <c r="H830" s="281"/>
      <c r="I830" s="281"/>
      <c r="J830" s="281"/>
      <c r="K830" s="281"/>
      <c r="L830" s="281"/>
      <c r="M830" s="281"/>
      <c r="N830" s="281"/>
      <c r="O830" s="281"/>
      <c r="P830" s="281"/>
      <c r="Q830" s="281"/>
      <c r="R830" s="281"/>
      <c r="S830" s="281"/>
      <c r="T830" s="281"/>
      <c r="U830" s="281"/>
      <c r="V830" s="281"/>
      <c r="W830" s="281"/>
      <c r="X830" s="281"/>
      <c r="Y830" s="281"/>
      <c r="Z830" s="281"/>
    </row>
    <row r="831" spans="1:26" ht="12.75" customHeight="1">
      <c r="A831" s="281"/>
      <c r="B831" s="281"/>
      <c r="C831" s="281"/>
      <c r="D831" s="281"/>
      <c r="E831" s="281"/>
      <c r="F831" s="281"/>
      <c r="G831" s="281"/>
      <c r="H831" s="281"/>
      <c r="I831" s="281"/>
      <c r="J831" s="281"/>
      <c r="K831" s="281"/>
      <c r="L831" s="281"/>
      <c r="M831" s="281"/>
      <c r="N831" s="281"/>
      <c r="O831" s="281"/>
      <c r="P831" s="281"/>
      <c r="Q831" s="281"/>
      <c r="R831" s="281"/>
      <c r="S831" s="281"/>
      <c r="T831" s="281"/>
      <c r="U831" s="281"/>
      <c r="V831" s="281"/>
      <c r="W831" s="281"/>
      <c r="X831" s="281"/>
      <c r="Y831" s="281"/>
      <c r="Z831" s="281"/>
    </row>
    <row r="832" spans="1:26" ht="12.75" customHeight="1">
      <c r="A832" s="281"/>
      <c r="B832" s="281"/>
      <c r="C832" s="281"/>
      <c r="D832" s="281"/>
      <c r="E832" s="281"/>
      <c r="F832" s="281"/>
      <c r="G832" s="281"/>
      <c r="H832" s="281"/>
      <c r="I832" s="281"/>
      <c r="J832" s="281"/>
      <c r="K832" s="281"/>
      <c r="L832" s="281"/>
      <c r="M832" s="281"/>
      <c r="N832" s="281"/>
      <c r="O832" s="281"/>
      <c r="P832" s="281"/>
      <c r="Q832" s="281"/>
      <c r="R832" s="281"/>
      <c r="S832" s="281"/>
      <c r="T832" s="281"/>
      <c r="U832" s="281"/>
      <c r="V832" s="281"/>
      <c r="W832" s="281"/>
      <c r="X832" s="281"/>
      <c r="Y832" s="281"/>
      <c r="Z832" s="281"/>
    </row>
    <row r="833" spans="1:26" ht="12.75" customHeight="1">
      <c r="A833" s="281"/>
      <c r="B833" s="281"/>
      <c r="C833" s="281"/>
      <c r="D833" s="281"/>
      <c r="E833" s="281"/>
      <c r="F833" s="281"/>
      <c r="G833" s="281"/>
      <c r="H833" s="281"/>
      <c r="I833" s="281"/>
      <c r="J833" s="281"/>
      <c r="K833" s="281"/>
      <c r="L833" s="281"/>
      <c r="M833" s="281"/>
      <c r="N833" s="281"/>
      <c r="O833" s="281"/>
      <c r="P833" s="281"/>
      <c r="Q833" s="281"/>
      <c r="R833" s="281"/>
      <c r="S833" s="281"/>
      <c r="T833" s="281"/>
      <c r="U833" s="281"/>
      <c r="V833" s="281"/>
      <c r="W833" s="281"/>
      <c r="X833" s="281"/>
      <c r="Y833" s="281"/>
      <c r="Z833" s="281"/>
    </row>
    <row r="834" spans="1:26" ht="12.75" customHeight="1">
      <c r="A834" s="281"/>
      <c r="B834" s="281"/>
      <c r="C834" s="281"/>
      <c r="D834" s="281"/>
      <c r="E834" s="281"/>
      <c r="F834" s="281"/>
      <c r="G834" s="281"/>
      <c r="H834" s="281"/>
      <c r="I834" s="281"/>
      <c r="J834" s="281"/>
      <c r="K834" s="281"/>
      <c r="L834" s="281"/>
      <c r="M834" s="281"/>
      <c r="N834" s="281"/>
      <c r="O834" s="281"/>
      <c r="P834" s="281"/>
      <c r="Q834" s="281"/>
      <c r="R834" s="281"/>
      <c r="S834" s="281"/>
      <c r="T834" s="281"/>
      <c r="U834" s="281"/>
      <c r="V834" s="281"/>
      <c r="W834" s="281"/>
      <c r="X834" s="281"/>
      <c r="Y834" s="281"/>
      <c r="Z834" s="281"/>
    </row>
    <row r="835" spans="1:26" ht="12.75" customHeight="1">
      <c r="A835" s="281"/>
      <c r="B835" s="281"/>
      <c r="C835" s="281"/>
      <c r="D835" s="281"/>
      <c r="E835" s="281"/>
      <c r="F835" s="281"/>
      <c r="G835" s="281"/>
      <c r="H835" s="281"/>
      <c r="I835" s="281"/>
      <c r="J835" s="281"/>
      <c r="K835" s="281"/>
      <c r="L835" s="281"/>
      <c r="M835" s="281"/>
      <c r="N835" s="281"/>
      <c r="O835" s="281"/>
      <c r="P835" s="281"/>
      <c r="Q835" s="281"/>
      <c r="R835" s="281"/>
      <c r="S835" s="281"/>
      <c r="T835" s="281"/>
      <c r="U835" s="281"/>
      <c r="V835" s="281"/>
      <c r="W835" s="281"/>
      <c r="X835" s="281"/>
      <c r="Y835" s="281"/>
      <c r="Z835" s="281"/>
    </row>
    <row r="836" spans="1:26" ht="12.75" customHeight="1">
      <c r="A836" s="281"/>
      <c r="B836" s="281"/>
      <c r="C836" s="281"/>
      <c r="D836" s="281"/>
      <c r="E836" s="281"/>
      <c r="F836" s="281"/>
      <c r="G836" s="281"/>
      <c r="H836" s="281"/>
      <c r="I836" s="281"/>
      <c r="J836" s="281"/>
      <c r="K836" s="281"/>
      <c r="L836" s="281"/>
      <c r="M836" s="281"/>
      <c r="N836" s="281"/>
      <c r="O836" s="281"/>
      <c r="P836" s="281"/>
      <c r="Q836" s="281"/>
      <c r="R836" s="281"/>
      <c r="S836" s="281"/>
      <c r="T836" s="281"/>
      <c r="U836" s="281"/>
      <c r="V836" s="281"/>
      <c r="W836" s="281"/>
      <c r="X836" s="281"/>
      <c r="Y836" s="281"/>
      <c r="Z836" s="281"/>
    </row>
    <row r="837" spans="1:26" ht="12.75" customHeight="1">
      <c r="A837" s="281"/>
      <c r="B837" s="281"/>
      <c r="C837" s="281"/>
      <c r="D837" s="281"/>
      <c r="E837" s="281"/>
      <c r="F837" s="281"/>
      <c r="G837" s="281"/>
      <c r="H837" s="281"/>
      <c r="I837" s="281"/>
      <c r="J837" s="281"/>
      <c r="K837" s="281"/>
      <c r="L837" s="281"/>
      <c r="M837" s="281"/>
      <c r="N837" s="281"/>
      <c r="O837" s="281"/>
      <c r="P837" s="281"/>
      <c r="Q837" s="281"/>
      <c r="R837" s="281"/>
      <c r="S837" s="281"/>
      <c r="T837" s="281"/>
      <c r="U837" s="281"/>
      <c r="V837" s="281"/>
      <c r="W837" s="281"/>
      <c r="X837" s="281"/>
      <c r="Y837" s="281"/>
      <c r="Z837" s="281"/>
    </row>
    <row r="838" spans="1:26" ht="12.75" customHeight="1">
      <c r="A838" s="281"/>
      <c r="B838" s="281"/>
      <c r="C838" s="281"/>
      <c r="D838" s="281"/>
      <c r="E838" s="281"/>
      <c r="F838" s="281"/>
      <c r="G838" s="281"/>
      <c r="H838" s="281"/>
      <c r="I838" s="281"/>
      <c r="J838" s="281"/>
      <c r="K838" s="281"/>
      <c r="L838" s="281"/>
      <c r="M838" s="281"/>
      <c r="N838" s="281"/>
      <c r="O838" s="281"/>
      <c r="P838" s="281"/>
      <c r="Q838" s="281"/>
      <c r="R838" s="281"/>
      <c r="S838" s="281"/>
      <c r="T838" s="281"/>
      <c r="U838" s="281"/>
      <c r="V838" s="281"/>
      <c r="W838" s="281"/>
      <c r="X838" s="281"/>
      <c r="Y838" s="281"/>
      <c r="Z838" s="281"/>
    </row>
    <row r="839" spans="1:26" ht="12.75" customHeight="1">
      <c r="A839" s="281"/>
      <c r="B839" s="281"/>
      <c r="C839" s="281"/>
      <c r="D839" s="281"/>
      <c r="E839" s="281"/>
      <c r="F839" s="281"/>
      <c r="G839" s="281"/>
      <c r="H839" s="281"/>
      <c r="I839" s="281"/>
      <c r="J839" s="281"/>
      <c r="K839" s="281"/>
      <c r="L839" s="281"/>
      <c r="M839" s="281"/>
      <c r="N839" s="281"/>
      <c r="O839" s="281"/>
      <c r="P839" s="281"/>
      <c r="Q839" s="281"/>
      <c r="R839" s="281"/>
      <c r="S839" s="281"/>
      <c r="T839" s="281"/>
      <c r="U839" s="281"/>
      <c r="V839" s="281"/>
      <c r="W839" s="281"/>
      <c r="X839" s="281"/>
      <c r="Y839" s="281"/>
      <c r="Z839" s="281"/>
    </row>
    <row r="840" spans="1:26" ht="12.75" customHeight="1">
      <c r="A840" s="281"/>
      <c r="B840" s="281"/>
      <c r="C840" s="281"/>
      <c r="D840" s="281"/>
      <c r="E840" s="281"/>
      <c r="F840" s="281"/>
      <c r="G840" s="281"/>
      <c r="H840" s="281"/>
      <c r="I840" s="281"/>
      <c r="J840" s="281"/>
      <c r="K840" s="281"/>
      <c r="L840" s="281"/>
      <c r="M840" s="281"/>
      <c r="N840" s="281"/>
      <c r="O840" s="281"/>
      <c r="P840" s="281"/>
      <c r="Q840" s="281"/>
      <c r="R840" s="281"/>
      <c r="S840" s="281"/>
      <c r="T840" s="281"/>
      <c r="U840" s="281"/>
      <c r="V840" s="281"/>
      <c r="W840" s="281"/>
      <c r="X840" s="281"/>
      <c r="Y840" s="281"/>
      <c r="Z840" s="281"/>
    </row>
    <row r="841" spans="1:26" ht="12.75" customHeight="1">
      <c r="A841" s="281"/>
      <c r="B841" s="281"/>
      <c r="C841" s="281"/>
      <c r="D841" s="281"/>
      <c r="E841" s="281"/>
      <c r="F841" s="281"/>
      <c r="G841" s="281"/>
      <c r="H841" s="281"/>
      <c r="I841" s="281"/>
      <c r="J841" s="281"/>
      <c r="K841" s="281"/>
      <c r="L841" s="281"/>
      <c r="M841" s="281"/>
      <c r="N841" s="281"/>
      <c r="O841" s="281"/>
      <c r="P841" s="281"/>
      <c r="Q841" s="281"/>
      <c r="R841" s="281"/>
      <c r="S841" s="281"/>
      <c r="T841" s="281"/>
      <c r="U841" s="281"/>
      <c r="V841" s="281"/>
      <c r="W841" s="281"/>
      <c r="X841" s="281"/>
      <c r="Y841" s="281"/>
      <c r="Z841" s="281"/>
    </row>
    <row r="842" spans="1:26" ht="12.75" customHeight="1">
      <c r="A842" s="281"/>
      <c r="B842" s="281"/>
      <c r="C842" s="281"/>
      <c r="D842" s="281"/>
      <c r="E842" s="281"/>
      <c r="F842" s="281"/>
      <c r="G842" s="281"/>
      <c r="H842" s="281"/>
      <c r="I842" s="281"/>
      <c r="J842" s="281"/>
      <c r="K842" s="281"/>
      <c r="L842" s="281"/>
      <c r="M842" s="281"/>
      <c r="N842" s="281"/>
      <c r="O842" s="281"/>
      <c r="P842" s="281"/>
      <c r="Q842" s="281"/>
      <c r="R842" s="281"/>
      <c r="S842" s="281"/>
      <c r="T842" s="281"/>
      <c r="U842" s="281"/>
      <c r="V842" s="281"/>
      <c r="W842" s="281"/>
      <c r="X842" s="281"/>
      <c r="Y842" s="281"/>
      <c r="Z842" s="281"/>
    </row>
    <row r="843" spans="1:26" ht="12.75" customHeight="1">
      <c r="A843" s="281"/>
      <c r="B843" s="281"/>
      <c r="C843" s="281"/>
      <c r="D843" s="281"/>
      <c r="E843" s="281"/>
      <c r="F843" s="281"/>
      <c r="G843" s="281"/>
      <c r="H843" s="281"/>
      <c r="I843" s="281"/>
      <c r="J843" s="281"/>
      <c r="K843" s="281"/>
      <c r="L843" s="281"/>
      <c r="M843" s="281"/>
      <c r="N843" s="281"/>
      <c r="O843" s="281"/>
      <c r="P843" s="281"/>
      <c r="Q843" s="281"/>
      <c r="R843" s="281"/>
      <c r="S843" s="281"/>
      <c r="T843" s="281"/>
      <c r="U843" s="281"/>
      <c r="V843" s="281"/>
      <c r="W843" s="281"/>
      <c r="X843" s="281"/>
      <c r="Y843" s="281"/>
      <c r="Z843" s="281"/>
    </row>
    <row r="844" spans="1:26" ht="12.75" customHeight="1">
      <c r="A844" s="281"/>
      <c r="B844" s="281"/>
      <c r="C844" s="281"/>
      <c r="D844" s="281"/>
      <c r="E844" s="281"/>
      <c r="F844" s="281"/>
      <c r="G844" s="281"/>
      <c r="H844" s="281"/>
      <c r="I844" s="281"/>
      <c r="J844" s="281"/>
      <c r="K844" s="281"/>
      <c r="L844" s="281"/>
      <c r="M844" s="281"/>
      <c r="N844" s="281"/>
      <c r="O844" s="281"/>
      <c r="P844" s="281"/>
      <c r="Q844" s="281"/>
      <c r="R844" s="281"/>
      <c r="S844" s="281"/>
      <c r="T844" s="281"/>
      <c r="U844" s="281"/>
      <c r="V844" s="281"/>
      <c r="W844" s="281"/>
      <c r="X844" s="281"/>
      <c r="Y844" s="281"/>
      <c r="Z844" s="281"/>
    </row>
    <row r="845" spans="1:26" ht="12.75" customHeight="1">
      <c r="A845" s="281"/>
      <c r="B845" s="281"/>
      <c r="C845" s="281"/>
      <c r="D845" s="281"/>
      <c r="E845" s="281"/>
      <c r="F845" s="281"/>
      <c r="G845" s="281"/>
      <c r="H845" s="281"/>
      <c r="I845" s="281"/>
      <c r="J845" s="281"/>
      <c r="K845" s="281"/>
      <c r="L845" s="281"/>
      <c r="M845" s="281"/>
      <c r="N845" s="281"/>
      <c r="O845" s="281"/>
      <c r="P845" s="281"/>
      <c r="Q845" s="281"/>
      <c r="R845" s="281"/>
      <c r="S845" s="281"/>
      <c r="T845" s="281"/>
      <c r="U845" s="281"/>
      <c r="V845" s="281"/>
      <c r="W845" s="281"/>
      <c r="X845" s="281"/>
      <c r="Y845" s="281"/>
      <c r="Z845" s="281"/>
    </row>
    <row r="846" spans="1:26" ht="12.75" customHeight="1">
      <c r="A846" s="281"/>
      <c r="B846" s="281"/>
      <c r="C846" s="281"/>
      <c r="D846" s="281"/>
      <c r="E846" s="281"/>
      <c r="F846" s="281"/>
      <c r="G846" s="281"/>
      <c r="H846" s="281"/>
      <c r="I846" s="281"/>
      <c r="J846" s="281"/>
      <c r="K846" s="281"/>
      <c r="L846" s="281"/>
      <c r="M846" s="281"/>
      <c r="N846" s="281"/>
      <c r="O846" s="281"/>
      <c r="P846" s="281"/>
      <c r="Q846" s="281"/>
      <c r="R846" s="281"/>
      <c r="S846" s="281"/>
      <c r="T846" s="281"/>
      <c r="U846" s="281"/>
      <c r="V846" s="281"/>
      <c r="W846" s="281"/>
      <c r="X846" s="281"/>
      <c r="Y846" s="281"/>
      <c r="Z846" s="281"/>
    </row>
    <row r="847" spans="1:26" ht="12.75" customHeight="1">
      <c r="A847" s="281"/>
      <c r="B847" s="281"/>
      <c r="C847" s="281"/>
      <c r="D847" s="281"/>
      <c r="E847" s="281"/>
      <c r="F847" s="281"/>
      <c r="G847" s="281"/>
      <c r="H847" s="281"/>
      <c r="I847" s="281"/>
      <c r="J847" s="281"/>
      <c r="K847" s="281"/>
      <c r="L847" s="281"/>
      <c r="M847" s="281"/>
      <c r="N847" s="281"/>
      <c r="O847" s="281"/>
      <c r="P847" s="281"/>
      <c r="Q847" s="281"/>
      <c r="R847" s="281"/>
      <c r="S847" s="281"/>
      <c r="T847" s="281"/>
      <c r="U847" s="281"/>
      <c r="V847" s="281"/>
      <c r="W847" s="281"/>
      <c r="X847" s="281"/>
      <c r="Y847" s="281"/>
      <c r="Z847" s="281"/>
    </row>
    <row r="848" spans="1:26" ht="12.75" customHeight="1">
      <c r="A848" s="281"/>
      <c r="B848" s="281"/>
      <c r="C848" s="281"/>
      <c r="D848" s="281"/>
      <c r="E848" s="281"/>
      <c r="F848" s="281"/>
      <c r="G848" s="281"/>
      <c r="H848" s="281"/>
      <c r="I848" s="281"/>
      <c r="J848" s="281"/>
      <c r="K848" s="281"/>
      <c r="L848" s="281"/>
      <c r="M848" s="281"/>
      <c r="N848" s="281"/>
      <c r="O848" s="281"/>
      <c r="P848" s="281"/>
      <c r="Q848" s="281"/>
      <c r="R848" s="281"/>
      <c r="S848" s="281"/>
      <c r="T848" s="281"/>
      <c r="U848" s="281"/>
      <c r="V848" s="281"/>
      <c r="W848" s="281"/>
      <c r="X848" s="281"/>
      <c r="Y848" s="281"/>
      <c r="Z848" s="281"/>
    </row>
    <row r="849" spans="1:26" ht="12.75" customHeight="1">
      <c r="A849" s="281"/>
      <c r="B849" s="281"/>
      <c r="C849" s="281"/>
      <c r="D849" s="281"/>
      <c r="E849" s="281"/>
      <c r="F849" s="281"/>
      <c r="G849" s="281"/>
      <c r="H849" s="281"/>
      <c r="I849" s="281"/>
      <c r="J849" s="281"/>
      <c r="K849" s="281"/>
      <c r="L849" s="281"/>
      <c r="M849" s="281"/>
      <c r="N849" s="281"/>
      <c r="O849" s="281"/>
      <c r="P849" s="281"/>
      <c r="Q849" s="281"/>
      <c r="R849" s="281"/>
      <c r="S849" s="281"/>
      <c r="T849" s="281"/>
      <c r="U849" s="281"/>
      <c r="V849" s="281"/>
      <c r="W849" s="281"/>
      <c r="X849" s="281"/>
      <c r="Y849" s="281"/>
      <c r="Z849" s="281"/>
    </row>
    <row r="850" spans="1:26" ht="12.75" customHeight="1">
      <c r="A850" s="281"/>
      <c r="B850" s="281"/>
      <c r="C850" s="281"/>
      <c r="D850" s="281"/>
      <c r="E850" s="281"/>
      <c r="F850" s="281"/>
      <c r="G850" s="281"/>
      <c r="H850" s="281"/>
      <c r="I850" s="281"/>
      <c r="J850" s="281"/>
      <c r="K850" s="281"/>
      <c r="L850" s="281"/>
      <c r="M850" s="281"/>
      <c r="N850" s="281"/>
      <c r="O850" s="281"/>
      <c r="P850" s="281"/>
      <c r="Q850" s="281"/>
      <c r="R850" s="281"/>
      <c r="S850" s="281"/>
      <c r="T850" s="281"/>
      <c r="U850" s="281"/>
      <c r="V850" s="281"/>
      <c r="W850" s="281"/>
      <c r="X850" s="281"/>
      <c r="Y850" s="281"/>
      <c r="Z850" s="281"/>
    </row>
    <row r="851" spans="1:26" ht="12.75" customHeight="1">
      <c r="A851" s="281"/>
      <c r="B851" s="281"/>
      <c r="C851" s="281"/>
      <c r="D851" s="281"/>
      <c r="E851" s="281"/>
      <c r="F851" s="281"/>
      <c r="G851" s="281"/>
      <c r="H851" s="281"/>
      <c r="I851" s="281"/>
      <c r="J851" s="281"/>
      <c r="K851" s="281"/>
      <c r="L851" s="281"/>
      <c r="M851" s="281"/>
      <c r="N851" s="281"/>
      <c r="O851" s="281"/>
      <c r="P851" s="281"/>
      <c r="Q851" s="281"/>
      <c r="R851" s="281"/>
      <c r="S851" s="281"/>
      <c r="T851" s="281"/>
      <c r="U851" s="281"/>
      <c r="V851" s="281"/>
      <c r="W851" s="281"/>
      <c r="X851" s="281"/>
      <c r="Y851" s="281"/>
      <c r="Z851" s="281"/>
    </row>
    <row r="852" spans="1:26" ht="12.75" customHeight="1">
      <c r="A852" s="281"/>
      <c r="B852" s="281"/>
      <c r="C852" s="281"/>
      <c r="D852" s="281"/>
      <c r="E852" s="281"/>
      <c r="F852" s="281"/>
      <c r="G852" s="281"/>
      <c r="H852" s="281"/>
      <c r="I852" s="281"/>
      <c r="J852" s="281"/>
      <c r="K852" s="281"/>
      <c r="L852" s="281"/>
      <c r="M852" s="281"/>
      <c r="N852" s="281"/>
      <c r="O852" s="281"/>
      <c r="P852" s="281"/>
      <c r="Q852" s="281"/>
      <c r="R852" s="281"/>
      <c r="S852" s="281"/>
      <c r="T852" s="281"/>
      <c r="U852" s="281"/>
      <c r="V852" s="281"/>
      <c r="W852" s="281"/>
      <c r="X852" s="281"/>
      <c r="Y852" s="281"/>
      <c r="Z852" s="281"/>
    </row>
    <row r="853" spans="1:26" ht="12.75" customHeight="1">
      <c r="A853" s="281"/>
      <c r="B853" s="281"/>
      <c r="C853" s="281"/>
      <c r="D853" s="281"/>
      <c r="E853" s="281"/>
      <c r="F853" s="281"/>
      <c r="G853" s="281"/>
      <c r="H853" s="281"/>
      <c r="I853" s="281"/>
      <c r="J853" s="281"/>
      <c r="K853" s="281"/>
      <c r="L853" s="281"/>
      <c r="M853" s="281"/>
      <c r="N853" s="281"/>
      <c r="O853" s="281"/>
      <c r="P853" s="281"/>
      <c r="Q853" s="281"/>
      <c r="R853" s="281"/>
      <c r="S853" s="281"/>
      <c r="T853" s="281"/>
      <c r="U853" s="281"/>
      <c r="V853" s="281"/>
      <c r="W853" s="281"/>
      <c r="X853" s="281"/>
      <c r="Y853" s="281"/>
      <c r="Z853" s="281"/>
    </row>
    <row r="854" spans="1:26" ht="12.75" customHeight="1">
      <c r="A854" s="281"/>
      <c r="B854" s="281"/>
      <c r="C854" s="281"/>
      <c r="D854" s="281"/>
      <c r="E854" s="281"/>
      <c r="F854" s="281"/>
      <c r="G854" s="281"/>
      <c r="H854" s="281"/>
      <c r="I854" s="281"/>
      <c r="J854" s="281"/>
      <c r="K854" s="281"/>
      <c r="L854" s="281"/>
      <c r="M854" s="281"/>
      <c r="N854" s="281"/>
      <c r="O854" s="281"/>
      <c r="P854" s="281"/>
      <c r="Q854" s="281"/>
      <c r="R854" s="281"/>
      <c r="S854" s="281"/>
      <c r="T854" s="281"/>
      <c r="U854" s="281"/>
      <c r="V854" s="281"/>
      <c r="W854" s="281"/>
      <c r="X854" s="281"/>
      <c r="Y854" s="281"/>
      <c r="Z854" s="281"/>
    </row>
    <row r="855" spans="1:26" ht="12.75" customHeight="1">
      <c r="A855" s="281"/>
      <c r="B855" s="281"/>
      <c r="C855" s="281"/>
      <c r="D855" s="281"/>
      <c r="E855" s="281"/>
      <c r="F855" s="281"/>
      <c r="G855" s="281"/>
      <c r="H855" s="281"/>
      <c r="I855" s="281"/>
      <c r="J855" s="281"/>
      <c r="K855" s="281"/>
      <c r="L855" s="281"/>
      <c r="M855" s="281"/>
      <c r="N855" s="281"/>
      <c r="O855" s="281"/>
      <c r="P855" s="281"/>
      <c r="Q855" s="281"/>
      <c r="R855" s="281"/>
      <c r="S855" s="281"/>
      <c r="T855" s="281"/>
      <c r="U855" s="281"/>
      <c r="V855" s="281"/>
      <c r="W855" s="281"/>
      <c r="X855" s="281"/>
      <c r="Y855" s="281"/>
      <c r="Z855" s="281"/>
    </row>
    <row r="856" spans="1:26" ht="12.75" customHeight="1">
      <c r="A856" s="281"/>
      <c r="B856" s="281"/>
      <c r="C856" s="281"/>
      <c r="D856" s="281"/>
      <c r="E856" s="281"/>
      <c r="F856" s="281"/>
      <c r="G856" s="281"/>
      <c r="H856" s="281"/>
      <c r="I856" s="281"/>
      <c r="J856" s="281"/>
      <c r="K856" s="281"/>
      <c r="L856" s="281"/>
      <c r="M856" s="281"/>
      <c r="N856" s="281"/>
      <c r="O856" s="281"/>
      <c r="P856" s="281"/>
      <c r="Q856" s="281"/>
      <c r="R856" s="281"/>
      <c r="S856" s="281"/>
      <c r="T856" s="281"/>
      <c r="U856" s="281"/>
      <c r="V856" s="281"/>
      <c r="W856" s="281"/>
      <c r="X856" s="281"/>
      <c r="Y856" s="281"/>
      <c r="Z856" s="281"/>
    </row>
    <row r="857" spans="1:26" ht="12.75" customHeight="1">
      <c r="A857" s="281"/>
      <c r="B857" s="281"/>
      <c r="C857" s="281"/>
      <c r="D857" s="281"/>
      <c r="E857" s="281"/>
      <c r="F857" s="281"/>
      <c r="G857" s="281"/>
      <c r="H857" s="281"/>
      <c r="I857" s="281"/>
      <c r="J857" s="281"/>
      <c r="K857" s="281"/>
      <c r="L857" s="281"/>
      <c r="M857" s="281"/>
      <c r="N857" s="281"/>
      <c r="O857" s="281"/>
      <c r="P857" s="281"/>
      <c r="Q857" s="281"/>
      <c r="R857" s="281"/>
      <c r="S857" s="281"/>
      <c r="T857" s="281"/>
      <c r="U857" s="281"/>
      <c r="V857" s="281"/>
      <c r="W857" s="281"/>
      <c r="X857" s="281"/>
      <c r="Y857" s="281"/>
      <c r="Z857" s="281"/>
    </row>
    <row r="858" spans="1:26" ht="12.75" customHeight="1">
      <c r="A858" s="281"/>
      <c r="B858" s="281"/>
      <c r="C858" s="281"/>
      <c r="D858" s="281"/>
      <c r="E858" s="281"/>
      <c r="F858" s="281"/>
      <c r="G858" s="281"/>
      <c r="H858" s="281"/>
      <c r="I858" s="281"/>
      <c r="J858" s="281"/>
      <c r="K858" s="281"/>
      <c r="L858" s="281"/>
      <c r="M858" s="281"/>
      <c r="N858" s="281"/>
      <c r="O858" s="281"/>
      <c r="P858" s="281"/>
      <c r="Q858" s="281"/>
      <c r="R858" s="281"/>
      <c r="S858" s="281"/>
      <c r="T858" s="281"/>
      <c r="U858" s="281"/>
      <c r="V858" s="281"/>
      <c r="W858" s="281"/>
      <c r="X858" s="281"/>
      <c r="Y858" s="281"/>
      <c r="Z858" s="281"/>
    </row>
    <row r="859" spans="1:26" ht="12.75" customHeight="1">
      <c r="A859" s="281"/>
      <c r="B859" s="281"/>
      <c r="C859" s="281"/>
      <c r="D859" s="281"/>
      <c r="E859" s="281"/>
      <c r="F859" s="281"/>
      <c r="G859" s="281"/>
      <c r="H859" s="281"/>
      <c r="I859" s="281"/>
      <c r="J859" s="281"/>
      <c r="K859" s="281"/>
      <c r="L859" s="281"/>
      <c r="M859" s="281"/>
      <c r="N859" s="281"/>
      <c r="O859" s="281"/>
      <c r="P859" s="281"/>
      <c r="Q859" s="281"/>
      <c r="R859" s="281"/>
      <c r="S859" s="281"/>
      <c r="T859" s="281"/>
      <c r="U859" s="281"/>
      <c r="V859" s="281"/>
      <c r="W859" s="281"/>
      <c r="X859" s="281"/>
      <c r="Y859" s="281"/>
      <c r="Z859" s="281"/>
    </row>
    <row r="860" spans="1:26" ht="12.75" customHeight="1">
      <c r="A860" s="281"/>
      <c r="B860" s="281"/>
      <c r="C860" s="281"/>
      <c r="D860" s="281"/>
      <c r="E860" s="281"/>
      <c r="F860" s="281"/>
      <c r="G860" s="281"/>
      <c r="H860" s="281"/>
      <c r="I860" s="281"/>
      <c r="J860" s="281"/>
      <c r="K860" s="281"/>
      <c r="L860" s="281"/>
      <c r="M860" s="281"/>
      <c r="N860" s="281"/>
      <c r="O860" s="281"/>
      <c r="P860" s="281"/>
      <c r="Q860" s="281"/>
      <c r="R860" s="281"/>
      <c r="S860" s="281"/>
      <c r="T860" s="281"/>
      <c r="U860" s="281"/>
      <c r="V860" s="281"/>
      <c r="W860" s="281"/>
      <c r="X860" s="281"/>
      <c r="Y860" s="281"/>
      <c r="Z860" s="281"/>
    </row>
    <row r="861" spans="1:26" ht="12.75" customHeight="1">
      <c r="A861" s="281"/>
      <c r="B861" s="281"/>
      <c r="C861" s="281"/>
      <c r="D861" s="281"/>
      <c r="E861" s="281"/>
      <c r="F861" s="281"/>
      <c r="G861" s="281"/>
      <c r="H861" s="281"/>
      <c r="I861" s="281"/>
      <c r="J861" s="281"/>
      <c r="K861" s="281"/>
      <c r="L861" s="281"/>
      <c r="M861" s="281"/>
      <c r="N861" s="281"/>
      <c r="O861" s="281"/>
      <c r="P861" s="281"/>
      <c r="Q861" s="281"/>
      <c r="R861" s="281"/>
      <c r="S861" s="281"/>
      <c r="T861" s="281"/>
      <c r="U861" s="281"/>
      <c r="V861" s="281"/>
      <c r="W861" s="281"/>
      <c r="X861" s="281"/>
      <c r="Y861" s="281"/>
      <c r="Z861" s="281"/>
    </row>
    <row r="862" spans="1:26" ht="12.75" customHeight="1">
      <c r="A862" s="281"/>
      <c r="B862" s="281"/>
      <c r="C862" s="281"/>
      <c r="D862" s="281"/>
      <c r="E862" s="281"/>
      <c r="F862" s="281"/>
      <c r="G862" s="281"/>
      <c r="H862" s="281"/>
      <c r="I862" s="281"/>
      <c r="J862" s="281"/>
      <c r="K862" s="281"/>
      <c r="L862" s="281"/>
      <c r="M862" s="281"/>
      <c r="N862" s="281"/>
      <c r="O862" s="281"/>
      <c r="P862" s="281"/>
      <c r="Q862" s="281"/>
      <c r="R862" s="281"/>
      <c r="S862" s="281"/>
      <c r="T862" s="281"/>
      <c r="U862" s="281"/>
      <c r="V862" s="281"/>
      <c r="W862" s="281"/>
      <c r="X862" s="281"/>
      <c r="Y862" s="281"/>
      <c r="Z862" s="281"/>
    </row>
    <row r="863" spans="1:26" ht="12.75" customHeight="1">
      <c r="A863" s="281"/>
      <c r="B863" s="281"/>
      <c r="C863" s="281"/>
      <c r="D863" s="281"/>
      <c r="E863" s="281"/>
      <c r="F863" s="281"/>
      <c r="G863" s="281"/>
      <c r="H863" s="281"/>
      <c r="I863" s="281"/>
      <c r="J863" s="281"/>
      <c r="K863" s="281"/>
      <c r="L863" s="281"/>
      <c r="M863" s="281"/>
      <c r="N863" s="281"/>
      <c r="O863" s="281"/>
      <c r="P863" s="281"/>
      <c r="Q863" s="281"/>
      <c r="R863" s="281"/>
      <c r="S863" s="281"/>
      <c r="T863" s="281"/>
      <c r="U863" s="281"/>
      <c r="V863" s="281"/>
      <c r="W863" s="281"/>
      <c r="X863" s="281"/>
      <c r="Y863" s="281"/>
      <c r="Z863" s="281"/>
    </row>
    <row r="864" spans="1:26" ht="12.75" customHeight="1">
      <c r="A864" s="281"/>
      <c r="B864" s="281"/>
      <c r="C864" s="281"/>
      <c r="D864" s="281"/>
      <c r="E864" s="281"/>
      <c r="F864" s="281"/>
      <c r="G864" s="281"/>
      <c r="H864" s="281"/>
      <c r="I864" s="281"/>
      <c r="J864" s="281"/>
      <c r="K864" s="281"/>
      <c r="L864" s="281"/>
      <c r="M864" s="281"/>
      <c r="N864" s="281"/>
      <c r="O864" s="281"/>
      <c r="P864" s="281"/>
      <c r="Q864" s="281"/>
      <c r="R864" s="281"/>
      <c r="S864" s="281"/>
      <c r="T864" s="281"/>
      <c r="U864" s="281"/>
      <c r="V864" s="281"/>
      <c r="W864" s="281"/>
      <c r="X864" s="281"/>
      <c r="Y864" s="281"/>
      <c r="Z864" s="281"/>
    </row>
    <row r="865" spans="1:26" ht="12.75" customHeight="1">
      <c r="A865" s="281"/>
      <c r="B865" s="281"/>
      <c r="C865" s="281"/>
      <c r="D865" s="281"/>
      <c r="E865" s="281"/>
      <c r="F865" s="281"/>
      <c r="G865" s="281"/>
      <c r="H865" s="281"/>
      <c r="I865" s="281"/>
      <c r="J865" s="281"/>
      <c r="K865" s="281"/>
      <c r="L865" s="281"/>
      <c r="M865" s="281"/>
      <c r="N865" s="281"/>
      <c r="O865" s="281"/>
      <c r="P865" s="281"/>
      <c r="Q865" s="281"/>
      <c r="R865" s="281"/>
      <c r="S865" s="281"/>
      <c r="T865" s="281"/>
      <c r="U865" s="281"/>
      <c r="V865" s="281"/>
      <c r="W865" s="281"/>
      <c r="X865" s="281"/>
      <c r="Y865" s="281"/>
      <c r="Z865" s="281"/>
    </row>
    <row r="866" spans="1:26" ht="12.75" customHeight="1">
      <c r="A866" s="281"/>
      <c r="B866" s="281"/>
      <c r="C866" s="281"/>
      <c r="D866" s="281"/>
      <c r="E866" s="281"/>
      <c r="F866" s="281"/>
      <c r="G866" s="281"/>
      <c r="H866" s="281"/>
      <c r="I866" s="281"/>
      <c r="J866" s="281"/>
      <c r="K866" s="281"/>
      <c r="L866" s="281"/>
      <c r="M866" s="281"/>
      <c r="N866" s="281"/>
      <c r="O866" s="281"/>
      <c r="P866" s="281"/>
      <c r="Q866" s="281"/>
      <c r="R866" s="281"/>
      <c r="S866" s="281"/>
      <c r="T866" s="281"/>
      <c r="U866" s="281"/>
      <c r="V866" s="281"/>
      <c r="W866" s="281"/>
      <c r="X866" s="281"/>
      <c r="Y866" s="281"/>
      <c r="Z866" s="281"/>
    </row>
    <row r="867" spans="1:26" ht="12.75" customHeight="1">
      <c r="A867" s="281"/>
      <c r="B867" s="281"/>
      <c r="C867" s="281"/>
      <c r="D867" s="281"/>
      <c r="E867" s="281"/>
      <c r="F867" s="281"/>
      <c r="G867" s="281"/>
      <c r="H867" s="281"/>
      <c r="I867" s="281"/>
      <c r="J867" s="281"/>
      <c r="K867" s="281"/>
      <c r="L867" s="281"/>
      <c r="M867" s="281"/>
      <c r="N867" s="281"/>
      <c r="O867" s="281"/>
      <c r="P867" s="281"/>
      <c r="Q867" s="281"/>
      <c r="R867" s="281"/>
      <c r="S867" s="281"/>
      <c r="T867" s="281"/>
      <c r="U867" s="281"/>
      <c r="V867" s="281"/>
      <c r="W867" s="281"/>
      <c r="X867" s="281"/>
      <c r="Y867" s="281"/>
      <c r="Z867" s="281"/>
    </row>
    <row r="868" spans="1:26" ht="12.75" customHeight="1">
      <c r="A868" s="281"/>
      <c r="B868" s="281"/>
      <c r="C868" s="281"/>
      <c r="D868" s="281"/>
      <c r="E868" s="281"/>
      <c r="F868" s="281"/>
      <c r="G868" s="281"/>
      <c r="H868" s="281"/>
      <c r="I868" s="281"/>
      <c r="J868" s="281"/>
      <c r="K868" s="281"/>
      <c r="L868" s="281"/>
      <c r="M868" s="281"/>
      <c r="N868" s="281"/>
      <c r="O868" s="281"/>
      <c r="P868" s="281"/>
      <c r="Q868" s="281"/>
      <c r="R868" s="281"/>
      <c r="S868" s="281"/>
      <c r="T868" s="281"/>
      <c r="U868" s="281"/>
      <c r="V868" s="281"/>
      <c r="W868" s="281"/>
      <c r="X868" s="281"/>
      <c r="Y868" s="281"/>
      <c r="Z868" s="281"/>
    </row>
    <row r="869" spans="1:26" ht="12.75" customHeight="1">
      <c r="A869" s="281"/>
      <c r="B869" s="281"/>
      <c r="C869" s="281"/>
      <c r="D869" s="281"/>
      <c r="E869" s="281"/>
      <c r="F869" s="281"/>
      <c r="G869" s="281"/>
      <c r="H869" s="281"/>
      <c r="I869" s="281"/>
      <c r="J869" s="281"/>
      <c r="K869" s="281"/>
      <c r="L869" s="281"/>
      <c r="M869" s="281"/>
      <c r="N869" s="281"/>
      <c r="O869" s="281"/>
      <c r="P869" s="281"/>
      <c r="Q869" s="281"/>
      <c r="R869" s="281"/>
      <c r="S869" s="281"/>
      <c r="T869" s="281"/>
      <c r="U869" s="281"/>
      <c r="V869" s="281"/>
      <c r="W869" s="281"/>
      <c r="X869" s="281"/>
      <c r="Y869" s="281"/>
      <c r="Z869" s="281"/>
    </row>
    <row r="870" spans="1:26" ht="12.75" customHeight="1">
      <c r="A870" s="281"/>
      <c r="B870" s="281"/>
      <c r="C870" s="281"/>
      <c r="D870" s="281"/>
      <c r="E870" s="281"/>
      <c r="F870" s="281"/>
      <c r="G870" s="281"/>
      <c r="H870" s="281"/>
      <c r="I870" s="281"/>
      <c r="J870" s="281"/>
      <c r="K870" s="281"/>
      <c r="L870" s="281"/>
      <c r="M870" s="281"/>
      <c r="N870" s="281"/>
      <c r="O870" s="281"/>
      <c r="P870" s="281"/>
      <c r="Q870" s="281"/>
      <c r="R870" s="281"/>
      <c r="S870" s="281"/>
      <c r="T870" s="281"/>
      <c r="U870" s="281"/>
      <c r="V870" s="281"/>
      <c r="W870" s="281"/>
      <c r="X870" s="281"/>
      <c r="Y870" s="281"/>
      <c r="Z870" s="281"/>
    </row>
    <row r="871" spans="1:26" ht="12.75" customHeight="1">
      <c r="A871" s="281"/>
      <c r="B871" s="281"/>
      <c r="C871" s="281"/>
      <c r="D871" s="281"/>
      <c r="E871" s="281"/>
      <c r="F871" s="281"/>
      <c r="G871" s="281"/>
      <c r="H871" s="281"/>
      <c r="I871" s="281"/>
      <c r="J871" s="281"/>
      <c r="K871" s="281"/>
      <c r="L871" s="281"/>
      <c r="M871" s="281"/>
      <c r="N871" s="281"/>
      <c r="O871" s="281"/>
      <c r="P871" s="281"/>
      <c r="Q871" s="281"/>
      <c r="R871" s="281"/>
      <c r="S871" s="281"/>
      <c r="T871" s="281"/>
      <c r="U871" s="281"/>
      <c r="V871" s="281"/>
      <c r="W871" s="281"/>
      <c r="X871" s="281"/>
      <c r="Y871" s="281"/>
      <c r="Z871" s="281"/>
    </row>
    <row r="872" spans="1:26" ht="12.75" customHeight="1">
      <c r="A872" s="281"/>
      <c r="B872" s="281"/>
      <c r="C872" s="281"/>
      <c r="D872" s="281"/>
      <c r="E872" s="281"/>
      <c r="F872" s="281"/>
      <c r="G872" s="281"/>
      <c r="H872" s="281"/>
      <c r="I872" s="281"/>
      <c r="J872" s="281"/>
      <c r="K872" s="281"/>
      <c r="L872" s="281"/>
      <c r="M872" s="281"/>
      <c r="N872" s="281"/>
      <c r="O872" s="281"/>
      <c r="P872" s="281"/>
      <c r="Q872" s="281"/>
      <c r="R872" s="281"/>
      <c r="S872" s="281"/>
      <c r="T872" s="281"/>
      <c r="U872" s="281"/>
      <c r="V872" s="281"/>
      <c r="W872" s="281"/>
      <c r="X872" s="281"/>
      <c r="Y872" s="281"/>
      <c r="Z872" s="281"/>
    </row>
    <row r="873" spans="1:26" ht="12.75" customHeight="1">
      <c r="A873" s="281"/>
      <c r="B873" s="281"/>
      <c r="C873" s="281"/>
      <c r="D873" s="281"/>
      <c r="E873" s="281"/>
      <c r="F873" s="281"/>
      <c r="G873" s="281"/>
      <c r="H873" s="281"/>
      <c r="I873" s="281"/>
      <c r="J873" s="281"/>
      <c r="K873" s="281"/>
      <c r="L873" s="281"/>
      <c r="M873" s="281"/>
      <c r="N873" s="281"/>
      <c r="O873" s="281"/>
      <c r="P873" s="281"/>
      <c r="Q873" s="281"/>
      <c r="R873" s="281"/>
      <c r="S873" s="281"/>
      <c r="T873" s="281"/>
      <c r="U873" s="281"/>
      <c r="V873" s="281"/>
      <c r="W873" s="281"/>
      <c r="X873" s="281"/>
      <c r="Y873" s="281"/>
      <c r="Z873" s="281"/>
    </row>
    <row r="874" spans="1:26" ht="12.75" customHeight="1">
      <c r="A874" s="281"/>
      <c r="B874" s="281"/>
      <c r="C874" s="281"/>
      <c r="D874" s="281"/>
      <c r="E874" s="281"/>
      <c r="F874" s="281"/>
      <c r="G874" s="281"/>
      <c r="H874" s="281"/>
      <c r="I874" s="281"/>
      <c r="J874" s="281"/>
      <c r="K874" s="281"/>
      <c r="L874" s="281"/>
      <c r="M874" s="281"/>
      <c r="N874" s="281"/>
      <c r="O874" s="281"/>
      <c r="P874" s="281"/>
      <c r="Q874" s="281"/>
      <c r="R874" s="281"/>
      <c r="S874" s="281"/>
      <c r="T874" s="281"/>
      <c r="U874" s="281"/>
      <c r="V874" s="281"/>
      <c r="W874" s="281"/>
      <c r="X874" s="281"/>
      <c r="Y874" s="281"/>
      <c r="Z874" s="281"/>
    </row>
    <row r="875" spans="1:26" ht="12.75" customHeight="1">
      <c r="A875" s="281"/>
      <c r="B875" s="281"/>
      <c r="C875" s="281"/>
      <c r="D875" s="281"/>
      <c r="E875" s="281"/>
      <c r="F875" s="281"/>
      <c r="G875" s="281"/>
      <c r="H875" s="281"/>
      <c r="I875" s="281"/>
      <c r="J875" s="281"/>
      <c r="K875" s="281"/>
      <c r="L875" s="281"/>
      <c r="M875" s="281"/>
      <c r="N875" s="281"/>
      <c r="O875" s="281"/>
      <c r="P875" s="281"/>
      <c r="Q875" s="281"/>
      <c r="R875" s="281"/>
      <c r="S875" s="281"/>
      <c r="T875" s="281"/>
      <c r="U875" s="281"/>
      <c r="V875" s="281"/>
      <c r="W875" s="281"/>
      <c r="X875" s="281"/>
      <c r="Y875" s="281"/>
      <c r="Z875" s="281"/>
    </row>
    <row r="876" spans="1:26" ht="12.75" customHeight="1">
      <c r="A876" s="281"/>
      <c r="B876" s="281"/>
      <c r="C876" s="281"/>
      <c r="D876" s="281"/>
      <c r="E876" s="281"/>
      <c r="F876" s="281"/>
      <c r="G876" s="281"/>
      <c r="H876" s="281"/>
      <c r="I876" s="281"/>
      <c r="J876" s="281"/>
      <c r="K876" s="281"/>
      <c r="L876" s="281"/>
      <c r="M876" s="281"/>
      <c r="N876" s="281"/>
      <c r="O876" s="281"/>
      <c r="P876" s="281"/>
      <c r="Q876" s="281"/>
      <c r="R876" s="281"/>
      <c r="S876" s="281"/>
      <c r="T876" s="281"/>
      <c r="U876" s="281"/>
      <c r="V876" s="281"/>
      <c r="W876" s="281"/>
      <c r="X876" s="281"/>
      <c r="Y876" s="281"/>
      <c r="Z876" s="281"/>
    </row>
    <row r="877" spans="1:26" ht="12.75" customHeight="1">
      <c r="A877" s="281"/>
      <c r="B877" s="281"/>
      <c r="C877" s="281"/>
      <c r="D877" s="281"/>
      <c r="E877" s="281"/>
      <c r="F877" s="281"/>
      <c r="G877" s="281"/>
      <c r="H877" s="281"/>
      <c r="I877" s="281"/>
      <c r="J877" s="281"/>
      <c r="K877" s="281"/>
      <c r="L877" s="281"/>
      <c r="M877" s="281"/>
      <c r="N877" s="281"/>
      <c r="O877" s="281"/>
      <c r="P877" s="281"/>
      <c r="Q877" s="281"/>
      <c r="R877" s="281"/>
      <c r="S877" s="281"/>
      <c r="T877" s="281"/>
      <c r="U877" s="281"/>
      <c r="V877" s="281"/>
      <c r="W877" s="281"/>
      <c r="X877" s="281"/>
      <c r="Y877" s="281"/>
      <c r="Z877" s="281"/>
    </row>
    <row r="878" spans="1:26" ht="12.75" customHeight="1">
      <c r="A878" s="281"/>
      <c r="B878" s="281"/>
      <c r="C878" s="281"/>
      <c r="D878" s="281"/>
      <c r="E878" s="281"/>
      <c r="F878" s="281"/>
      <c r="G878" s="281"/>
      <c r="H878" s="281"/>
      <c r="I878" s="281"/>
      <c r="J878" s="281"/>
      <c r="K878" s="281"/>
      <c r="L878" s="281"/>
      <c r="M878" s="281"/>
      <c r="N878" s="281"/>
      <c r="O878" s="281"/>
      <c r="P878" s="281"/>
      <c r="Q878" s="281"/>
      <c r="R878" s="281"/>
      <c r="S878" s="281"/>
      <c r="T878" s="281"/>
      <c r="U878" s="281"/>
      <c r="V878" s="281"/>
      <c r="W878" s="281"/>
      <c r="X878" s="281"/>
      <c r="Y878" s="281"/>
      <c r="Z878" s="281"/>
    </row>
    <row r="879" spans="1:26" ht="12.75" customHeight="1">
      <c r="A879" s="281"/>
      <c r="B879" s="281"/>
      <c r="C879" s="281"/>
      <c r="D879" s="281"/>
      <c r="E879" s="281"/>
      <c r="F879" s="281"/>
      <c r="G879" s="281"/>
      <c r="H879" s="281"/>
      <c r="I879" s="281"/>
      <c r="J879" s="281"/>
      <c r="K879" s="281"/>
      <c r="L879" s="281"/>
      <c r="M879" s="281"/>
      <c r="N879" s="281"/>
      <c r="O879" s="281"/>
      <c r="P879" s="281"/>
      <c r="Q879" s="281"/>
      <c r="R879" s="281"/>
      <c r="S879" s="281"/>
      <c r="T879" s="281"/>
      <c r="U879" s="281"/>
      <c r="V879" s="281"/>
      <c r="W879" s="281"/>
      <c r="X879" s="281"/>
      <c r="Y879" s="281"/>
      <c r="Z879" s="281"/>
    </row>
    <row r="880" spans="1:26" ht="12.75" customHeight="1">
      <c r="A880" s="281"/>
      <c r="B880" s="281"/>
      <c r="C880" s="281"/>
      <c r="D880" s="281"/>
      <c r="E880" s="281"/>
      <c r="F880" s="281"/>
      <c r="G880" s="281"/>
      <c r="H880" s="281"/>
      <c r="I880" s="281"/>
      <c r="J880" s="281"/>
      <c r="K880" s="281"/>
      <c r="L880" s="281"/>
      <c r="M880" s="281"/>
      <c r="N880" s="281"/>
      <c r="O880" s="281"/>
      <c r="P880" s="281"/>
      <c r="Q880" s="281"/>
      <c r="R880" s="281"/>
      <c r="S880" s="281"/>
      <c r="T880" s="281"/>
      <c r="U880" s="281"/>
      <c r="V880" s="281"/>
      <c r="W880" s="281"/>
      <c r="X880" s="281"/>
      <c r="Y880" s="281"/>
      <c r="Z880" s="281"/>
    </row>
    <row r="881" spans="1:26" ht="12.75" customHeight="1">
      <c r="A881" s="281"/>
      <c r="B881" s="281"/>
      <c r="C881" s="281"/>
      <c r="D881" s="281"/>
      <c r="E881" s="281"/>
      <c r="F881" s="281"/>
      <c r="G881" s="281"/>
      <c r="H881" s="281"/>
      <c r="I881" s="281"/>
      <c r="J881" s="281"/>
      <c r="K881" s="281"/>
      <c r="L881" s="281"/>
      <c r="M881" s="281"/>
      <c r="N881" s="281"/>
      <c r="O881" s="281"/>
      <c r="P881" s="281"/>
      <c r="Q881" s="281"/>
      <c r="R881" s="281"/>
      <c r="S881" s="281"/>
      <c r="T881" s="281"/>
      <c r="U881" s="281"/>
      <c r="V881" s="281"/>
      <c r="W881" s="281"/>
      <c r="X881" s="281"/>
      <c r="Y881" s="281"/>
      <c r="Z881" s="281"/>
    </row>
    <row r="882" spans="1:26" ht="12.75" customHeight="1">
      <c r="A882" s="281"/>
      <c r="B882" s="281"/>
      <c r="C882" s="281"/>
      <c r="D882" s="281"/>
      <c r="E882" s="281"/>
      <c r="F882" s="281"/>
      <c r="G882" s="281"/>
      <c r="H882" s="281"/>
      <c r="I882" s="281"/>
      <c r="J882" s="281"/>
      <c r="K882" s="281"/>
      <c r="L882" s="281"/>
      <c r="M882" s="281"/>
      <c r="N882" s="281"/>
      <c r="O882" s="281"/>
      <c r="P882" s="281"/>
      <c r="Q882" s="281"/>
      <c r="R882" s="281"/>
      <c r="S882" s="281"/>
      <c r="T882" s="281"/>
      <c r="U882" s="281"/>
      <c r="V882" s="281"/>
      <c r="W882" s="281"/>
      <c r="X882" s="281"/>
      <c r="Y882" s="281"/>
      <c r="Z882" s="281"/>
    </row>
    <row r="883" spans="1:26" ht="12.75" customHeight="1">
      <c r="A883" s="281"/>
      <c r="B883" s="281"/>
      <c r="C883" s="281"/>
      <c r="D883" s="281"/>
      <c r="E883" s="281"/>
      <c r="F883" s="281"/>
      <c r="G883" s="281"/>
      <c r="H883" s="281"/>
      <c r="I883" s="281"/>
      <c r="J883" s="281"/>
      <c r="K883" s="281"/>
      <c r="L883" s="281"/>
      <c r="M883" s="281"/>
      <c r="N883" s="281"/>
      <c r="O883" s="281"/>
      <c r="P883" s="281"/>
      <c r="Q883" s="281"/>
      <c r="R883" s="281"/>
      <c r="S883" s="281"/>
      <c r="T883" s="281"/>
      <c r="U883" s="281"/>
      <c r="V883" s="281"/>
      <c r="W883" s="281"/>
      <c r="X883" s="281"/>
      <c r="Y883" s="281"/>
      <c r="Z883" s="281"/>
    </row>
    <row r="884" spans="1:26" ht="12.75" customHeight="1">
      <c r="A884" s="281"/>
      <c r="B884" s="281"/>
      <c r="C884" s="281"/>
      <c r="D884" s="281"/>
      <c r="E884" s="281"/>
      <c r="F884" s="281"/>
      <c r="G884" s="281"/>
      <c r="H884" s="281"/>
      <c r="I884" s="281"/>
      <c r="J884" s="281"/>
      <c r="K884" s="281"/>
      <c r="L884" s="281"/>
      <c r="M884" s="281"/>
      <c r="N884" s="281"/>
      <c r="O884" s="281"/>
      <c r="P884" s="281"/>
      <c r="Q884" s="281"/>
      <c r="R884" s="281"/>
      <c r="S884" s="281"/>
      <c r="T884" s="281"/>
      <c r="U884" s="281"/>
      <c r="V884" s="281"/>
      <c r="W884" s="281"/>
      <c r="X884" s="281"/>
      <c r="Y884" s="281"/>
      <c r="Z884" s="281"/>
    </row>
    <row r="885" spans="1:26" ht="12.75" customHeight="1">
      <c r="A885" s="281"/>
      <c r="B885" s="281"/>
      <c r="C885" s="281"/>
      <c r="D885" s="281"/>
      <c r="E885" s="281"/>
      <c r="F885" s="281"/>
      <c r="G885" s="281"/>
      <c r="H885" s="281"/>
      <c r="I885" s="281"/>
      <c r="J885" s="281"/>
      <c r="K885" s="281"/>
      <c r="L885" s="281"/>
      <c r="M885" s="281"/>
      <c r="N885" s="281"/>
      <c r="O885" s="281"/>
      <c r="P885" s="281"/>
      <c r="Q885" s="281"/>
      <c r="R885" s="281"/>
      <c r="S885" s="281"/>
      <c r="T885" s="281"/>
      <c r="U885" s="281"/>
      <c r="V885" s="281"/>
      <c r="W885" s="281"/>
      <c r="X885" s="281"/>
      <c r="Y885" s="281"/>
      <c r="Z885" s="281"/>
    </row>
    <row r="886" spans="1:26" ht="12.75" customHeight="1">
      <c r="A886" s="281"/>
      <c r="B886" s="281"/>
      <c r="C886" s="281"/>
      <c r="D886" s="281"/>
      <c r="E886" s="281"/>
      <c r="F886" s="281"/>
      <c r="G886" s="281"/>
      <c r="H886" s="281"/>
      <c r="I886" s="281"/>
      <c r="J886" s="281"/>
      <c r="K886" s="281"/>
      <c r="L886" s="281"/>
      <c r="M886" s="281"/>
      <c r="N886" s="281"/>
      <c r="O886" s="281"/>
      <c r="P886" s="281"/>
      <c r="Q886" s="281"/>
      <c r="R886" s="281"/>
      <c r="S886" s="281"/>
      <c r="T886" s="281"/>
      <c r="U886" s="281"/>
      <c r="V886" s="281"/>
      <c r="W886" s="281"/>
      <c r="X886" s="281"/>
      <c r="Y886" s="281"/>
      <c r="Z886" s="281"/>
    </row>
    <row r="887" spans="1:26" ht="12.75" customHeight="1">
      <c r="A887" s="281"/>
      <c r="B887" s="281"/>
      <c r="C887" s="281"/>
      <c r="D887" s="281"/>
      <c r="E887" s="281"/>
      <c r="F887" s="281"/>
      <c r="G887" s="281"/>
      <c r="H887" s="281"/>
      <c r="I887" s="281"/>
      <c r="J887" s="281"/>
      <c r="K887" s="281"/>
      <c r="L887" s="281"/>
      <c r="M887" s="281"/>
      <c r="N887" s="281"/>
      <c r="O887" s="281"/>
      <c r="P887" s="281"/>
      <c r="Q887" s="281"/>
      <c r="R887" s="281"/>
      <c r="S887" s="281"/>
      <c r="T887" s="281"/>
      <c r="U887" s="281"/>
      <c r="V887" s="281"/>
      <c r="W887" s="281"/>
      <c r="X887" s="281"/>
      <c r="Y887" s="281"/>
      <c r="Z887" s="281"/>
    </row>
    <row r="888" spans="1:26" ht="12.75" customHeight="1">
      <c r="A888" s="281"/>
      <c r="B888" s="281"/>
      <c r="C888" s="281"/>
      <c r="D888" s="281"/>
      <c r="E888" s="281"/>
      <c r="F888" s="281"/>
      <c r="G888" s="281"/>
      <c r="H888" s="281"/>
      <c r="I888" s="281"/>
      <c r="J888" s="281"/>
      <c r="K888" s="281"/>
      <c r="L888" s="281"/>
      <c r="M888" s="281"/>
      <c r="N888" s="281"/>
      <c r="O888" s="281"/>
      <c r="P888" s="281"/>
      <c r="Q888" s="281"/>
      <c r="R888" s="281"/>
      <c r="S888" s="281"/>
      <c r="T888" s="281"/>
      <c r="U888" s="281"/>
      <c r="V888" s="281"/>
      <c r="W888" s="281"/>
      <c r="X888" s="281"/>
      <c r="Y888" s="281"/>
      <c r="Z888" s="281"/>
    </row>
    <row r="889" spans="1:26" ht="12.75" customHeight="1">
      <c r="A889" s="281"/>
      <c r="B889" s="281"/>
      <c r="C889" s="281"/>
      <c r="D889" s="281"/>
      <c r="E889" s="281"/>
      <c r="F889" s="281"/>
      <c r="G889" s="281"/>
      <c r="H889" s="281"/>
      <c r="I889" s="281"/>
      <c r="J889" s="281"/>
      <c r="K889" s="281"/>
      <c r="L889" s="281"/>
      <c r="M889" s="281"/>
      <c r="N889" s="281"/>
      <c r="O889" s="281"/>
      <c r="P889" s="281"/>
      <c r="Q889" s="281"/>
      <c r="R889" s="281"/>
      <c r="S889" s="281"/>
      <c r="T889" s="281"/>
      <c r="U889" s="281"/>
      <c r="V889" s="281"/>
      <c r="W889" s="281"/>
      <c r="X889" s="281"/>
      <c r="Y889" s="281"/>
      <c r="Z889" s="281"/>
    </row>
    <row r="890" spans="1:26" ht="12.75" customHeight="1">
      <c r="A890" s="281"/>
      <c r="B890" s="281"/>
      <c r="C890" s="281"/>
      <c r="D890" s="281"/>
      <c r="E890" s="281"/>
      <c r="F890" s="281"/>
      <c r="G890" s="281"/>
      <c r="H890" s="281"/>
      <c r="I890" s="281"/>
      <c r="J890" s="281"/>
      <c r="K890" s="281"/>
      <c r="L890" s="281"/>
      <c r="M890" s="281"/>
      <c r="N890" s="281"/>
      <c r="O890" s="281"/>
      <c r="P890" s="281"/>
      <c r="Q890" s="281"/>
      <c r="R890" s="281"/>
      <c r="S890" s="281"/>
      <c r="T890" s="281"/>
      <c r="U890" s="281"/>
      <c r="V890" s="281"/>
      <c r="W890" s="281"/>
      <c r="X890" s="281"/>
      <c r="Y890" s="281"/>
      <c r="Z890" s="281"/>
    </row>
    <row r="891" spans="1:26" ht="12.75" customHeight="1">
      <c r="A891" s="281"/>
      <c r="B891" s="281"/>
      <c r="C891" s="281"/>
      <c r="D891" s="281"/>
      <c r="E891" s="281"/>
      <c r="F891" s="281"/>
      <c r="G891" s="281"/>
      <c r="H891" s="281"/>
      <c r="I891" s="281"/>
      <c r="J891" s="281"/>
      <c r="K891" s="281"/>
      <c r="L891" s="281"/>
      <c r="M891" s="281"/>
      <c r="N891" s="281"/>
      <c r="O891" s="281"/>
      <c r="P891" s="281"/>
      <c r="Q891" s="281"/>
      <c r="R891" s="281"/>
      <c r="S891" s="281"/>
      <c r="T891" s="281"/>
      <c r="U891" s="281"/>
      <c r="V891" s="281"/>
      <c r="W891" s="281"/>
      <c r="X891" s="281"/>
      <c r="Y891" s="281"/>
      <c r="Z891" s="281"/>
    </row>
    <row r="892" spans="1:26" ht="12.75" customHeight="1">
      <c r="A892" s="281"/>
      <c r="B892" s="281"/>
      <c r="C892" s="281"/>
      <c r="D892" s="281"/>
      <c r="E892" s="281"/>
      <c r="F892" s="281"/>
      <c r="G892" s="281"/>
      <c r="H892" s="281"/>
      <c r="I892" s="281"/>
      <c r="J892" s="281"/>
      <c r="K892" s="281"/>
      <c r="L892" s="281"/>
      <c r="M892" s="281"/>
      <c r="N892" s="281"/>
      <c r="O892" s="281"/>
      <c r="P892" s="281"/>
      <c r="Q892" s="281"/>
      <c r="R892" s="281"/>
      <c r="S892" s="281"/>
      <c r="T892" s="281"/>
      <c r="U892" s="281"/>
      <c r="V892" s="281"/>
      <c r="W892" s="281"/>
      <c r="X892" s="281"/>
      <c r="Y892" s="281"/>
      <c r="Z892" s="281"/>
    </row>
    <row r="893" spans="1:26" ht="12.75" customHeight="1">
      <c r="A893" s="281"/>
      <c r="B893" s="281"/>
      <c r="C893" s="281"/>
      <c r="D893" s="281"/>
      <c r="E893" s="281"/>
      <c r="F893" s="281"/>
      <c r="G893" s="281"/>
      <c r="H893" s="281"/>
      <c r="I893" s="281"/>
      <c r="J893" s="281"/>
      <c r="K893" s="281"/>
      <c r="L893" s="281"/>
      <c r="M893" s="281"/>
      <c r="N893" s="281"/>
      <c r="O893" s="281"/>
      <c r="P893" s="281"/>
      <c r="Q893" s="281"/>
      <c r="R893" s="281"/>
      <c r="S893" s="281"/>
      <c r="T893" s="281"/>
      <c r="U893" s="281"/>
      <c r="V893" s="281"/>
      <c r="W893" s="281"/>
      <c r="X893" s="281"/>
      <c r="Y893" s="281"/>
      <c r="Z893" s="281"/>
    </row>
    <row r="894" spans="1:26" ht="12.75" customHeight="1">
      <c r="A894" s="281"/>
      <c r="B894" s="281"/>
      <c r="C894" s="281"/>
      <c r="D894" s="281"/>
      <c r="E894" s="281"/>
      <c r="F894" s="281"/>
      <c r="G894" s="281"/>
      <c r="H894" s="281"/>
      <c r="I894" s="281"/>
      <c r="J894" s="281"/>
      <c r="K894" s="281"/>
      <c r="L894" s="281"/>
      <c r="M894" s="281"/>
      <c r="N894" s="281"/>
      <c r="O894" s="281"/>
      <c r="P894" s="281"/>
      <c r="Q894" s="281"/>
      <c r="R894" s="281"/>
      <c r="S894" s="281"/>
      <c r="T894" s="281"/>
      <c r="U894" s="281"/>
      <c r="V894" s="281"/>
      <c r="W894" s="281"/>
      <c r="X894" s="281"/>
      <c r="Y894" s="281"/>
      <c r="Z894" s="281"/>
    </row>
    <row r="895" spans="1:26" ht="12.75" customHeight="1">
      <c r="A895" s="281"/>
      <c r="B895" s="281"/>
      <c r="C895" s="281"/>
      <c r="D895" s="281"/>
      <c r="E895" s="281"/>
      <c r="F895" s="281"/>
      <c r="G895" s="281"/>
      <c r="H895" s="281"/>
      <c r="I895" s="281"/>
      <c r="J895" s="281"/>
      <c r="K895" s="281"/>
      <c r="L895" s="281"/>
      <c r="M895" s="281"/>
      <c r="N895" s="281"/>
      <c r="O895" s="281"/>
      <c r="P895" s="281"/>
      <c r="Q895" s="281"/>
      <c r="R895" s="281"/>
      <c r="S895" s="281"/>
      <c r="T895" s="281"/>
      <c r="U895" s="281"/>
      <c r="V895" s="281"/>
      <c r="W895" s="281"/>
      <c r="X895" s="281"/>
      <c r="Y895" s="281"/>
      <c r="Z895" s="281"/>
    </row>
    <row r="896" spans="1:26" ht="12.75" customHeight="1">
      <c r="A896" s="281"/>
      <c r="B896" s="281"/>
      <c r="C896" s="281"/>
      <c r="D896" s="281"/>
      <c r="E896" s="281"/>
      <c r="F896" s="281"/>
      <c r="G896" s="281"/>
      <c r="H896" s="281"/>
      <c r="I896" s="281"/>
      <c r="J896" s="281"/>
      <c r="K896" s="281"/>
      <c r="L896" s="281"/>
      <c r="M896" s="281"/>
      <c r="N896" s="281"/>
      <c r="O896" s="281"/>
      <c r="P896" s="281"/>
      <c r="Q896" s="281"/>
      <c r="R896" s="281"/>
      <c r="S896" s="281"/>
      <c r="T896" s="281"/>
      <c r="U896" s="281"/>
      <c r="V896" s="281"/>
      <c r="W896" s="281"/>
      <c r="X896" s="281"/>
      <c r="Y896" s="281"/>
      <c r="Z896" s="281"/>
    </row>
    <row r="897" spans="1:26" ht="12.75" customHeight="1">
      <c r="A897" s="281"/>
      <c r="B897" s="281"/>
      <c r="C897" s="281"/>
      <c r="D897" s="281"/>
      <c r="E897" s="281"/>
      <c r="F897" s="281"/>
      <c r="G897" s="281"/>
      <c r="H897" s="281"/>
      <c r="I897" s="281"/>
      <c r="J897" s="281"/>
      <c r="K897" s="281"/>
      <c r="L897" s="281"/>
      <c r="M897" s="281"/>
      <c r="N897" s="281"/>
      <c r="O897" s="281"/>
      <c r="P897" s="281"/>
      <c r="Q897" s="281"/>
      <c r="R897" s="281"/>
      <c r="S897" s="281"/>
      <c r="T897" s="281"/>
      <c r="U897" s="281"/>
      <c r="V897" s="281"/>
      <c r="W897" s="281"/>
      <c r="X897" s="281"/>
      <c r="Y897" s="281"/>
      <c r="Z897" s="281"/>
    </row>
    <row r="898" spans="1:26" ht="12.75" customHeight="1">
      <c r="A898" s="281"/>
      <c r="B898" s="281"/>
      <c r="C898" s="281"/>
      <c r="D898" s="281"/>
      <c r="E898" s="281"/>
      <c r="F898" s="281"/>
      <c r="G898" s="281"/>
      <c r="H898" s="281"/>
      <c r="I898" s="281"/>
      <c r="J898" s="281"/>
      <c r="K898" s="281"/>
      <c r="L898" s="281"/>
      <c r="M898" s="281"/>
      <c r="N898" s="281"/>
      <c r="O898" s="281"/>
      <c r="P898" s="281"/>
      <c r="Q898" s="281"/>
      <c r="R898" s="281"/>
      <c r="S898" s="281"/>
      <c r="T898" s="281"/>
      <c r="U898" s="281"/>
      <c r="V898" s="281"/>
      <c r="W898" s="281"/>
      <c r="X898" s="281"/>
      <c r="Y898" s="281"/>
      <c r="Z898" s="281"/>
    </row>
    <row r="899" spans="1:26" ht="12.75" customHeight="1">
      <c r="A899" s="281"/>
      <c r="B899" s="281"/>
      <c r="C899" s="281"/>
      <c r="D899" s="281"/>
      <c r="E899" s="281"/>
      <c r="F899" s="281"/>
      <c r="G899" s="281"/>
      <c r="H899" s="281"/>
      <c r="I899" s="281"/>
      <c r="J899" s="281"/>
      <c r="K899" s="281"/>
      <c r="L899" s="281"/>
      <c r="M899" s="281"/>
      <c r="N899" s="281"/>
      <c r="O899" s="281"/>
      <c r="P899" s="281"/>
      <c r="Q899" s="281"/>
      <c r="R899" s="281"/>
      <c r="S899" s="281"/>
      <c r="T899" s="281"/>
      <c r="U899" s="281"/>
      <c r="V899" s="281"/>
      <c r="W899" s="281"/>
      <c r="X899" s="281"/>
      <c r="Y899" s="281"/>
      <c r="Z899" s="281"/>
    </row>
    <row r="900" spans="1:26" ht="12.75" customHeight="1">
      <c r="A900" s="281"/>
      <c r="B900" s="281"/>
      <c r="C900" s="281"/>
      <c r="D900" s="281"/>
      <c r="E900" s="281"/>
      <c r="F900" s="281"/>
      <c r="G900" s="281"/>
      <c r="H900" s="281"/>
      <c r="I900" s="281"/>
      <c r="J900" s="281"/>
      <c r="K900" s="281"/>
      <c r="L900" s="281"/>
      <c r="M900" s="281"/>
      <c r="N900" s="281"/>
      <c r="O900" s="281"/>
      <c r="P900" s="281"/>
      <c r="Q900" s="281"/>
      <c r="R900" s="281"/>
      <c r="S900" s="281"/>
      <c r="T900" s="281"/>
      <c r="U900" s="281"/>
      <c r="V900" s="281"/>
      <c r="W900" s="281"/>
      <c r="X900" s="281"/>
      <c r="Y900" s="281"/>
      <c r="Z900" s="281"/>
    </row>
    <row r="901" spans="1:26" ht="12.75" customHeight="1">
      <c r="A901" s="281"/>
      <c r="B901" s="281"/>
      <c r="C901" s="281"/>
      <c r="D901" s="281"/>
      <c r="E901" s="281"/>
      <c r="F901" s="281"/>
      <c r="G901" s="281"/>
      <c r="H901" s="281"/>
      <c r="I901" s="281"/>
      <c r="J901" s="281"/>
      <c r="K901" s="281"/>
      <c r="L901" s="281"/>
      <c r="M901" s="281"/>
      <c r="N901" s="281"/>
      <c r="O901" s="281"/>
      <c r="P901" s="281"/>
      <c r="Q901" s="281"/>
      <c r="R901" s="281"/>
      <c r="S901" s="281"/>
      <c r="T901" s="281"/>
      <c r="U901" s="281"/>
      <c r="V901" s="281"/>
      <c r="W901" s="281"/>
      <c r="X901" s="281"/>
      <c r="Y901" s="281"/>
      <c r="Z901" s="281"/>
    </row>
    <row r="902" spans="1:26" ht="12.75" customHeight="1">
      <c r="A902" s="281"/>
      <c r="B902" s="281"/>
      <c r="C902" s="281"/>
      <c r="D902" s="281"/>
      <c r="E902" s="281"/>
      <c r="F902" s="281"/>
      <c r="G902" s="281"/>
      <c r="H902" s="281"/>
      <c r="I902" s="281"/>
      <c r="J902" s="281"/>
      <c r="K902" s="281"/>
      <c r="L902" s="281"/>
      <c r="M902" s="281"/>
      <c r="N902" s="281"/>
      <c r="O902" s="281"/>
      <c r="P902" s="281"/>
      <c r="Q902" s="281"/>
      <c r="R902" s="281"/>
      <c r="S902" s="281"/>
      <c r="T902" s="281"/>
      <c r="U902" s="281"/>
      <c r="V902" s="281"/>
      <c r="W902" s="281"/>
      <c r="X902" s="281"/>
      <c r="Y902" s="281"/>
      <c r="Z902" s="281"/>
    </row>
    <row r="903" spans="1:26" ht="12.75" customHeight="1">
      <c r="A903" s="281"/>
      <c r="B903" s="281"/>
      <c r="C903" s="281"/>
      <c r="D903" s="281"/>
      <c r="E903" s="281"/>
      <c r="F903" s="281"/>
      <c r="G903" s="281"/>
      <c r="H903" s="281"/>
      <c r="I903" s="281"/>
      <c r="J903" s="281"/>
      <c r="K903" s="281"/>
      <c r="L903" s="281"/>
      <c r="M903" s="281"/>
      <c r="N903" s="281"/>
      <c r="O903" s="281"/>
      <c r="P903" s="281"/>
      <c r="Q903" s="281"/>
      <c r="R903" s="281"/>
      <c r="S903" s="281"/>
      <c r="T903" s="281"/>
      <c r="U903" s="281"/>
      <c r="V903" s="281"/>
      <c r="W903" s="281"/>
      <c r="X903" s="281"/>
      <c r="Y903" s="281"/>
      <c r="Z903" s="281"/>
    </row>
    <row r="904" spans="1:26" ht="12.75" customHeight="1">
      <c r="A904" s="281"/>
      <c r="B904" s="281"/>
      <c r="C904" s="281"/>
      <c r="D904" s="281"/>
      <c r="E904" s="281"/>
      <c r="F904" s="281"/>
      <c r="G904" s="281"/>
      <c r="H904" s="281"/>
      <c r="I904" s="281"/>
      <c r="J904" s="281"/>
      <c r="K904" s="281"/>
      <c r="L904" s="281"/>
      <c r="M904" s="281"/>
      <c r="N904" s="281"/>
      <c r="O904" s="281"/>
      <c r="P904" s="281"/>
      <c r="Q904" s="281"/>
      <c r="R904" s="281"/>
      <c r="S904" s="281"/>
      <c r="T904" s="281"/>
      <c r="U904" s="281"/>
      <c r="V904" s="281"/>
      <c r="W904" s="281"/>
      <c r="X904" s="281"/>
      <c r="Y904" s="281"/>
      <c r="Z904" s="281"/>
    </row>
    <row r="905" spans="1:26" ht="12.75" customHeight="1">
      <c r="A905" s="281"/>
      <c r="B905" s="281"/>
      <c r="C905" s="281"/>
      <c r="D905" s="281"/>
      <c r="E905" s="281"/>
      <c r="F905" s="281"/>
      <c r="G905" s="281"/>
      <c r="H905" s="281"/>
      <c r="I905" s="281"/>
      <c r="J905" s="281"/>
      <c r="K905" s="281"/>
      <c r="L905" s="281"/>
      <c r="M905" s="281"/>
      <c r="N905" s="281"/>
      <c r="O905" s="281"/>
      <c r="P905" s="281"/>
      <c r="Q905" s="281"/>
      <c r="R905" s="281"/>
      <c r="S905" s="281"/>
      <c r="T905" s="281"/>
      <c r="U905" s="281"/>
      <c r="V905" s="281"/>
      <c r="W905" s="281"/>
      <c r="X905" s="281"/>
      <c r="Y905" s="281"/>
      <c r="Z905" s="281"/>
    </row>
    <row r="906" spans="1:26" ht="12.75" customHeight="1">
      <c r="A906" s="281"/>
      <c r="B906" s="281"/>
      <c r="C906" s="281"/>
      <c r="D906" s="281"/>
      <c r="E906" s="281"/>
      <c r="F906" s="281"/>
      <c r="G906" s="281"/>
      <c r="H906" s="281"/>
      <c r="I906" s="281"/>
      <c r="J906" s="281"/>
      <c r="K906" s="281"/>
      <c r="L906" s="281"/>
      <c r="M906" s="281"/>
      <c r="N906" s="281"/>
      <c r="O906" s="281"/>
      <c r="P906" s="281"/>
      <c r="Q906" s="281"/>
      <c r="R906" s="281"/>
      <c r="S906" s="281"/>
      <c r="T906" s="281"/>
      <c r="U906" s="281"/>
      <c r="V906" s="281"/>
      <c r="W906" s="281"/>
      <c r="X906" s="281"/>
      <c r="Y906" s="281"/>
      <c r="Z906" s="281"/>
    </row>
    <row r="907" spans="1:26" ht="12.75" customHeight="1">
      <c r="A907" s="281"/>
      <c r="B907" s="281"/>
      <c r="C907" s="281"/>
      <c r="D907" s="281"/>
      <c r="E907" s="281"/>
      <c r="F907" s="281"/>
      <c r="G907" s="281"/>
      <c r="H907" s="281"/>
      <c r="I907" s="281"/>
      <c r="J907" s="281"/>
      <c r="K907" s="281"/>
      <c r="L907" s="281"/>
      <c r="M907" s="281"/>
      <c r="N907" s="281"/>
      <c r="O907" s="281"/>
      <c r="P907" s="281"/>
      <c r="Q907" s="281"/>
      <c r="R907" s="281"/>
      <c r="S907" s="281"/>
      <c r="T907" s="281"/>
      <c r="U907" s="281"/>
      <c r="V907" s="281"/>
      <c r="W907" s="281"/>
      <c r="X907" s="281"/>
      <c r="Y907" s="281"/>
      <c r="Z907" s="281"/>
    </row>
    <row r="908" spans="1:26" ht="12.75" customHeight="1">
      <c r="A908" s="281"/>
      <c r="B908" s="281"/>
      <c r="C908" s="281"/>
      <c r="D908" s="281"/>
      <c r="E908" s="281"/>
      <c r="F908" s="281"/>
      <c r="G908" s="281"/>
      <c r="H908" s="281"/>
      <c r="I908" s="281"/>
      <c r="J908" s="281"/>
      <c r="K908" s="281"/>
      <c r="L908" s="281"/>
      <c r="M908" s="281"/>
      <c r="N908" s="281"/>
      <c r="O908" s="281"/>
      <c r="P908" s="281"/>
      <c r="Q908" s="281"/>
      <c r="R908" s="281"/>
      <c r="S908" s="281"/>
      <c r="T908" s="281"/>
      <c r="U908" s="281"/>
      <c r="V908" s="281"/>
      <c r="W908" s="281"/>
      <c r="X908" s="281"/>
      <c r="Y908" s="281"/>
      <c r="Z908" s="281"/>
    </row>
    <row r="909" spans="1:26" ht="12.75" customHeight="1">
      <c r="A909" s="281"/>
      <c r="B909" s="281"/>
      <c r="C909" s="281"/>
      <c r="D909" s="281"/>
      <c r="E909" s="281"/>
      <c r="F909" s="281"/>
      <c r="G909" s="281"/>
      <c r="H909" s="281"/>
      <c r="I909" s="281"/>
      <c r="J909" s="281"/>
      <c r="K909" s="281"/>
      <c r="L909" s="281"/>
      <c r="M909" s="281"/>
      <c r="N909" s="281"/>
      <c r="O909" s="281"/>
      <c r="P909" s="281"/>
      <c r="Q909" s="281"/>
      <c r="R909" s="281"/>
      <c r="S909" s="281"/>
      <c r="T909" s="281"/>
      <c r="U909" s="281"/>
      <c r="V909" s="281"/>
      <c r="W909" s="281"/>
      <c r="X909" s="281"/>
      <c r="Y909" s="281"/>
      <c r="Z909" s="281"/>
    </row>
    <row r="910" spans="1:26" ht="12.75" customHeight="1">
      <c r="A910" s="281"/>
      <c r="B910" s="281"/>
      <c r="C910" s="281"/>
      <c r="D910" s="281"/>
      <c r="E910" s="281"/>
      <c r="F910" s="281"/>
      <c r="G910" s="281"/>
      <c r="H910" s="281"/>
      <c r="I910" s="281"/>
      <c r="J910" s="281"/>
      <c r="K910" s="281"/>
      <c r="L910" s="281"/>
      <c r="M910" s="281"/>
      <c r="N910" s="281"/>
      <c r="O910" s="281"/>
      <c r="P910" s="281"/>
      <c r="Q910" s="281"/>
      <c r="R910" s="281"/>
      <c r="S910" s="281"/>
      <c r="T910" s="281"/>
      <c r="U910" s="281"/>
      <c r="V910" s="281"/>
      <c r="W910" s="281"/>
      <c r="X910" s="281"/>
      <c r="Y910" s="281"/>
      <c r="Z910" s="281"/>
    </row>
    <row r="911" spans="1:26" ht="12.75" customHeight="1">
      <c r="A911" s="281"/>
      <c r="B911" s="281"/>
      <c r="C911" s="281"/>
      <c r="D911" s="281"/>
      <c r="E911" s="281"/>
      <c r="F911" s="281"/>
      <c r="G911" s="281"/>
      <c r="H911" s="281"/>
      <c r="I911" s="281"/>
      <c r="J911" s="281"/>
      <c r="K911" s="281"/>
      <c r="L911" s="281"/>
      <c r="M911" s="281"/>
      <c r="N911" s="281"/>
      <c r="O911" s="281"/>
      <c r="P911" s="281"/>
      <c r="Q911" s="281"/>
      <c r="R911" s="281"/>
      <c r="S911" s="281"/>
      <c r="T911" s="281"/>
      <c r="U911" s="281"/>
      <c r="V911" s="281"/>
      <c r="W911" s="281"/>
      <c r="X911" s="281"/>
      <c r="Y911" s="281"/>
      <c r="Z911" s="281"/>
    </row>
    <row r="912" spans="1:26" ht="12.75" customHeight="1">
      <c r="A912" s="281"/>
      <c r="B912" s="281"/>
      <c r="C912" s="281"/>
      <c r="D912" s="281"/>
      <c r="E912" s="281"/>
      <c r="F912" s="281"/>
      <c r="G912" s="281"/>
      <c r="H912" s="281"/>
      <c r="I912" s="281"/>
      <c r="J912" s="281"/>
      <c r="K912" s="281"/>
      <c r="L912" s="281"/>
      <c r="M912" s="281"/>
      <c r="N912" s="281"/>
      <c r="O912" s="281"/>
      <c r="P912" s="281"/>
      <c r="Q912" s="281"/>
      <c r="R912" s="281"/>
      <c r="S912" s="281"/>
      <c r="T912" s="281"/>
      <c r="U912" s="281"/>
      <c r="V912" s="281"/>
      <c r="W912" s="281"/>
      <c r="X912" s="281"/>
      <c r="Y912" s="281"/>
      <c r="Z912" s="281"/>
    </row>
    <row r="913" spans="1:26" ht="12.75" customHeight="1">
      <c r="A913" s="281"/>
      <c r="B913" s="281"/>
      <c r="C913" s="281"/>
      <c r="D913" s="281"/>
      <c r="E913" s="281"/>
      <c r="F913" s="281"/>
      <c r="G913" s="281"/>
      <c r="H913" s="281"/>
      <c r="I913" s="281"/>
      <c r="J913" s="281"/>
      <c r="K913" s="281"/>
      <c r="L913" s="281"/>
      <c r="M913" s="281"/>
      <c r="N913" s="281"/>
      <c r="O913" s="281"/>
      <c r="P913" s="281"/>
      <c r="Q913" s="281"/>
      <c r="R913" s="281"/>
      <c r="S913" s="281"/>
      <c r="T913" s="281"/>
      <c r="U913" s="281"/>
      <c r="V913" s="281"/>
      <c r="W913" s="281"/>
      <c r="X913" s="281"/>
      <c r="Y913" s="281"/>
      <c r="Z913" s="281"/>
    </row>
    <row r="914" spans="1:26" ht="12.75" customHeight="1">
      <c r="A914" s="281"/>
      <c r="B914" s="281"/>
      <c r="C914" s="281"/>
      <c r="D914" s="281"/>
      <c r="E914" s="281"/>
      <c r="F914" s="281"/>
      <c r="G914" s="281"/>
      <c r="H914" s="281"/>
      <c r="I914" s="281"/>
      <c r="J914" s="281"/>
      <c r="K914" s="281"/>
      <c r="L914" s="281"/>
      <c r="M914" s="281"/>
      <c r="N914" s="281"/>
      <c r="O914" s="281"/>
      <c r="P914" s="281"/>
      <c r="Q914" s="281"/>
      <c r="R914" s="281"/>
      <c r="S914" s="281"/>
      <c r="T914" s="281"/>
      <c r="U914" s="281"/>
      <c r="V914" s="281"/>
      <c r="W914" s="281"/>
      <c r="X914" s="281"/>
      <c r="Y914" s="281"/>
      <c r="Z914" s="281"/>
    </row>
    <row r="915" spans="1:26" ht="12.75" customHeight="1">
      <c r="A915" s="281"/>
      <c r="B915" s="281"/>
      <c r="C915" s="281"/>
      <c r="D915" s="281"/>
      <c r="E915" s="281"/>
      <c r="F915" s="281"/>
      <c r="G915" s="281"/>
      <c r="H915" s="281"/>
      <c r="I915" s="281"/>
      <c r="J915" s="281"/>
      <c r="K915" s="281"/>
      <c r="L915" s="281"/>
      <c r="M915" s="281"/>
      <c r="N915" s="281"/>
      <c r="O915" s="281"/>
      <c r="P915" s="281"/>
      <c r="Q915" s="281"/>
      <c r="R915" s="281"/>
      <c r="S915" s="281"/>
      <c r="T915" s="281"/>
      <c r="U915" s="281"/>
      <c r="V915" s="281"/>
      <c r="W915" s="281"/>
      <c r="X915" s="281"/>
      <c r="Y915" s="281"/>
      <c r="Z915" s="281"/>
    </row>
    <row r="916" spans="1:26" ht="12.75" customHeight="1">
      <c r="A916" s="281"/>
      <c r="B916" s="281"/>
      <c r="C916" s="281"/>
      <c r="D916" s="281"/>
      <c r="E916" s="281"/>
      <c r="F916" s="281"/>
      <c r="G916" s="281"/>
      <c r="H916" s="281"/>
      <c r="I916" s="281"/>
      <c r="J916" s="281"/>
      <c r="K916" s="281"/>
      <c r="L916" s="281"/>
      <c r="M916" s="281"/>
      <c r="N916" s="281"/>
      <c r="O916" s="281"/>
      <c r="P916" s="281"/>
      <c r="Q916" s="281"/>
      <c r="R916" s="281"/>
      <c r="S916" s="281"/>
      <c r="T916" s="281"/>
      <c r="U916" s="281"/>
      <c r="V916" s="281"/>
      <c r="W916" s="281"/>
      <c r="X916" s="281"/>
      <c r="Y916" s="281"/>
      <c r="Z916" s="281"/>
    </row>
    <row r="917" spans="1:26" ht="12.75" customHeight="1">
      <c r="A917" s="281"/>
      <c r="B917" s="281"/>
      <c r="C917" s="281"/>
      <c r="D917" s="281"/>
      <c r="E917" s="281"/>
      <c r="F917" s="281"/>
      <c r="G917" s="281"/>
      <c r="H917" s="281"/>
      <c r="I917" s="281"/>
      <c r="J917" s="281"/>
      <c r="K917" s="281"/>
      <c r="L917" s="281"/>
      <c r="M917" s="281"/>
      <c r="N917" s="281"/>
      <c r="O917" s="281"/>
      <c r="P917" s="281"/>
      <c r="Q917" s="281"/>
      <c r="R917" s="281"/>
      <c r="S917" s="281"/>
      <c r="T917" s="281"/>
      <c r="U917" s="281"/>
      <c r="V917" s="281"/>
      <c r="W917" s="281"/>
      <c r="X917" s="281"/>
      <c r="Y917" s="281"/>
      <c r="Z917" s="281"/>
    </row>
    <row r="918" spans="1:26" ht="12.75" customHeight="1">
      <c r="A918" s="281"/>
      <c r="B918" s="281"/>
      <c r="C918" s="281"/>
      <c r="D918" s="281"/>
      <c r="E918" s="281"/>
      <c r="F918" s="281"/>
      <c r="G918" s="281"/>
      <c r="H918" s="281"/>
      <c r="I918" s="281"/>
      <c r="J918" s="281"/>
      <c r="K918" s="281"/>
      <c r="L918" s="281"/>
      <c r="M918" s="281"/>
      <c r="N918" s="281"/>
      <c r="O918" s="281"/>
      <c r="P918" s="281"/>
      <c r="Q918" s="281"/>
      <c r="R918" s="281"/>
      <c r="S918" s="281"/>
      <c r="T918" s="281"/>
      <c r="U918" s="281"/>
      <c r="V918" s="281"/>
      <c r="W918" s="281"/>
      <c r="X918" s="281"/>
      <c r="Y918" s="281"/>
      <c r="Z918" s="281"/>
    </row>
    <row r="919" spans="1:26" ht="12.75" customHeight="1">
      <c r="A919" s="281"/>
      <c r="B919" s="281"/>
      <c r="C919" s="281"/>
      <c r="D919" s="281"/>
      <c r="E919" s="281"/>
      <c r="F919" s="281"/>
      <c r="G919" s="281"/>
      <c r="H919" s="281"/>
      <c r="I919" s="281"/>
      <c r="J919" s="281"/>
      <c r="K919" s="281"/>
      <c r="L919" s="281"/>
      <c r="M919" s="281"/>
      <c r="N919" s="281"/>
      <c r="O919" s="281"/>
      <c r="P919" s="281"/>
      <c r="Q919" s="281"/>
      <c r="R919" s="281"/>
      <c r="S919" s="281"/>
      <c r="T919" s="281"/>
      <c r="U919" s="281"/>
      <c r="V919" s="281"/>
      <c r="W919" s="281"/>
      <c r="X919" s="281"/>
      <c r="Y919" s="281"/>
      <c r="Z919" s="281"/>
    </row>
    <row r="920" spans="1:26" ht="12.75" customHeight="1">
      <c r="A920" s="281"/>
      <c r="B920" s="281"/>
      <c r="C920" s="281"/>
      <c r="D920" s="281"/>
      <c r="E920" s="281"/>
      <c r="F920" s="281"/>
      <c r="G920" s="281"/>
      <c r="H920" s="281"/>
      <c r="I920" s="281"/>
      <c r="J920" s="281"/>
      <c r="K920" s="281"/>
      <c r="L920" s="281"/>
      <c r="M920" s="281"/>
      <c r="N920" s="281"/>
      <c r="O920" s="281"/>
      <c r="P920" s="281"/>
      <c r="Q920" s="281"/>
      <c r="R920" s="281"/>
      <c r="S920" s="281"/>
      <c r="T920" s="281"/>
      <c r="U920" s="281"/>
      <c r="V920" s="281"/>
      <c r="W920" s="281"/>
      <c r="X920" s="281"/>
      <c r="Y920" s="281"/>
      <c r="Z920" s="281"/>
    </row>
    <row r="921" spans="1:26" ht="12.75" customHeight="1">
      <c r="A921" s="281"/>
      <c r="B921" s="281"/>
      <c r="C921" s="281"/>
      <c r="D921" s="281"/>
      <c r="E921" s="281"/>
      <c r="F921" s="281"/>
      <c r="G921" s="281"/>
      <c r="H921" s="281"/>
      <c r="I921" s="281"/>
      <c r="J921" s="281"/>
      <c r="K921" s="281"/>
      <c r="L921" s="281"/>
      <c r="M921" s="281"/>
      <c r="N921" s="281"/>
      <c r="O921" s="281"/>
      <c r="P921" s="281"/>
      <c r="Q921" s="281"/>
      <c r="R921" s="281"/>
      <c r="S921" s="281"/>
      <c r="T921" s="281"/>
      <c r="U921" s="281"/>
      <c r="V921" s="281"/>
      <c r="W921" s="281"/>
      <c r="X921" s="281"/>
      <c r="Y921" s="281"/>
      <c r="Z921" s="281"/>
    </row>
    <row r="922" spans="1:26" ht="12.75" customHeight="1">
      <c r="A922" s="281"/>
      <c r="B922" s="281"/>
      <c r="C922" s="281"/>
      <c r="D922" s="281"/>
      <c r="E922" s="281"/>
      <c r="F922" s="281"/>
      <c r="G922" s="281"/>
      <c r="H922" s="281"/>
      <c r="I922" s="281"/>
      <c r="J922" s="281"/>
      <c r="K922" s="281"/>
      <c r="L922" s="281"/>
      <c r="M922" s="281"/>
      <c r="N922" s="281"/>
      <c r="O922" s="281"/>
      <c r="P922" s="281"/>
      <c r="Q922" s="281"/>
      <c r="R922" s="281"/>
      <c r="S922" s="281"/>
      <c r="T922" s="281"/>
      <c r="U922" s="281"/>
      <c r="V922" s="281"/>
      <c r="W922" s="281"/>
      <c r="X922" s="281"/>
      <c r="Y922" s="281"/>
      <c r="Z922" s="281"/>
    </row>
    <row r="923" spans="1:26" ht="12.75" customHeight="1">
      <c r="A923" s="281"/>
      <c r="B923" s="281"/>
      <c r="C923" s="281"/>
      <c r="D923" s="281"/>
      <c r="E923" s="281"/>
      <c r="F923" s="281"/>
      <c r="G923" s="281"/>
      <c r="H923" s="281"/>
      <c r="I923" s="281"/>
      <c r="J923" s="281"/>
      <c r="K923" s="281"/>
      <c r="L923" s="281"/>
      <c r="M923" s="281"/>
      <c r="N923" s="281"/>
      <c r="O923" s="281"/>
      <c r="P923" s="281"/>
      <c r="Q923" s="281"/>
      <c r="R923" s="281"/>
      <c r="S923" s="281"/>
      <c r="T923" s="281"/>
      <c r="U923" s="281"/>
      <c r="V923" s="281"/>
      <c r="W923" s="281"/>
      <c r="X923" s="281"/>
      <c r="Y923" s="281"/>
      <c r="Z923" s="281"/>
    </row>
    <row r="924" spans="1:26" ht="12.75" customHeight="1">
      <c r="A924" s="281"/>
      <c r="B924" s="281"/>
      <c r="C924" s="281"/>
      <c r="D924" s="281"/>
      <c r="E924" s="281"/>
      <c r="F924" s="281"/>
      <c r="G924" s="281"/>
      <c r="H924" s="281"/>
      <c r="I924" s="281"/>
      <c r="J924" s="281"/>
      <c r="K924" s="281"/>
      <c r="L924" s="281"/>
      <c r="M924" s="281"/>
      <c r="N924" s="281"/>
      <c r="O924" s="281"/>
      <c r="P924" s="281"/>
      <c r="Q924" s="281"/>
      <c r="R924" s="281"/>
      <c r="S924" s="281"/>
      <c r="T924" s="281"/>
      <c r="U924" s="281"/>
      <c r="V924" s="281"/>
      <c r="W924" s="281"/>
      <c r="X924" s="281"/>
      <c r="Y924" s="281"/>
      <c r="Z924" s="281"/>
    </row>
    <row r="925" spans="1:26" ht="12.75" customHeight="1">
      <c r="A925" s="281"/>
      <c r="B925" s="281"/>
      <c r="C925" s="281"/>
      <c r="D925" s="281"/>
      <c r="E925" s="281"/>
      <c r="F925" s="281"/>
      <c r="G925" s="281"/>
      <c r="H925" s="281"/>
      <c r="I925" s="281"/>
      <c r="J925" s="281"/>
      <c r="K925" s="281"/>
      <c r="L925" s="281"/>
      <c r="M925" s="281"/>
      <c r="N925" s="281"/>
      <c r="O925" s="281"/>
      <c r="P925" s="281"/>
      <c r="Q925" s="281"/>
      <c r="R925" s="281"/>
      <c r="S925" s="281"/>
      <c r="T925" s="281"/>
      <c r="U925" s="281"/>
      <c r="V925" s="281"/>
      <c r="W925" s="281"/>
      <c r="X925" s="281"/>
      <c r="Y925" s="281"/>
      <c r="Z925" s="281"/>
    </row>
    <row r="926" spans="1:26" ht="12.75" customHeight="1">
      <c r="A926" s="281"/>
      <c r="B926" s="281"/>
      <c r="C926" s="281"/>
      <c r="D926" s="281"/>
      <c r="E926" s="281"/>
      <c r="F926" s="281"/>
      <c r="G926" s="281"/>
      <c r="H926" s="281"/>
      <c r="I926" s="281"/>
      <c r="J926" s="281"/>
      <c r="K926" s="281"/>
      <c r="L926" s="281"/>
      <c r="M926" s="281"/>
      <c r="N926" s="281"/>
      <c r="O926" s="281"/>
      <c r="P926" s="281"/>
      <c r="Q926" s="281"/>
      <c r="R926" s="281"/>
      <c r="S926" s="281"/>
      <c r="T926" s="281"/>
      <c r="U926" s="281"/>
      <c r="V926" s="281"/>
      <c r="W926" s="281"/>
      <c r="X926" s="281"/>
      <c r="Y926" s="281"/>
      <c r="Z926" s="281"/>
    </row>
    <row r="927" spans="1:26" ht="12.75" customHeight="1">
      <c r="A927" s="281"/>
      <c r="B927" s="281"/>
      <c r="C927" s="281"/>
      <c r="D927" s="281"/>
      <c r="E927" s="281"/>
      <c r="F927" s="281"/>
      <c r="G927" s="281"/>
      <c r="H927" s="281"/>
      <c r="I927" s="281"/>
      <c r="J927" s="281"/>
      <c r="K927" s="281"/>
      <c r="L927" s="281"/>
      <c r="M927" s="281"/>
      <c r="N927" s="281"/>
      <c r="O927" s="281"/>
      <c r="P927" s="281"/>
      <c r="Q927" s="281"/>
      <c r="R927" s="281"/>
      <c r="S927" s="281"/>
      <c r="T927" s="281"/>
      <c r="U927" s="281"/>
      <c r="V927" s="281"/>
      <c r="W927" s="281"/>
      <c r="X927" s="281"/>
      <c r="Y927" s="281"/>
      <c r="Z927" s="281"/>
    </row>
    <row r="928" spans="1:26" ht="12.75" customHeight="1">
      <c r="A928" s="281"/>
      <c r="B928" s="281"/>
      <c r="C928" s="281"/>
      <c r="D928" s="281"/>
      <c r="E928" s="281"/>
      <c r="F928" s="281"/>
      <c r="G928" s="281"/>
      <c r="H928" s="281"/>
      <c r="I928" s="281"/>
      <c r="J928" s="281"/>
      <c r="K928" s="281"/>
      <c r="L928" s="281"/>
      <c r="M928" s="281"/>
      <c r="N928" s="281"/>
      <c r="O928" s="281"/>
      <c r="P928" s="281"/>
      <c r="Q928" s="281"/>
      <c r="R928" s="281"/>
      <c r="S928" s="281"/>
      <c r="T928" s="281"/>
      <c r="U928" s="281"/>
      <c r="V928" s="281"/>
      <c r="W928" s="281"/>
      <c r="X928" s="281"/>
      <c r="Y928" s="281"/>
      <c r="Z928" s="281"/>
    </row>
    <row r="929" spans="1:26" ht="12.75" customHeight="1">
      <c r="A929" s="281"/>
      <c r="B929" s="281"/>
      <c r="C929" s="281"/>
      <c r="D929" s="281"/>
      <c r="E929" s="281"/>
      <c r="F929" s="281"/>
      <c r="G929" s="281"/>
      <c r="H929" s="281"/>
      <c r="I929" s="281"/>
      <c r="J929" s="281"/>
      <c r="K929" s="281"/>
      <c r="L929" s="281"/>
      <c r="M929" s="281"/>
      <c r="N929" s="281"/>
      <c r="O929" s="281"/>
      <c r="P929" s="281"/>
      <c r="Q929" s="281"/>
      <c r="R929" s="281"/>
      <c r="S929" s="281"/>
      <c r="T929" s="281"/>
      <c r="U929" s="281"/>
      <c r="V929" s="281"/>
      <c r="W929" s="281"/>
      <c r="X929" s="281"/>
      <c r="Y929" s="281"/>
      <c r="Z929" s="281"/>
    </row>
    <row r="930" spans="1:26" ht="12.75" customHeight="1">
      <c r="A930" s="281"/>
      <c r="B930" s="281"/>
      <c r="C930" s="281"/>
      <c r="D930" s="281"/>
      <c r="E930" s="281"/>
      <c r="F930" s="281"/>
      <c r="G930" s="281"/>
      <c r="H930" s="281"/>
      <c r="I930" s="281"/>
      <c r="J930" s="281"/>
      <c r="K930" s="281"/>
      <c r="L930" s="281"/>
      <c r="M930" s="281"/>
      <c r="N930" s="281"/>
      <c r="O930" s="281"/>
      <c r="P930" s="281"/>
      <c r="Q930" s="281"/>
      <c r="R930" s="281"/>
      <c r="S930" s="281"/>
      <c r="T930" s="281"/>
      <c r="U930" s="281"/>
      <c r="V930" s="281"/>
      <c r="W930" s="281"/>
      <c r="X930" s="281"/>
      <c r="Y930" s="281"/>
      <c r="Z930" s="281"/>
    </row>
    <row r="931" spans="1:26" ht="12.75" customHeight="1">
      <c r="A931" s="281"/>
      <c r="B931" s="281"/>
      <c r="C931" s="281"/>
      <c r="D931" s="281"/>
      <c r="E931" s="281"/>
      <c r="F931" s="281"/>
      <c r="G931" s="281"/>
      <c r="H931" s="281"/>
      <c r="I931" s="281"/>
      <c r="J931" s="281"/>
      <c r="K931" s="281"/>
      <c r="L931" s="281"/>
      <c r="M931" s="281"/>
      <c r="N931" s="281"/>
      <c r="O931" s="281"/>
      <c r="P931" s="281"/>
      <c r="Q931" s="281"/>
      <c r="R931" s="281"/>
      <c r="S931" s="281"/>
      <c r="T931" s="281"/>
      <c r="U931" s="281"/>
      <c r="V931" s="281"/>
      <c r="W931" s="281"/>
      <c r="X931" s="281"/>
      <c r="Y931" s="281"/>
      <c r="Z931" s="281"/>
    </row>
    <row r="932" spans="1:26" ht="12.75" customHeight="1">
      <c r="A932" s="281"/>
      <c r="B932" s="281"/>
      <c r="C932" s="281"/>
      <c r="D932" s="281"/>
      <c r="E932" s="281"/>
      <c r="F932" s="281"/>
      <c r="G932" s="281"/>
      <c r="H932" s="281"/>
      <c r="I932" s="281"/>
      <c r="J932" s="281"/>
      <c r="K932" s="281"/>
      <c r="L932" s="281"/>
      <c r="M932" s="281"/>
      <c r="N932" s="281"/>
      <c r="O932" s="281"/>
      <c r="P932" s="281"/>
      <c r="Q932" s="281"/>
      <c r="R932" s="281"/>
      <c r="S932" s="281"/>
      <c r="T932" s="281"/>
      <c r="U932" s="281"/>
      <c r="V932" s="281"/>
      <c r="W932" s="281"/>
      <c r="X932" s="281"/>
      <c r="Y932" s="281"/>
      <c r="Z932" s="281"/>
    </row>
    <row r="933" spans="1:26" ht="12.75" customHeight="1">
      <c r="A933" s="281"/>
      <c r="B933" s="281"/>
      <c r="C933" s="281"/>
      <c r="D933" s="281"/>
      <c r="E933" s="281"/>
      <c r="F933" s="281"/>
      <c r="G933" s="281"/>
      <c r="H933" s="281"/>
      <c r="I933" s="281"/>
      <c r="J933" s="281"/>
      <c r="K933" s="281"/>
      <c r="L933" s="281"/>
      <c r="M933" s="281"/>
      <c r="N933" s="281"/>
      <c r="O933" s="281"/>
      <c r="P933" s="281"/>
      <c r="Q933" s="281"/>
      <c r="R933" s="281"/>
      <c r="S933" s="281"/>
      <c r="T933" s="281"/>
      <c r="U933" s="281"/>
      <c r="V933" s="281"/>
      <c r="W933" s="281"/>
      <c r="X933" s="281"/>
      <c r="Y933" s="281"/>
      <c r="Z933" s="281"/>
    </row>
    <row r="934" spans="1:26" ht="12.75" customHeight="1">
      <c r="A934" s="281"/>
      <c r="B934" s="281"/>
      <c r="C934" s="281"/>
      <c r="D934" s="281"/>
      <c r="E934" s="281"/>
      <c r="F934" s="281"/>
      <c r="G934" s="281"/>
      <c r="H934" s="281"/>
      <c r="I934" s="281"/>
      <c r="J934" s="281"/>
      <c r="K934" s="281"/>
      <c r="L934" s="281"/>
      <c r="M934" s="281"/>
      <c r="N934" s="281"/>
      <c r="O934" s="281"/>
      <c r="P934" s="281"/>
      <c r="Q934" s="281"/>
      <c r="R934" s="281"/>
      <c r="S934" s="281"/>
      <c r="T934" s="281"/>
      <c r="U934" s="281"/>
      <c r="V934" s="281"/>
      <c r="W934" s="281"/>
      <c r="X934" s="281"/>
      <c r="Y934" s="281"/>
      <c r="Z934" s="281"/>
    </row>
    <row r="935" spans="1:26" ht="12.75" customHeight="1">
      <c r="A935" s="281"/>
      <c r="B935" s="281"/>
      <c r="C935" s="281"/>
      <c r="D935" s="281"/>
      <c r="E935" s="281"/>
      <c r="F935" s="281"/>
      <c r="G935" s="281"/>
      <c r="H935" s="281"/>
      <c r="I935" s="281"/>
      <c r="J935" s="281"/>
      <c r="K935" s="281"/>
      <c r="L935" s="281"/>
      <c r="M935" s="281"/>
      <c r="N935" s="281"/>
      <c r="O935" s="281"/>
      <c r="P935" s="281"/>
      <c r="Q935" s="281"/>
      <c r="R935" s="281"/>
      <c r="S935" s="281"/>
      <c r="T935" s="281"/>
      <c r="U935" s="281"/>
      <c r="V935" s="281"/>
      <c r="W935" s="281"/>
      <c r="X935" s="281"/>
      <c r="Y935" s="281"/>
      <c r="Z935" s="281"/>
    </row>
    <row r="936" spans="1:26" ht="12.75" customHeight="1">
      <c r="A936" s="281"/>
      <c r="B936" s="281"/>
      <c r="C936" s="281"/>
      <c r="D936" s="281"/>
      <c r="E936" s="281"/>
      <c r="F936" s="281"/>
      <c r="G936" s="281"/>
      <c r="H936" s="281"/>
      <c r="I936" s="281"/>
      <c r="J936" s="281"/>
      <c r="K936" s="281"/>
      <c r="L936" s="281"/>
      <c r="M936" s="281"/>
      <c r="N936" s="281"/>
      <c r="O936" s="281"/>
      <c r="P936" s="281"/>
      <c r="Q936" s="281"/>
      <c r="R936" s="281"/>
      <c r="S936" s="281"/>
      <c r="T936" s="281"/>
      <c r="U936" s="281"/>
      <c r="V936" s="281"/>
      <c r="W936" s="281"/>
      <c r="X936" s="281"/>
      <c r="Y936" s="281"/>
      <c r="Z936" s="281"/>
    </row>
    <row r="937" spans="1:26" ht="12.75" customHeight="1">
      <c r="A937" s="281"/>
      <c r="B937" s="281"/>
      <c r="C937" s="281"/>
      <c r="D937" s="281"/>
      <c r="E937" s="281"/>
      <c r="F937" s="281"/>
      <c r="G937" s="281"/>
      <c r="H937" s="281"/>
      <c r="I937" s="281"/>
      <c r="J937" s="281"/>
      <c r="K937" s="281"/>
      <c r="L937" s="281"/>
      <c r="M937" s="281"/>
      <c r="N937" s="281"/>
      <c r="O937" s="281"/>
      <c r="P937" s="281"/>
      <c r="Q937" s="281"/>
      <c r="R937" s="281"/>
      <c r="S937" s="281"/>
      <c r="T937" s="281"/>
      <c r="U937" s="281"/>
      <c r="V937" s="281"/>
      <c r="W937" s="281"/>
      <c r="X937" s="281"/>
      <c r="Y937" s="281"/>
      <c r="Z937" s="281"/>
    </row>
    <row r="938" spans="1:26" ht="12.75" customHeight="1">
      <c r="A938" s="281"/>
      <c r="B938" s="281"/>
      <c r="C938" s="281"/>
      <c r="D938" s="281"/>
      <c r="E938" s="281"/>
      <c r="F938" s="281"/>
      <c r="G938" s="281"/>
      <c r="H938" s="281"/>
      <c r="I938" s="281"/>
      <c r="J938" s="281"/>
      <c r="K938" s="281"/>
      <c r="L938" s="281"/>
      <c r="M938" s="281"/>
      <c r="N938" s="281"/>
      <c r="O938" s="281"/>
      <c r="P938" s="281"/>
      <c r="Q938" s="281"/>
      <c r="R938" s="281"/>
      <c r="S938" s="281"/>
      <c r="T938" s="281"/>
      <c r="U938" s="281"/>
      <c r="V938" s="281"/>
      <c r="W938" s="281"/>
      <c r="X938" s="281"/>
      <c r="Y938" s="281"/>
      <c r="Z938" s="281"/>
    </row>
    <row r="939" spans="1:26" ht="12.75" customHeight="1">
      <c r="A939" s="281"/>
      <c r="B939" s="281"/>
      <c r="C939" s="281"/>
      <c r="D939" s="281"/>
      <c r="E939" s="281"/>
      <c r="F939" s="281"/>
      <c r="G939" s="281"/>
      <c r="H939" s="281"/>
      <c r="I939" s="281"/>
      <c r="J939" s="281"/>
      <c r="K939" s="281"/>
      <c r="L939" s="281"/>
      <c r="M939" s="281"/>
      <c r="N939" s="281"/>
      <c r="O939" s="281"/>
      <c r="P939" s="281"/>
      <c r="Q939" s="281"/>
      <c r="R939" s="281"/>
      <c r="S939" s="281"/>
      <c r="T939" s="281"/>
      <c r="U939" s="281"/>
      <c r="V939" s="281"/>
      <c r="W939" s="281"/>
      <c r="X939" s="281"/>
      <c r="Y939" s="281"/>
      <c r="Z939" s="281"/>
    </row>
    <row r="940" spans="1:26" ht="12.75" customHeight="1">
      <c r="A940" s="281"/>
      <c r="B940" s="281"/>
      <c r="C940" s="281"/>
      <c r="D940" s="281"/>
      <c r="E940" s="281"/>
      <c r="F940" s="281"/>
      <c r="G940" s="281"/>
      <c r="H940" s="281"/>
      <c r="I940" s="281"/>
      <c r="J940" s="281"/>
      <c r="K940" s="281"/>
      <c r="L940" s="281"/>
      <c r="M940" s="281"/>
      <c r="N940" s="281"/>
      <c r="O940" s="281"/>
      <c r="P940" s="281"/>
      <c r="Q940" s="281"/>
      <c r="R940" s="281"/>
      <c r="S940" s="281"/>
      <c r="T940" s="281"/>
      <c r="U940" s="281"/>
      <c r="V940" s="281"/>
      <c r="W940" s="281"/>
      <c r="X940" s="281"/>
      <c r="Y940" s="281"/>
      <c r="Z940" s="281"/>
    </row>
    <row r="941" spans="1:26" ht="12.75" customHeight="1">
      <c r="A941" s="281"/>
      <c r="B941" s="281"/>
      <c r="C941" s="281"/>
      <c r="D941" s="281"/>
      <c r="E941" s="281"/>
      <c r="F941" s="281"/>
      <c r="G941" s="281"/>
      <c r="H941" s="281"/>
      <c r="I941" s="281"/>
      <c r="J941" s="281"/>
      <c r="K941" s="281"/>
      <c r="L941" s="281"/>
      <c r="M941" s="281"/>
      <c r="N941" s="281"/>
      <c r="O941" s="281"/>
      <c r="P941" s="281"/>
      <c r="Q941" s="281"/>
      <c r="R941" s="281"/>
      <c r="S941" s="281"/>
      <c r="T941" s="281"/>
      <c r="U941" s="281"/>
      <c r="V941" s="281"/>
      <c r="W941" s="281"/>
      <c r="X941" s="281"/>
      <c r="Y941" s="281"/>
      <c r="Z941" s="281"/>
    </row>
    <row r="942" spans="1:26" ht="12.75" customHeight="1">
      <c r="A942" s="281"/>
      <c r="B942" s="281"/>
      <c r="C942" s="281"/>
      <c r="D942" s="281"/>
      <c r="E942" s="281"/>
      <c r="F942" s="281"/>
      <c r="G942" s="281"/>
      <c r="H942" s="281"/>
      <c r="I942" s="281"/>
      <c r="J942" s="281"/>
      <c r="K942" s="281"/>
      <c r="L942" s="281"/>
      <c r="M942" s="281"/>
      <c r="N942" s="281"/>
      <c r="O942" s="281"/>
      <c r="P942" s="281"/>
      <c r="Q942" s="281"/>
      <c r="R942" s="281"/>
      <c r="S942" s="281"/>
      <c r="T942" s="281"/>
      <c r="U942" s="281"/>
      <c r="V942" s="281"/>
      <c r="W942" s="281"/>
      <c r="X942" s="281"/>
      <c r="Y942" s="281"/>
      <c r="Z942" s="281"/>
    </row>
    <row r="943" spans="1:26" ht="12.75" customHeight="1">
      <c r="A943" s="281"/>
      <c r="B943" s="281"/>
      <c r="C943" s="281"/>
      <c r="D943" s="281"/>
      <c r="E943" s="281"/>
      <c r="F943" s="281"/>
      <c r="G943" s="281"/>
      <c r="H943" s="281"/>
      <c r="I943" s="281"/>
      <c r="J943" s="281"/>
      <c r="K943" s="281"/>
      <c r="L943" s="281"/>
      <c r="M943" s="281"/>
      <c r="N943" s="281"/>
      <c r="O943" s="281"/>
      <c r="P943" s="281"/>
      <c r="Q943" s="281"/>
      <c r="R943" s="281"/>
      <c r="S943" s="281"/>
      <c r="T943" s="281"/>
      <c r="U943" s="281"/>
      <c r="V943" s="281"/>
      <c r="W943" s="281"/>
      <c r="X943" s="281"/>
      <c r="Y943" s="281"/>
      <c r="Z943" s="281"/>
    </row>
    <row r="944" spans="1:26" ht="12.75" customHeight="1">
      <c r="A944" s="281"/>
      <c r="B944" s="281"/>
      <c r="C944" s="281"/>
      <c r="D944" s="281"/>
      <c r="E944" s="281"/>
      <c r="F944" s="281"/>
      <c r="G944" s="281"/>
      <c r="H944" s="281"/>
      <c r="I944" s="281"/>
      <c r="J944" s="281"/>
      <c r="K944" s="281"/>
      <c r="L944" s="281"/>
      <c r="M944" s="281"/>
      <c r="N944" s="281"/>
      <c r="O944" s="281"/>
      <c r="P944" s="281"/>
      <c r="Q944" s="281"/>
      <c r="R944" s="281"/>
      <c r="S944" s="281"/>
      <c r="T944" s="281"/>
      <c r="U944" s="281"/>
      <c r="V944" s="281"/>
      <c r="W944" s="281"/>
      <c r="X944" s="281"/>
      <c r="Y944" s="281"/>
      <c r="Z944" s="281"/>
    </row>
    <row r="945" spans="1:26" ht="12.75" customHeight="1">
      <c r="A945" s="281"/>
      <c r="B945" s="281"/>
      <c r="C945" s="281"/>
      <c r="D945" s="281"/>
      <c r="E945" s="281"/>
      <c r="F945" s="281"/>
      <c r="G945" s="281"/>
      <c r="H945" s="281"/>
      <c r="I945" s="281"/>
      <c r="J945" s="281"/>
      <c r="K945" s="281"/>
      <c r="L945" s="281"/>
      <c r="M945" s="281"/>
      <c r="N945" s="281"/>
      <c r="O945" s="281"/>
      <c r="P945" s="281"/>
      <c r="Q945" s="281"/>
      <c r="R945" s="281"/>
      <c r="S945" s="281"/>
      <c r="T945" s="281"/>
      <c r="U945" s="281"/>
      <c r="V945" s="281"/>
      <c r="W945" s="281"/>
      <c r="X945" s="281"/>
      <c r="Y945" s="281"/>
      <c r="Z945" s="281"/>
    </row>
    <row r="946" spans="1:26" ht="12.75" customHeight="1">
      <c r="A946" s="281"/>
      <c r="B946" s="281"/>
      <c r="C946" s="281"/>
      <c r="D946" s="281"/>
      <c r="E946" s="281"/>
      <c r="F946" s="281"/>
      <c r="G946" s="281"/>
      <c r="H946" s="281"/>
      <c r="I946" s="281"/>
      <c r="J946" s="281"/>
      <c r="K946" s="281"/>
      <c r="L946" s="281"/>
      <c r="M946" s="281"/>
      <c r="N946" s="281"/>
      <c r="O946" s="281"/>
      <c r="P946" s="281"/>
      <c r="Q946" s="281"/>
      <c r="R946" s="281"/>
      <c r="S946" s="281"/>
      <c r="T946" s="281"/>
      <c r="U946" s="281"/>
      <c r="V946" s="281"/>
      <c r="W946" s="281"/>
      <c r="X946" s="281"/>
      <c r="Y946" s="281"/>
      <c r="Z946" s="281"/>
    </row>
    <row r="947" spans="1:26" ht="12.75" customHeight="1">
      <c r="A947" s="281"/>
      <c r="B947" s="281"/>
      <c r="C947" s="281"/>
      <c r="D947" s="281"/>
      <c r="E947" s="281"/>
      <c r="F947" s="281"/>
      <c r="G947" s="281"/>
      <c r="H947" s="281"/>
      <c r="I947" s="281"/>
      <c r="J947" s="281"/>
      <c r="K947" s="281"/>
      <c r="L947" s="281"/>
      <c r="M947" s="281"/>
      <c r="N947" s="281"/>
      <c r="O947" s="281"/>
      <c r="P947" s="281"/>
      <c r="Q947" s="281"/>
      <c r="R947" s="281"/>
      <c r="S947" s="281"/>
      <c r="T947" s="281"/>
      <c r="U947" s="281"/>
      <c r="V947" s="281"/>
      <c r="W947" s="281"/>
      <c r="X947" s="281"/>
      <c r="Y947" s="281"/>
      <c r="Z947" s="281"/>
    </row>
    <row r="948" spans="1:26" ht="12.75" customHeight="1">
      <c r="A948" s="281"/>
      <c r="B948" s="281"/>
      <c r="C948" s="281"/>
      <c r="D948" s="281"/>
      <c r="E948" s="281"/>
      <c r="F948" s="281"/>
      <c r="G948" s="281"/>
      <c r="H948" s="281"/>
      <c r="I948" s="281"/>
      <c r="J948" s="281"/>
      <c r="K948" s="281"/>
      <c r="L948" s="281"/>
      <c r="M948" s="281"/>
      <c r="N948" s="281"/>
      <c r="O948" s="281"/>
      <c r="P948" s="281"/>
      <c r="Q948" s="281"/>
      <c r="R948" s="281"/>
      <c r="S948" s="281"/>
      <c r="T948" s="281"/>
      <c r="U948" s="281"/>
      <c r="V948" s="281"/>
      <c r="W948" s="281"/>
      <c r="X948" s="281"/>
      <c r="Y948" s="281"/>
      <c r="Z948" s="281"/>
    </row>
    <row r="949" spans="1:26" ht="12.75" customHeight="1">
      <c r="A949" s="281"/>
      <c r="B949" s="281"/>
      <c r="C949" s="281"/>
      <c r="D949" s="281"/>
      <c r="E949" s="281"/>
      <c r="F949" s="281"/>
      <c r="G949" s="281"/>
      <c r="H949" s="281"/>
      <c r="I949" s="281"/>
      <c r="J949" s="281"/>
      <c r="K949" s="281"/>
      <c r="L949" s="281"/>
      <c r="M949" s="281"/>
      <c r="N949" s="281"/>
      <c r="O949" s="281"/>
      <c r="P949" s="281"/>
      <c r="Q949" s="281"/>
      <c r="R949" s="281"/>
      <c r="S949" s="281"/>
      <c r="T949" s="281"/>
      <c r="U949" s="281"/>
      <c r="V949" s="281"/>
      <c r="W949" s="281"/>
      <c r="X949" s="281"/>
      <c r="Y949" s="281"/>
      <c r="Z949" s="281"/>
    </row>
    <row r="950" spans="1:26" ht="12.75" customHeight="1">
      <c r="A950" s="281"/>
      <c r="B950" s="281"/>
      <c r="C950" s="281"/>
      <c r="D950" s="281"/>
      <c r="E950" s="281"/>
      <c r="F950" s="281"/>
      <c r="G950" s="281"/>
      <c r="H950" s="281"/>
      <c r="I950" s="281"/>
      <c r="J950" s="281"/>
      <c r="K950" s="281"/>
      <c r="L950" s="281"/>
      <c r="M950" s="281"/>
      <c r="N950" s="281"/>
      <c r="O950" s="281"/>
      <c r="P950" s="281"/>
      <c r="Q950" s="281"/>
      <c r="R950" s="281"/>
      <c r="S950" s="281"/>
      <c r="T950" s="281"/>
      <c r="U950" s="281"/>
      <c r="V950" s="281"/>
      <c r="W950" s="281"/>
      <c r="X950" s="281"/>
      <c r="Y950" s="281"/>
      <c r="Z950" s="281"/>
    </row>
    <row r="951" spans="1:26" ht="12.75" customHeight="1">
      <c r="A951" s="281"/>
      <c r="B951" s="281"/>
      <c r="C951" s="281"/>
      <c r="D951" s="281"/>
      <c r="E951" s="281"/>
      <c r="F951" s="281"/>
      <c r="G951" s="281"/>
      <c r="H951" s="281"/>
      <c r="I951" s="281"/>
      <c r="J951" s="281"/>
      <c r="K951" s="281"/>
      <c r="L951" s="281"/>
      <c r="M951" s="281"/>
      <c r="N951" s="281"/>
      <c r="O951" s="281"/>
      <c r="P951" s="281"/>
      <c r="Q951" s="281"/>
      <c r="R951" s="281"/>
      <c r="S951" s="281"/>
      <c r="T951" s="281"/>
      <c r="U951" s="281"/>
      <c r="V951" s="281"/>
      <c r="W951" s="281"/>
      <c r="X951" s="281"/>
      <c r="Y951" s="281"/>
      <c r="Z951" s="281"/>
    </row>
    <row r="952" spans="1:26" ht="12.75" customHeight="1">
      <c r="A952" s="281"/>
      <c r="B952" s="281"/>
      <c r="C952" s="281"/>
      <c r="D952" s="281"/>
      <c r="E952" s="281"/>
      <c r="F952" s="281"/>
      <c r="G952" s="281"/>
      <c r="H952" s="281"/>
      <c r="I952" s="281"/>
      <c r="J952" s="281"/>
      <c r="K952" s="281"/>
      <c r="L952" s="281"/>
      <c r="M952" s="281"/>
      <c r="N952" s="281"/>
      <c r="O952" s="281"/>
      <c r="P952" s="281"/>
      <c r="Q952" s="281"/>
      <c r="R952" s="281"/>
      <c r="S952" s="281"/>
      <c r="T952" s="281"/>
      <c r="U952" s="281"/>
      <c r="V952" s="281"/>
      <c r="W952" s="281"/>
      <c r="X952" s="281"/>
      <c r="Y952" s="281"/>
      <c r="Z952" s="281"/>
    </row>
    <row r="953" spans="1:26" ht="12.75" customHeight="1">
      <c r="A953" s="281"/>
      <c r="B953" s="281"/>
      <c r="C953" s="281"/>
      <c r="D953" s="281"/>
      <c r="E953" s="281"/>
      <c r="F953" s="281"/>
      <c r="G953" s="281"/>
      <c r="H953" s="281"/>
      <c r="I953" s="281"/>
      <c r="J953" s="281"/>
      <c r="K953" s="281"/>
      <c r="L953" s="281"/>
      <c r="M953" s="281"/>
      <c r="N953" s="281"/>
      <c r="O953" s="281"/>
      <c r="P953" s="281"/>
      <c r="Q953" s="281"/>
      <c r="R953" s="281"/>
      <c r="S953" s="281"/>
      <c r="T953" s="281"/>
      <c r="U953" s="281"/>
      <c r="V953" s="281"/>
      <c r="W953" s="281"/>
      <c r="X953" s="281"/>
      <c r="Y953" s="281"/>
      <c r="Z953" s="281"/>
    </row>
    <row r="954" spans="1:26" ht="12.75" customHeight="1">
      <c r="A954" s="281"/>
      <c r="B954" s="281"/>
      <c r="C954" s="281"/>
      <c r="D954" s="281"/>
      <c r="E954" s="281"/>
      <c r="F954" s="281"/>
      <c r="G954" s="281"/>
      <c r="H954" s="281"/>
      <c r="I954" s="281"/>
      <c r="J954" s="281"/>
      <c r="K954" s="281"/>
      <c r="L954" s="281"/>
      <c r="M954" s="281"/>
      <c r="N954" s="281"/>
      <c r="O954" s="281"/>
      <c r="P954" s="281"/>
      <c r="Q954" s="281"/>
      <c r="R954" s="281"/>
      <c r="S954" s="281"/>
      <c r="T954" s="281"/>
      <c r="U954" s="281"/>
      <c r="V954" s="281"/>
      <c r="W954" s="281"/>
      <c r="X954" s="281"/>
      <c r="Y954" s="281"/>
      <c r="Z954" s="281"/>
    </row>
    <row r="955" spans="1:26" ht="12.75" customHeight="1">
      <c r="A955" s="281"/>
      <c r="B955" s="281"/>
      <c r="C955" s="281"/>
      <c r="D955" s="281"/>
      <c r="E955" s="281"/>
      <c r="F955" s="281"/>
      <c r="G955" s="281"/>
      <c r="H955" s="281"/>
      <c r="I955" s="281"/>
      <c r="J955" s="281"/>
      <c r="K955" s="281"/>
      <c r="L955" s="281"/>
      <c r="M955" s="281"/>
      <c r="N955" s="281"/>
      <c r="O955" s="281"/>
      <c r="P955" s="281"/>
      <c r="Q955" s="281"/>
      <c r="R955" s="281"/>
      <c r="S955" s="281"/>
      <c r="T955" s="281"/>
      <c r="U955" s="281"/>
      <c r="V955" s="281"/>
      <c r="W955" s="281"/>
      <c r="X955" s="281"/>
      <c r="Y955" s="281"/>
      <c r="Z955" s="281"/>
    </row>
    <row r="956" spans="1:26" ht="12.75" customHeight="1">
      <c r="A956" s="281"/>
      <c r="B956" s="281"/>
      <c r="C956" s="281"/>
      <c r="D956" s="281"/>
      <c r="E956" s="281"/>
      <c r="F956" s="281"/>
      <c r="G956" s="281"/>
      <c r="H956" s="281"/>
      <c r="I956" s="281"/>
      <c r="J956" s="281"/>
      <c r="K956" s="281"/>
      <c r="L956" s="281"/>
      <c r="M956" s="281"/>
      <c r="N956" s="281"/>
      <c r="O956" s="281"/>
      <c r="P956" s="281"/>
      <c r="Q956" s="281"/>
      <c r="R956" s="281"/>
      <c r="S956" s="281"/>
      <c r="T956" s="281"/>
      <c r="U956" s="281"/>
      <c r="V956" s="281"/>
      <c r="W956" s="281"/>
      <c r="X956" s="281"/>
      <c r="Y956" s="281"/>
      <c r="Z956" s="281"/>
    </row>
    <row r="957" spans="1:26" ht="12.75" customHeight="1">
      <c r="A957" s="281"/>
      <c r="B957" s="281"/>
      <c r="C957" s="281"/>
      <c r="D957" s="281"/>
      <c r="E957" s="281"/>
      <c r="F957" s="281"/>
      <c r="G957" s="281"/>
      <c r="H957" s="281"/>
      <c r="I957" s="281"/>
      <c r="J957" s="281"/>
      <c r="K957" s="281"/>
      <c r="L957" s="281"/>
      <c r="M957" s="281"/>
      <c r="N957" s="281"/>
      <c r="O957" s="281"/>
      <c r="P957" s="281"/>
      <c r="Q957" s="281"/>
      <c r="R957" s="281"/>
      <c r="S957" s="281"/>
      <c r="T957" s="281"/>
      <c r="U957" s="281"/>
      <c r="V957" s="281"/>
      <c r="W957" s="281"/>
      <c r="X957" s="281"/>
      <c r="Y957" s="281"/>
      <c r="Z957" s="281"/>
    </row>
    <row r="958" spans="1:26" ht="12.75" customHeight="1">
      <c r="A958" s="281"/>
      <c r="B958" s="281"/>
      <c r="C958" s="281"/>
      <c r="D958" s="281"/>
      <c r="E958" s="281"/>
      <c r="F958" s="281"/>
      <c r="G958" s="281"/>
      <c r="H958" s="281"/>
      <c r="I958" s="281"/>
      <c r="J958" s="281"/>
      <c r="K958" s="281"/>
      <c r="L958" s="281"/>
      <c r="M958" s="281"/>
      <c r="N958" s="281"/>
      <c r="O958" s="281"/>
      <c r="P958" s="281"/>
      <c r="Q958" s="281"/>
      <c r="R958" s="281"/>
      <c r="S958" s="281"/>
      <c r="T958" s="281"/>
      <c r="U958" s="281"/>
      <c r="V958" s="281"/>
      <c r="W958" s="281"/>
      <c r="X958" s="281"/>
      <c r="Y958" s="281"/>
      <c r="Z958" s="281"/>
    </row>
    <row r="959" spans="1:26" ht="12.75" customHeight="1">
      <c r="A959" s="281"/>
      <c r="B959" s="281"/>
      <c r="C959" s="281"/>
      <c r="D959" s="281"/>
      <c r="E959" s="281"/>
      <c r="F959" s="281"/>
      <c r="G959" s="281"/>
      <c r="H959" s="281"/>
      <c r="I959" s="281"/>
      <c r="J959" s="281"/>
      <c r="K959" s="281"/>
      <c r="L959" s="281"/>
      <c r="M959" s="281"/>
      <c r="N959" s="281"/>
      <c r="O959" s="281"/>
      <c r="P959" s="281"/>
      <c r="Q959" s="281"/>
      <c r="R959" s="281"/>
      <c r="S959" s="281"/>
      <c r="T959" s="281"/>
      <c r="U959" s="281"/>
      <c r="V959" s="281"/>
      <c r="W959" s="281"/>
      <c r="X959" s="281"/>
      <c r="Y959" s="281"/>
      <c r="Z959" s="281"/>
    </row>
    <row r="960" spans="1:26" ht="12.75" customHeight="1">
      <c r="A960" s="281"/>
      <c r="B960" s="281"/>
      <c r="C960" s="281"/>
      <c r="D960" s="281"/>
      <c r="E960" s="281"/>
      <c r="F960" s="281"/>
      <c r="G960" s="281"/>
      <c r="H960" s="281"/>
      <c r="I960" s="281"/>
      <c r="J960" s="281"/>
      <c r="K960" s="281"/>
      <c r="L960" s="281"/>
      <c r="M960" s="281"/>
      <c r="N960" s="281"/>
      <c r="O960" s="281"/>
      <c r="P960" s="281"/>
      <c r="Q960" s="281"/>
      <c r="R960" s="281"/>
      <c r="S960" s="281"/>
      <c r="T960" s="281"/>
      <c r="U960" s="281"/>
      <c r="V960" s="281"/>
      <c r="W960" s="281"/>
      <c r="X960" s="281"/>
      <c r="Y960" s="281"/>
      <c r="Z960" s="281"/>
    </row>
    <row r="961" spans="1:26" ht="12.75" customHeight="1">
      <c r="A961" s="281"/>
      <c r="B961" s="281"/>
      <c r="C961" s="281"/>
      <c r="D961" s="281"/>
      <c r="E961" s="281"/>
      <c r="F961" s="281"/>
      <c r="G961" s="281"/>
      <c r="H961" s="281"/>
      <c r="I961" s="281"/>
      <c r="J961" s="281"/>
      <c r="K961" s="281"/>
      <c r="L961" s="281"/>
      <c r="M961" s="281"/>
      <c r="N961" s="281"/>
      <c r="O961" s="281"/>
      <c r="P961" s="281"/>
      <c r="Q961" s="281"/>
      <c r="R961" s="281"/>
      <c r="S961" s="281"/>
      <c r="T961" s="281"/>
      <c r="U961" s="281"/>
      <c r="V961" s="281"/>
      <c r="W961" s="281"/>
      <c r="X961" s="281"/>
      <c r="Y961" s="281"/>
      <c r="Z961" s="281"/>
    </row>
    <row r="962" spans="1:26" ht="12.75" customHeight="1">
      <c r="A962" s="281"/>
      <c r="B962" s="281"/>
      <c r="C962" s="281"/>
      <c r="D962" s="281"/>
      <c r="E962" s="281"/>
      <c r="F962" s="281"/>
      <c r="G962" s="281"/>
      <c r="H962" s="281"/>
      <c r="I962" s="281"/>
      <c r="J962" s="281"/>
      <c r="K962" s="281"/>
      <c r="L962" s="281"/>
      <c r="M962" s="281"/>
      <c r="N962" s="281"/>
      <c r="O962" s="281"/>
      <c r="P962" s="281"/>
      <c r="Q962" s="281"/>
      <c r="R962" s="281"/>
      <c r="S962" s="281"/>
      <c r="T962" s="281"/>
      <c r="U962" s="281"/>
      <c r="V962" s="281"/>
      <c r="W962" s="281"/>
      <c r="X962" s="281"/>
      <c r="Y962" s="281"/>
      <c r="Z962" s="281"/>
    </row>
    <row r="963" spans="1:26" ht="12.75" customHeight="1">
      <c r="A963" s="281"/>
      <c r="B963" s="281"/>
      <c r="C963" s="281"/>
      <c r="D963" s="281"/>
      <c r="E963" s="281"/>
      <c r="F963" s="281"/>
      <c r="G963" s="281"/>
      <c r="H963" s="281"/>
      <c r="I963" s="281"/>
      <c r="J963" s="281"/>
      <c r="K963" s="281"/>
      <c r="L963" s="281"/>
      <c r="M963" s="281"/>
      <c r="N963" s="281"/>
      <c r="O963" s="281"/>
      <c r="P963" s="281"/>
      <c r="Q963" s="281"/>
      <c r="R963" s="281"/>
      <c r="S963" s="281"/>
      <c r="T963" s="281"/>
      <c r="U963" s="281"/>
      <c r="V963" s="281"/>
      <c r="W963" s="281"/>
      <c r="X963" s="281"/>
      <c r="Y963" s="281"/>
      <c r="Z963" s="281"/>
    </row>
    <row r="964" spans="1:26" ht="12.75" customHeight="1">
      <c r="A964" s="281"/>
      <c r="B964" s="281"/>
      <c r="C964" s="281"/>
      <c r="D964" s="281"/>
      <c r="E964" s="281"/>
      <c r="F964" s="281"/>
      <c r="G964" s="281"/>
      <c r="H964" s="281"/>
      <c r="I964" s="281"/>
      <c r="J964" s="281"/>
      <c r="K964" s="281"/>
      <c r="L964" s="281"/>
      <c r="M964" s="281"/>
      <c r="N964" s="281"/>
      <c r="O964" s="281"/>
      <c r="P964" s="281"/>
      <c r="Q964" s="281"/>
      <c r="R964" s="281"/>
      <c r="S964" s="281"/>
      <c r="T964" s="281"/>
      <c r="U964" s="281"/>
      <c r="V964" s="281"/>
      <c r="W964" s="281"/>
      <c r="X964" s="281"/>
      <c r="Y964" s="281"/>
      <c r="Z964" s="281"/>
    </row>
    <row r="965" spans="1:26" ht="12.75" customHeight="1">
      <c r="A965" s="281"/>
      <c r="B965" s="281"/>
      <c r="C965" s="281"/>
      <c r="D965" s="281"/>
      <c r="E965" s="281"/>
      <c r="F965" s="281"/>
      <c r="G965" s="281"/>
      <c r="H965" s="281"/>
      <c r="I965" s="281"/>
      <c r="J965" s="281"/>
      <c r="K965" s="281"/>
      <c r="L965" s="281"/>
      <c r="M965" s="281"/>
      <c r="N965" s="281"/>
      <c r="O965" s="281"/>
      <c r="P965" s="281"/>
      <c r="Q965" s="281"/>
      <c r="R965" s="281"/>
      <c r="S965" s="281"/>
      <c r="T965" s="281"/>
      <c r="U965" s="281"/>
      <c r="V965" s="281"/>
      <c r="W965" s="281"/>
      <c r="X965" s="281"/>
      <c r="Y965" s="281"/>
      <c r="Z965" s="281"/>
    </row>
    <row r="966" spans="1:26" ht="12.75" customHeight="1">
      <c r="A966" s="281"/>
      <c r="B966" s="281"/>
      <c r="C966" s="281"/>
      <c r="D966" s="281"/>
      <c r="E966" s="281"/>
      <c r="F966" s="281"/>
      <c r="G966" s="281"/>
      <c r="H966" s="281"/>
      <c r="I966" s="281"/>
      <c r="J966" s="281"/>
      <c r="K966" s="281"/>
      <c r="L966" s="281"/>
      <c r="M966" s="281"/>
      <c r="N966" s="281"/>
      <c r="O966" s="281"/>
      <c r="P966" s="281"/>
      <c r="Q966" s="281"/>
      <c r="R966" s="281"/>
      <c r="S966" s="281"/>
      <c r="T966" s="281"/>
      <c r="U966" s="281"/>
      <c r="V966" s="281"/>
      <c r="W966" s="281"/>
      <c r="X966" s="281"/>
      <c r="Y966" s="281"/>
      <c r="Z966" s="281"/>
    </row>
    <row r="967" spans="1:26" ht="12.75" customHeight="1">
      <c r="A967" s="281"/>
      <c r="B967" s="281"/>
      <c r="C967" s="281"/>
      <c r="D967" s="281"/>
      <c r="E967" s="281"/>
      <c r="F967" s="281"/>
      <c r="G967" s="281"/>
      <c r="H967" s="281"/>
      <c r="I967" s="281"/>
      <c r="J967" s="281"/>
      <c r="K967" s="281"/>
      <c r="L967" s="281"/>
      <c r="M967" s="281"/>
      <c r="N967" s="281"/>
      <c r="O967" s="281"/>
      <c r="P967" s="281"/>
      <c r="Q967" s="281"/>
      <c r="R967" s="281"/>
      <c r="S967" s="281"/>
      <c r="T967" s="281"/>
      <c r="U967" s="281"/>
      <c r="V967" s="281"/>
      <c r="W967" s="281"/>
      <c r="X967" s="281"/>
      <c r="Y967" s="281"/>
      <c r="Z967" s="281"/>
    </row>
    <row r="968" spans="1:26" ht="12.75" customHeight="1">
      <c r="A968" s="281"/>
      <c r="B968" s="281"/>
      <c r="C968" s="281"/>
      <c r="D968" s="281"/>
      <c r="E968" s="281"/>
      <c r="F968" s="281"/>
      <c r="G968" s="281"/>
      <c r="H968" s="281"/>
      <c r="I968" s="281"/>
      <c r="J968" s="281"/>
      <c r="K968" s="281"/>
      <c r="L968" s="281"/>
      <c r="M968" s="281"/>
      <c r="N968" s="281"/>
      <c r="O968" s="281"/>
      <c r="P968" s="281"/>
      <c r="Q968" s="281"/>
      <c r="R968" s="281"/>
      <c r="S968" s="281"/>
      <c r="T968" s="281"/>
      <c r="U968" s="281"/>
      <c r="V968" s="281"/>
      <c r="W968" s="281"/>
      <c r="X968" s="281"/>
      <c r="Y968" s="281"/>
      <c r="Z968" s="281"/>
    </row>
    <row r="969" spans="1:26" ht="12.75" customHeight="1">
      <c r="A969" s="281"/>
      <c r="B969" s="281"/>
      <c r="C969" s="281"/>
      <c r="D969" s="281"/>
      <c r="E969" s="281"/>
      <c r="F969" s="281"/>
      <c r="G969" s="281"/>
      <c r="H969" s="281"/>
      <c r="I969" s="281"/>
      <c r="J969" s="281"/>
      <c r="K969" s="281"/>
      <c r="L969" s="281"/>
      <c r="M969" s="281"/>
      <c r="N969" s="281"/>
      <c r="O969" s="281"/>
      <c r="P969" s="281"/>
      <c r="Q969" s="281"/>
      <c r="R969" s="281"/>
      <c r="S969" s="281"/>
      <c r="T969" s="281"/>
      <c r="U969" s="281"/>
      <c r="V969" s="281"/>
      <c r="W969" s="281"/>
      <c r="X969" s="281"/>
      <c r="Y969" s="281"/>
      <c r="Z969" s="281"/>
    </row>
    <row r="970" spans="1:26" ht="12.75" customHeight="1">
      <c r="A970" s="281"/>
      <c r="B970" s="281"/>
      <c r="C970" s="281"/>
      <c r="D970" s="281"/>
      <c r="E970" s="281"/>
      <c r="F970" s="281"/>
      <c r="G970" s="281"/>
      <c r="H970" s="281"/>
      <c r="I970" s="281"/>
      <c r="J970" s="281"/>
      <c r="K970" s="281"/>
      <c r="L970" s="281"/>
      <c r="M970" s="281"/>
      <c r="N970" s="281"/>
      <c r="O970" s="281"/>
      <c r="P970" s="281"/>
      <c r="Q970" s="281"/>
      <c r="R970" s="281"/>
      <c r="S970" s="281"/>
      <c r="T970" s="281"/>
      <c r="U970" s="281"/>
      <c r="V970" s="281"/>
      <c r="W970" s="281"/>
      <c r="X970" s="281"/>
      <c r="Y970" s="281"/>
      <c r="Z970" s="281"/>
    </row>
    <row r="971" spans="1:26" ht="12.75" customHeight="1">
      <c r="A971" s="281"/>
      <c r="B971" s="281"/>
      <c r="C971" s="281"/>
      <c r="D971" s="281"/>
      <c r="E971" s="281"/>
      <c r="F971" s="281"/>
      <c r="G971" s="281"/>
      <c r="H971" s="281"/>
      <c r="I971" s="281"/>
      <c r="J971" s="281"/>
      <c r="K971" s="281"/>
      <c r="L971" s="281"/>
      <c r="M971" s="281"/>
      <c r="N971" s="281"/>
      <c r="O971" s="281"/>
      <c r="P971" s="281"/>
      <c r="Q971" s="281"/>
      <c r="R971" s="281"/>
      <c r="S971" s="281"/>
      <c r="T971" s="281"/>
      <c r="U971" s="281"/>
      <c r="V971" s="281"/>
      <c r="W971" s="281"/>
      <c r="X971" s="281"/>
      <c r="Y971" s="281"/>
      <c r="Z971" s="281"/>
    </row>
    <row r="972" spans="1:26" ht="12.75" customHeight="1">
      <c r="A972" s="281"/>
      <c r="B972" s="281"/>
      <c r="C972" s="281"/>
      <c r="D972" s="281"/>
      <c r="E972" s="281"/>
      <c r="F972" s="281"/>
      <c r="G972" s="281"/>
      <c r="H972" s="281"/>
      <c r="I972" s="281"/>
      <c r="J972" s="281"/>
      <c r="K972" s="281"/>
      <c r="L972" s="281"/>
      <c r="M972" s="281"/>
      <c r="N972" s="281"/>
      <c r="O972" s="281"/>
      <c r="P972" s="281"/>
      <c r="Q972" s="281"/>
      <c r="R972" s="281"/>
      <c r="S972" s="281"/>
      <c r="T972" s="281"/>
      <c r="U972" s="281"/>
      <c r="V972" s="281"/>
      <c r="W972" s="281"/>
      <c r="X972" s="281"/>
      <c r="Y972" s="281"/>
      <c r="Z972" s="281"/>
    </row>
    <row r="973" spans="1:26" ht="12.75" customHeight="1">
      <c r="A973" s="281"/>
      <c r="B973" s="281"/>
      <c r="C973" s="281"/>
      <c r="D973" s="281"/>
      <c r="E973" s="281"/>
      <c r="F973" s="281"/>
      <c r="G973" s="281"/>
      <c r="H973" s="281"/>
      <c r="I973" s="281"/>
      <c r="J973" s="281"/>
      <c r="K973" s="281"/>
      <c r="L973" s="281"/>
      <c r="M973" s="281"/>
      <c r="N973" s="281"/>
      <c r="O973" s="281"/>
      <c r="P973" s="281"/>
      <c r="Q973" s="281"/>
      <c r="R973" s="281"/>
      <c r="S973" s="281"/>
      <c r="T973" s="281"/>
      <c r="U973" s="281"/>
      <c r="V973" s="281"/>
      <c r="W973" s="281"/>
      <c r="X973" s="281"/>
      <c r="Y973" s="281"/>
      <c r="Z973" s="281"/>
    </row>
    <row r="974" spans="1:26" ht="12.75" customHeight="1">
      <c r="A974" s="281"/>
      <c r="B974" s="281"/>
      <c r="C974" s="281"/>
      <c r="D974" s="281"/>
      <c r="E974" s="281"/>
      <c r="F974" s="281"/>
      <c r="G974" s="281"/>
      <c r="H974" s="281"/>
      <c r="I974" s="281"/>
      <c r="J974" s="281"/>
      <c r="K974" s="281"/>
      <c r="L974" s="281"/>
      <c r="M974" s="281"/>
      <c r="N974" s="281"/>
      <c r="O974" s="281"/>
      <c r="P974" s="281"/>
      <c r="Q974" s="281"/>
      <c r="R974" s="281"/>
      <c r="S974" s="281"/>
      <c r="T974" s="281"/>
      <c r="U974" s="281"/>
      <c r="V974" s="281"/>
      <c r="W974" s="281"/>
      <c r="X974" s="281"/>
      <c r="Y974" s="281"/>
      <c r="Z974" s="281"/>
    </row>
    <row r="975" spans="1:26" ht="12.75" customHeight="1">
      <c r="A975" s="281"/>
      <c r="B975" s="281"/>
      <c r="C975" s="281"/>
      <c r="D975" s="281"/>
      <c r="E975" s="281"/>
      <c r="F975" s="281"/>
      <c r="G975" s="281"/>
      <c r="H975" s="281"/>
      <c r="I975" s="281"/>
      <c r="J975" s="281"/>
      <c r="K975" s="281"/>
      <c r="L975" s="281"/>
      <c r="M975" s="281"/>
      <c r="N975" s="281"/>
      <c r="O975" s="281"/>
      <c r="P975" s="281"/>
      <c r="Q975" s="281"/>
      <c r="R975" s="281"/>
      <c r="S975" s="281"/>
      <c r="T975" s="281"/>
      <c r="U975" s="281"/>
      <c r="V975" s="281"/>
      <c r="W975" s="281"/>
      <c r="X975" s="281"/>
      <c r="Y975" s="281"/>
      <c r="Z975" s="281"/>
    </row>
    <row r="976" spans="1:26" ht="12.75" customHeight="1">
      <c r="A976" s="281"/>
      <c r="B976" s="281"/>
      <c r="C976" s="281"/>
      <c r="D976" s="281"/>
      <c r="E976" s="281"/>
      <c r="F976" s="281"/>
      <c r="G976" s="281"/>
      <c r="H976" s="281"/>
      <c r="I976" s="281"/>
      <c r="J976" s="281"/>
      <c r="K976" s="281"/>
      <c r="L976" s="281"/>
      <c r="M976" s="281"/>
      <c r="N976" s="281"/>
      <c r="O976" s="281"/>
      <c r="P976" s="281"/>
      <c r="Q976" s="281"/>
      <c r="R976" s="281"/>
      <c r="S976" s="281"/>
      <c r="T976" s="281"/>
      <c r="U976" s="281"/>
      <c r="V976" s="281"/>
      <c r="W976" s="281"/>
      <c r="X976" s="281"/>
      <c r="Y976" s="281"/>
      <c r="Z976" s="281"/>
    </row>
    <row r="977" spans="1:26" ht="12.75" customHeight="1">
      <c r="A977" s="281"/>
      <c r="B977" s="281"/>
      <c r="C977" s="281"/>
      <c r="D977" s="281"/>
      <c r="E977" s="281"/>
      <c r="F977" s="281"/>
      <c r="G977" s="281"/>
      <c r="H977" s="281"/>
      <c r="I977" s="281"/>
      <c r="J977" s="281"/>
      <c r="K977" s="281"/>
      <c r="L977" s="281"/>
      <c r="M977" s="281"/>
      <c r="N977" s="281"/>
      <c r="O977" s="281"/>
      <c r="P977" s="281"/>
      <c r="Q977" s="281"/>
      <c r="R977" s="281"/>
      <c r="S977" s="281"/>
      <c r="T977" s="281"/>
      <c r="U977" s="281"/>
      <c r="V977" s="281"/>
      <c r="W977" s="281"/>
      <c r="X977" s="281"/>
      <c r="Y977" s="281"/>
      <c r="Z977" s="281"/>
    </row>
    <row r="978" spans="1:26" ht="12.75" customHeight="1">
      <c r="A978" s="281"/>
      <c r="B978" s="281"/>
      <c r="C978" s="281"/>
      <c r="D978" s="281"/>
      <c r="E978" s="281"/>
      <c r="F978" s="281"/>
      <c r="G978" s="281"/>
      <c r="H978" s="281"/>
      <c r="I978" s="281"/>
      <c r="J978" s="281"/>
      <c r="K978" s="281"/>
      <c r="L978" s="281"/>
      <c r="M978" s="281"/>
      <c r="N978" s="281"/>
      <c r="O978" s="281"/>
      <c r="P978" s="281"/>
      <c r="Q978" s="281"/>
      <c r="R978" s="281"/>
      <c r="S978" s="281"/>
      <c r="T978" s="281"/>
      <c r="U978" s="281"/>
      <c r="V978" s="281"/>
      <c r="W978" s="281"/>
      <c r="X978" s="281"/>
      <c r="Y978" s="281"/>
      <c r="Z978" s="281"/>
    </row>
    <row r="979" spans="1:26" ht="12.75" customHeight="1">
      <c r="A979" s="281"/>
      <c r="B979" s="281"/>
      <c r="C979" s="281"/>
      <c r="D979" s="281"/>
      <c r="E979" s="281"/>
      <c r="F979" s="281"/>
      <c r="G979" s="281"/>
      <c r="H979" s="281"/>
      <c r="I979" s="281"/>
      <c r="J979" s="281"/>
      <c r="K979" s="281"/>
      <c r="L979" s="281"/>
      <c r="M979" s="281"/>
      <c r="N979" s="281"/>
      <c r="O979" s="281"/>
      <c r="P979" s="281"/>
      <c r="Q979" s="281"/>
      <c r="R979" s="281"/>
      <c r="S979" s="281"/>
      <c r="T979" s="281"/>
      <c r="U979" s="281"/>
      <c r="V979" s="281"/>
      <c r="W979" s="281"/>
      <c r="X979" s="281"/>
      <c r="Y979" s="281"/>
      <c r="Z979" s="281"/>
    </row>
    <row r="980" spans="1:26" ht="12.75" customHeight="1">
      <c r="A980" s="281"/>
      <c r="B980" s="281"/>
      <c r="C980" s="281"/>
      <c r="D980" s="281"/>
      <c r="E980" s="281"/>
      <c r="F980" s="281"/>
      <c r="G980" s="281"/>
      <c r="H980" s="281"/>
      <c r="I980" s="281"/>
      <c r="J980" s="281"/>
      <c r="K980" s="281"/>
      <c r="L980" s="281"/>
      <c r="M980" s="281"/>
      <c r="N980" s="281"/>
      <c r="O980" s="281"/>
      <c r="P980" s="281"/>
      <c r="Q980" s="281"/>
      <c r="R980" s="281"/>
      <c r="S980" s="281"/>
      <c r="T980" s="281"/>
      <c r="U980" s="281"/>
      <c r="V980" s="281"/>
      <c r="W980" s="281"/>
      <c r="X980" s="281"/>
      <c r="Y980" s="281"/>
      <c r="Z980" s="281"/>
    </row>
    <row r="981" spans="1:26" ht="12.75" customHeight="1">
      <c r="A981" s="281"/>
      <c r="B981" s="281"/>
      <c r="C981" s="281"/>
      <c r="D981" s="281"/>
      <c r="E981" s="281"/>
      <c r="F981" s="281"/>
      <c r="G981" s="281"/>
      <c r="H981" s="281"/>
      <c r="I981" s="281"/>
      <c r="J981" s="281"/>
      <c r="K981" s="281"/>
      <c r="L981" s="281"/>
      <c r="M981" s="281"/>
      <c r="N981" s="281"/>
      <c r="O981" s="281"/>
      <c r="P981" s="281"/>
      <c r="Q981" s="281"/>
      <c r="R981" s="281"/>
      <c r="S981" s="281"/>
      <c r="T981" s="281"/>
      <c r="U981" s="281"/>
      <c r="V981" s="281"/>
      <c r="W981" s="281"/>
      <c r="X981" s="281"/>
      <c r="Y981" s="281"/>
      <c r="Z981" s="281"/>
    </row>
    <row r="982" spans="1:26" ht="12.75" customHeight="1">
      <c r="A982" s="281"/>
      <c r="B982" s="281"/>
      <c r="C982" s="281"/>
      <c r="D982" s="281"/>
      <c r="E982" s="281"/>
      <c r="F982" s="281"/>
      <c r="G982" s="281"/>
      <c r="H982" s="281"/>
      <c r="I982" s="281"/>
      <c r="J982" s="281"/>
      <c r="K982" s="281"/>
      <c r="L982" s="281"/>
      <c r="M982" s="281"/>
      <c r="N982" s="281"/>
      <c r="O982" s="281"/>
      <c r="P982" s="281"/>
      <c r="Q982" s="281"/>
      <c r="R982" s="281"/>
      <c r="S982" s="281"/>
      <c r="T982" s="281"/>
      <c r="U982" s="281"/>
      <c r="V982" s="281"/>
      <c r="W982" s="281"/>
      <c r="X982" s="281"/>
      <c r="Y982" s="281"/>
      <c r="Z982" s="281"/>
    </row>
    <row r="983" spans="1:26" ht="12.75" customHeight="1">
      <c r="A983" s="281"/>
      <c r="B983" s="281"/>
      <c r="C983" s="281"/>
      <c r="D983" s="281"/>
      <c r="E983" s="281"/>
      <c r="F983" s="281"/>
      <c r="G983" s="281"/>
      <c r="H983" s="281"/>
      <c r="I983" s="281"/>
      <c r="J983" s="281"/>
      <c r="K983" s="281"/>
      <c r="L983" s="281"/>
      <c r="M983" s="281"/>
      <c r="N983" s="281"/>
      <c r="O983" s="281"/>
      <c r="P983" s="281"/>
      <c r="Q983" s="281"/>
      <c r="R983" s="281"/>
      <c r="S983" s="281"/>
      <c r="T983" s="281"/>
      <c r="U983" s="281"/>
      <c r="V983" s="281"/>
      <c r="W983" s="281"/>
      <c r="X983" s="281"/>
      <c r="Y983" s="281"/>
      <c r="Z983" s="281"/>
    </row>
    <row r="984" spans="1:26" ht="12.75" customHeight="1">
      <c r="A984" s="281"/>
      <c r="B984" s="281"/>
      <c r="C984" s="281"/>
      <c r="D984" s="281"/>
      <c r="E984" s="281"/>
      <c r="F984" s="281"/>
      <c r="G984" s="281"/>
      <c r="H984" s="281"/>
      <c r="I984" s="281"/>
      <c r="J984" s="281"/>
      <c r="K984" s="281"/>
      <c r="L984" s="281"/>
      <c r="M984" s="281"/>
      <c r="N984" s="281"/>
      <c r="O984" s="281"/>
      <c r="P984" s="281"/>
      <c r="Q984" s="281"/>
      <c r="R984" s="281"/>
      <c r="S984" s="281"/>
      <c r="T984" s="281"/>
      <c r="U984" s="281"/>
      <c r="V984" s="281"/>
      <c r="W984" s="281"/>
      <c r="X984" s="281"/>
      <c r="Y984" s="281"/>
      <c r="Z984" s="281"/>
    </row>
    <row r="985" spans="1:26" ht="12.75" customHeight="1">
      <c r="A985" s="281"/>
      <c r="B985" s="281"/>
      <c r="C985" s="281"/>
      <c r="D985" s="281"/>
      <c r="E985" s="281"/>
      <c r="F985" s="281"/>
      <c r="G985" s="281"/>
      <c r="H985" s="281"/>
      <c r="I985" s="281"/>
      <c r="J985" s="281"/>
      <c r="K985" s="281"/>
      <c r="L985" s="281"/>
      <c r="M985" s="281"/>
      <c r="N985" s="281"/>
      <c r="O985" s="281"/>
      <c r="P985" s="281"/>
      <c r="Q985" s="281"/>
      <c r="R985" s="281"/>
      <c r="S985" s="281"/>
      <c r="T985" s="281"/>
      <c r="U985" s="281"/>
      <c r="V985" s="281"/>
      <c r="W985" s="281"/>
      <c r="X985" s="281"/>
      <c r="Y985" s="281"/>
      <c r="Z985" s="281"/>
    </row>
    <row r="986" spans="1:26" ht="12.75" customHeight="1">
      <c r="A986" s="281"/>
      <c r="B986" s="281"/>
      <c r="C986" s="281"/>
      <c r="D986" s="281"/>
      <c r="E986" s="281"/>
      <c r="F986" s="281"/>
      <c r="G986" s="281"/>
      <c r="H986" s="281"/>
      <c r="I986" s="281"/>
      <c r="J986" s="281"/>
      <c r="K986" s="281"/>
      <c r="L986" s="281"/>
      <c r="M986" s="281"/>
      <c r="N986" s="281"/>
      <c r="O986" s="281"/>
      <c r="P986" s="281"/>
      <c r="Q986" s="281"/>
      <c r="R986" s="281"/>
      <c r="S986" s="281"/>
      <c r="T986" s="281"/>
      <c r="U986" s="281"/>
      <c r="V986" s="281"/>
      <c r="W986" s="281"/>
      <c r="X986" s="281"/>
      <c r="Y986" s="281"/>
      <c r="Z986" s="281"/>
    </row>
    <row r="987" spans="1:26" ht="12.75" customHeight="1">
      <c r="A987" s="281"/>
      <c r="B987" s="281"/>
      <c r="C987" s="281"/>
      <c r="D987" s="281"/>
      <c r="E987" s="281"/>
      <c r="F987" s="281"/>
      <c r="G987" s="281"/>
      <c r="H987" s="281"/>
      <c r="I987" s="281"/>
      <c r="J987" s="281"/>
      <c r="K987" s="281"/>
      <c r="L987" s="281"/>
      <c r="M987" s="281"/>
      <c r="N987" s="281"/>
      <c r="O987" s="281"/>
      <c r="P987" s="281"/>
      <c r="Q987" s="281"/>
      <c r="R987" s="281"/>
      <c r="S987" s="281"/>
      <c r="T987" s="281"/>
      <c r="U987" s="281"/>
      <c r="V987" s="281"/>
      <c r="W987" s="281"/>
      <c r="X987" s="281"/>
      <c r="Y987" s="281"/>
      <c r="Z987" s="281"/>
    </row>
    <row r="988" spans="1:26" ht="12.75" customHeight="1">
      <c r="A988" s="281"/>
      <c r="B988" s="281"/>
      <c r="C988" s="281"/>
      <c r="D988" s="281"/>
      <c r="E988" s="281"/>
      <c r="F988" s="281"/>
      <c r="G988" s="281"/>
      <c r="H988" s="281"/>
      <c r="I988" s="281"/>
      <c r="J988" s="281"/>
      <c r="K988" s="281"/>
      <c r="L988" s="281"/>
      <c r="M988" s="281"/>
      <c r="N988" s="281"/>
      <c r="O988" s="281"/>
      <c r="P988" s="281"/>
      <c r="Q988" s="281"/>
      <c r="R988" s="281"/>
      <c r="S988" s="281"/>
      <c r="T988" s="281"/>
      <c r="U988" s="281"/>
      <c r="V988" s="281"/>
      <c r="W988" s="281"/>
      <c r="X988" s="281"/>
      <c r="Y988" s="281"/>
      <c r="Z988" s="281"/>
    </row>
    <row r="989" spans="1:26" ht="12.75" customHeight="1">
      <c r="A989" s="281"/>
      <c r="B989" s="281"/>
      <c r="C989" s="281"/>
      <c r="D989" s="281"/>
      <c r="E989" s="281"/>
      <c r="F989" s="281"/>
      <c r="G989" s="281"/>
      <c r="H989" s="281"/>
      <c r="I989" s="281"/>
      <c r="J989" s="281"/>
      <c r="K989" s="281"/>
      <c r="L989" s="281"/>
      <c r="M989" s="281"/>
      <c r="N989" s="281"/>
      <c r="O989" s="281"/>
      <c r="P989" s="281"/>
      <c r="Q989" s="281"/>
      <c r="R989" s="281"/>
      <c r="S989" s="281"/>
      <c r="T989" s="281"/>
      <c r="U989" s="281"/>
      <c r="V989" s="281"/>
      <c r="W989" s="281"/>
      <c r="X989" s="281"/>
      <c r="Y989" s="281"/>
      <c r="Z989" s="281"/>
    </row>
    <row r="990" spans="1:26" ht="12.75" customHeight="1">
      <c r="A990" s="281"/>
      <c r="B990" s="281"/>
      <c r="C990" s="281"/>
      <c r="D990" s="281"/>
      <c r="E990" s="281"/>
      <c r="F990" s="281"/>
      <c r="G990" s="281"/>
      <c r="H990" s="281"/>
      <c r="I990" s="281"/>
      <c r="J990" s="281"/>
      <c r="K990" s="281"/>
      <c r="L990" s="281"/>
      <c r="M990" s="281"/>
      <c r="N990" s="281"/>
      <c r="O990" s="281"/>
      <c r="P990" s="281"/>
      <c r="Q990" s="281"/>
      <c r="R990" s="281"/>
      <c r="S990" s="281"/>
      <c r="T990" s="281"/>
      <c r="U990" s="281"/>
      <c r="V990" s="281"/>
      <c r="W990" s="281"/>
      <c r="X990" s="281"/>
      <c r="Y990" s="281"/>
      <c r="Z990" s="281"/>
    </row>
    <row r="991" spans="1:26" ht="12.75" customHeight="1">
      <c r="A991" s="281"/>
      <c r="B991" s="281"/>
      <c r="C991" s="281"/>
      <c r="D991" s="281"/>
      <c r="E991" s="281"/>
      <c r="F991" s="281"/>
      <c r="G991" s="281"/>
      <c r="H991" s="281"/>
      <c r="I991" s="281"/>
      <c r="J991" s="281"/>
      <c r="K991" s="281"/>
      <c r="L991" s="281"/>
      <c r="M991" s="281"/>
      <c r="N991" s="281"/>
      <c r="O991" s="281"/>
      <c r="P991" s="281"/>
      <c r="Q991" s="281"/>
      <c r="R991" s="281"/>
      <c r="S991" s="281"/>
      <c r="T991" s="281"/>
      <c r="U991" s="281"/>
      <c r="V991" s="281"/>
      <c r="W991" s="281"/>
      <c r="X991" s="281"/>
      <c r="Y991" s="281"/>
      <c r="Z991" s="281"/>
    </row>
    <row r="992" spans="1:26" ht="12.75" customHeight="1">
      <c r="A992" s="281"/>
      <c r="B992" s="281"/>
      <c r="C992" s="281"/>
      <c r="D992" s="281"/>
      <c r="E992" s="281"/>
      <c r="F992" s="281"/>
      <c r="G992" s="281"/>
      <c r="H992" s="281"/>
      <c r="I992" s="281"/>
      <c r="J992" s="281"/>
      <c r="K992" s="281"/>
      <c r="L992" s="281"/>
      <c r="M992" s="281"/>
      <c r="N992" s="281"/>
      <c r="O992" s="281"/>
      <c r="P992" s="281"/>
      <c r="Q992" s="281"/>
      <c r="R992" s="281"/>
      <c r="S992" s="281"/>
      <c r="T992" s="281"/>
      <c r="U992" s="281"/>
      <c r="V992" s="281"/>
      <c r="W992" s="281"/>
      <c r="X992" s="281"/>
      <c r="Y992" s="281"/>
      <c r="Z992" s="281"/>
    </row>
    <row r="993" spans="1:26" ht="12.75" customHeight="1">
      <c r="A993" s="281"/>
      <c r="B993" s="281"/>
      <c r="C993" s="281"/>
      <c r="D993" s="281"/>
      <c r="E993" s="281"/>
      <c r="F993" s="281"/>
      <c r="G993" s="281"/>
      <c r="H993" s="281"/>
      <c r="I993" s="281"/>
      <c r="J993" s="281"/>
      <c r="K993" s="281"/>
      <c r="L993" s="281"/>
      <c r="M993" s="281"/>
      <c r="N993" s="281"/>
      <c r="O993" s="281"/>
      <c r="P993" s="281"/>
      <c r="Q993" s="281"/>
      <c r="R993" s="281"/>
      <c r="S993" s="281"/>
      <c r="T993" s="281"/>
      <c r="U993" s="281"/>
      <c r="V993" s="281"/>
      <c r="W993" s="281"/>
      <c r="X993" s="281"/>
      <c r="Y993" s="281"/>
      <c r="Z993" s="281"/>
    </row>
    <row r="994" spans="1:26" ht="12.75" customHeight="1">
      <c r="A994" s="281"/>
      <c r="B994" s="281"/>
      <c r="C994" s="281"/>
      <c r="D994" s="281"/>
      <c r="E994" s="281"/>
      <c r="F994" s="281"/>
      <c r="G994" s="281"/>
      <c r="H994" s="281"/>
      <c r="I994" s="281"/>
      <c r="J994" s="281"/>
      <c r="K994" s="281"/>
      <c r="L994" s="281"/>
      <c r="M994" s="281"/>
      <c r="N994" s="281"/>
      <c r="O994" s="281"/>
      <c r="P994" s="281"/>
      <c r="Q994" s="281"/>
      <c r="R994" s="281"/>
      <c r="S994" s="281"/>
      <c r="T994" s="281"/>
      <c r="U994" s="281"/>
      <c r="V994" s="281"/>
      <c r="W994" s="281"/>
      <c r="X994" s="281"/>
      <c r="Y994" s="281"/>
      <c r="Z994" s="281"/>
    </row>
    <row r="995" spans="1:26" ht="12.75" customHeight="1">
      <c r="A995" s="281"/>
      <c r="B995" s="281"/>
      <c r="C995" s="281"/>
      <c r="D995" s="281"/>
      <c r="E995" s="281"/>
      <c r="F995" s="281"/>
      <c r="G995" s="281"/>
      <c r="H995" s="281"/>
      <c r="I995" s="281"/>
      <c r="J995" s="281"/>
      <c r="K995" s="281"/>
      <c r="L995" s="281"/>
      <c r="M995" s="281"/>
      <c r="N995" s="281"/>
      <c r="O995" s="281"/>
      <c r="P995" s="281"/>
      <c r="Q995" s="281"/>
      <c r="R995" s="281"/>
      <c r="S995" s="281"/>
      <c r="T995" s="281"/>
      <c r="U995" s="281"/>
      <c r="V995" s="281"/>
      <c r="W995" s="281"/>
      <c r="X995" s="281"/>
      <c r="Y995" s="281"/>
      <c r="Z995" s="281"/>
    </row>
    <row r="996" spans="1:26" ht="12.75" customHeight="1">
      <c r="A996" s="281"/>
      <c r="B996" s="281"/>
      <c r="C996" s="281"/>
      <c r="D996" s="281"/>
      <c r="E996" s="281"/>
      <c r="F996" s="281"/>
      <c r="G996" s="281"/>
      <c r="H996" s="281"/>
      <c r="I996" s="281"/>
      <c r="J996" s="281"/>
      <c r="K996" s="281"/>
      <c r="L996" s="281"/>
      <c r="M996" s="281"/>
      <c r="N996" s="281"/>
      <c r="O996" s="281"/>
      <c r="P996" s="281"/>
      <c r="Q996" s="281"/>
      <c r="R996" s="281"/>
      <c r="S996" s="281"/>
      <c r="T996" s="281"/>
      <c r="U996" s="281"/>
      <c r="V996" s="281"/>
      <c r="W996" s="281"/>
      <c r="X996" s="281"/>
      <c r="Y996" s="281"/>
      <c r="Z996" s="281"/>
    </row>
    <row r="997" spans="1:26" ht="12.75" customHeight="1">
      <c r="A997" s="281"/>
      <c r="B997" s="281"/>
      <c r="C997" s="281"/>
      <c r="D997" s="281"/>
      <c r="E997" s="281"/>
      <c r="F997" s="281"/>
      <c r="G997" s="281"/>
      <c r="H997" s="281"/>
      <c r="I997" s="281"/>
      <c r="J997" s="281"/>
      <c r="K997" s="281"/>
      <c r="L997" s="281"/>
      <c r="M997" s="281"/>
      <c r="N997" s="281"/>
      <c r="O997" s="281"/>
      <c r="P997" s="281"/>
      <c r="Q997" s="281"/>
      <c r="R997" s="281"/>
      <c r="S997" s="281"/>
      <c r="T997" s="281"/>
      <c r="U997" s="281"/>
      <c r="V997" s="281"/>
      <c r="W997" s="281"/>
      <c r="X997" s="281"/>
      <c r="Y997" s="281"/>
      <c r="Z997" s="281"/>
    </row>
    <row r="998" spans="1:26" ht="12.75" customHeight="1">
      <c r="A998" s="281"/>
      <c r="B998" s="281"/>
      <c r="C998" s="281"/>
      <c r="D998" s="281"/>
      <c r="E998" s="281"/>
      <c r="F998" s="281"/>
      <c r="G998" s="281"/>
      <c r="H998" s="281"/>
      <c r="I998" s="281"/>
      <c r="J998" s="281"/>
      <c r="K998" s="281"/>
      <c r="L998" s="281"/>
      <c r="M998" s="281"/>
      <c r="N998" s="281"/>
      <c r="O998" s="281"/>
      <c r="P998" s="281"/>
      <c r="Q998" s="281"/>
      <c r="R998" s="281"/>
      <c r="S998" s="281"/>
      <c r="T998" s="281"/>
      <c r="U998" s="281"/>
      <c r="V998" s="281"/>
      <c r="W998" s="281"/>
      <c r="X998" s="281"/>
      <c r="Y998" s="281"/>
      <c r="Z998" s="281"/>
    </row>
    <row r="999" spans="1:26" ht="12.75" customHeight="1">
      <c r="A999" s="281"/>
      <c r="B999" s="281"/>
      <c r="C999" s="281"/>
      <c r="D999" s="281"/>
      <c r="E999" s="281"/>
      <c r="F999" s="281"/>
      <c r="G999" s="281"/>
      <c r="H999" s="281"/>
      <c r="I999" s="281"/>
      <c r="J999" s="281"/>
      <c r="K999" s="281"/>
      <c r="L999" s="281"/>
      <c r="M999" s="281"/>
      <c r="N999" s="281"/>
      <c r="O999" s="281"/>
      <c r="P999" s="281"/>
      <c r="Q999" s="281"/>
      <c r="R999" s="281"/>
      <c r="S999" s="281"/>
      <c r="T999" s="281"/>
      <c r="U999" s="281"/>
      <c r="V999" s="281"/>
      <c r="W999" s="281"/>
      <c r="X999" s="281"/>
      <c r="Y999" s="281"/>
      <c r="Z999" s="281"/>
    </row>
    <row r="1000" spans="1:26" ht="12.75" customHeight="1">
      <c r="A1000" s="281"/>
      <c r="B1000" s="281"/>
      <c r="C1000" s="281"/>
      <c r="D1000" s="281"/>
      <c r="E1000" s="281"/>
      <c r="F1000" s="281"/>
      <c r="G1000" s="281"/>
      <c r="H1000" s="281"/>
      <c r="I1000" s="281"/>
      <c r="J1000" s="281"/>
      <c r="K1000" s="281"/>
      <c r="L1000" s="281"/>
      <c r="M1000" s="281"/>
      <c r="N1000" s="281"/>
      <c r="O1000" s="281"/>
      <c r="P1000" s="281"/>
      <c r="Q1000" s="281"/>
      <c r="R1000" s="281"/>
      <c r="S1000" s="281"/>
      <c r="T1000" s="281"/>
      <c r="U1000" s="281"/>
      <c r="V1000" s="281"/>
      <c r="W1000" s="281"/>
      <c r="X1000" s="281"/>
      <c r="Y1000" s="281"/>
      <c r="Z1000" s="281"/>
    </row>
  </sheetData>
  <mergeCells count="74">
    <mergeCell ref="C44:G44"/>
    <mergeCell ref="E45:G45"/>
    <mergeCell ref="C36:G36"/>
    <mergeCell ref="E37:G37"/>
    <mergeCell ref="C37:D37"/>
    <mergeCell ref="C42:D42"/>
    <mergeCell ref="C38:D38"/>
    <mergeCell ref="C46:D46"/>
    <mergeCell ref="C50:D50"/>
    <mergeCell ref="J45:L45"/>
    <mergeCell ref="O45:Q45"/>
    <mergeCell ref="I54:L54"/>
    <mergeCell ref="C45:D45"/>
    <mergeCell ref="I55:L55"/>
    <mergeCell ref="C55:D55"/>
    <mergeCell ref="C53:D53"/>
    <mergeCell ref="C54:D54"/>
    <mergeCell ref="F56:G56"/>
    <mergeCell ref="I56:L56"/>
    <mergeCell ref="F53:G53"/>
    <mergeCell ref="F54:G54"/>
    <mergeCell ref="F55:G55"/>
    <mergeCell ref="I36:L36"/>
    <mergeCell ref="J37:L37"/>
    <mergeCell ref="P53:S53"/>
    <mergeCell ref="R47:U47"/>
    <mergeCell ref="I44:L44"/>
    <mergeCell ref="I53:L53"/>
    <mergeCell ref="O37:Q37"/>
    <mergeCell ref="E5:G5"/>
    <mergeCell ref="C5:D5"/>
    <mergeCell ref="B2:M2"/>
    <mergeCell ref="B1:M1"/>
    <mergeCell ref="C4:G4"/>
    <mergeCell ref="O21:Q21"/>
    <mergeCell ref="C13:D13"/>
    <mergeCell ref="C10:D10"/>
    <mergeCell ref="C18:D18"/>
    <mergeCell ref="I4:L4"/>
    <mergeCell ref="J5:L5"/>
    <mergeCell ref="I12:L12"/>
    <mergeCell ref="J13:L13"/>
    <mergeCell ref="O13:Q13"/>
    <mergeCell ref="O5:Q5"/>
    <mergeCell ref="C6:D6"/>
    <mergeCell ref="C14:D14"/>
    <mergeCell ref="C21:D21"/>
    <mergeCell ref="E21:G21"/>
    <mergeCell ref="I20:L20"/>
    <mergeCell ref="J21:L21"/>
    <mergeCell ref="C86:D86"/>
    <mergeCell ref="C56:D56"/>
    <mergeCell ref="C69:L69"/>
    <mergeCell ref="C80:G80"/>
    <mergeCell ref="E81:G81"/>
    <mergeCell ref="C61:L68"/>
    <mergeCell ref="B59:M59"/>
    <mergeCell ref="C82:D82"/>
    <mergeCell ref="C81:D81"/>
    <mergeCell ref="I80:L80"/>
    <mergeCell ref="J81:L81"/>
    <mergeCell ref="O29:Q29"/>
    <mergeCell ref="J29:L29"/>
    <mergeCell ref="I28:L28"/>
    <mergeCell ref="C28:G28"/>
    <mergeCell ref="E29:G29"/>
    <mergeCell ref="C29:D29"/>
    <mergeCell ref="C26:D26"/>
    <mergeCell ref="C34:D34"/>
    <mergeCell ref="C30:D30"/>
    <mergeCell ref="C12:G12"/>
    <mergeCell ref="E13:G13"/>
    <mergeCell ref="C22:D22"/>
    <mergeCell ref="C20:G20"/>
  </mergeCells>
  <conditionalFormatting sqref="E55">
    <cfRule type="expression" dxfId="23" priority="1" stopIfTrue="1">
      <formula>$E$53="Ruble"</formula>
    </cfRule>
  </conditionalFormatting>
  <conditionalFormatting sqref="E55">
    <cfRule type="expression" dxfId="22" priority="2" stopIfTrue="1">
      <formula>$E$53="Rupee"</formula>
    </cfRule>
  </conditionalFormatting>
  <conditionalFormatting sqref="E55">
    <cfRule type="expression" dxfId="21" priority="3" stopIfTrue="1">
      <formula>$E$53="Yen"</formula>
    </cfRule>
  </conditionalFormatting>
  <conditionalFormatting sqref="E55">
    <cfRule type="expression" dxfId="20" priority="4" stopIfTrue="1">
      <formula>$E$53="Pound"</formula>
    </cfRule>
  </conditionalFormatting>
  <conditionalFormatting sqref="E55">
    <cfRule type="expression" dxfId="19" priority="5" stopIfTrue="1">
      <formula>$E$53="Euro"</formula>
    </cfRule>
  </conditionalFormatting>
  <conditionalFormatting sqref="E55">
    <cfRule type="expression" dxfId="18" priority="6" stopIfTrue="1">
      <formula>$E$53="Dollar"</formula>
    </cfRule>
  </conditionalFormatting>
  <conditionalFormatting sqref="E56">
    <cfRule type="expression" dxfId="17" priority="7" stopIfTrue="1">
      <formula>$E54="Ruble"</formula>
    </cfRule>
  </conditionalFormatting>
  <conditionalFormatting sqref="E56">
    <cfRule type="expression" dxfId="16" priority="8" stopIfTrue="1">
      <formula>$E54="Rupee"</formula>
    </cfRule>
  </conditionalFormatting>
  <conditionalFormatting sqref="E56">
    <cfRule type="expression" dxfId="15" priority="9" stopIfTrue="1">
      <formula>$E54="Yen"</formula>
    </cfRule>
  </conditionalFormatting>
  <conditionalFormatting sqref="E56">
    <cfRule type="expression" dxfId="14" priority="10" stopIfTrue="1">
      <formula>$E54="Pound"</formula>
    </cfRule>
  </conditionalFormatting>
  <conditionalFormatting sqref="E56">
    <cfRule type="expression" dxfId="13" priority="11" stopIfTrue="1">
      <formula>$E54="Euro"</formula>
    </cfRule>
  </conditionalFormatting>
  <conditionalFormatting sqref="E56">
    <cfRule type="expression" dxfId="12" priority="12" stopIfTrue="1">
      <formula>$E54="Dollar"</formula>
    </cfRule>
  </conditionalFormatting>
  <conditionalFormatting sqref="E56">
    <cfRule type="expression" dxfId="11" priority="13" stopIfTrue="1">
      <formula>$E$53="Ruble"</formula>
    </cfRule>
  </conditionalFormatting>
  <conditionalFormatting sqref="E56">
    <cfRule type="expression" dxfId="10" priority="14" stopIfTrue="1">
      <formula>$E$53="Rupee"</formula>
    </cfRule>
  </conditionalFormatting>
  <conditionalFormatting sqref="E56">
    <cfRule type="expression" dxfId="9" priority="15" stopIfTrue="1">
      <formula>$E$53="Yen"</formula>
    </cfRule>
  </conditionalFormatting>
  <conditionalFormatting sqref="E56">
    <cfRule type="expression" dxfId="8" priority="16" stopIfTrue="1">
      <formula>$E$53="Pound"</formula>
    </cfRule>
  </conditionalFormatting>
  <conditionalFormatting sqref="E56">
    <cfRule type="expression" dxfId="7" priority="17" stopIfTrue="1">
      <formula>$E$53="Euro"</formula>
    </cfRule>
  </conditionalFormatting>
  <conditionalFormatting sqref="E56">
    <cfRule type="expression" dxfId="6" priority="18" stopIfTrue="1">
      <formula>$E$53="Dollar"</formula>
    </cfRule>
  </conditionalFormatting>
  <dataValidations count="1">
    <dataValidation type="list" allowBlank="1" showErrorMessage="1" sqref="E53" xr:uid="{00000000-0002-0000-0500-000000000000}">
      <formula1>List_Currency</formula1>
    </dataValidation>
  </dataValidation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election activeCell="O3" sqref="O3"/>
    </sheetView>
  </sheetViews>
  <sheetFormatPr defaultColWidth="14.44140625" defaultRowHeight="15" customHeight="1"/>
  <cols>
    <col min="1" max="1" width="3.109375" customWidth="1"/>
    <col min="2" max="2" width="3.88671875" customWidth="1"/>
    <col min="3" max="3" width="6.109375" customWidth="1"/>
    <col min="4" max="4" width="32.33203125" customWidth="1"/>
    <col min="5" max="5" width="4.6640625" customWidth="1"/>
    <col min="6" max="6" width="5.5546875" customWidth="1"/>
    <col min="7" max="7" width="31.44140625" customWidth="1"/>
    <col min="8" max="8" width="13.44140625" customWidth="1"/>
    <col min="9" max="9" width="11.5546875" customWidth="1"/>
    <col min="10" max="10" width="15.33203125" customWidth="1"/>
    <col min="11" max="11" width="11.5546875" customWidth="1"/>
    <col min="12" max="12" width="4" customWidth="1"/>
    <col min="13" max="13" width="5.33203125" customWidth="1"/>
    <col min="14" max="14" width="10.109375" customWidth="1"/>
    <col min="15" max="15" width="35.44140625" customWidth="1"/>
    <col min="16" max="16" width="12.44140625" customWidth="1"/>
    <col min="17" max="17" width="28.6640625" customWidth="1"/>
    <col min="18" max="18" width="3.109375" customWidth="1"/>
    <col min="19" max="26" width="8.6640625" customWidth="1"/>
  </cols>
  <sheetData>
    <row r="1" spans="1:26" ht="16.5" customHeight="1">
      <c r="A1" s="84"/>
      <c r="B1" s="84"/>
      <c r="C1" s="84"/>
      <c r="D1" s="84"/>
      <c r="E1" s="84"/>
      <c r="F1" s="84"/>
      <c r="G1" s="84"/>
      <c r="H1" s="84"/>
      <c r="I1" s="84"/>
      <c r="J1" s="84"/>
      <c r="K1" s="84"/>
      <c r="L1" s="84"/>
      <c r="M1" s="84"/>
      <c r="N1" s="84"/>
      <c r="O1" s="84"/>
      <c r="P1" s="84"/>
      <c r="Q1" s="84"/>
      <c r="R1" s="84"/>
      <c r="S1" s="84"/>
      <c r="T1" s="84"/>
      <c r="U1" s="84"/>
      <c r="V1" s="84"/>
      <c r="W1" s="84"/>
      <c r="X1" s="84"/>
      <c r="Y1" s="84"/>
      <c r="Z1" s="84"/>
    </row>
    <row r="2" spans="1:26" ht="47.25" customHeight="1">
      <c r="A2" s="84"/>
      <c r="B2" s="331"/>
      <c r="C2" s="332"/>
      <c r="D2" s="332"/>
      <c r="E2" s="332"/>
      <c r="F2" s="332"/>
      <c r="G2" s="332"/>
      <c r="H2" s="332"/>
      <c r="I2" s="332"/>
      <c r="J2" s="332"/>
      <c r="K2" s="332"/>
      <c r="L2" s="333"/>
      <c r="M2" s="334"/>
      <c r="N2" s="334"/>
      <c r="O2" s="334"/>
      <c r="P2" s="334"/>
      <c r="Q2" s="334"/>
      <c r="R2" s="334"/>
      <c r="S2" s="84"/>
      <c r="T2" s="84"/>
      <c r="U2" s="84"/>
      <c r="V2" s="84"/>
      <c r="W2" s="84"/>
      <c r="X2" s="84"/>
      <c r="Y2" s="84"/>
      <c r="Z2" s="84"/>
    </row>
    <row r="3" spans="1:26" ht="12.75" customHeight="1">
      <c r="A3" s="84"/>
      <c r="B3" s="642" t="s">
        <v>174</v>
      </c>
      <c r="C3" s="643"/>
      <c r="D3" s="644"/>
      <c r="E3" s="84"/>
      <c r="F3" s="84"/>
      <c r="G3" s="84"/>
      <c r="H3" s="84"/>
      <c r="I3" s="84"/>
      <c r="J3" s="84"/>
      <c r="K3" s="84"/>
      <c r="L3" s="335"/>
      <c r="M3" s="278"/>
      <c r="N3" s="278"/>
      <c r="O3" s="278"/>
      <c r="P3" s="278"/>
      <c r="Q3" s="278"/>
      <c r="R3" s="278"/>
      <c r="S3" s="84"/>
      <c r="T3" s="84"/>
      <c r="U3" s="84"/>
      <c r="V3" s="84"/>
      <c r="W3" s="84"/>
      <c r="X3" s="84"/>
      <c r="Y3" s="84"/>
      <c r="Z3" s="84"/>
    </row>
    <row r="4" spans="1:26" ht="16.5" customHeight="1">
      <c r="A4" s="84"/>
      <c r="B4" s="336"/>
      <c r="C4" s="84"/>
      <c r="D4" s="84"/>
      <c r="E4" s="84"/>
      <c r="F4" s="84"/>
      <c r="G4" s="637" t="s">
        <v>175</v>
      </c>
      <c r="H4" s="615"/>
      <c r="I4" s="615"/>
      <c r="J4" s="615"/>
      <c r="K4" s="496"/>
      <c r="L4" s="335"/>
      <c r="M4" s="278"/>
      <c r="N4" s="337"/>
      <c r="O4" s="337"/>
      <c r="P4" s="278"/>
      <c r="Q4" s="278"/>
      <c r="R4" s="278"/>
      <c r="S4" s="84"/>
      <c r="T4" s="84"/>
      <c r="U4" s="84"/>
      <c r="V4" s="84"/>
      <c r="W4" s="84"/>
      <c r="X4" s="84"/>
      <c r="Y4" s="84"/>
      <c r="Z4" s="84"/>
    </row>
    <row r="5" spans="1:26" ht="12.75" customHeight="1">
      <c r="A5" s="84"/>
      <c r="B5" s="336"/>
      <c r="C5" s="624" t="s">
        <v>176</v>
      </c>
      <c r="D5" s="625"/>
      <c r="E5" s="626"/>
      <c r="F5" s="84"/>
      <c r="G5" s="338"/>
      <c r="H5" s="338" t="s">
        <v>177</v>
      </c>
      <c r="I5" s="338" t="s">
        <v>84</v>
      </c>
      <c r="J5" s="338" t="s">
        <v>87</v>
      </c>
      <c r="K5" s="339" t="s">
        <v>178</v>
      </c>
      <c r="L5" s="335"/>
      <c r="M5" s="278"/>
      <c r="N5" s="278"/>
      <c r="O5" s="278"/>
      <c r="P5" s="278"/>
      <c r="Q5" s="278"/>
      <c r="R5" s="278"/>
      <c r="S5" s="84"/>
      <c r="T5" s="84"/>
      <c r="U5" s="84"/>
      <c r="V5" s="84"/>
      <c r="W5" s="84"/>
      <c r="X5" s="84"/>
      <c r="Y5" s="84"/>
      <c r="Z5" s="84"/>
    </row>
    <row r="6" spans="1:26" ht="12.75" customHeight="1">
      <c r="A6" s="84"/>
      <c r="B6" s="336"/>
      <c r="C6" s="627"/>
      <c r="D6" s="499"/>
      <c r="E6" s="628"/>
      <c r="F6" s="84"/>
      <c r="G6" s="340" t="s">
        <v>179</v>
      </c>
      <c r="H6" s="341">
        <f>SUM('Funções Dados'!H180:H181,'Funções Transações'!I330:I331)</f>
        <v>40.596315789473692</v>
      </c>
      <c r="I6" s="341">
        <f>SUM('Funções Dados'!R56+'Funções Transações'!R106)</f>
        <v>162.38526315789474</v>
      </c>
      <c r="J6" s="342">
        <f>SUM('Funções Dados'!I180:I181,'Funções Transações'!J330:J331)</f>
        <v>0</v>
      </c>
      <c r="K6" s="342">
        <f>SUM('Funções Dados'!U56,'Funções Transações'!U106)</f>
        <v>2.4</v>
      </c>
      <c r="L6" s="335"/>
      <c r="M6" s="278"/>
      <c r="N6" s="278"/>
      <c r="O6" s="84"/>
      <c r="P6" s="84"/>
      <c r="Q6" s="84"/>
      <c r="R6" s="278"/>
      <c r="S6" s="84"/>
      <c r="T6" s="84"/>
      <c r="U6" s="84"/>
      <c r="V6" s="84"/>
      <c r="W6" s="84"/>
      <c r="X6" s="84"/>
      <c r="Y6" s="84"/>
      <c r="Z6" s="84"/>
    </row>
    <row r="7" spans="1:26" ht="12.75" customHeight="1">
      <c r="A7" s="84"/>
      <c r="B7" s="336"/>
      <c r="C7" s="629"/>
      <c r="D7" s="630"/>
      <c r="E7" s="631"/>
      <c r="F7" s="84"/>
      <c r="G7" s="340" t="s">
        <v>180</v>
      </c>
      <c r="H7" s="341">
        <f>SUM('Funções Dados'!H182:H183,'Funções Transações'!I332:I333)</f>
        <v>0</v>
      </c>
      <c r="I7" s="341">
        <f>SUM('Funções Dados'!R112,'Funções Transações'!R212)</f>
        <v>0</v>
      </c>
      <c r="J7" s="342">
        <f>SUM('Funções Dados'!I182:I183,'Funções Transações'!J332:J333)</f>
        <v>0</v>
      </c>
      <c r="K7" s="342">
        <f>SUM('Funções Dados'!U112,'Funções Transações'!U212)</f>
        <v>0</v>
      </c>
      <c r="L7" s="335"/>
      <c r="M7" s="278"/>
      <c r="N7" s="278"/>
      <c r="O7" s="84"/>
      <c r="P7" s="84"/>
      <c r="Q7" s="84"/>
      <c r="R7" s="278"/>
      <c r="S7" s="84"/>
      <c r="T7" s="84"/>
      <c r="U7" s="84"/>
      <c r="V7" s="84"/>
      <c r="W7" s="84"/>
      <c r="X7" s="84"/>
      <c r="Y7" s="84"/>
      <c r="Z7" s="84"/>
    </row>
    <row r="8" spans="1:26" ht="12.75" customHeight="1">
      <c r="A8" s="84"/>
      <c r="B8" s="336"/>
      <c r="C8" s="84"/>
      <c r="D8" s="84"/>
      <c r="E8" s="84"/>
      <c r="F8" s="84"/>
      <c r="G8" s="340" t="s">
        <v>181</v>
      </c>
      <c r="H8" s="341">
        <f>SUM('Funções Dados'!H184:H185,'Funções Transações'!G334:G335)</f>
        <v>0</v>
      </c>
      <c r="I8" s="341">
        <f>SUM('Funções Dados'!R168,'Funções Transações'!R318)</f>
        <v>0</v>
      </c>
      <c r="J8" s="343"/>
      <c r="K8" s="342">
        <f>SUM('Funções Dados'!U168,'Funções Transações'!U318)</f>
        <v>0</v>
      </c>
      <c r="L8" s="335"/>
      <c r="M8" s="278"/>
      <c r="N8" s="278"/>
      <c r="O8" s="84"/>
      <c r="P8" s="84"/>
      <c r="Q8" s="84"/>
      <c r="R8" s="278"/>
      <c r="S8" s="84"/>
      <c r="T8" s="84"/>
      <c r="U8" s="84"/>
      <c r="V8" s="84"/>
      <c r="W8" s="84"/>
      <c r="X8" s="84"/>
      <c r="Y8" s="84"/>
      <c r="Z8" s="84"/>
    </row>
    <row r="9" spans="1:26" ht="12.75" customHeight="1">
      <c r="A9" s="84"/>
      <c r="B9" s="336"/>
      <c r="C9" s="84"/>
      <c r="D9" s="84"/>
      <c r="E9" s="84"/>
      <c r="F9" s="84"/>
      <c r="G9" s="344"/>
      <c r="H9" s="345">
        <f t="shared" ref="H9:I9" si="0">SUM(H6:H8)</f>
        <v>40.596315789473692</v>
      </c>
      <c r="I9" s="345">
        <f t="shared" si="0"/>
        <v>162.38526315789474</v>
      </c>
      <c r="J9" s="346">
        <f>SUM(J6:J7)</f>
        <v>0</v>
      </c>
      <c r="K9" s="347">
        <f>SUM(K6:K8)</f>
        <v>2.4</v>
      </c>
      <c r="L9" s="335"/>
      <c r="M9" s="278"/>
      <c r="N9" s="278"/>
      <c r="O9" s="278"/>
      <c r="P9" s="278"/>
      <c r="Q9" s="278"/>
      <c r="R9" s="278"/>
      <c r="S9" s="84"/>
      <c r="T9" s="84"/>
      <c r="U9" s="84"/>
      <c r="V9" s="84"/>
      <c r="W9" s="84"/>
      <c r="X9" s="84"/>
      <c r="Y9" s="84"/>
      <c r="Z9" s="84"/>
    </row>
    <row r="10" spans="1:26" ht="12.75" customHeight="1">
      <c r="A10" s="84"/>
      <c r="B10" s="336"/>
      <c r="C10" s="84"/>
      <c r="D10" s="84"/>
      <c r="E10" s="84"/>
      <c r="F10" s="84"/>
      <c r="G10" s="344"/>
      <c r="H10" s="348"/>
      <c r="I10" s="348"/>
      <c r="J10" s="349"/>
      <c r="K10" s="350"/>
      <c r="L10" s="335"/>
      <c r="M10" s="278"/>
      <c r="N10" s="278"/>
      <c r="O10" s="278"/>
      <c r="P10" s="278"/>
      <c r="Q10" s="278"/>
      <c r="R10" s="278"/>
      <c r="S10" s="84"/>
      <c r="T10" s="84"/>
      <c r="U10" s="84"/>
      <c r="V10" s="84"/>
      <c r="W10" s="84"/>
      <c r="X10" s="84"/>
      <c r="Y10" s="84"/>
      <c r="Z10" s="84"/>
    </row>
    <row r="11" spans="1:26" ht="16.5" customHeight="1">
      <c r="A11" s="84"/>
      <c r="B11" s="336"/>
      <c r="C11" s="624" t="s">
        <v>182</v>
      </c>
      <c r="D11" s="625"/>
      <c r="E11" s="626"/>
      <c r="F11" s="84"/>
      <c r="G11" s="351" t="s">
        <v>183</v>
      </c>
      <c r="H11" s="352"/>
      <c r="I11" s="353"/>
      <c r="J11" s="353"/>
      <c r="K11" s="354"/>
      <c r="L11" s="335"/>
      <c r="M11" s="278"/>
      <c r="N11" s="337"/>
      <c r="O11" s="337"/>
      <c r="P11" s="278"/>
      <c r="Q11" s="278"/>
      <c r="R11" s="278"/>
      <c r="S11" s="84"/>
      <c r="T11" s="84"/>
      <c r="U11" s="84"/>
      <c r="V11" s="84"/>
      <c r="W11" s="84"/>
      <c r="X11" s="84"/>
      <c r="Y11" s="84"/>
      <c r="Z11" s="84"/>
    </row>
    <row r="12" spans="1:26" ht="12.75" customHeight="1">
      <c r="A12" s="84"/>
      <c r="B12" s="336"/>
      <c r="C12" s="627"/>
      <c r="D12" s="499"/>
      <c r="E12" s="628"/>
      <c r="F12" s="84"/>
      <c r="G12" s="338"/>
      <c r="H12" s="338" t="s">
        <v>177</v>
      </c>
      <c r="I12" s="355"/>
      <c r="J12" s="355"/>
      <c r="K12" s="355"/>
      <c r="L12" s="335"/>
      <c r="M12" s="278"/>
      <c r="N12" s="278"/>
      <c r="O12" s="278"/>
      <c r="P12" s="278"/>
      <c r="Q12" s="278"/>
      <c r="R12" s="278"/>
      <c r="S12" s="84"/>
      <c r="T12" s="84"/>
      <c r="U12" s="84"/>
      <c r="V12" s="84"/>
      <c r="W12" s="84"/>
      <c r="X12" s="84"/>
      <c r="Y12" s="84"/>
      <c r="Z12" s="84"/>
    </row>
    <row r="13" spans="1:26" ht="12.75" customHeight="1">
      <c r="A13" s="84"/>
      <c r="B13" s="336"/>
      <c r="C13" s="634"/>
      <c r="D13" s="525"/>
      <c r="E13" s="635"/>
      <c r="F13" s="84"/>
      <c r="G13" s="340" t="s">
        <v>179</v>
      </c>
      <c r="H13" s="341">
        <f>SUM('Funções Dados'!H194:H195,'Funções Transações'!I345:I346)</f>
        <v>47</v>
      </c>
      <c r="I13" s="356"/>
      <c r="J13" s="356"/>
      <c r="K13" s="350"/>
      <c r="L13" s="335"/>
      <c r="M13" s="278"/>
      <c r="N13" s="278"/>
      <c r="O13" s="278"/>
      <c r="P13" s="278"/>
      <c r="Q13" s="278"/>
      <c r="R13" s="278"/>
      <c r="S13" s="84"/>
      <c r="T13" s="84"/>
      <c r="U13" s="84"/>
      <c r="V13" s="84"/>
      <c r="W13" s="84"/>
      <c r="X13" s="84"/>
      <c r="Y13" s="84"/>
      <c r="Z13" s="84"/>
    </row>
    <row r="14" spans="1:26" ht="12.75" customHeight="1">
      <c r="A14" s="84"/>
      <c r="B14" s="336"/>
      <c r="C14" s="357"/>
      <c r="D14" s="357"/>
      <c r="E14" s="357"/>
      <c r="F14" s="84"/>
      <c r="G14" s="340" t="s">
        <v>180</v>
      </c>
      <c r="H14" s="341">
        <f>SUM('Funções Dados'!H196:H197,'Funções Transações'!I347:I348)</f>
        <v>0</v>
      </c>
      <c r="I14" s="356"/>
      <c r="J14" s="356"/>
      <c r="K14" s="350"/>
      <c r="L14" s="335"/>
      <c r="M14" s="278"/>
      <c r="N14" s="278"/>
      <c r="O14" s="278"/>
      <c r="P14" s="278"/>
      <c r="Q14" s="278"/>
      <c r="R14" s="278"/>
      <c r="S14" s="84"/>
      <c r="T14" s="84"/>
      <c r="U14" s="84"/>
      <c r="V14" s="84"/>
      <c r="W14" s="84"/>
      <c r="X14" s="84"/>
      <c r="Y14" s="84"/>
      <c r="Z14" s="84"/>
    </row>
    <row r="15" spans="1:26" ht="12.75" customHeight="1">
      <c r="A15" s="84"/>
      <c r="B15" s="336"/>
      <c r="C15" s="84"/>
      <c r="D15" s="84"/>
      <c r="E15" s="84"/>
      <c r="F15" s="84"/>
      <c r="G15" s="340" t="s">
        <v>181</v>
      </c>
      <c r="H15" s="341">
        <f>SUM('Funções Dados'!H198:H199, 'Funções Transações'!I349:I350)</f>
        <v>0</v>
      </c>
      <c r="I15" s="356"/>
      <c r="J15" s="356"/>
      <c r="K15" s="350"/>
      <c r="L15" s="335"/>
      <c r="M15" s="278"/>
      <c r="N15" s="278"/>
      <c r="O15" s="278"/>
      <c r="P15" s="278"/>
      <c r="Q15" s="278"/>
      <c r="R15" s="278"/>
      <c r="S15" s="84"/>
      <c r="T15" s="84"/>
      <c r="U15" s="84"/>
      <c r="V15" s="84"/>
      <c r="W15" s="84"/>
      <c r="X15" s="84"/>
      <c r="Y15" s="84"/>
      <c r="Z15" s="84"/>
    </row>
    <row r="16" spans="1:26" ht="12.75" customHeight="1">
      <c r="A16" s="84"/>
      <c r="B16" s="336"/>
      <c r="C16" s="84"/>
      <c r="D16" s="84"/>
      <c r="E16" s="84"/>
      <c r="F16" s="84"/>
      <c r="G16" s="358" t="s">
        <v>184</v>
      </c>
      <c r="H16" s="359">
        <f>SUM(H13:H15,J20)</f>
        <v>47</v>
      </c>
      <c r="I16" s="84"/>
      <c r="J16" s="349"/>
      <c r="K16" s="350"/>
      <c r="L16" s="335"/>
      <c r="M16" s="278"/>
      <c r="N16" s="278"/>
      <c r="O16" s="278"/>
      <c r="P16" s="278"/>
      <c r="Q16" s="278"/>
      <c r="R16" s="278"/>
      <c r="S16" s="84"/>
      <c r="T16" s="84"/>
      <c r="U16" s="84"/>
      <c r="V16" s="84"/>
      <c r="W16" s="84"/>
      <c r="X16" s="84"/>
      <c r="Y16" s="84"/>
      <c r="Z16" s="84"/>
    </row>
    <row r="17" spans="1:26" ht="12.75" customHeight="1">
      <c r="A17" s="84"/>
      <c r="B17" s="336"/>
      <c r="C17" s="84"/>
      <c r="D17" s="84"/>
      <c r="E17" s="84"/>
      <c r="F17" s="84"/>
      <c r="G17" s="358" t="s">
        <v>185</v>
      </c>
      <c r="H17" s="359">
        <f>H16*J25</f>
        <v>47</v>
      </c>
      <c r="I17" s="84"/>
      <c r="J17" s="349"/>
      <c r="K17" s="350"/>
      <c r="L17" s="335"/>
      <c r="M17" s="278"/>
      <c r="N17" s="278"/>
      <c r="O17" s="278"/>
      <c r="P17" s="278"/>
      <c r="Q17" s="278"/>
      <c r="R17" s="278"/>
      <c r="S17" s="84"/>
      <c r="T17" s="84"/>
      <c r="U17" s="84"/>
      <c r="V17" s="84"/>
      <c r="W17" s="84"/>
      <c r="X17" s="84"/>
      <c r="Y17" s="84"/>
      <c r="Z17" s="84"/>
    </row>
    <row r="18" spans="1:26" ht="12.75" customHeight="1">
      <c r="A18" s="84"/>
      <c r="B18" s="336"/>
      <c r="C18" s="84"/>
      <c r="D18" s="84"/>
      <c r="E18" s="84"/>
      <c r="F18" s="84"/>
      <c r="G18" s="344"/>
      <c r="H18" s="348"/>
      <c r="I18" s="348"/>
      <c r="J18" s="348"/>
      <c r="K18" s="350"/>
      <c r="L18" s="335"/>
      <c r="M18" s="278"/>
      <c r="N18" s="278"/>
      <c r="O18" s="278"/>
      <c r="P18" s="278"/>
      <c r="Q18" s="278"/>
      <c r="R18" s="278"/>
      <c r="S18" s="84"/>
      <c r="T18" s="84"/>
      <c r="U18" s="84"/>
      <c r="V18" s="84"/>
      <c r="W18" s="84"/>
      <c r="X18" s="84"/>
      <c r="Y18" s="84"/>
      <c r="Z18" s="84"/>
    </row>
    <row r="19" spans="1:26" ht="12.75" customHeight="1">
      <c r="A19" s="84"/>
      <c r="B19" s="336"/>
      <c r="C19" s="624" t="s">
        <v>186</v>
      </c>
      <c r="D19" s="625"/>
      <c r="E19" s="626"/>
      <c r="F19" s="84"/>
      <c r="G19" s="640" t="s">
        <v>85</v>
      </c>
      <c r="H19" s="615"/>
      <c r="I19" s="615"/>
      <c r="J19" s="496"/>
      <c r="K19" s="350"/>
      <c r="L19" s="335"/>
      <c r="M19" s="278"/>
      <c r="N19" s="278"/>
      <c r="O19" s="278"/>
      <c r="P19" s="278"/>
      <c r="Q19" s="278"/>
      <c r="R19" s="278"/>
      <c r="S19" s="84"/>
      <c r="T19" s="84"/>
      <c r="U19" s="84"/>
      <c r="V19" s="84"/>
      <c r="W19" s="84"/>
      <c r="X19" s="84"/>
      <c r="Y19" s="84"/>
      <c r="Z19" s="84"/>
    </row>
    <row r="20" spans="1:26" ht="16.5" customHeight="1">
      <c r="A20" s="84"/>
      <c r="B20" s="336"/>
      <c r="C20" s="629"/>
      <c r="D20" s="630"/>
      <c r="E20" s="631"/>
      <c r="F20" s="84"/>
      <c r="G20" s="641" t="s">
        <v>187</v>
      </c>
      <c r="H20" s="615"/>
      <c r="I20" s="496"/>
      <c r="J20" s="360">
        <f>SUM(Reuso!H4:H104)</f>
        <v>0</v>
      </c>
      <c r="K20" s="84"/>
      <c r="L20" s="335"/>
      <c r="M20" s="278"/>
      <c r="N20" s="278"/>
      <c r="O20" s="278"/>
      <c r="P20" s="278"/>
      <c r="Q20" s="278"/>
      <c r="R20" s="278"/>
      <c r="S20" s="84"/>
      <c r="T20" s="84"/>
      <c r="U20" s="84"/>
      <c r="V20" s="84"/>
      <c r="W20" s="84"/>
      <c r="X20" s="84"/>
      <c r="Y20" s="84"/>
      <c r="Z20" s="84"/>
    </row>
    <row r="21" spans="1:26" ht="16.5" customHeight="1">
      <c r="A21" s="84"/>
      <c r="B21" s="336"/>
      <c r="C21" s="361"/>
      <c r="D21" s="361"/>
      <c r="E21" s="361"/>
      <c r="F21" s="84"/>
      <c r="G21" s="639" t="s">
        <v>188</v>
      </c>
      <c r="H21" s="615"/>
      <c r="I21" s="496"/>
      <c r="J21" s="362">
        <f>J20*'Indices PF'!E54</f>
        <v>0</v>
      </c>
      <c r="K21" s="84"/>
      <c r="L21" s="335"/>
      <c r="M21" s="278"/>
      <c r="N21" s="278"/>
      <c r="O21" s="278"/>
      <c r="P21" s="278"/>
      <c r="Q21" s="278"/>
      <c r="R21" s="278"/>
      <c r="S21" s="84"/>
      <c r="T21" s="84"/>
      <c r="U21" s="84"/>
      <c r="V21" s="84"/>
      <c r="W21" s="84"/>
      <c r="X21" s="84"/>
      <c r="Y21" s="84"/>
      <c r="Z21" s="84"/>
    </row>
    <row r="22" spans="1:26" ht="16.5" customHeight="1">
      <c r="A22" s="84"/>
      <c r="B22" s="336"/>
      <c r="C22" s="84"/>
      <c r="D22" s="84"/>
      <c r="E22" s="84"/>
      <c r="F22" s="84"/>
      <c r="G22" s="636" t="s">
        <v>189</v>
      </c>
      <c r="H22" s="615"/>
      <c r="I22" s="496"/>
      <c r="J22" s="363">
        <f>SUM(J9,J20)</f>
        <v>0</v>
      </c>
      <c r="K22" s="84"/>
      <c r="L22" s="335"/>
      <c r="M22" s="278"/>
      <c r="N22" s="278"/>
      <c r="O22" s="278"/>
      <c r="P22" s="278"/>
      <c r="Q22" s="278"/>
      <c r="R22" s="278"/>
      <c r="S22" s="84"/>
      <c r="T22" s="84"/>
      <c r="U22" s="84"/>
      <c r="V22" s="84"/>
      <c r="W22" s="84"/>
      <c r="X22" s="84"/>
      <c r="Y22" s="84"/>
      <c r="Z22" s="84"/>
    </row>
    <row r="23" spans="1:26" ht="12.75" customHeight="1">
      <c r="A23" s="84"/>
      <c r="B23" s="336"/>
      <c r="C23" s="84"/>
      <c r="D23" s="84"/>
      <c r="E23" s="84"/>
      <c r="F23" s="84"/>
      <c r="G23" s="344"/>
      <c r="H23" s="364"/>
      <c r="I23" s="365"/>
      <c r="J23" s="366"/>
      <c r="K23" s="350"/>
      <c r="L23" s="335"/>
      <c r="M23" s="278"/>
      <c r="N23" s="278"/>
      <c r="O23" s="278"/>
      <c r="P23" s="278"/>
      <c r="Q23" s="278"/>
      <c r="R23" s="278"/>
      <c r="S23" s="84"/>
      <c r="T23" s="84"/>
      <c r="U23" s="84"/>
      <c r="V23" s="84"/>
      <c r="W23" s="84"/>
      <c r="X23" s="84"/>
      <c r="Y23" s="84"/>
      <c r="Z23" s="84"/>
    </row>
    <row r="24" spans="1:26" ht="12.75" customHeight="1">
      <c r="A24" s="84"/>
      <c r="B24" s="336"/>
      <c r="C24" s="624" t="s">
        <v>190</v>
      </c>
      <c r="D24" s="625"/>
      <c r="E24" s="626"/>
      <c r="F24" s="84"/>
      <c r="G24" s="637" t="s">
        <v>191</v>
      </c>
      <c r="H24" s="615"/>
      <c r="I24" s="615"/>
      <c r="J24" s="496"/>
      <c r="K24" s="350"/>
      <c r="L24" s="335"/>
      <c r="M24" s="278"/>
      <c r="N24" s="278"/>
      <c r="O24" s="278"/>
      <c r="P24" s="278"/>
      <c r="Q24" s="278"/>
      <c r="R24" s="278"/>
      <c r="S24" s="84"/>
      <c r="T24" s="84"/>
      <c r="U24" s="84"/>
      <c r="V24" s="84"/>
      <c r="W24" s="84"/>
      <c r="X24" s="84"/>
      <c r="Y24" s="84"/>
      <c r="Z24" s="84"/>
    </row>
    <row r="25" spans="1:26" ht="16.5" customHeight="1">
      <c r="A25" s="84"/>
      <c r="B25" s="336"/>
      <c r="C25" s="629"/>
      <c r="D25" s="630"/>
      <c r="E25" s="631"/>
      <c r="F25" s="84"/>
      <c r="G25" s="638" t="s">
        <v>192</v>
      </c>
      <c r="H25" s="615"/>
      <c r="I25" s="496"/>
      <c r="J25" s="360">
        <f>H58</f>
        <v>1</v>
      </c>
      <c r="K25" s="84"/>
      <c r="L25" s="335"/>
      <c r="M25" s="278"/>
      <c r="N25" s="278"/>
      <c r="O25" s="278"/>
      <c r="P25" s="278"/>
      <c r="Q25" s="278"/>
      <c r="R25" s="278"/>
      <c r="S25" s="84"/>
      <c r="T25" s="84"/>
      <c r="U25" s="84"/>
      <c r="V25" s="84"/>
      <c r="W25" s="84"/>
      <c r="X25" s="84"/>
      <c r="Y25" s="84"/>
      <c r="Z25" s="84"/>
    </row>
    <row r="26" spans="1:26" ht="16.5" customHeight="1">
      <c r="A26" s="84"/>
      <c r="B26" s="336"/>
      <c r="C26" s="361"/>
      <c r="D26" s="361"/>
      <c r="E26" s="361"/>
      <c r="F26" s="84"/>
      <c r="G26" s="636" t="s">
        <v>193</v>
      </c>
      <c r="H26" s="615"/>
      <c r="I26" s="496"/>
      <c r="J26" s="367">
        <f>SUM(H9,J20)</f>
        <v>40.596315789473692</v>
      </c>
      <c r="K26" s="84"/>
      <c r="L26" s="335"/>
      <c r="M26" s="278"/>
      <c r="N26" s="278"/>
      <c r="O26" s="278"/>
      <c r="P26" s="278"/>
      <c r="Q26" s="278"/>
      <c r="R26" s="278"/>
      <c r="S26" s="84"/>
      <c r="T26" s="84"/>
      <c r="U26" s="84"/>
      <c r="V26" s="84"/>
      <c r="W26" s="84"/>
      <c r="X26" s="84"/>
      <c r="Y26" s="84"/>
      <c r="Z26" s="84"/>
    </row>
    <row r="27" spans="1:26" ht="12.75" customHeight="1">
      <c r="A27" s="84"/>
      <c r="B27" s="336"/>
      <c r="C27" s="84"/>
      <c r="D27" s="84"/>
      <c r="E27" s="84"/>
      <c r="F27" s="84"/>
      <c r="G27" s="636" t="s">
        <v>194</v>
      </c>
      <c r="H27" s="615"/>
      <c r="I27" s="496"/>
      <c r="J27" s="367">
        <f>SUM(H9,J20)*J25</f>
        <v>40.596315789473692</v>
      </c>
      <c r="K27" s="84"/>
      <c r="L27" s="335"/>
      <c r="M27" s="278"/>
      <c r="N27" s="278"/>
      <c r="O27" s="278"/>
      <c r="P27" s="278"/>
      <c r="Q27" s="278"/>
      <c r="R27" s="278"/>
      <c r="S27" s="84"/>
      <c r="T27" s="84"/>
      <c r="U27" s="84"/>
      <c r="V27" s="84"/>
      <c r="W27" s="84"/>
      <c r="X27" s="84"/>
      <c r="Y27" s="84"/>
      <c r="Z27" s="84"/>
    </row>
    <row r="28" spans="1:26" ht="17.25" customHeight="1">
      <c r="A28" s="84"/>
      <c r="B28" s="336"/>
      <c r="C28" s="84"/>
      <c r="D28" s="84"/>
      <c r="E28" s="84"/>
      <c r="F28" s="84"/>
      <c r="G28" s="636" t="s">
        <v>195</v>
      </c>
      <c r="H28" s="615"/>
      <c r="I28" s="496"/>
      <c r="J28" s="367">
        <f>J22*J25</f>
        <v>0</v>
      </c>
      <c r="K28" s="84"/>
      <c r="L28" s="335"/>
      <c r="M28" s="278"/>
      <c r="N28" s="278"/>
      <c r="O28" s="278"/>
      <c r="P28" s="278"/>
      <c r="Q28" s="278"/>
      <c r="R28" s="278"/>
      <c r="S28" s="84"/>
      <c r="T28" s="84"/>
      <c r="U28" s="84"/>
      <c r="V28" s="84"/>
      <c r="W28" s="84"/>
      <c r="X28" s="84"/>
      <c r="Y28" s="84"/>
      <c r="Z28" s="84"/>
    </row>
    <row r="29" spans="1:26" ht="14.25" customHeight="1">
      <c r="A29" s="84"/>
      <c r="B29" s="336"/>
      <c r="C29" s="84"/>
      <c r="D29" s="84"/>
      <c r="E29" s="84"/>
      <c r="F29" s="84"/>
      <c r="G29" s="84"/>
      <c r="H29" s="84"/>
      <c r="I29" s="84"/>
      <c r="J29" s="368"/>
      <c r="K29" s="84"/>
      <c r="L29" s="335"/>
      <c r="M29" s="278"/>
      <c r="N29" s="278"/>
      <c r="O29" s="278"/>
      <c r="P29" s="278"/>
      <c r="Q29" s="278"/>
      <c r="R29" s="278"/>
      <c r="S29" s="84"/>
      <c r="T29" s="84"/>
      <c r="U29" s="84"/>
      <c r="V29" s="84"/>
      <c r="W29" s="84"/>
      <c r="X29" s="84"/>
      <c r="Y29" s="84"/>
      <c r="Z29" s="84"/>
    </row>
    <row r="30" spans="1:26" ht="12.75" customHeight="1">
      <c r="A30" s="200"/>
      <c r="B30" s="369"/>
      <c r="C30" s="200"/>
      <c r="D30" s="200"/>
      <c r="E30" s="200"/>
      <c r="F30" s="200"/>
      <c r="G30" s="632" t="s">
        <v>196</v>
      </c>
      <c r="H30" s="615"/>
      <c r="I30" s="615"/>
      <c r="J30" s="496"/>
      <c r="K30" s="200"/>
      <c r="L30" s="370"/>
      <c r="M30" s="371"/>
      <c r="N30" s="371"/>
      <c r="O30" s="371"/>
      <c r="P30" s="371"/>
      <c r="Q30" s="371"/>
      <c r="R30" s="371"/>
      <c r="S30" s="200"/>
      <c r="T30" s="200"/>
      <c r="U30" s="200"/>
      <c r="V30" s="200"/>
      <c r="W30" s="200"/>
      <c r="X30" s="200"/>
      <c r="Y30" s="200"/>
      <c r="Z30" s="200"/>
    </row>
    <row r="31" spans="1:26" ht="12.75" customHeight="1">
      <c r="A31" s="84"/>
      <c r="B31" s="336"/>
      <c r="C31" s="84"/>
      <c r="D31" s="84"/>
      <c r="E31" s="84"/>
      <c r="F31" s="84"/>
      <c r="G31" s="614" t="s">
        <v>197</v>
      </c>
      <c r="H31" s="615"/>
      <c r="I31" s="496"/>
      <c r="J31" s="372">
        <f>I9+J21</f>
        <v>162.38526315789474</v>
      </c>
      <c r="K31" s="84"/>
      <c r="L31" s="335"/>
      <c r="M31" s="278"/>
      <c r="N31" s="278"/>
      <c r="O31" s="278"/>
      <c r="P31" s="278"/>
      <c r="Q31" s="278"/>
      <c r="R31" s="278"/>
      <c r="S31" s="84"/>
      <c r="T31" s="84"/>
      <c r="U31" s="84"/>
      <c r="V31" s="84"/>
      <c r="W31" s="84"/>
      <c r="X31" s="84"/>
      <c r="Y31" s="84"/>
      <c r="Z31" s="84"/>
    </row>
    <row r="32" spans="1:26" ht="12.75" customHeight="1">
      <c r="A32" s="84"/>
      <c r="B32" s="336"/>
      <c r="C32" s="84"/>
      <c r="D32" s="84"/>
      <c r="E32" s="84"/>
      <c r="F32" s="373"/>
      <c r="G32" s="614" t="s">
        <v>198</v>
      </c>
      <c r="H32" s="615"/>
      <c r="I32" s="496"/>
      <c r="J32" s="372">
        <f>J31/8</f>
        <v>20.298157894736843</v>
      </c>
      <c r="K32" s="84"/>
      <c r="L32" s="335"/>
      <c r="M32" s="278"/>
      <c r="N32" s="278"/>
      <c r="O32" s="278"/>
      <c r="P32" s="278"/>
      <c r="Q32" s="278"/>
      <c r="R32" s="278"/>
      <c r="S32" s="84"/>
      <c r="T32" s="84"/>
      <c r="U32" s="84"/>
      <c r="V32" s="84"/>
      <c r="W32" s="84"/>
      <c r="X32" s="84"/>
      <c r="Y32" s="84"/>
      <c r="Z32" s="84"/>
    </row>
    <row r="33" spans="1:26" ht="12.75" customHeight="1">
      <c r="A33" s="84"/>
      <c r="B33" s="336"/>
      <c r="C33" s="84"/>
      <c r="D33" s="84"/>
      <c r="E33" s="84"/>
      <c r="F33" s="373"/>
      <c r="G33" s="374"/>
      <c r="H33" s="375"/>
      <c r="I33" s="187"/>
      <c r="J33" s="187"/>
      <c r="K33" s="187"/>
      <c r="L33" s="376"/>
      <c r="M33" s="278"/>
      <c r="N33" s="278"/>
      <c r="O33" s="278"/>
      <c r="P33" s="278"/>
      <c r="Q33" s="278"/>
      <c r="R33" s="278"/>
      <c r="S33" s="84"/>
      <c r="T33" s="84"/>
      <c r="U33" s="84"/>
      <c r="V33" s="84"/>
      <c r="W33" s="84"/>
      <c r="X33" s="84"/>
      <c r="Y33" s="84"/>
      <c r="Z33" s="84"/>
    </row>
    <row r="34" spans="1:26" ht="15" customHeight="1">
      <c r="A34" s="84"/>
      <c r="B34" s="336"/>
      <c r="C34" s="633" t="s">
        <v>199</v>
      </c>
      <c r="D34" s="625"/>
      <c r="E34" s="626"/>
      <c r="F34" s="373"/>
      <c r="G34" s="632" t="s">
        <v>200</v>
      </c>
      <c r="H34" s="615"/>
      <c r="I34" s="496"/>
      <c r="J34" s="377" t="str">
        <f>'Indices PF'!E53</f>
        <v>Dollar</v>
      </c>
      <c r="K34" s="84"/>
      <c r="L34" s="335"/>
      <c r="M34" s="278"/>
      <c r="N34" s="278"/>
      <c r="O34" s="278"/>
      <c r="P34" s="278"/>
      <c r="Q34" s="278"/>
      <c r="R34" s="278"/>
      <c r="S34" s="84"/>
      <c r="T34" s="84"/>
      <c r="U34" s="84"/>
      <c r="V34" s="84"/>
      <c r="W34" s="84"/>
      <c r="X34" s="84"/>
      <c r="Y34" s="84"/>
      <c r="Z34" s="84"/>
    </row>
    <row r="35" spans="1:26" ht="12.75" customHeight="1">
      <c r="A35" s="84"/>
      <c r="B35" s="336"/>
      <c r="C35" s="627"/>
      <c r="D35" s="499"/>
      <c r="E35" s="628"/>
      <c r="F35" s="373"/>
      <c r="G35" s="614" t="s">
        <v>201</v>
      </c>
      <c r="H35" s="615"/>
      <c r="I35" s="496"/>
      <c r="J35" s="378">
        <f>J27*'Indices PF'!E55</f>
        <v>4059.6315789473692</v>
      </c>
      <c r="K35" s="84"/>
      <c r="L35" s="335"/>
      <c r="M35" s="278"/>
      <c r="N35" s="278"/>
      <c r="O35" s="278"/>
      <c r="P35" s="278"/>
      <c r="Q35" s="278"/>
      <c r="R35" s="278"/>
      <c r="S35" s="84"/>
      <c r="T35" s="84"/>
      <c r="U35" s="84"/>
      <c r="V35" s="84"/>
      <c r="W35" s="84"/>
      <c r="X35" s="84"/>
      <c r="Y35" s="84"/>
      <c r="Z35" s="84"/>
    </row>
    <row r="36" spans="1:26" ht="12.75" customHeight="1">
      <c r="A36" s="84"/>
      <c r="B36" s="336"/>
      <c r="C36" s="627"/>
      <c r="D36" s="499"/>
      <c r="E36" s="628"/>
      <c r="F36" s="373"/>
      <c r="G36" s="614" t="s">
        <v>202</v>
      </c>
      <c r="H36" s="615"/>
      <c r="I36" s="496"/>
      <c r="J36" s="378">
        <f>J28*'Indices PF'!E56</f>
        <v>0</v>
      </c>
      <c r="K36" s="84"/>
      <c r="L36" s="335"/>
      <c r="M36" s="278"/>
      <c r="N36" s="278"/>
      <c r="O36" s="278"/>
      <c r="P36" s="278"/>
      <c r="Q36" s="278"/>
      <c r="R36" s="278"/>
      <c r="S36" s="84"/>
      <c r="T36" s="84"/>
      <c r="U36" s="84"/>
      <c r="V36" s="84"/>
      <c r="W36" s="84"/>
      <c r="X36" s="84"/>
      <c r="Y36" s="84"/>
      <c r="Z36" s="84"/>
    </row>
    <row r="37" spans="1:26" ht="12.75" customHeight="1">
      <c r="A37" s="84"/>
      <c r="B37" s="336"/>
      <c r="C37" s="629"/>
      <c r="D37" s="630"/>
      <c r="E37" s="631"/>
      <c r="F37" s="373"/>
      <c r="G37" s="614" t="s">
        <v>203</v>
      </c>
      <c r="H37" s="615"/>
      <c r="I37" s="496"/>
      <c r="J37" s="378">
        <f>SUM(J35:J36)</f>
        <v>4059.6315789473692</v>
      </c>
      <c r="K37" s="84"/>
      <c r="L37" s="335"/>
      <c r="M37" s="278"/>
      <c r="N37" s="278"/>
      <c r="O37" s="278"/>
      <c r="P37" s="278"/>
      <c r="Q37" s="278"/>
      <c r="R37" s="278"/>
      <c r="S37" s="84"/>
      <c r="T37" s="84"/>
      <c r="U37" s="84"/>
      <c r="V37" s="84"/>
      <c r="W37" s="84"/>
      <c r="X37" s="84"/>
      <c r="Y37" s="84"/>
      <c r="Z37" s="84"/>
    </row>
    <row r="38" spans="1:26" ht="12" customHeight="1">
      <c r="A38" s="84"/>
      <c r="B38" s="336"/>
      <c r="C38" s="84"/>
      <c r="D38" s="84"/>
      <c r="E38" s="84"/>
      <c r="F38" s="373"/>
      <c r="G38" s="379"/>
      <c r="H38" s="373"/>
      <c r="I38" s="373"/>
      <c r="J38" s="373"/>
      <c r="K38" s="373"/>
      <c r="L38" s="335"/>
      <c r="M38" s="278"/>
      <c r="N38" s="278"/>
      <c r="O38" s="278"/>
      <c r="P38" s="278"/>
      <c r="Q38" s="278"/>
      <c r="R38" s="278"/>
      <c r="S38" s="84"/>
      <c r="T38" s="84"/>
      <c r="U38" s="84"/>
      <c r="V38" s="84"/>
      <c r="W38" s="84"/>
      <c r="X38" s="84"/>
      <c r="Y38" s="84"/>
      <c r="Z38" s="84"/>
    </row>
    <row r="39" spans="1:26" ht="30" customHeight="1">
      <c r="A39" s="84"/>
      <c r="B39" s="336"/>
      <c r="C39" s="84"/>
      <c r="D39" s="84"/>
      <c r="E39" s="84"/>
      <c r="F39" s="373"/>
      <c r="G39" s="379"/>
      <c r="H39" s="373"/>
      <c r="I39" s="373"/>
      <c r="J39" s="373"/>
      <c r="K39" s="373"/>
      <c r="L39" s="335"/>
      <c r="M39" s="278"/>
      <c r="N39" s="278"/>
      <c r="O39" s="278"/>
      <c r="P39" s="278"/>
      <c r="Q39" s="278"/>
      <c r="R39" s="278"/>
      <c r="S39" s="84"/>
      <c r="T39" s="84"/>
      <c r="U39" s="84"/>
      <c r="V39" s="84"/>
      <c r="W39" s="84"/>
      <c r="X39" s="84"/>
      <c r="Y39" s="84"/>
      <c r="Z39" s="84"/>
    </row>
    <row r="40" spans="1:26" ht="12.75" customHeight="1">
      <c r="A40" s="84"/>
      <c r="B40" s="336"/>
      <c r="C40" s="84"/>
      <c r="D40" s="84"/>
      <c r="E40" s="84"/>
      <c r="F40" s="373"/>
      <c r="G40" s="379"/>
      <c r="H40" s="373"/>
      <c r="I40" s="373"/>
      <c r="J40" s="373"/>
      <c r="K40" s="373"/>
      <c r="L40" s="335"/>
      <c r="M40" s="278"/>
      <c r="N40" s="278"/>
      <c r="O40" s="278"/>
      <c r="P40" s="278"/>
      <c r="Q40" s="278"/>
      <c r="R40" s="278"/>
      <c r="S40" s="84"/>
      <c r="T40" s="84"/>
      <c r="U40" s="84"/>
      <c r="V40" s="84"/>
      <c r="W40" s="84"/>
      <c r="X40" s="84"/>
      <c r="Y40" s="84"/>
      <c r="Z40" s="84"/>
    </row>
    <row r="41" spans="1:26" ht="12.75" customHeight="1">
      <c r="A41" s="84"/>
      <c r="B41" s="336"/>
      <c r="C41" s="380" t="s">
        <v>204</v>
      </c>
      <c r="D41" s="380" t="s">
        <v>205</v>
      </c>
      <c r="E41" s="381"/>
      <c r="F41" s="380" t="s">
        <v>206</v>
      </c>
      <c r="G41" s="380" t="s">
        <v>207</v>
      </c>
      <c r="H41" s="380" t="s">
        <v>208</v>
      </c>
      <c r="I41" s="623" t="s">
        <v>209</v>
      </c>
      <c r="J41" s="615"/>
      <c r="K41" s="496"/>
      <c r="L41" s="335"/>
      <c r="M41" s="278"/>
      <c r="N41" s="382"/>
      <c r="O41" s="382"/>
      <c r="P41" s="382"/>
      <c r="Q41" s="382"/>
      <c r="R41" s="278"/>
      <c r="S41" s="84"/>
      <c r="T41" s="84"/>
      <c r="U41" s="84"/>
      <c r="V41" s="84"/>
      <c r="W41" s="84"/>
      <c r="X41" s="84"/>
      <c r="Y41" s="84"/>
      <c r="Z41" s="84"/>
    </row>
    <row r="42" spans="1:26" ht="41.25" customHeight="1">
      <c r="A42" s="84"/>
      <c r="B42" s="336"/>
      <c r="C42" s="383">
        <v>0</v>
      </c>
      <c r="D42" s="384" t="s">
        <v>210</v>
      </c>
      <c r="E42" s="84"/>
      <c r="F42" s="385">
        <v>1</v>
      </c>
      <c r="G42" s="386" t="s">
        <v>211</v>
      </c>
      <c r="H42" s="387">
        <v>0</v>
      </c>
      <c r="I42" s="616" t="s">
        <v>212</v>
      </c>
      <c r="J42" s="615"/>
      <c r="K42" s="496"/>
      <c r="L42" s="335"/>
      <c r="M42" s="278"/>
      <c r="N42" s="382"/>
      <c r="O42" s="388"/>
      <c r="P42" s="382"/>
      <c r="Q42" s="389"/>
      <c r="R42" s="278"/>
      <c r="S42" s="84"/>
      <c r="T42" s="84"/>
      <c r="U42" s="84"/>
      <c r="V42" s="84"/>
      <c r="W42" s="84"/>
      <c r="X42" s="84"/>
      <c r="Y42" s="84"/>
      <c r="Z42" s="84"/>
    </row>
    <row r="43" spans="1:26" ht="12.75" customHeight="1">
      <c r="A43" s="84"/>
      <c r="B43" s="336"/>
      <c r="C43" s="383">
        <v>1</v>
      </c>
      <c r="D43" s="384" t="s">
        <v>213</v>
      </c>
      <c r="E43" s="84"/>
      <c r="F43" s="385">
        <v>2</v>
      </c>
      <c r="G43" s="386" t="s">
        <v>214</v>
      </c>
      <c r="H43" s="387">
        <v>5</v>
      </c>
      <c r="I43" s="616"/>
      <c r="J43" s="615"/>
      <c r="K43" s="496"/>
      <c r="L43" s="335"/>
      <c r="M43" s="278"/>
      <c r="N43" s="382"/>
      <c r="O43" s="388"/>
      <c r="P43" s="390"/>
      <c r="Q43" s="389"/>
      <c r="R43" s="278"/>
      <c r="S43" s="84"/>
      <c r="T43" s="84"/>
      <c r="U43" s="84"/>
      <c r="V43" s="84"/>
      <c r="W43" s="84"/>
      <c r="X43" s="84"/>
      <c r="Y43" s="84"/>
      <c r="Z43" s="84"/>
    </row>
    <row r="44" spans="1:26" ht="12.75" customHeight="1">
      <c r="A44" s="84"/>
      <c r="B44" s="336"/>
      <c r="C44" s="383">
        <v>2</v>
      </c>
      <c r="D44" s="384" t="s">
        <v>215</v>
      </c>
      <c r="E44" s="84"/>
      <c r="F44" s="385">
        <v>3</v>
      </c>
      <c r="G44" s="386" t="s">
        <v>216</v>
      </c>
      <c r="H44" s="387">
        <v>0</v>
      </c>
      <c r="I44" s="616"/>
      <c r="J44" s="615"/>
      <c r="K44" s="496"/>
      <c r="L44" s="335"/>
      <c r="M44" s="278"/>
      <c r="N44" s="382"/>
      <c r="O44" s="388"/>
      <c r="P44" s="390"/>
      <c r="Q44" s="389"/>
      <c r="R44" s="278"/>
      <c r="S44" s="84"/>
      <c r="T44" s="84"/>
      <c r="U44" s="84"/>
      <c r="V44" s="84"/>
      <c r="W44" s="84"/>
      <c r="X44" s="84"/>
      <c r="Y44" s="84"/>
      <c r="Z44" s="84"/>
    </row>
    <row r="45" spans="1:26" ht="12.75" customHeight="1">
      <c r="A45" s="84"/>
      <c r="B45" s="336"/>
      <c r="C45" s="383">
        <v>3</v>
      </c>
      <c r="D45" s="384" t="s">
        <v>217</v>
      </c>
      <c r="E45" s="84"/>
      <c r="F45" s="385">
        <v>4</v>
      </c>
      <c r="G45" s="386" t="s">
        <v>218</v>
      </c>
      <c r="H45" s="387">
        <v>5</v>
      </c>
      <c r="I45" s="616"/>
      <c r="J45" s="615"/>
      <c r="K45" s="496"/>
      <c r="L45" s="335"/>
      <c r="M45" s="278"/>
      <c r="N45" s="382"/>
      <c r="O45" s="388"/>
      <c r="P45" s="390"/>
      <c r="Q45" s="389"/>
      <c r="R45" s="278"/>
      <c r="S45" s="84"/>
      <c r="T45" s="84"/>
      <c r="U45" s="84"/>
      <c r="V45" s="84"/>
      <c r="W45" s="84"/>
      <c r="X45" s="84"/>
      <c r="Y45" s="84"/>
      <c r="Z45" s="84"/>
    </row>
    <row r="46" spans="1:26" ht="12.75" customHeight="1">
      <c r="A46" s="84"/>
      <c r="B46" s="336"/>
      <c r="C46" s="383">
        <v>4</v>
      </c>
      <c r="D46" s="384" t="s">
        <v>219</v>
      </c>
      <c r="E46" s="84"/>
      <c r="F46" s="385">
        <v>5</v>
      </c>
      <c r="G46" s="386" t="s">
        <v>220</v>
      </c>
      <c r="H46" s="387">
        <v>0</v>
      </c>
      <c r="I46" s="616"/>
      <c r="J46" s="615"/>
      <c r="K46" s="496"/>
      <c r="L46" s="335"/>
      <c r="M46" s="278"/>
      <c r="N46" s="382"/>
      <c r="O46" s="388"/>
      <c r="P46" s="390"/>
      <c r="Q46" s="389"/>
      <c r="R46" s="278"/>
      <c r="S46" s="84"/>
      <c r="T46" s="84"/>
      <c r="U46" s="84"/>
      <c r="V46" s="84"/>
      <c r="W46" s="84"/>
      <c r="X46" s="84"/>
      <c r="Y46" s="84"/>
      <c r="Z46" s="84"/>
    </row>
    <row r="47" spans="1:26" ht="12.75" customHeight="1">
      <c r="A47" s="84"/>
      <c r="B47" s="336"/>
      <c r="C47" s="383">
        <v>5</v>
      </c>
      <c r="D47" s="384" t="s">
        <v>221</v>
      </c>
      <c r="E47" s="84"/>
      <c r="F47" s="385">
        <v>6</v>
      </c>
      <c r="G47" s="386" t="s">
        <v>222</v>
      </c>
      <c r="H47" s="387">
        <v>5</v>
      </c>
      <c r="I47" s="616"/>
      <c r="J47" s="615"/>
      <c r="K47" s="496"/>
      <c r="L47" s="335"/>
      <c r="M47" s="278"/>
      <c r="N47" s="382"/>
      <c r="O47" s="388"/>
      <c r="P47" s="390"/>
      <c r="Q47" s="389"/>
      <c r="R47" s="278"/>
      <c r="S47" s="84"/>
      <c r="T47" s="84"/>
      <c r="U47" s="84"/>
      <c r="V47" s="84"/>
      <c r="W47" s="84"/>
      <c r="X47" s="84"/>
      <c r="Y47" s="84"/>
      <c r="Z47" s="84"/>
    </row>
    <row r="48" spans="1:26" ht="12.75" customHeight="1">
      <c r="A48" s="84"/>
      <c r="B48" s="336"/>
      <c r="C48" s="84"/>
      <c r="D48" s="84"/>
      <c r="E48" s="84"/>
      <c r="F48" s="385">
        <v>7</v>
      </c>
      <c r="G48" s="386" t="s">
        <v>223</v>
      </c>
      <c r="H48" s="387">
        <v>0</v>
      </c>
      <c r="I48" s="616"/>
      <c r="J48" s="615"/>
      <c r="K48" s="496"/>
      <c r="L48" s="335"/>
      <c r="M48" s="278"/>
      <c r="N48" s="382"/>
      <c r="O48" s="388"/>
      <c r="P48" s="390"/>
      <c r="Q48" s="389"/>
      <c r="R48" s="278"/>
      <c r="S48" s="84"/>
      <c r="T48" s="84"/>
      <c r="U48" s="84"/>
      <c r="V48" s="84"/>
      <c r="W48" s="84"/>
      <c r="X48" s="84"/>
      <c r="Y48" s="84"/>
      <c r="Z48" s="84"/>
    </row>
    <row r="49" spans="1:26" ht="12.75" customHeight="1">
      <c r="A49" s="84"/>
      <c r="B49" s="336"/>
      <c r="C49" s="84"/>
      <c r="D49" s="84"/>
      <c r="E49" s="84"/>
      <c r="F49" s="385">
        <v>8</v>
      </c>
      <c r="G49" s="386" t="s">
        <v>224</v>
      </c>
      <c r="H49" s="387">
        <v>5</v>
      </c>
      <c r="I49" s="616"/>
      <c r="J49" s="615"/>
      <c r="K49" s="496"/>
      <c r="L49" s="335"/>
      <c r="M49" s="278"/>
      <c r="N49" s="382"/>
      <c r="O49" s="388"/>
      <c r="P49" s="390"/>
      <c r="Q49" s="389"/>
      <c r="R49" s="278"/>
      <c r="S49" s="84"/>
      <c r="T49" s="84"/>
      <c r="U49" s="84"/>
      <c r="V49" s="84"/>
      <c r="W49" s="84"/>
      <c r="X49" s="84"/>
      <c r="Y49" s="84"/>
      <c r="Z49" s="84"/>
    </row>
    <row r="50" spans="1:26" ht="12.75" customHeight="1">
      <c r="A50" s="84"/>
      <c r="B50" s="336"/>
      <c r="C50" s="84"/>
      <c r="D50" s="84"/>
      <c r="E50" s="84"/>
      <c r="F50" s="385">
        <v>9</v>
      </c>
      <c r="G50" s="386" t="s">
        <v>225</v>
      </c>
      <c r="H50" s="387">
        <v>0</v>
      </c>
      <c r="I50" s="616"/>
      <c r="J50" s="615"/>
      <c r="K50" s="496"/>
      <c r="L50" s="335"/>
      <c r="M50" s="278"/>
      <c r="N50" s="382"/>
      <c r="O50" s="388"/>
      <c r="P50" s="390"/>
      <c r="Q50" s="389"/>
      <c r="R50" s="278"/>
      <c r="S50" s="84"/>
      <c r="T50" s="84"/>
      <c r="U50" s="84"/>
      <c r="V50" s="84"/>
      <c r="W50" s="84"/>
      <c r="X50" s="84"/>
      <c r="Y50" s="84"/>
      <c r="Z50" s="84"/>
    </row>
    <row r="51" spans="1:26" ht="12.75" customHeight="1">
      <c r="A51" s="84"/>
      <c r="B51" s="336"/>
      <c r="C51" s="84"/>
      <c r="D51" s="84"/>
      <c r="E51" s="84"/>
      <c r="F51" s="385">
        <v>10</v>
      </c>
      <c r="G51" s="386" t="s">
        <v>226</v>
      </c>
      <c r="H51" s="387">
        <v>5</v>
      </c>
      <c r="I51" s="616"/>
      <c r="J51" s="615"/>
      <c r="K51" s="496"/>
      <c r="L51" s="335"/>
      <c r="M51" s="278"/>
      <c r="N51" s="382"/>
      <c r="O51" s="388"/>
      <c r="P51" s="390"/>
      <c r="Q51" s="389"/>
      <c r="R51" s="278"/>
      <c r="S51" s="84"/>
      <c r="T51" s="84"/>
      <c r="U51" s="84"/>
      <c r="V51" s="84"/>
      <c r="W51" s="84"/>
      <c r="X51" s="84"/>
      <c r="Y51" s="84"/>
      <c r="Z51" s="84"/>
    </row>
    <row r="52" spans="1:26" ht="12.75" customHeight="1">
      <c r="A52" s="84"/>
      <c r="B52" s="336"/>
      <c r="C52" s="84"/>
      <c r="D52" s="84"/>
      <c r="E52" s="84"/>
      <c r="F52" s="385">
        <v>11</v>
      </c>
      <c r="G52" s="386" t="s">
        <v>227</v>
      </c>
      <c r="H52" s="387">
        <v>0</v>
      </c>
      <c r="I52" s="616"/>
      <c r="J52" s="615"/>
      <c r="K52" s="496"/>
      <c r="L52" s="335"/>
      <c r="M52" s="278"/>
      <c r="N52" s="382"/>
      <c r="O52" s="388"/>
      <c r="P52" s="390"/>
      <c r="Q52" s="389"/>
      <c r="R52" s="278"/>
      <c r="S52" s="84"/>
      <c r="T52" s="84"/>
      <c r="U52" s="84"/>
      <c r="V52" s="84"/>
      <c r="W52" s="84"/>
      <c r="X52" s="84"/>
      <c r="Y52" s="84"/>
      <c r="Z52" s="84"/>
    </row>
    <row r="53" spans="1:26" ht="12.75" customHeight="1">
      <c r="A53" s="84"/>
      <c r="B53" s="336"/>
      <c r="C53" s="84"/>
      <c r="D53" s="84"/>
      <c r="E53" s="84"/>
      <c r="F53" s="385">
        <v>12</v>
      </c>
      <c r="G53" s="386" t="s">
        <v>228</v>
      </c>
      <c r="H53" s="387">
        <v>5</v>
      </c>
      <c r="I53" s="616"/>
      <c r="J53" s="615"/>
      <c r="K53" s="496"/>
      <c r="L53" s="335"/>
      <c r="M53" s="278"/>
      <c r="N53" s="382"/>
      <c r="O53" s="388"/>
      <c r="P53" s="390"/>
      <c r="Q53" s="389"/>
      <c r="R53" s="278"/>
      <c r="S53" s="84"/>
      <c r="T53" s="84"/>
      <c r="U53" s="84"/>
      <c r="V53" s="84"/>
      <c r="W53" s="84"/>
      <c r="X53" s="84"/>
      <c r="Y53" s="84"/>
      <c r="Z53" s="84"/>
    </row>
    <row r="54" spans="1:26" ht="12.75" customHeight="1">
      <c r="A54" s="84"/>
      <c r="B54" s="336"/>
      <c r="C54" s="84"/>
      <c r="D54" s="84"/>
      <c r="E54" s="84"/>
      <c r="F54" s="385">
        <v>13</v>
      </c>
      <c r="G54" s="386" t="s">
        <v>229</v>
      </c>
      <c r="H54" s="387">
        <v>0</v>
      </c>
      <c r="I54" s="616"/>
      <c r="J54" s="615"/>
      <c r="K54" s="496"/>
      <c r="L54" s="335"/>
      <c r="M54" s="278"/>
      <c r="N54" s="382"/>
      <c r="O54" s="388"/>
      <c r="P54" s="390"/>
      <c r="Q54" s="389"/>
      <c r="R54" s="278"/>
      <c r="S54" s="84"/>
      <c r="T54" s="84"/>
      <c r="U54" s="84"/>
      <c r="V54" s="84"/>
      <c r="W54" s="84"/>
      <c r="X54" s="84"/>
      <c r="Y54" s="84"/>
      <c r="Z54" s="84"/>
    </row>
    <row r="55" spans="1:26" ht="12.75" customHeight="1">
      <c r="A55" s="84"/>
      <c r="B55" s="336"/>
      <c r="C55" s="84"/>
      <c r="D55" s="84"/>
      <c r="E55" s="84"/>
      <c r="F55" s="385">
        <v>14</v>
      </c>
      <c r="G55" s="386" t="s">
        <v>230</v>
      </c>
      <c r="H55" s="387">
        <v>5</v>
      </c>
      <c r="I55" s="616"/>
      <c r="J55" s="615"/>
      <c r="K55" s="496"/>
      <c r="L55" s="335"/>
      <c r="M55" s="278"/>
      <c r="N55" s="382"/>
      <c r="O55" s="388"/>
      <c r="P55" s="390"/>
      <c r="Q55" s="389"/>
      <c r="R55" s="278"/>
      <c r="S55" s="84"/>
      <c r="T55" s="84"/>
      <c r="U55" s="84"/>
      <c r="V55" s="84"/>
      <c r="W55" s="84"/>
      <c r="X55" s="84"/>
      <c r="Y55" s="84"/>
      <c r="Z55" s="84"/>
    </row>
    <row r="56" spans="1:26" ht="12.75" customHeight="1">
      <c r="A56" s="84"/>
      <c r="B56" s="336"/>
      <c r="C56" s="84"/>
      <c r="D56" s="84"/>
      <c r="E56" s="84"/>
      <c r="F56" s="391"/>
      <c r="G56" s="392" t="s">
        <v>231</v>
      </c>
      <c r="H56" s="393">
        <f>SUM(H42:H55)</f>
        <v>35</v>
      </c>
      <c r="I56" s="373"/>
      <c r="J56" s="373"/>
      <c r="K56" s="373"/>
      <c r="L56" s="335"/>
      <c r="M56" s="278"/>
      <c r="N56" s="388"/>
      <c r="O56" s="394"/>
      <c r="P56" s="395"/>
      <c r="Q56" s="388"/>
      <c r="R56" s="278"/>
      <c r="S56" s="84"/>
      <c r="T56" s="84"/>
      <c r="U56" s="84"/>
      <c r="V56" s="84"/>
      <c r="W56" s="84"/>
      <c r="X56" s="84"/>
      <c r="Y56" s="84"/>
      <c r="Z56" s="84"/>
    </row>
    <row r="57" spans="1:26" ht="12.75" customHeight="1">
      <c r="A57" s="84"/>
      <c r="B57" s="336"/>
      <c r="C57" s="84"/>
      <c r="D57" s="84"/>
      <c r="E57" s="84"/>
      <c r="F57" s="373"/>
      <c r="G57" s="373"/>
      <c r="H57" s="373"/>
      <c r="I57" s="373"/>
      <c r="J57" s="373"/>
      <c r="K57" s="373"/>
      <c r="L57" s="335"/>
      <c r="M57" s="278"/>
      <c r="N57" s="388"/>
      <c r="O57" s="388"/>
      <c r="P57" s="388"/>
      <c r="Q57" s="388"/>
      <c r="R57" s="278"/>
      <c r="S57" s="84"/>
      <c r="T57" s="84"/>
      <c r="U57" s="84"/>
      <c r="V57" s="84"/>
      <c r="W57" s="84"/>
      <c r="X57" s="84"/>
      <c r="Y57" s="84"/>
      <c r="Z57" s="84"/>
    </row>
    <row r="58" spans="1:26" ht="12.75" customHeight="1">
      <c r="A58" s="84"/>
      <c r="B58" s="336"/>
      <c r="C58" s="84"/>
      <c r="D58" s="84"/>
      <c r="E58" s="84"/>
      <c r="F58" s="396"/>
      <c r="G58" s="392" t="s">
        <v>232</v>
      </c>
      <c r="H58" s="397">
        <f>(H56*0.01)+0.65</f>
        <v>1</v>
      </c>
      <c r="I58" s="398"/>
      <c r="J58" s="398"/>
      <c r="K58" s="398"/>
      <c r="L58" s="335"/>
      <c r="M58" s="278"/>
      <c r="N58" s="399"/>
      <c r="O58" s="394"/>
      <c r="P58" s="400"/>
      <c r="Q58" s="399"/>
      <c r="R58" s="278"/>
      <c r="S58" s="84"/>
      <c r="T58" s="84"/>
      <c r="U58" s="84"/>
      <c r="V58" s="84"/>
      <c r="W58" s="84"/>
      <c r="X58" s="84"/>
      <c r="Y58" s="84"/>
      <c r="Z58" s="84"/>
    </row>
    <row r="59" spans="1:26" ht="16.5" customHeight="1">
      <c r="A59" s="84"/>
      <c r="B59" s="401"/>
      <c r="C59" s="402"/>
      <c r="D59" s="402"/>
      <c r="E59" s="402"/>
      <c r="F59" s="402"/>
      <c r="G59" s="402"/>
      <c r="H59" s="403"/>
      <c r="I59" s="403"/>
      <c r="J59" s="403"/>
      <c r="K59" s="403"/>
      <c r="L59" s="404"/>
      <c r="M59" s="278"/>
      <c r="N59" s="278"/>
      <c r="O59" s="278"/>
      <c r="P59" s="278"/>
      <c r="Q59" s="278"/>
      <c r="R59" s="278"/>
      <c r="S59" s="84"/>
      <c r="T59" s="84"/>
      <c r="U59" s="84"/>
      <c r="V59" s="84"/>
      <c r="W59" s="84"/>
      <c r="X59" s="84"/>
      <c r="Y59" s="84"/>
      <c r="Z59" s="84"/>
    </row>
    <row r="60" spans="1:26" ht="12.75" customHeight="1">
      <c r="A60" s="84"/>
      <c r="B60" s="84"/>
      <c r="C60" s="84"/>
      <c r="D60" s="84"/>
      <c r="E60" s="84"/>
      <c r="F60" s="84"/>
      <c r="G60" s="84"/>
      <c r="H60" s="405"/>
      <c r="I60" s="405"/>
      <c r="J60" s="405"/>
      <c r="K60" s="405"/>
      <c r="L60" s="84"/>
      <c r="M60" s="84"/>
      <c r="N60" s="84"/>
      <c r="O60" s="84"/>
      <c r="P60" s="84"/>
      <c r="Q60" s="84"/>
      <c r="R60" s="84"/>
      <c r="S60" s="84"/>
      <c r="T60" s="84"/>
      <c r="U60" s="84"/>
      <c r="V60" s="84"/>
      <c r="W60" s="84"/>
      <c r="X60" s="84"/>
      <c r="Y60" s="84"/>
      <c r="Z60" s="84"/>
    </row>
    <row r="61" spans="1:26" ht="12.75" customHeight="1">
      <c r="A61" s="84"/>
      <c r="B61" s="84"/>
      <c r="C61" s="617" t="s">
        <v>233</v>
      </c>
      <c r="D61" s="618"/>
      <c r="E61" s="618"/>
      <c r="F61" s="618"/>
      <c r="G61" s="618"/>
      <c r="H61" s="618"/>
      <c r="I61" s="618"/>
      <c r="J61" s="618"/>
      <c r="K61" s="619"/>
      <c r="L61" s="84"/>
      <c r="M61" s="84"/>
      <c r="N61" s="84"/>
      <c r="O61" s="84"/>
      <c r="P61" s="84"/>
      <c r="Q61" s="84"/>
      <c r="R61" s="84"/>
      <c r="S61" s="84"/>
      <c r="T61" s="84"/>
      <c r="U61" s="84"/>
      <c r="V61" s="84"/>
      <c r="W61" s="84"/>
      <c r="X61" s="84"/>
      <c r="Y61" s="84"/>
      <c r="Z61" s="84"/>
    </row>
    <row r="62" spans="1:26" ht="12.75" customHeight="1">
      <c r="A62" s="84"/>
      <c r="B62" s="84"/>
      <c r="C62" s="620" t="s">
        <v>234</v>
      </c>
      <c r="D62" s="621"/>
      <c r="E62" s="621"/>
      <c r="F62" s="621"/>
      <c r="G62" s="621"/>
      <c r="H62" s="621"/>
      <c r="I62" s="621"/>
      <c r="J62" s="621"/>
      <c r="K62" s="622"/>
      <c r="L62" s="84"/>
      <c r="M62" s="84"/>
      <c r="N62" s="84"/>
      <c r="O62" s="84"/>
      <c r="P62" s="84"/>
      <c r="Q62" s="84"/>
      <c r="R62" s="84"/>
      <c r="S62" s="84"/>
      <c r="T62" s="84"/>
      <c r="U62" s="84"/>
      <c r="V62" s="84"/>
      <c r="W62" s="84"/>
      <c r="X62" s="84"/>
      <c r="Y62" s="84"/>
      <c r="Z62" s="84"/>
    </row>
    <row r="63" spans="1:26" ht="12.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spans="1:26" ht="12.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spans="1:26" ht="12.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spans="1:26" ht="12.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spans="1:26" ht="12.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spans="1:26" ht="12.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spans="1:26" ht="12.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spans="1:26" ht="12.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spans="1:26" ht="12.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spans="1:26" ht="12.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spans="1:26" ht="12.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spans="1:26" ht="12.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spans="1:26" ht="12.75" customHeight="1">
      <c r="A75" s="84"/>
      <c r="B75" s="84"/>
      <c r="C75" s="84"/>
      <c r="D75" s="84"/>
      <c r="E75" s="84"/>
      <c r="F75" s="373"/>
      <c r="G75" s="84"/>
      <c r="H75" s="84"/>
      <c r="I75" s="405"/>
      <c r="J75" s="405"/>
      <c r="K75" s="405"/>
      <c r="L75" s="84"/>
      <c r="M75" s="84"/>
      <c r="N75" s="84"/>
      <c r="O75" s="84"/>
      <c r="P75" s="84"/>
      <c r="Q75" s="84"/>
      <c r="R75" s="84"/>
      <c r="S75" s="84"/>
      <c r="T75" s="84"/>
      <c r="U75" s="84"/>
      <c r="V75" s="84"/>
      <c r="W75" s="84"/>
      <c r="X75" s="84"/>
      <c r="Y75" s="84"/>
      <c r="Z75" s="84"/>
    </row>
    <row r="76" spans="1:26" ht="12.75" customHeight="1">
      <c r="A76" s="84"/>
      <c r="B76" s="84"/>
      <c r="C76" s="84"/>
      <c r="D76" s="84"/>
      <c r="E76" s="84"/>
      <c r="F76" s="373"/>
      <c r="G76" s="373"/>
      <c r="H76" s="405"/>
      <c r="I76" s="405"/>
      <c r="J76" s="405"/>
      <c r="K76" s="405"/>
      <c r="L76" s="84"/>
      <c r="M76" s="84"/>
      <c r="N76" s="84"/>
      <c r="O76" s="84"/>
      <c r="P76" s="84"/>
      <c r="Q76" s="84"/>
      <c r="R76" s="84"/>
      <c r="S76" s="84"/>
      <c r="T76" s="84"/>
      <c r="U76" s="84"/>
      <c r="V76" s="84"/>
      <c r="W76" s="84"/>
      <c r="X76" s="84"/>
      <c r="Y76" s="84"/>
      <c r="Z76" s="84"/>
    </row>
    <row r="77" spans="1:26" ht="12.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spans="1:26" ht="12.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spans="1:26" ht="12.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spans="1:26" ht="12.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spans="1:26" ht="12.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spans="1:26" ht="12.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spans="1:26" ht="12.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spans="1:26" ht="12.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spans="1:26" ht="12.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spans="1:26" ht="12.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spans="1:26" ht="12.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spans="1:26" ht="12.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spans="1:26" ht="12.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spans="1:26" ht="12.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spans="1:26" ht="12.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spans="1:26" ht="12.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spans="1:26" ht="12.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spans="1:26" ht="12.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spans="1:26" ht="12.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spans="1:26" ht="12.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spans="1:26" ht="12.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spans="1:26" ht="12.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spans="1:26" ht="12.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spans="1:26" ht="12.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spans="1:26" ht="12.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spans="1:26" ht="12.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spans="1:26" ht="12.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spans="1:26" ht="12.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spans="1:26" ht="12.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spans="1:26" ht="12.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spans="1:26" ht="12.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spans="1:26" ht="12.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spans="1:26" ht="12.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spans="1:26" ht="12.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spans="1:26" ht="12.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spans="1:26" ht="12.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spans="1:26" ht="12.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spans="1:26" ht="12.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spans="1:26" ht="12.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spans="1:26" ht="12.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spans="1:26" ht="12.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spans="1:26" ht="12.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spans="1:26" ht="12.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spans="1:26" ht="12.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spans="1:26" ht="12.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spans="1:26" ht="12.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spans="1:26" ht="12.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spans="1:26" ht="12.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spans="1:26" ht="12.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spans="1:26" ht="12.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spans="1:26" ht="12.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spans="1:26" ht="12.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spans="1:26" ht="12.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spans="1:26" ht="12.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spans="1:26" ht="12.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spans="1:26" ht="12.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spans="1:26" ht="12.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spans="1:26" ht="12.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spans="1:26" ht="12.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spans="1:26" ht="12.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spans="1:26" ht="12.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spans="1:26" ht="12.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spans="1:26" ht="12.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spans="1:26" ht="12.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spans="1:26" ht="12.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spans="1:26" ht="12.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spans="1:26" ht="12.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spans="1:26" ht="12.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spans="1:26" ht="12.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spans="1:26" ht="12.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spans="1:26" ht="12.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spans="1:26" ht="12.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spans="1:26" ht="12.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spans="1:26" ht="12.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spans="1:26" ht="12.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spans="1:26" ht="12.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spans="1:26" ht="12.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spans="1:26" ht="12.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spans="1:26" ht="12.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spans="1:26" ht="12.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spans="1:26" ht="12.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spans="1:26" ht="12.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spans="1:26" ht="12.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spans="1:26" ht="12.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spans="1:26" ht="12.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spans="1:26" ht="12.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spans="1:26" ht="12.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spans="1:26" ht="12.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spans="1:26" ht="12.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spans="1:26" ht="12.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spans="1:26" ht="12.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spans="1:26" ht="12.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spans="1:26" ht="12.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spans="1:26" ht="12.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spans="1:26" ht="12.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spans="1:26" ht="12.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spans="1:26" ht="12.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spans="1:26" ht="12.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spans="1:26" ht="12.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spans="1:26" ht="12.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spans="1:26" ht="12.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spans="1:26" ht="12.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spans="1:26" ht="12.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spans="1:26" ht="12.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spans="1:26" ht="12.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spans="1:26" ht="12.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spans="1:26" ht="12.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spans="1:26" ht="12.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spans="1:26" ht="12.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spans="1:26" ht="12.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spans="1:26" ht="12.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spans="1:26" ht="12.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spans="1:26" ht="12.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spans="1:26" ht="12.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spans="1:26" ht="12.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spans="1:26" ht="12.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spans="1:26" ht="12.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spans="1:26" ht="12.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spans="1:26" ht="12.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spans="1:26" ht="12.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spans="1:26" ht="12.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spans="1:26" ht="12.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spans="1:26" ht="12.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spans="1:26" ht="12.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spans="1:26" ht="12.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spans="1:26" ht="12.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spans="1:26" ht="12.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spans="1:26" ht="12.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spans="1:26" ht="12.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spans="1:26" ht="12.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spans="1:26" ht="12.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spans="1:26" ht="12.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spans="1:26" ht="12.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spans="1:26" ht="12.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spans="1:26" ht="12.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spans="1:26" ht="12.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spans="1:26" ht="12.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spans="1:26" ht="12.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spans="1:26" ht="12.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spans="1:26" ht="12.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spans="1:26" ht="12.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spans="1:26" ht="12.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spans="1:26" ht="12.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spans="1:26" ht="12.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spans="1:26" ht="12.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spans="1:26" ht="12.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spans="1:26" ht="12.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spans="1:26" ht="12.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spans="1:26" ht="12.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spans="1:26" ht="12.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spans="1:26" ht="12.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spans="1:26" ht="12.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spans="1:26" ht="12.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spans="1:26" ht="12.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spans="1:26" ht="12.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spans="1:26" ht="12.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spans="1:26" ht="12.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spans="1:26" ht="12.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spans="1:26" ht="12.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spans="1:26" ht="12.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spans="1:26" ht="12.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spans="1:26" ht="12.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spans="1:26" ht="12.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spans="1:26" ht="12.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spans="1:26" ht="12.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spans="1:26" ht="12.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spans="1:26" ht="12.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spans="1:26" ht="12.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spans="1:26" ht="12.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spans="1:26" ht="12.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spans="1:26" ht="12.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spans="1:26" ht="12.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spans="1:26" ht="12.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spans="1:26" ht="12.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spans="1:26" ht="12.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spans="1:26" ht="12.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spans="1:26" ht="12.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spans="1:26" ht="12.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spans="1:26" ht="12.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spans="1:26" ht="12.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spans="1:26" ht="12.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spans="1:26" ht="12.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spans="1:26" ht="12.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spans="1:26" ht="12.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spans="1:26" ht="12.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spans="1:26" ht="12.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spans="1:26" ht="12.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spans="1:26" ht="12.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spans="1:26" ht="12.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spans="1:26" ht="12.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spans="1:26" ht="12.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spans="1:26" ht="12.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spans="1:26" ht="12.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spans="1:26" ht="12.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spans="1:26" ht="12.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spans="1:26" ht="12.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spans="1:26" ht="12.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spans="1:26" ht="12.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spans="1:26" ht="12.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spans="1:26" ht="12.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spans="1:26" ht="12.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spans="1:26" ht="12.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spans="1:26" ht="12.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spans="1:26" ht="12.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spans="1:26" ht="12.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spans="1:26" ht="12.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spans="1:26" ht="12.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spans="1:26" ht="12.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spans="1:26" ht="12.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spans="1:26" ht="12.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spans="1:26" ht="12.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spans="1:26" ht="12.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spans="1:26" ht="12.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spans="1:26" ht="12.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spans="1:26" ht="12.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spans="1:26" ht="12.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spans="1:26" ht="12.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spans="1:26" ht="12.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spans="1:26" ht="12.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spans="1:26" ht="12.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spans="1:26" ht="12.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spans="1:26" ht="12.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spans="1:26" ht="12.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spans="1:26" ht="12.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spans="1:26" ht="12.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spans="1:26" ht="12.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spans="1:26" ht="12.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spans="1:26" ht="12.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spans="1:26" ht="12.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spans="1:26" ht="12.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spans="1:26" ht="12.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spans="1:26" ht="12.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spans="1:26" ht="12.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spans="1:26" ht="12.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spans="1:26" ht="12.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spans="1:26" ht="12.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spans="1:26" ht="12.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spans="1:26" ht="12.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spans="1:26" ht="12.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spans="1:26" ht="12.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spans="1:26" ht="12.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spans="1:26" ht="12.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spans="1:26" ht="12.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spans="1:26" ht="12.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spans="1:26" ht="12.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spans="1:26" ht="12.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spans="1:26" ht="12.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spans="1:26" ht="12.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spans="1:26" ht="12.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spans="1:26" ht="12.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spans="1:26" ht="12.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spans="1:26" ht="12.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spans="1:26" ht="12.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spans="1:26" ht="12.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spans="1:26" ht="12.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spans="1:26" ht="12.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spans="1:26" ht="12.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spans="1:26" ht="12.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spans="1:26" ht="12.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spans="1:26" ht="12.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spans="1:26" ht="12.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spans="1:26" ht="12.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spans="1:26" ht="12.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spans="1:26" ht="12.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spans="1:26" ht="12.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spans="1:26" ht="12.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spans="1:26" ht="12.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spans="1:26" ht="12.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spans="1:26" ht="12.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spans="1:26" ht="12.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spans="1:26" ht="12.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spans="1:26" ht="12.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spans="1:26" ht="12.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spans="1:26" ht="12.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spans="1:26" ht="12.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spans="1:26" ht="12.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spans="1:26" ht="12.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spans="1:26" ht="12.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spans="1:26" ht="12.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spans="1:26" ht="12.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spans="1:26" ht="12.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spans="1:26" ht="12.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spans="1:26" ht="12.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spans="1:26" ht="12.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spans="1:26" ht="12.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spans="1:26" ht="12.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spans="1:26" ht="12.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spans="1:26" ht="12.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spans="1:26" ht="12.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spans="1:26" ht="12.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spans="1:26" ht="12.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spans="1:26" ht="12.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spans="1:26" ht="12.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spans="1:26" ht="12.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spans="1:26" ht="12.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spans="1:26" ht="12.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spans="1:26" ht="12.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spans="1:26" ht="12.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spans="1:26" ht="12.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spans="1:26" ht="12.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spans="1:26" ht="12.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spans="1:26" ht="12.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spans="1:26" ht="12.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spans="1:26" ht="12.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spans="1:26" ht="12.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spans="1:26" ht="12.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spans="1:26" ht="12.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spans="1:26" ht="12.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spans="1:26" ht="12.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spans="1:26" ht="12.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spans="1:26" ht="12.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spans="1:26" ht="12.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spans="1:26" ht="12.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spans="1:26" ht="12.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spans="1:26" ht="12.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spans="1:26" ht="12.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spans="1:26" ht="12.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spans="1:26" ht="12.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spans="1:26" ht="12.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spans="1:26" ht="12.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spans="1:26" ht="12.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spans="1:26" ht="12.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spans="1:26" ht="12.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spans="1:26" ht="12.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spans="1:26" ht="12.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spans="1:26" ht="12.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spans="1:26" ht="12.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spans="1:26" ht="12.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spans="1:26" ht="12.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spans="1:26" ht="12.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spans="1:26" ht="12.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spans="1:26" ht="12.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spans="1:26" ht="12.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spans="1:26" ht="12.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spans="1:26" ht="12.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spans="1:26" ht="12.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spans="1:26" ht="12.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spans="1:26" ht="12.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spans="1:26" ht="12.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spans="1:26" ht="12.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spans="1:26" ht="12.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spans="1:26" ht="12.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spans="1:26" ht="12.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spans="1:26" ht="12.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spans="1:26" ht="12.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spans="1:26" ht="12.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spans="1:26" ht="12.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spans="1:26" ht="12.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spans="1:26" ht="12.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spans="1:26" ht="12.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spans="1:26" ht="12.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spans="1:26" ht="12.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spans="1:26" ht="12.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spans="1:26" ht="12.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spans="1:26" ht="12.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spans="1:26" ht="12.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spans="1:26" ht="12.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spans="1:26" ht="12.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spans="1:26" ht="12.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spans="1:26" ht="12.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spans="1:26" ht="12.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spans="1:26" ht="12.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spans="1:26" ht="12.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spans="1:26" ht="12.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spans="1:26" ht="12.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spans="1:26" ht="12.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spans="1:26" ht="12.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spans="1:26" ht="12.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spans="1:26" ht="12.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spans="1:26" ht="12.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spans="1:26" ht="12.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spans="1:26" ht="12.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spans="1:26" ht="12.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spans="1:26" ht="12.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spans="1:26" ht="12.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spans="1:26" ht="12.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spans="1:26" ht="12.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spans="1:26" ht="12.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spans="1:26" ht="12.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spans="1:26" ht="12.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spans="1:26" ht="12.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spans="1:26" ht="12.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spans="1:26" ht="12.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spans="1:26" ht="12.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spans="1:26" ht="12.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spans="1:26" ht="12.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spans="1:26" ht="12.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spans="1:26" ht="12.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spans="1:26" ht="12.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spans="1:26" ht="12.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spans="1:26" ht="12.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spans="1:26" ht="12.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spans="1:26" ht="12.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spans="1:26" ht="12.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spans="1:26" ht="12.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spans="1:26" ht="12.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spans="1:26" ht="12.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spans="1:26" ht="12.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spans="1:26" ht="12.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spans="1:26" ht="12.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spans="1:26" ht="12.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spans="1:26" ht="12.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spans="1:26" ht="12.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spans="1:26" ht="12.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spans="1:26" ht="12.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spans="1:26" ht="12.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spans="1:26" ht="12.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spans="1:26" ht="12.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spans="1:26" ht="12.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spans="1:26" ht="12.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spans="1:26" ht="12.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spans="1:26" ht="12.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spans="1:26" ht="12.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spans="1:26" ht="12.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spans="1:26" ht="12.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spans="1:26" ht="12.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spans="1:26" ht="12.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spans="1:26" ht="12.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spans="1:26" ht="12.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spans="1:26" ht="12.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spans="1:26" ht="12.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spans="1:26" ht="12.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spans="1:26" ht="12.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spans="1:26" ht="12.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spans="1:26" ht="12.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spans="1:26" ht="12.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spans="1:26" ht="12.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spans="1:26" ht="12.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spans="1:26" ht="12.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spans="1:26" ht="12.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spans="1:26" ht="12.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spans="1:26" ht="12.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spans="1:26" ht="12.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spans="1:26" ht="12.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spans="1:26" ht="12.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spans="1:26" ht="12.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spans="1:26" ht="12.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spans="1:26" ht="12.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spans="1:26" ht="12.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spans="1:26" ht="12.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spans="1:26" ht="12.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spans="1:26" ht="12.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spans="1:26" ht="12.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spans="1:26" ht="12.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spans="1:26" ht="12.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spans="1:26" ht="12.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spans="1:26" ht="12.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spans="1:26" ht="12.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spans="1:26" ht="12.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spans="1:26" ht="12.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spans="1:26" ht="12.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spans="1:26" ht="12.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spans="1:26" ht="12.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spans="1:26" ht="12.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spans="1:26" ht="12.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spans="1:26" ht="12.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spans="1:26" ht="12.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spans="1:26" ht="12.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spans="1:26" ht="12.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spans="1:26" ht="12.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spans="1:26" ht="12.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spans="1:26" ht="12.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spans="1:26" ht="12.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spans="1:26" ht="12.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spans="1:26" ht="12.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spans="1:26" ht="12.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spans="1:26" ht="12.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spans="1:26" ht="12.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spans="1:26" ht="12.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spans="1:26" ht="12.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spans="1:26" ht="12.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spans="1:26" ht="12.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spans="1:26" ht="12.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spans="1:26" ht="12.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spans="1:26" ht="12.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spans="1:26" ht="12.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spans="1:26" ht="12.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spans="1:26" ht="12.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spans="1:26" ht="12.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spans="1:26" ht="12.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spans="1:26" ht="12.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spans="1:26" ht="12.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spans="1:26" ht="12.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spans="1:26" ht="12.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spans="1:26" ht="12.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spans="1:26" ht="12.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spans="1:26" ht="12.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spans="1:26" ht="12.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spans="1:26" ht="12.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spans="1:26" ht="12.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spans="1:26" ht="12.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spans="1:26" ht="12.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spans="1:26" ht="12.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spans="1:26" ht="12.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spans="1:26" ht="12.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spans="1:26" ht="12.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spans="1:26" ht="12.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spans="1:26" ht="12.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spans="1:26" ht="12.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spans="1:26" ht="12.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spans="1:26" ht="12.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spans="1:26" ht="12.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spans="1:26" ht="12.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spans="1:26" ht="12.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spans="1:26" ht="12.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spans="1:26" ht="12.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spans="1:26" ht="12.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spans="1:26" ht="12.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spans="1:26" ht="12.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spans="1:26" ht="12.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spans="1:26" ht="12.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spans="1:26" ht="12.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spans="1:26" ht="12.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spans="1:26" ht="12.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spans="1:26" ht="12.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spans="1:26" ht="12.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spans="1:26" ht="12.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spans="1:26" ht="12.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spans="1:26" ht="12.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spans="1:26" ht="12.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spans="1:26" ht="12.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spans="1:26" ht="12.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spans="1:26" ht="12.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spans="1:26" ht="12.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spans="1:26" ht="12.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spans="1:26" ht="12.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spans="1:26" ht="12.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spans="1:26" ht="12.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spans="1:26" ht="12.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spans="1:26" ht="12.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spans="1:26" ht="12.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spans="1:26" ht="12.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spans="1:26" ht="12.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spans="1:26" ht="12.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spans="1:26" ht="12.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spans="1:26" ht="12.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spans="1:26" ht="12.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spans="1:26" ht="12.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spans="1:26" ht="12.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spans="1:26" ht="12.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spans="1:26" ht="12.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spans="1:26" ht="12.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spans="1:26" ht="12.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spans="1:26" ht="12.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spans="1:26" ht="12.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spans="1:26" ht="12.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spans="1:26" ht="12.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spans="1:26" ht="12.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spans="1:26" ht="12.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spans="1:26" ht="12.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spans="1:26" ht="12.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spans="1:26" ht="12.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spans="1:26" ht="12.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spans="1:26" ht="12.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spans="1:26" ht="12.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spans="1:26" ht="12.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spans="1:26" ht="12.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spans="1:26" ht="12.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spans="1:26" ht="12.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spans="1:26" ht="12.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spans="1:26" ht="12.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spans="1:26" ht="12.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spans="1:26" ht="12.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spans="1:26" ht="12.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spans="1:26" ht="12.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spans="1:26" ht="12.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spans="1:26" ht="12.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spans="1:26" ht="12.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spans="1:26" ht="12.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spans="1:26" ht="12.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spans="1:26" ht="12.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spans="1:26" ht="12.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spans="1:26" ht="12.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spans="1:26" ht="12.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spans="1:26" ht="12.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spans="1:26" ht="12.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spans="1:26" ht="12.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spans="1:26" ht="12.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spans="1:26" ht="12.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spans="1:26" ht="12.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spans="1:26" ht="12.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spans="1:26" ht="12.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spans="1:26" ht="12.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spans="1:26" ht="12.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spans="1:26" ht="12.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spans="1:26" ht="12.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spans="1:26" ht="12.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spans="1:26" ht="12.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spans="1:26" ht="12.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spans="1:26" ht="12.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spans="1:26" ht="12.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spans="1:26" ht="12.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spans="1:26" ht="12.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spans="1:26" ht="12.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spans="1:26" ht="12.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spans="1:26" ht="12.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spans="1:26" ht="12.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spans="1:26" ht="12.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spans="1:26" ht="12.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spans="1:26" ht="12.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spans="1:26" ht="12.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spans="1:26" ht="12.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spans="1:26" ht="12.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spans="1:26" ht="12.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spans="1:26" ht="12.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spans="1:26" ht="12.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spans="1:26" ht="12.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spans="1:26" ht="12.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spans="1:26" ht="12.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spans="1:26" ht="12.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spans="1:26" ht="12.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spans="1:26" ht="12.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spans="1:26" ht="12.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spans="1:26" ht="12.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spans="1:26" ht="12.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spans="1:26" ht="12.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spans="1:26" ht="12.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spans="1:26" ht="12.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spans="1:26" ht="12.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spans="1:26" ht="12.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spans="1:26" ht="12.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spans="1:26" ht="12.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spans="1:26" ht="12.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spans="1:26" ht="12.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spans="1:26" ht="12.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spans="1:26" ht="12.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spans="1:26" ht="12.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spans="1:26" ht="12.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spans="1:26" ht="12.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spans="1:26" ht="12.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spans="1:26" ht="12.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spans="1:26" ht="12.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spans="1:26" ht="12.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spans="1:26" ht="12.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spans="1:26" ht="12.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spans="1:26" ht="12.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spans="1:26" ht="12.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spans="1:26" ht="12.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spans="1:26" ht="12.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spans="1:26" ht="12.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spans="1:26" ht="12.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spans="1:26" ht="12.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spans="1:26" ht="12.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spans="1:26" ht="12.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spans="1:26" ht="12.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spans="1:26" ht="12.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spans="1:26" ht="12.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spans="1:26" ht="12.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spans="1:26" ht="12.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spans="1:26" ht="12.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spans="1:26" ht="12.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spans="1:26" ht="12.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spans="1:26" ht="12.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spans="1:26" ht="12.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spans="1:26" ht="12.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spans="1:26" ht="12.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spans="1:26" ht="12.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spans="1:26" ht="12.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spans="1:26" ht="12.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spans="1:26" ht="12.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spans="1:26" ht="12.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spans="1:26" ht="12.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spans="1:26" ht="12.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spans="1:26" ht="12.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spans="1:26" ht="12.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spans="1:26" ht="12.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spans="1:26" ht="12.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spans="1:26" ht="12.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spans="1:26" ht="12.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spans="1:26" ht="12.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spans="1:26" ht="12.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spans="1:26" ht="12.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spans="1:26" ht="12.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spans="1:26" ht="12.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spans="1:26" ht="12.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spans="1:26" ht="12.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spans="1:26" ht="12.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spans="1:26" ht="12.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spans="1:26" ht="12.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spans="1:26" ht="12.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spans="1:26" ht="12.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spans="1:26" ht="12.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spans="1:26" ht="12.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spans="1:26" ht="12.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spans="1:26" ht="12.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spans="1:26" ht="12.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spans="1:26" ht="12.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spans="1:26" ht="12.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spans="1:26" ht="12.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spans="1:26" ht="12.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spans="1:26" ht="12.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spans="1:26" ht="12.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spans="1:26" ht="12.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spans="1:26" ht="12.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spans="1:26" ht="12.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spans="1:26" ht="12.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spans="1:26" ht="12.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spans="1:26" ht="12.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spans="1:26" ht="12.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spans="1:26" ht="12.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spans="1:26" ht="12.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spans="1:26" ht="12.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spans="1:26" ht="12.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spans="1:26" ht="12.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spans="1:26" ht="12.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spans="1:26" ht="12.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spans="1:26" ht="12.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spans="1:26" ht="12.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spans="1:26" ht="12.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spans="1:26" ht="12.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spans="1:26" ht="12.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spans="1:26" ht="12.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spans="1:26" ht="12.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spans="1:26" ht="12.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spans="1:26" ht="12.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spans="1:26" ht="12.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spans="1:26" ht="12.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spans="1:26" ht="12.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spans="1:26" ht="12.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spans="1:26" ht="12.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spans="1:26" ht="12.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spans="1:26" ht="12.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spans="1:26" ht="12.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spans="1:26" ht="12.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spans="1:26" ht="12.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spans="1:26" ht="12.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spans="1:26" ht="12.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spans="1:26" ht="12.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spans="1:26" ht="12.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spans="1:26" ht="12.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spans="1:26" ht="12.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spans="1:26" ht="12.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spans="1:26" ht="12.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spans="1:26" ht="12.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spans="1:26" ht="12.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spans="1:26" ht="12.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spans="1:26" ht="12.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spans="1:26" ht="12.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spans="1:26" ht="12.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spans="1:26" ht="12.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spans="1:26" ht="12.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spans="1:26" ht="12.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spans="1:26" ht="12.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spans="1:26" ht="12.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spans="1:26" ht="12.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spans="1:26" ht="12.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spans="1:26" ht="12.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spans="1:26" ht="12.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spans="1:26" ht="12.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spans="1:26" ht="12.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spans="1:26" ht="12.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spans="1:26" ht="12.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spans="1:26" ht="12.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spans="1:26" ht="12.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spans="1:26" ht="12.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spans="1:26" ht="12.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spans="1:26" ht="12.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spans="1:26" ht="12.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spans="1:26" ht="12.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spans="1:26" ht="12.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spans="1:26" ht="12.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spans="1:26" ht="12.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spans="1:26" ht="12.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spans="1:26" ht="12.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spans="1:26" ht="12.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spans="1:26" ht="12.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spans="1:26" ht="12.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spans="1:26" ht="12.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spans="1:26" ht="12.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spans="1:26" ht="12.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spans="1:26" ht="12.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spans="1:26" ht="12.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spans="1:26" ht="12.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spans="1:26" ht="12.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spans="1:26" ht="12.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spans="1:26" ht="12.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spans="1:26" ht="12.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spans="1:26" ht="12.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spans="1:26" ht="12.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spans="1:26" ht="12.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spans="1:26" ht="12.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spans="1:26" ht="12.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spans="1:26" ht="12.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spans="1:26" ht="12.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spans="1:26" ht="12.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spans="1:26" ht="12.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spans="1:26" ht="12.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spans="1:26" ht="12.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spans="1:26" ht="12.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spans="1:26" ht="12.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spans="1:26" ht="12.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spans="1:26" ht="12.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spans="1:26" ht="12.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spans="1:26" ht="12.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spans="1:26" ht="12.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spans="1:26" ht="12.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spans="1:26" ht="12.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spans="1:26" ht="12.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spans="1:26" ht="12.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spans="1:26" ht="12.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spans="1:26" ht="12.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spans="1:26" ht="12.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spans="1:26" ht="12.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spans="1:26" ht="12.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spans="1:26" ht="12.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spans="1:26" ht="12.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spans="1:26" ht="12.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spans="1:26" ht="12.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spans="1:26" ht="12.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spans="1:26" ht="12.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spans="1:26" ht="12.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spans="1:26" ht="12.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spans="1:26" ht="12.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spans="1:26" ht="12.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spans="1:26" ht="12.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spans="1:26" ht="12.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spans="1:26" ht="12.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spans="1:26" ht="12.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spans="1:26" ht="12.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spans="1:26" ht="12.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spans="1:26" ht="12.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spans="1:26" ht="12.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spans="1:26" ht="12.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spans="1:26" ht="12.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spans="1:26" ht="12.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spans="1:26" ht="12.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spans="1:26" ht="12.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spans="1:26" ht="12.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spans="1:26" ht="12.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spans="1:26" ht="12.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spans="1:26" ht="12.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spans="1:26" ht="12.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spans="1:26" ht="12.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spans="1:26" ht="12.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spans="1:26" ht="12.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spans="1:26" ht="12.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spans="1:26" ht="12.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spans="1:26" ht="12.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spans="1:26" ht="12.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spans="1:26" ht="12.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spans="1:26" ht="12.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spans="1:26" ht="12.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spans="1:26" ht="12.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spans="1:26" ht="12.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spans="1:26" ht="12.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spans="1:26" ht="12.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spans="1:26" ht="12.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spans="1:26" ht="12.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spans="1:26" ht="12.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spans="1:26" ht="12.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spans="1:26" ht="12.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spans="1:26" ht="12.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spans="1:26" ht="12.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spans="1:26" ht="12.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spans="1:26" ht="12.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spans="1:26" ht="12.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spans="1:26" ht="12.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spans="1:26" ht="12.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spans="1:26" ht="12.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spans="1:26" ht="12.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spans="1:26" ht="12.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spans="1:26" ht="12.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spans="1:26" ht="12.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spans="1:26" ht="12.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spans="1:26" ht="12.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spans="1:26" ht="12.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spans="1:26" ht="12.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spans="1:26" ht="12.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spans="1:26" ht="12.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spans="1:26" ht="12.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spans="1:26" ht="12.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spans="1:26" ht="12.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spans="1:26" ht="12.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spans="1:26" ht="12.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spans="1:26" ht="12.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spans="1:26" ht="12.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spans="1:26" ht="12.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spans="1:26" ht="12.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spans="1:26" ht="12.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spans="1:26" ht="12.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spans="1:26" ht="12.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spans="1:26" ht="12.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spans="1:26" ht="12.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spans="1:26" ht="12.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spans="1:26" ht="12.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spans="1:26" ht="12.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spans="1:26" ht="12.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spans="1:26" ht="12.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spans="1:26" ht="12.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spans="1:26" ht="12.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spans="1:26" ht="12.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spans="1:26" ht="12.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spans="1:26" ht="12.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spans="1:26" ht="12.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spans="1:26" ht="12.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spans="1:26" ht="12.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spans="1:26" ht="12.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spans="1:26" ht="12.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spans="1:26" ht="12.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spans="1:26" ht="12.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spans="1:26" ht="12.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spans="1:26" ht="12.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spans="1:26" ht="12.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spans="1:26" ht="12.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spans="1:26" ht="12.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spans="1:26" ht="12.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spans="1:26" ht="12.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spans="1:26" ht="12.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spans="1:26" ht="12.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spans="1:26" ht="12.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spans="1:26" ht="12.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spans="1:26" ht="12.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spans="1:26" ht="12.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spans="1:26" ht="12.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spans="1:26" ht="12.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spans="1:26" ht="12.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spans="1:26" ht="12.7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spans="1:26" ht="12.7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spans="1:26" ht="12.7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spans="1:26" ht="12.75" customHeight="1">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spans="1:26" ht="12.75" customHeight="1">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spans="1:26" ht="12.75" customHeight="1">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spans="1:26" ht="12.75" customHeight="1">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spans="1:26" ht="12.75" customHeight="1">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mergeCells count="40">
    <mergeCell ref="G31:I31"/>
    <mergeCell ref="B3:D3"/>
    <mergeCell ref="G4:K4"/>
    <mergeCell ref="G27:I27"/>
    <mergeCell ref="G28:I28"/>
    <mergeCell ref="C19:E20"/>
    <mergeCell ref="C24:E25"/>
    <mergeCell ref="G30:J30"/>
    <mergeCell ref="I51:K51"/>
    <mergeCell ref="I52:K52"/>
    <mergeCell ref="I41:K41"/>
    <mergeCell ref="C5:E7"/>
    <mergeCell ref="G34:I34"/>
    <mergeCell ref="C34:E37"/>
    <mergeCell ref="G37:I37"/>
    <mergeCell ref="C11:E13"/>
    <mergeCell ref="G32:I32"/>
    <mergeCell ref="G22:I22"/>
    <mergeCell ref="G26:I26"/>
    <mergeCell ref="G24:J24"/>
    <mergeCell ref="G25:I25"/>
    <mergeCell ref="G21:I21"/>
    <mergeCell ref="G19:J19"/>
    <mergeCell ref="G20:I20"/>
    <mergeCell ref="G36:I36"/>
    <mergeCell ref="G35:I35"/>
    <mergeCell ref="I55:K55"/>
    <mergeCell ref="C61:K61"/>
    <mergeCell ref="C62:K62"/>
    <mergeCell ref="I42:K42"/>
    <mergeCell ref="I43:K43"/>
    <mergeCell ref="I45:K45"/>
    <mergeCell ref="I46:K46"/>
    <mergeCell ref="I47:K47"/>
    <mergeCell ref="I48:K48"/>
    <mergeCell ref="I44:K44"/>
    <mergeCell ref="I54:K54"/>
    <mergeCell ref="I53:K53"/>
    <mergeCell ref="I49:K49"/>
    <mergeCell ref="I50:K50"/>
  </mergeCells>
  <conditionalFormatting sqref="J35:J37">
    <cfRule type="expression" dxfId="5" priority="1" stopIfTrue="1">
      <formula>$J$34="Ruble"</formula>
    </cfRule>
  </conditionalFormatting>
  <conditionalFormatting sqref="J35:J37">
    <cfRule type="expression" dxfId="4" priority="2" stopIfTrue="1">
      <formula>$J$34="Rupee"</formula>
    </cfRule>
  </conditionalFormatting>
  <conditionalFormatting sqref="J35:J37">
    <cfRule type="expression" dxfId="3" priority="3" stopIfTrue="1">
      <formula>$J$34="Yen"</formula>
    </cfRule>
  </conditionalFormatting>
  <conditionalFormatting sqref="J35:J37">
    <cfRule type="expression" dxfId="2" priority="4" stopIfTrue="1">
      <formula>$J$34="Pound"</formula>
    </cfRule>
  </conditionalFormatting>
  <conditionalFormatting sqref="J35:J37">
    <cfRule type="expression" dxfId="1" priority="5" stopIfTrue="1">
      <formula>$J$34="Euro"</formula>
    </cfRule>
  </conditionalFormatting>
  <conditionalFormatting sqref="J35:J37">
    <cfRule type="expression" dxfId="0" priority="6" stopIfTrue="1">
      <formula>$J$34="Dollar"</formula>
    </cfRule>
  </conditionalFormatting>
  <pageMargins left="0.75" right="0.75" top="1" bottom="1"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election activeCell="A5" sqref="A5"/>
    </sheetView>
  </sheetViews>
  <sheetFormatPr defaultColWidth="14.44140625" defaultRowHeight="15" customHeight="1"/>
  <cols>
    <col min="1" max="1" width="12.33203125" customWidth="1"/>
    <col min="2" max="3" width="39.109375" customWidth="1"/>
    <col min="4" max="4" width="8.88671875" customWidth="1"/>
    <col min="5" max="9" width="9.109375" customWidth="1"/>
    <col min="10" max="10" width="11.33203125" customWidth="1"/>
    <col min="11" max="12" width="9.109375" customWidth="1"/>
    <col min="13" max="13" width="10.88671875" customWidth="1"/>
    <col min="14" max="15" width="27.44140625" customWidth="1"/>
    <col min="16" max="16" width="27.33203125" customWidth="1"/>
    <col min="17" max="18" width="27.44140625" customWidth="1"/>
    <col min="19" max="19" width="27.6640625" customWidth="1"/>
    <col min="20" max="26" width="8.6640625" customWidth="1"/>
  </cols>
  <sheetData>
    <row r="1" spans="1:26" ht="12.75" customHeight="1">
      <c r="A1" s="648" t="s">
        <v>235</v>
      </c>
      <c r="B1" s="649"/>
      <c r="C1" s="649"/>
      <c r="D1" s="649"/>
      <c r="E1" s="649"/>
      <c r="F1" s="649"/>
      <c r="G1" s="649"/>
      <c r="H1" s="649"/>
      <c r="I1" s="649"/>
      <c r="J1" s="649"/>
      <c r="K1" s="649"/>
      <c r="L1" s="649"/>
      <c r="M1" s="649"/>
      <c r="N1" s="649"/>
      <c r="O1" s="649"/>
      <c r="P1" s="649"/>
      <c r="Q1" s="649"/>
      <c r="R1" s="649"/>
      <c r="S1" s="650"/>
    </row>
    <row r="2" spans="1:26" ht="12.75" customHeight="1">
      <c r="A2" s="406" t="s">
        <v>236</v>
      </c>
      <c r="B2" s="407" t="s">
        <v>237</v>
      </c>
      <c r="C2" s="407" t="s">
        <v>238</v>
      </c>
      <c r="D2" s="408" t="s">
        <v>82</v>
      </c>
      <c r="E2" s="408" t="s">
        <v>39</v>
      </c>
      <c r="F2" s="408" t="s">
        <v>40</v>
      </c>
      <c r="G2" s="408" t="s">
        <v>41</v>
      </c>
      <c r="H2" s="408" t="s">
        <v>42</v>
      </c>
      <c r="I2" s="408" t="s">
        <v>239</v>
      </c>
      <c r="J2" s="408" t="s">
        <v>240</v>
      </c>
      <c r="K2" s="408" t="s">
        <v>45</v>
      </c>
      <c r="L2" s="408" t="s">
        <v>241</v>
      </c>
      <c r="M2" s="408" t="s">
        <v>87</v>
      </c>
      <c r="N2" s="409" t="s">
        <v>84</v>
      </c>
      <c r="O2" s="407" t="s">
        <v>88</v>
      </c>
      <c r="P2" s="407" t="s">
        <v>242</v>
      </c>
      <c r="Q2" s="407" t="s">
        <v>90</v>
      </c>
      <c r="R2" s="407" t="s">
        <v>91</v>
      </c>
      <c r="S2" s="410" t="s">
        <v>92</v>
      </c>
      <c r="T2" s="411"/>
      <c r="U2" s="411"/>
      <c r="V2" s="411"/>
      <c r="W2" s="411"/>
      <c r="X2" s="411"/>
      <c r="Y2" s="411"/>
      <c r="Z2" s="411"/>
    </row>
    <row r="3" spans="1:26" ht="12.75" customHeight="1">
      <c r="A3" s="412">
        <f>IF(ISBLANK('Funções Dados'!C6),"",'Funções Dados'!C6)</f>
        <v>2</v>
      </c>
      <c r="B3" s="413" t="str">
        <f>IF((A3=""),"",LOOKUP(A3,'Casos de Uso'!$B$3:B$102,'Casos de Uso'!$C$3:C$102))</f>
        <v>Aprovar Cotação</v>
      </c>
      <c r="C3" s="413" t="str">
        <f>IF(ISBLANK('Funções Dados'!B6),"",'Funções Dados'!B6)</f>
        <v>Freelancer</v>
      </c>
      <c r="D3" s="414" t="str">
        <f>IF(ISBLANK('Funções Dados'!M6), "", 'Funções Dados'!M6)</f>
        <v>ILF</v>
      </c>
      <c r="E3" s="414">
        <f>IF(ISBLANK('Funções Dados'!N6), "", 'Funções Dados'!N6)</f>
        <v>25</v>
      </c>
      <c r="F3" s="414">
        <f>IF(ISBLANK('Funções Dados'!O6), "", 'Funções Dados'!O6)</f>
        <v>1</v>
      </c>
      <c r="G3" s="414">
        <f>IF(ISBLANK('Funções Dados'!P6), "", 'Funções Dados'!P6)</f>
        <v>0</v>
      </c>
      <c r="H3" s="414">
        <f>IF(ISBLANK('Funções Dados'!Q6), "", 'Funções Dados'!Q6)</f>
        <v>2</v>
      </c>
      <c r="I3" s="415">
        <f>IF(ISBLANK('Funções Dados'!S6),"", 'Funções Dados'!S6)</f>
        <v>7</v>
      </c>
      <c r="J3" s="415">
        <f>IF(ISBLANK('Funções Dados'!T6),"", 'Funções Dados'!T6)</f>
        <v>3.5000000000000004</v>
      </c>
      <c r="K3" s="415">
        <f>IF(ISBLANK('Funções Dados'!U6),"", 'Funções Dados'!U6)</f>
        <v>0</v>
      </c>
      <c r="L3" s="414" t="str">
        <f>IF(ISBLANK('Funções Dados'!AA6),"",'Funções Dados'!AA6)</f>
        <v/>
      </c>
      <c r="M3" s="415" t="str">
        <f>IF(ISBLANK('Funções Dados'!AB6),"",'Funções Dados'!AB6)</f>
        <v/>
      </c>
      <c r="N3" s="416">
        <f>IF(ISBLANK('Funções Dados'!R6),"", 'Funções Dados'!R6)</f>
        <v>14.000000000000002</v>
      </c>
      <c r="O3" s="417" t="str">
        <f>IF(ISBLANK('Funções Dados'!AC6),"",'Funções Dados'!AC6)</f>
        <v/>
      </c>
      <c r="P3" s="417" t="str">
        <f>IF(ISBLANK('Funções Dados'!AD6),"",'Funções Dados'!AD6)</f>
        <v/>
      </c>
      <c r="Q3" s="417" t="str">
        <f>IF(ISBLANK('Funções Dados'!AE6),"",'Funções Dados'!AE6)</f>
        <v/>
      </c>
      <c r="R3" s="417" t="str">
        <f>IF(ISBLANK('Funções Dados'!AF6),"",'Funções Dados'!AF6)</f>
        <v/>
      </c>
      <c r="S3" s="418" t="str">
        <f>IF(ISBLANK('Funções Dados'!AG6),"",'Funções Dados'!AG6)</f>
        <v/>
      </c>
    </row>
    <row r="4" spans="1:26" ht="12.75" customHeight="1">
      <c r="A4" s="412">
        <f>IF(ISBLANK('Funções Dados'!C7),"",'Funções Dados'!C7)</f>
        <v>1</v>
      </c>
      <c r="B4" s="413" t="str">
        <f>IF((A4=""),"",LOOKUP(A4,'Casos de Uso'!$B$3:B$102,'Casos de Uso'!$C$3:C$102))</f>
        <v>Solicitar Cotação</v>
      </c>
      <c r="C4" s="413" t="str">
        <f>IF(ISBLANK('Funções Dados'!B7),"",'Funções Dados'!B7)</f>
        <v>Cliente</v>
      </c>
      <c r="D4" s="414" t="str">
        <f>IF(ISBLANK('Funções Dados'!M7), "", 'Funções Dados'!M7)</f>
        <v>ILF</v>
      </c>
      <c r="E4" s="414">
        <f>IF(ISBLANK('Funções Dados'!N7), "", 'Funções Dados'!N7)</f>
        <v>28</v>
      </c>
      <c r="F4" s="414">
        <f>IF(ISBLANK('Funções Dados'!O7), "", 'Funções Dados'!O7)</f>
        <v>1</v>
      </c>
      <c r="G4" s="414">
        <f>IF(ISBLANK('Funções Dados'!P7), "", 'Funções Dados'!P7)</f>
        <v>0</v>
      </c>
      <c r="H4" s="414">
        <f>IF(ISBLANK('Funções Dados'!Q7), "", 'Funções Dados'!Q7)</f>
        <v>2</v>
      </c>
      <c r="I4" s="415">
        <f>IF(ISBLANK('Funções Dados'!S7),"", 'Funções Dados'!S7)</f>
        <v>7</v>
      </c>
      <c r="J4" s="415">
        <f>IF(ISBLANK('Funções Dados'!T7),"", 'Funções Dados'!T7)</f>
        <v>3.9200000000000004</v>
      </c>
      <c r="K4" s="415">
        <f>IF(ISBLANK('Funções Dados'!U7),"", 'Funções Dados'!U7)</f>
        <v>0</v>
      </c>
      <c r="L4" s="414" t="str">
        <f>IF(ISBLANK('Funções Dados'!AA7),"",'Funções Dados'!AA7)</f>
        <v/>
      </c>
      <c r="M4" s="415" t="str">
        <f>IF(ISBLANK('Funções Dados'!AB7),"",'Funções Dados'!AB7)</f>
        <v/>
      </c>
      <c r="N4" s="416">
        <f>IF(ISBLANK('Funções Dados'!R7),"", 'Funções Dados'!R7)</f>
        <v>15.680000000000001</v>
      </c>
      <c r="O4" s="417" t="str">
        <f>IF(ISBLANK('Funções Dados'!AC7),"",'Funções Dados'!AC7)</f>
        <v/>
      </c>
      <c r="P4" s="417" t="str">
        <f>IF(ISBLANK('Funções Dados'!AD7),"",'Funções Dados'!AD7)</f>
        <v/>
      </c>
      <c r="Q4" s="417" t="str">
        <f>IF(ISBLANK('Funções Dados'!AE7),"",'Funções Dados'!AE7)</f>
        <v/>
      </c>
      <c r="R4" s="417" t="str">
        <f>IF(ISBLANK('Funções Dados'!AF7),"",'Funções Dados'!AF7)</f>
        <v/>
      </c>
      <c r="S4" s="418" t="str">
        <f>IF(ISBLANK('Funções Dados'!AG7),"",'Funções Dados'!AG7)</f>
        <v/>
      </c>
    </row>
    <row r="5" spans="1:26" ht="12.75" customHeight="1">
      <c r="A5" s="419">
        <f>IF(ISBLANK('Funções Dados'!C8),"",'Funções Dados'!C8)</f>
        <v>3</v>
      </c>
      <c r="B5" s="417" t="str">
        <f>IF((A5=""),"",LOOKUP(A5,'Casos de Uso'!$B$3:B$102,'Casos de Uso'!$C$3:C$102))</f>
        <v>Sistema de lançamento de coletas</v>
      </c>
      <c r="C5" s="417" t="str">
        <f>IF(ISBLANK('Funções Dados'!B8),"",'Funções Dados'!B8)</f>
        <v>Serviço</v>
      </c>
      <c r="D5" s="420" t="str">
        <f>IF(ISBLANK('Funções Dados'!M8), "", 'Funções Dados'!M8)</f>
        <v>ILF</v>
      </c>
      <c r="E5" s="420">
        <f>IF(ISBLANK('Funções Dados'!N8), "", 'Funções Dados'!N8)</f>
        <v>20</v>
      </c>
      <c r="F5" s="420">
        <f>IF(ISBLANK('Funções Dados'!O8), "", 'Funções Dados'!O8)</f>
        <v>2</v>
      </c>
      <c r="G5" s="420">
        <f>IF(ISBLANK('Funções Dados'!P8), "", 'Funções Dados'!P8)</f>
        <v>1</v>
      </c>
      <c r="H5" s="420">
        <f>IF(ISBLANK('Funções Dados'!Q8), "", 'Funções Dados'!Q8)</f>
        <v>3</v>
      </c>
      <c r="I5" s="421">
        <f>IF(ISBLANK('Funções Dados'!S8),"", 'Funções Dados'!S8)</f>
        <v>10</v>
      </c>
      <c r="J5" s="421">
        <f>IF(ISBLANK('Funções Dados'!T8),"", 'Funções Dados'!T8)</f>
        <v>4</v>
      </c>
      <c r="K5" s="421">
        <f>IF(ISBLANK('Funções Dados'!U8),"", 'Funções Dados'!U8)</f>
        <v>0.6</v>
      </c>
      <c r="L5" s="420" t="str">
        <f>IF(ISBLANK('Funções Dados'!AA8),"",'Funções Dados'!AA8)</f>
        <v/>
      </c>
      <c r="M5" s="421" t="str">
        <f>IF(ISBLANK('Funções Dados'!AB8),"",'Funções Dados'!AB8)</f>
        <v/>
      </c>
      <c r="N5" s="422">
        <f>IF(ISBLANK('Funções Dados'!R8),"", 'Funções Dados'!R8)</f>
        <v>18.399999999999999</v>
      </c>
      <c r="O5" s="417" t="str">
        <f>IF(ISBLANK('Funções Dados'!AC8),"",'Funções Dados'!AC8)</f>
        <v/>
      </c>
      <c r="P5" s="417" t="str">
        <f>IF(ISBLANK('Funções Dados'!AD8),"",'Funções Dados'!AD8)</f>
        <v/>
      </c>
      <c r="Q5" s="417" t="str">
        <f>IF(ISBLANK('Funções Dados'!AE8),"",'Funções Dados'!AE8)</f>
        <v/>
      </c>
      <c r="R5" s="417" t="str">
        <f>IF(ISBLANK('Funções Dados'!AF8),"",'Funções Dados'!AF8)</f>
        <v/>
      </c>
      <c r="S5" s="418" t="str">
        <f>IF(ISBLANK('Funções Dados'!AG8),"",'Funções Dados'!AG8)</f>
        <v/>
      </c>
      <c r="T5" s="423"/>
      <c r="U5" s="423"/>
      <c r="V5" s="423"/>
      <c r="W5" s="423"/>
      <c r="X5" s="423"/>
      <c r="Y5" s="423"/>
      <c r="Z5" s="423"/>
    </row>
    <row r="6" spans="1:26" ht="12.75" customHeight="1">
      <c r="A6" s="419">
        <f>IF(ISBLANK('Funções Dados'!C9),"",'Funções Dados'!C9)</f>
        <v>4</v>
      </c>
      <c r="B6" s="417" t="str">
        <f>IF((A6=""),"",LOOKUP(A6,'Casos de Uso'!$B$3:B$102,'Casos de Uso'!$C$3:C$102))</f>
        <v>Rastreamento do transporte</v>
      </c>
      <c r="C6" s="417" t="str">
        <f>IF(ISBLANK('Funções Dados'!B9),"",'Funções Dados'!B9)</f>
        <v>Proposta</v>
      </c>
      <c r="D6" s="420" t="str">
        <f>IF(ISBLANK('Funções Dados'!M9), "", 'Funções Dados'!M9)</f>
        <v>ILF</v>
      </c>
      <c r="E6" s="420">
        <f>IF(ISBLANK('Funções Dados'!N9), "", 'Funções Dados'!N9)</f>
        <v>15</v>
      </c>
      <c r="F6" s="420">
        <f>IF(ISBLANK('Funções Dados'!O9), "", 'Funções Dados'!O9)</f>
        <v>2</v>
      </c>
      <c r="G6" s="420">
        <f>IF(ISBLANK('Funções Dados'!P9), "", 'Funções Dados'!P9)</f>
        <v>1</v>
      </c>
      <c r="H6" s="420">
        <f>IF(ISBLANK('Funções Dados'!Q9), "", 'Funções Dados'!Q9)</f>
        <v>2</v>
      </c>
      <c r="I6" s="421">
        <f>IF(ISBLANK('Funções Dados'!S9),"", 'Funções Dados'!S9)</f>
        <v>7</v>
      </c>
      <c r="J6" s="421">
        <f>IF(ISBLANK('Funções Dados'!T9),"", 'Funções Dados'!T9)</f>
        <v>5.5263157894736841</v>
      </c>
      <c r="K6" s="421">
        <f>IF(ISBLANK('Funções Dados'!U9),"", 'Funções Dados'!U9)</f>
        <v>0.6</v>
      </c>
      <c r="L6" s="420" t="str">
        <f>IF(ISBLANK('Funções Dados'!AA9),"",'Funções Dados'!AA9)</f>
        <v/>
      </c>
      <c r="M6" s="421" t="str">
        <f>IF(ISBLANK('Funções Dados'!AB9),"",'Funções Dados'!AB9)</f>
        <v/>
      </c>
      <c r="N6" s="422">
        <f>IF(ISBLANK('Funções Dados'!R9),"", 'Funções Dados'!R9)</f>
        <v>24.505263157894735</v>
      </c>
      <c r="O6" s="417" t="str">
        <f>IF(ISBLANK('Funções Dados'!AC9),"",'Funções Dados'!AC9)</f>
        <v/>
      </c>
      <c r="P6" s="417" t="str">
        <f>IF(ISBLANK('Funções Dados'!AD9),"",'Funções Dados'!AD9)</f>
        <v/>
      </c>
      <c r="Q6" s="417" t="str">
        <f>IF(ISBLANK('Funções Dados'!AE9),"",'Funções Dados'!AE9)</f>
        <v/>
      </c>
      <c r="R6" s="417" t="str">
        <f>IF(ISBLANK('Funções Dados'!AF9),"",'Funções Dados'!AF9)</f>
        <v/>
      </c>
      <c r="S6" s="418" t="str">
        <f>IF(ISBLANK('Funções Dados'!AG9),"",'Funções Dados'!AG9)</f>
        <v/>
      </c>
      <c r="T6" s="423"/>
      <c r="U6" s="423"/>
      <c r="V6" s="423"/>
      <c r="W6" s="423"/>
      <c r="X6" s="423"/>
      <c r="Y6" s="423"/>
      <c r="Z6" s="423"/>
    </row>
    <row r="7" spans="1:26" ht="12.75" customHeight="1">
      <c r="A7" s="419" t="str">
        <f>IF(ISBLANK('Funções Dados'!C10),"",'Funções Dados'!C10)</f>
        <v/>
      </c>
      <c r="B7" s="417" t="str">
        <f>IF((A7=""),"",LOOKUP(A7,'Casos de Uso'!$B$3:B$102,'Casos de Uso'!$C$3:C$102))</f>
        <v/>
      </c>
      <c r="C7" s="417" t="str">
        <f>IF(ISBLANK('Funções Dados'!B10),"",'Funções Dados'!B10)</f>
        <v/>
      </c>
      <c r="D7" s="420" t="str">
        <f>IF(ISBLANK('Funções Dados'!M10), "", 'Funções Dados'!M10)</f>
        <v/>
      </c>
      <c r="E7" s="420" t="str">
        <f>IF(ISBLANK('Funções Dados'!N10), "", 'Funções Dados'!N10)</f>
        <v/>
      </c>
      <c r="F7" s="420" t="str">
        <f>IF(ISBLANK('Funções Dados'!O10), "", 'Funções Dados'!O10)</f>
        <v/>
      </c>
      <c r="G7" s="420" t="str">
        <f>IF(ISBLANK('Funções Dados'!P10), "", 'Funções Dados'!P10)</f>
        <v/>
      </c>
      <c r="H7" s="420" t="str">
        <f>IF(ISBLANK('Funções Dados'!Q10), "", 'Funções Dados'!Q10)</f>
        <v/>
      </c>
      <c r="I7" s="421" t="str">
        <f>IF(ISBLANK('Funções Dados'!S10),"", 'Funções Dados'!S10)</f>
        <v/>
      </c>
      <c r="J7" s="421" t="str">
        <f>IF(ISBLANK('Funções Dados'!T10),"", 'Funções Dados'!T10)</f>
        <v/>
      </c>
      <c r="K7" s="421" t="str">
        <f>IF(ISBLANK('Funções Dados'!U10),"", 'Funções Dados'!U10)</f>
        <v/>
      </c>
      <c r="L7" s="420" t="str">
        <f>IF(ISBLANK('Funções Dados'!AA10),"",'Funções Dados'!AA10)</f>
        <v/>
      </c>
      <c r="M7" s="421" t="str">
        <f>IF(ISBLANK('Funções Dados'!AB10),"",'Funções Dados'!AB10)</f>
        <v/>
      </c>
      <c r="N7" s="422" t="str">
        <f>IF(ISBLANK('Funções Dados'!R10),"", 'Funções Dados'!R10)</f>
        <v/>
      </c>
      <c r="O7" s="417" t="str">
        <f>IF(ISBLANK('Funções Dados'!AC10),"",'Funções Dados'!AC10)</f>
        <v/>
      </c>
      <c r="P7" s="417" t="str">
        <f>IF(ISBLANK('Funções Dados'!AD10),"",'Funções Dados'!AD10)</f>
        <v/>
      </c>
      <c r="Q7" s="417" t="str">
        <f>IF(ISBLANK('Funções Dados'!AE10),"",'Funções Dados'!AE10)</f>
        <v/>
      </c>
      <c r="R7" s="417" t="str">
        <f>IF(ISBLANK('Funções Dados'!AF10),"",'Funções Dados'!AF10)</f>
        <v/>
      </c>
      <c r="S7" s="418" t="str">
        <f>IF(ISBLANK('Funções Dados'!AG10),"",'Funções Dados'!AG10)</f>
        <v/>
      </c>
      <c r="T7" s="423"/>
      <c r="U7" s="423"/>
      <c r="V7" s="423"/>
      <c r="W7" s="423"/>
      <c r="X7" s="423"/>
      <c r="Y7" s="423"/>
      <c r="Z7" s="423"/>
    </row>
    <row r="8" spans="1:26" ht="12.75" customHeight="1">
      <c r="A8" s="419" t="str">
        <f>IF(ISBLANK('Funções Dados'!C11),"",'Funções Dados'!C11)</f>
        <v/>
      </c>
      <c r="B8" s="417" t="str">
        <f>IF((A8=""),"",LOOKUP(A8,'Casos de Uso'!$B$3:B$102,'Casos de Uso'!$C$3:C$102))</f>
        <v/>
      </c>
      <c r="C8" s="417" t="str">
        <f>IF(ISBLANK('Funções Dados'!B11),"",'Funções Dados'!B11)</f>
        <v/>
      </c>
      <c r="D8" s="420" t="str">
        <f>IF(ISBLANK('Funções Dados'!M11), "", 'Funções Dados'!M11)</f>
        <v/>
      </c>
      <c r="E8" s="420" t="str">
        <f>IF(ISBLANK('Funções Dados'!N11), "", 'Funções Dados'!N11)</f>
        <v/>
      </c>
      <c r="F8" s="420" t="str">
        <f>IF(ISBLANK('Funções Dados'!O11), "", 'Funções Dados'!O11)</f>
        <v/>
      </c>
      <c r="G8" s="420" t="str">
        <f>IF(ISBLANK('Funções Dados'!P11), "", 'Funções Dados'!P11)</f>
        <v/>
      </c>
      <c r="H8" s="420" t="str">
        <f>IF(ISBLANK('Funções Dados'!Q11), "", 'Funções Dados'!Q11)</f>
        <v/>
      </c>
      <c r="I8" s="421" t="str">
        <f>IF(ISBLANK('Funções Dados'!S11),"", 'Funções Dados'!S11)</f>
        <v/>
      </c>
      <c r="J8" s="421" t="str">
        <f>IF(ISBLANK('Funções Dados'!T11),"", 'Funções Dados'!T11)</f>
        <v/>
      </c>
      <c r="K8" s="421" t="str">
        <f>IF(ISBLANK('Funções Dados'!U11),"", 'Funções Dados'!U11)</f>
        <v/>
      </c>
      <c r="L8" s="420" t="str">
        <f>IF(ISBLANK('Funções Dados'!AA11),"",'Funções Dados'!AA11)</f>
        <v/>
      </c>
      <c r="M8" s="421" t="str">
        <f>IF(ISBLANK('Funções Dados'!AB11),"",'Funções Dados'!AB11)</f>
        <v/>
      </c>
      <c r="N8" s="422" t="str">
        <f>IF(ISBLANK('Funções Dados'!R11),"", 'Funções Dados'!R11)</f>
        <v/>
      </c>
      <c r="O8" s="417" t="str">
        <f>IF(ISBLANK('Funções Dados'!AC11),"",'Funções Dados'!AC11)</f>
        <v/>
      </c>
      <c r="P8" s="417" t="str">
        <f>IF(ISBLANK('Funções Dados'!AD11),"",'Funções Dados'!AD11)</f>
        <v/>
      </c>
      <c r="Q8" s="417" t="str">
        <f>IF(ISBLANK('Funções Dados'!AE11),"",'Funções Dados'!AE11)</f>
        <v/>
      </c>
      <c r="R8" s="417" t="str">
        <f>IF(ISBLANK('Funções Dados'!AF11),"",'Funções Dados'!AF11)</f>
        <v/>
      </c>
      <c r="S8" s="418" t="str">
        <f>IF(ISBLANK('Funções Dados'!AG11),"",'Funções Dados'!AG11)</f>
        <v/>
      </c>
      <c r="T8" s="423"/>
      <c r="U8" s="423"/>
      <c r="V8" s="423"/>
      <c r="W8" s="423"/>
      <c r="X8" s="423"/>
      <c r="Y8" s="423"/>
      <c r="Z8" s="423"/>
    </row>
    <row r="9" spans="1:26" ht="12.75" customHeight="1">
      <c r="A9" s="419" t="str">
        <f>IF(ISBLANK('Funções Dados'!C12),"",'Funções Dados'!C12)</f>
        <v/>
      </c>
      <c r="B9" s="417" t="str">
        <f>IF((A9=""),"",LOOKUP(A9,'Casos de Uso'!$B$3:B$102,'Casos de Uso'!$C$3:C$102))</f>
        <v/>
      </c>
      <c r="C9" s="417" t="str">
        <f>IF(ISBLANK('Funções Dados'!B12),"",'Funções Dados'!B12)</f>
        <v/>
      </c>
      <c r="D9" s="420" t="str">
        <f>IF(ISBLANK('Funções Dados'!M12), "", 'Funções Dados'!M12)</f>
        <v/>
      </c>
      <c r="E9" s="420" t="str">
        <f>IF(ISBLANK('Funções Dados'!N12), "", 'Funções Dados'!N12)</f>
        <v/>
      </c>
      <c r="F9" s="420" t="str">
        <f>IF(ISBLANK('Funções Dados'!O12), "", 'Funções Dados'!O12)</f>
        <v/>
      </c>
      <c r="G9" s="420" t="str">
        <f>IF(ISBLANK('Funções Dados'!P12), "", 'Funções Dados'!P12)</f>
        <v/>
      </c>
      <c r="H9" s="420" t="str">
        <f>IF(ISBLANK('Funções Dados'!Q12), "", 'Funções Dados'!Q12)</f>
        <v/>
      </c>
      <c r="I9" s="421" t="str">
        <f>IF(ISBLANK('Funções Dados'!S12),"", 'Funções Dados'!S12)</f>
        <v/>
      </c>
      <c r="J9" s="421" t="str">
        <f>IF(ISBLANK('Funções Dados'!T12),"", 'Funções Dados'!T12)</f>
        <v/>
      </c>
      <c r="K9" s="421" t="str">
        <f>IF(ISBLANK('Funções Dados'!U12),"", 'Funções Dados'!U12)</f>
        <v/>
      </c>
      <c r="L9" s="420" t="str">
        <f>IF(ISBLANK('Funções Dados'!AA12),"",'Funções Dados'!AA12)</f>
        <v/>
      </c>
      <c r="M9" s="421" t="str">
        <f>IF(ISBLANK('Funções Dados'!AB12),"",'Funções Dados'!AB12)</f>
        <v/>
      </c>
      <c r="N9" s="422" t="str">
        <f>IF(ISBLANK('Funções Dados'!R12),"", 'Funções Dados'!R12)</f>
        <v/>
      </c>
      <c r="O9" s="417" t="str">
        <f>IF(ISBLANK('Funções Dados'!AC12),"",'Funções Dados'!AC12)</f>
        <v/>
      </c>
      <c r="P9" s="417" t="str">
        <f>IF(ISBLANK('Funções Dados'!AD12),"",'Funções Dados'!AD12)</f>
        <v/>
      </c>
      <c r="Q9" s="417" t="str">
        <f>IF(ISBLANK('Funções Dados'!AE12),"",'Funções Dados'!AE12)</f>
        <v/>
      </c>
      <c r="R9" s="417" t="str">
        <f>IF(ISBLANK('Funções Dados'!AF12),"",'Funções Dados'!AF12)</f>
        <v/>
      </c>
      <c r="S9" s="418" t="str">
        <f>IF(ISBLANK('Funções Dados'!AG12),"",'Funções Dados'!AG12)</f>
        <v/>
      </c>
      <c r="T9" s="423"/>
      <c r="U9" s="423"/>
      <c r="V9" s="423"/>
      <c r="W9" s="423"/>
      <c r="X9" s="423"/>
      <c r="Y9" s="423"/>
      <c r="Z9" s="423"/>
    </row>
    <row r="10" spans="1:26" ht="12.75" customHeight="1">
      <c r="A10" s="419" t="str">
        <f>IF(ISBLANK('Funções Dados'!C13),"",'Funções Dados'!C13)</f>
        <v/>
      </c>
      <c r="B10" s="417" t="str">
        <f>IF((A10=""),"",LOOKUP(A10,'Casos de Uso'!$B$3:B$102,'Casos de Uso'!$C$3:C$102))</f>
        <v/>
      </c>
      <c r="C10" s="417" t="str">
        <f>IF(ISBLANK('Funções Dados'!B13),"",'Funções Dados'!B13)</f>
        <v/>
      </c>
      <c r="D10" s="420" t="str">
        <f>IF(ISBLANK('Funções Dados'!M13), "", 'Funções Dados'!M13)</f>
        <v/>
      </c>
      <c r="E10" s="420" t="str">
        <f>IF(ISBLANK('Funções Dados'!N13), "", 'Funções Dados'!N13)</f>
        <v/>
      </c>
      <c r="F10" s="420" t="str">
        <f>IF(ISBLANK('Funções Dados'!O13), "", 'Funções Dados'!O13)</f>
        <v/>
      </c>
      <c r="G10" s="420" t="str">
        <f>IF(ISBLANK('Funções Dados'!P13), "", 'Funções Dados'!P13)</f>
        <v/>
      </c>
      <c r="H10" s="420" t="str">
        <f>IF(ISBLANK('Funções Dados'!Q13), "", 'Funções Dados'!Q13)</f>
        <v/>
      </c>
      <c r="I10" s="421" t="str">
        <f>IF(ISBLANK('Funções Dados'!S13),"", 'Funções Dados'!S13)</f>
        <v/>
      </c>
      <c r="J10" s="421" t="str">
        <f>IF(ISBLANK('Funções Dados'!T13),"", 'Funções Dados'!T13)</f>
        <v/>
      </c>
      <c r="K10" s="421" t="str">
        <f>IF(ISBLANK('Funções Dados'!U13),"", 'Funções Dados'!U13)</f>
        <v/>
      </c>
      <c r="L10" s="420" t="str">
        <f>IF(ISBLANK('Funções Dados'!AA13),"",'Funções Dados'!AA13)</f>
        <v/>
      </c>
      <c r="M10" s="421" t="str">
        <f>IF(ISBLANK('Funções Dados'!AB13),"",'Funções Dados'!AB13)</f>
        <v/>
      </c>
      <c r="N10" s="422" t="str">
        <f>IF(ISBLANK('Funções Dados'!R13),"", 'Funções Dados'!R13)</f>
        <v/>
      </c>
      <c r="O10" s="417" t="str">
        <f>IF(ISBLANK('Funções Dados'!AC13),"",'Funções Dados'!AC13)</f>
        <v/>
      </c>
      <c r="P10" s="417" t="str">
        <f>IF(ISBLANK('Funções Dados'!AD13),"",'Funções Dados'!AD13)</f>
        <v/>
      </c>
      <c r="Q10" s="417" t="str">
        <f>IF(ISBLANK('Funções Dados'!AE13),"",'Funções Dados'!AE13)</f>
        <v/>
      </c>
      <c r="R10" s="417" t="str">
        <f>IF(ISBLANK('Funções Dados'!AF13),"",'Funções Dados'!AF13)</f>
        <v/>
      </c>
      <c r="S10" s="418" t="str">
        <f>IF(ISBLANK('Funções Dados'!AG13),"",'Funções Dados'!AG13)</f>
        <v/>
      </c>
      <c r="T10" s="423"/>
      <c r="U10" s="423"/>
      <c r="V10" s="423"/>
      <c r="W10" s="423"/>
      <c r="X10" s="423"/>
      <c r="Y10" s="423"/>
      <c r="Z10" s="423"/>
    </row>
    <row r="11" spans="1:26" ht="12.75" customHeight="1">
      <c r="A11" s="419" t="str">
        <f>IF(ISBLANK('Funções Dados'!C14),"",'Funções Dados'!C14)</f>
        <v/>
      </c>
      <c r="B11" s="417" t="str">
        <f>IF((A11=""),"",LOOKUP(A11,'Casos de Uso'!$B$3:B$102,'Casos de Uso'!$C$3:C$102))</f>
        <v/>
      </c>
      <c r="C11" s="417" t="str">
        <f>IF(ISBLANK('Funções Dados'!B14),"",'Funções Dados'!B14)</f>
        <v/>
      </c>
      <c r="D11" s="420" t="str">
        <f>IF(ISBLANK('Funções Dados'!M14), "", 'Funções Dados'!M14)</f>
        <v/>
      </c>
      <c r="E11" s="420" t="str">
        <f>IF(ISBLANK('Funções Dados'!N14), "", 'Funções Dados'!N14)</f>
        <v/>
      </c>
      <c r="F11" s="420" t="str">
        <f>IF(ISBLANK('Funções Dados'!O14), "", 'Funções Dados'!O14)</f>
        <v/>
      </c>
      <c r="G11" s="420" t="str">
        <f>IF(ISBLANK('Funções Dados'!P14), "", 'Funções Dados'!P14)</f>
        <v/>
      </c>
      <c r="H11" s="420" t="str">
        <f>IF(ISBLANK('Funções Dados'!Q14), "", 'Funções Dados'!Q14)</f>
        <v/>
      </c>
      <c r="I11" s="421" t="str">
        <f>IF(ISBLANK('Funções Dados'!S14),"", 'Funções Dados'!S14)</f>
        <v/>
      </c>
      <c r="J11" s="421" t="str">
        <f>IF(ISBLANK('Funções Dados'!T14),"", 'Funções Dados'!T14)</f>
        <v/>
      </c>
      <c r="K11" s="421" t="str">
        <f>IF(ISBLANK('Funções Dados'!U14),"", 'Funções Dados'!U14)</f>
        <v/>
      </c>
      <c r="L11" s="420" t="str">
        <f>IF(ISBLANK('Funções Dados'!AA14),"",'Funções Dados'!AA14)</f>
        <v/>
      </c>
      <c r="M11" s="421" t="str">
        <f>IF(ISBLANK('Funções Dados'!AB14),"",'Funções Dados'!AB14)</f>
        <v/>
      </c>
      <c r="N11" s="422" t="str">
        <f>IF(ISBLANK('Funções Dados'!R14),"", 'Funções Dados'!R14)</f>
        <v/>
      </c>
      <c r="O11" s="417" t="str">
        <f>IF(ISBLANK('Funções Dados'!AC14),"",'Funções Dados'!AC14)</f>
        <v/>
      </c>
      <c r="P11" s="417" t="str">
        <f>IF(ISBLANK('Funções Dados'!AD14),"",'Funções Dados'!AD14)</f>
        <v/>
      </c>
      <c r="Q11" s="417" t="str">
        <f>IF(ISBLANK('Funções Dados'!AE14),"",'Funções Dados'!AE14)</f>
        <v/>
      </c>
      <c r="R11" s="417" t="str">
        <f>IF(ISBLANK('Funções Dados'!AF14),"",'Funções Dados'!AF14)</f>
        <v/>
      </c>
      <c r="S11" s="418" t="str">
        <f>IF(ISBLANK('Funções Dados'!AG14),"",'Funções Dados'!AG14)</f>
        <v/>
      </c>
      <c r="T11" s="423"/>
      <c r="U11" s="423"/>
      <c r="V11" s="423"/>
      <c r="W11" s="423"/>
      <c r="X11" s="423"/>
      <c r="Y11" s="423"/>
      <c r="Z11" s="423"/>
    </row>
    <row r="12" spans="1:26" ht="12.75" customHeight="1">
      <c r="A12" s="419" t="str">
        <f>IF(ISBLANK('Funções Dados'!C15),"",'Funções Dados'!C15)</f>
        <v/>
      </c>
      <c r="B12" s="417" t="str">
        <f>IF((A12=""),"",LOOKUP(A12,'Casos de Uso'!$B$3:B$102,'Casos de Uso'!$C$3:C$102))</f>
        <v/>
      </c>
      <c r="C12" s="417" t="str">
        <f>IF(ISBLANK('Funções Dados'!B15),"",'Funções Dados'!B15)</f>
        <v/>
      </c>
      <c r="D12" s="420" t="str">
        <f>IF(ISBLANK('Funções Dados'!M15), "", 'Funções Dados'!M15)</f>
        <v/>
      </c>
      <c r="E12" s="420" t="str">
        <f>IF(ISBLANK('Funções Dados'!N15), "", 'Funções Dados'!N15)</f>
        <v/>
      </c>
      <c r="F12" s="420" t="str">
        <f>IF(ISBLANK('Funções Dados'!O15), "", 'Funções Dados'!O15)</f>
        <v/>
      </c>
      <c r="G12" s="420" t="str">
        <f>IF(ISBLANK('Funções Dados'!P15), "", 'Funções Dados'!P15)</f>
        <v/>
      </c>
      <c r="H12" s="420" t="str">
        <f>IF(ISBLANK('Funções Dados'!Q15), "", 'Funções Dados'!Q15)</f>
        <v/>
      </c>
      <c r="I12" s="421" t="str">
        <f>IF(ISBLANK('Funções Dados'!S15),"", 'Funções Dados'!S15)</f>
        <v/>
      </c>
      <c r="J12" s="421" t="str">
        <f>IF(ISBLANK('Funções Dados'!T15),"", 'Funções Dados'!T15)</f>
        <v/>
      </c>
      <c r="K12" s="421" t="str">
        <f>IF(ISBLANK('Funções Dados'!U15),"", 'Funções Dados'!U15)</f>
        <v/>
      </c>
      <c r="L12" s="420" t="str">
        <f>IF(ISBLANK('Funções Dados'!AA15),"",'Funções Dados'!AA15)</f>
        <v/>
      </c>
      <c r="M12" s="421" t="str">
        <f>IF(ISBLANK('Funções Dados'!AB15),"",'Funções Dados'!AB15)</f>
        <v/>
      </c>
      <c r="N12" s="422" t="str">
        <f>IF(ISBLANK('Funções Dados'!R15),"", 'Funções Dados'!R15)</f>
        <v/>
      </c>
      <c r="O12" s="417" t="str">
        <f>IF(ISBLANK('Funções Dados'!AC15),"",'Funções Dados'!AC15)</f>
        <v/>
      </c>
      <c r="P12" s="417" t="str">
        <f>IF(ISBLANK('Funções Dados'!AD15),"",'Funções Dados'!AD15)</f>
        <v/>
      </c>
      <c r="Q12" s="417" t="str">
        <f>IF(ISBLANK('Funções Dados'!AE15),"",'Funções Dados'!AE15)</f>
        <v/>
      </c>
      <c r="R12" s="417" t="str">
        <f>IF(ISBLANK('Funções Dados'!AF15),"",'Funções Dados'!AF15)</f>
        <v/>
      </c>
      <c r="S12" s="418" t="str">
        <f>IF(ISBLANK('Funções Dados'!AG15),"",'Funções Dados'!AG15)</f>
        <v/>
      </c>
      <c r="T12" s="423"/>
      <c r="U12" s="423"/>
      <c r="V12" s="423"/>
      <c r="W12" s="423"/>
      <c r="X12" s="423"/>
      <c r="Y12" s="423"/>
      <c r="Z12" s="423"/>
    </row>
    <row r="13" spans="1:26" ht="12.75" customHeight="1">
      <c r="A13" s="419" t="str">
        <f>IF(ISBLANK('Funções Dados'!C16),"",'Funções Dados'!C16)</f>
        <v/>
      </c>
      <c r="B13" s="417" t="str">
        <f>IF((A13=""),"",LOOKUP(A13,'Casos de Uso'!$B$3:B$102,'Casos de Uso'!$C$3:C$102))</f>
        <v/>
      </c>
      <c r="C13" s="417" t="str">
        <f>IF(ISBLANK('Funções Dados'!B16),"",'Funções Dados'!B16)</f>
        <v/>
      </c>
      <c r="D13" s="420" t="str">
        <f>IF(ISBLANK('Funções Dados'!M16), "", 'Funções Dados'!M16)</f>
        <v/>
      </c>
      <c r="E13" s="420" t="str">
        <f>IF(ISBLANK('Funções Dados'!N16), "", 'Funções Dados'!N16)</f>
        <v/>
      </c>
      <c r="F13" s="420" t="str">
        <f>IF(ISBLANK('Funções Dados'!O16), "", 'Funções Dados'!O16)</f>
        <v/>
      </c>
      <c r="G13" s="420" t="str">
        <f>IF(ISBLANK('Funções Dados'!P16), "", 'Funções Dados'!P16)</f>
        <v/>
      </c>
      <c r="H13" s="420" t="str">
        <f>IF(ISBLANK('Funções Dados'!Q16), "", 'Funções Dados'!Q16)</f>
        <v/>
      </c>
      <c r="I13" s="421" t="str">
        <f>IF(ISBLANK('Funções Dados'!S16),"", 'Funções Dados'!S16)</f>
        <v/>
      </c>
      <c r="J13" s="421" t="str">
        <f>IF(ISBLANK('Funções Dados'!T16),"", 'Funções Dados'!T16)</f>
        <v/>
      </c>
      <c r="K13" s="421" t="str">
        <f>IF(ISBLANK('Funções Dados'!U16),"", 'Funções Dados'!U16)</f>
        <v/>
      </c>
      <c r="L13" s="420" t="str">
        <f>IF(ISBLANK('Funções Dados'!AA16),"",'Funções Dados'!AA16)</f>
        <v/>
      </c>
      <c r="M13" s="421" t="str">
        <f>IF(ISBLANK('Funções Dados'!AB16),"",'Funções Dados'!AB16)</f>
        <v/>
      </c>
      <c r="N13" s="422" t="str">
        <f>IF(ISBLANK('Funções Dados'!R16),"", 'Funções Dados'!R16)</f>
        <v/>
      </c>
      <c r="O13" s="417" t="str">
        <f>IF(ISBLANK('Funções Dados'!AC16),"",'Funções Dados'!AC16)</f>
        <v/>
      </c>
      <c r="P13" s="417" t="str">
        <f>IF(ISBLANK('Funções Dados'!AD16),"",'Funções Dados'!AD16)</f>
        <v/>
      </c>
      <c r="Q13" s="417" t="str">
        <f>IF(ISBLANK('Funções Dados'!AE16),"",'Funções Dados'!AE16)</f>
        <v/>
      </c>
      <c r="R13" s="417" t="str">
        <f>IF(ISBLANK('Funções Dados'!AF16),"",'Funções Dados'!AF16)</f>
        <v/>
      </c>
      <c r="S13" s="418" t="str">
        <f>IF(ISBLANK('Funções Dados'!AG16),"",'Funções Dados'!AG16)</f>
        <v/>
      </c>
      <c r="T13" s="423"/>
      <c r="U13" s="423"/>
      <c r="V13" s="423"/>
      <c r="W13" s="423"/>
      <c r="X13" s="423"/>
      <c r="Y13" s="423"/>
      <c r="Z13" s="423"/>
    </row>
    <row r="14" spans="1:26" ht="12.75" customHeight="1">
      <c r="A14" s="419" t="str">
        <f>IF(ISBLANK('Funções Dados'!C17),"",'Funções Dados'!C17)</f>
        <v/>
      </c>
      <c r="B14" s="417" t="str">
        <f>IF((A14=""),"",LOOKUP(A14,'Casos de Uso'!$B$3:B$102,'Casos de Uso'!$C$3:C$102))</f>
        <v/>
      </c>
      <c r="C14" s="417" t="str">
        <f>IF(ISBLANK('Funções Dados'!B17),"",'Funções Dados'!B17)</f>
        <v/>
      </c>
      <c r="D14" s="420" t="str">
        <f>IF(ISBLANK('Funções Dados'!M17), "", 'Funções Dados'!M17)</f>
        <v/>
      </c>
      <c r="E14" s="420" t="str">
        <f>IF(ISBLANK('Funções Dados'!N17), "", 'Funções Dados'!N17)</f>
        <v/>
      </c>
      <c r="F14" s="420" t="str">
        <f>IF(ISBLANK('Funções Dados'!O17), "", 'Funções Dados'!O17)</f>
        <v/>
      </c>
      <c r="G14" s="420" t="str">
        <f>IF(ISBLANK('Funções Dados'!P17), "", 'Funções Dados'!P17)</f>
        <v/>
      </c>
      <c r="H14" s="420" t="str">
        <f>IF(ISBLANK('Funções Dados'!Q17), "", 'Funções Dados'!Q17)</f>
        <v/>
      </c>
      <c r="I14" s="421" t="str">
        <f>IF(ISBLANK('Funções Dados'!S17),"", 'Funções Dados'!S17)</f>
        <v/>
      </c>
      <c r="J14" s="421" t="str">
        <f>IF(ISBLANK('Funções Dados'!T17),"", 'Funções Dados'!T17)</f>
        <v/>
      </c>
      <c r="K14" s="421" t="str">
        <f>IF(ISBLANK('Funções Dados'!U17),"", 'Funções Dados'!U17)</f>
        <v/>
      </c>
      <c r="L14" s="420" t="str">
        <f>IF(ISBLANK('Funções Dados'!AA17),"",'Funções Dados'!AA17)</f>
        <v/>
      </c>
      <c r="M14" s="421" t="str">
        <f>IF(ISBLANK('Funções Dados'!AB17),"",'Funções Dados'!AB17)</f>
        <v/>
      </c>
      <c r="N14" s="422" t="str">
        <f>IF(ISBLANK('Funções Dados'!R17),"", 'Funções Dados'!R17)</f>
        <v/>
      </c>
      <c r="O14" s="417" t="str">
        <f>IF(ISBLANK('Funções Dados'!AC17),"",'Funções Dados'!AC17)</f>
        <v/>
      </c>
      <c r="P14" s="417" t="str">
        <f>IF(ISBLANK('Funções Dados'!AD17),"",'Funções Dados'!AD17)</f>
        <v/>
      </c>
      <c r="Q14" s="417" t="str">
        <f>IF(ISBLANK('Funções Dados'!AE17),"",'Funções Dados'!AE17)</f>
        <v/>
      </c>
      <c r="R14" s="417" t="str">
        <f>IF(ISBLANK('Funções Dados'!AF17),"",'Funções Dados'!AF17)</f>
        <v/>
      </c>
      <c r="S14" s="418" t="str">
        <f>IF(ISBLANK('Funções Dados'!AG17),"",'Funções Dados'!AG17)</f>
        <v/>
      </c>
      <c r="T14" s="423"/>
      <c r="U14" s="423"/>
      <c r="V14" s="423"/>
      <c r="W14" s="423"/>
      <c r="X14" s="423"/>
      <c r="Y14" s="423"/>
      <c r="Z14" s="423"/>
    </row>
    <row r="15" spans="1:26" ht="12.75" customHeight="1">
      <c r="A15" s="419" t="str">
        <f>IF(ISBLANK('Funções Dados'!C18),"",'Funções Dados'!C18)</f>
        <v/>
      </c>
      <c r="B15" s="417" t="str">
        <f>IF((A15=""),"",LOOKUP(A15,'Casos de Uso'!$B$3:B$102,'Casos de Uso'!$C$3:C$102))</f>
        <v/>
      </c>
      <c r="C15" s="417" t="str">
        <f>IF(ISBLANK('Funções Dados'!B18),"",'Funções Dados'!B18)</f>
        <v/>
      </c>
      <c r="D15" s="420" t="str">
        <f>IF(ISBLANK('Funções Dados'!M18), "", 'Funções Dados'!M18)</f>
        <v/>
      </c>
      <c r="E15" s="420" t="str">
        <f>IF(ISBLANK('Funções Dados'!N18), "", 'Funções Dados'!N18)</f>
        <v/>
      </c>
      <c r="F15" s="420" t="str">
        <f>IF(ISBLANK('Funções Dados'!O18), "", 'Funções Dados'!O18)</f>
        <v/>
      </c>
      <c r="G15" s="420" t="str">
        <f>IF(ISBLANK('Funções Dados'!P18), "", 'Funções Dados'!P18)</f>
        <v/>
      </c>
      <c r="H15" s="420" t="str">
        <f>IF(ISBLANK('Funções Dados'!Q18), "", 'Funções Dados'!Q18)</f>
        <v/>
      </c>
      <c r="I15" s="421" t="str">
        <f>IF(ISBLANK('Funções Dados'!S18),"", 'Funções Dados'!S18)</f>
        <v/>
      </c>
      <c r="J15" s="421" t="str">
        <f>IF(ISBLANK('Funções Dados'!T18),"", 'Funções Dados'!T18)</f>
        <v/>
      </c>
      <c r="K15" s="421" t="str">
        <f>IF(ISBLANK('Funções Dados'!U18),"", 'Funções Dados'!U18)</f>
        <v/>
      </c>
      <c r="L15" s="420" t="str">
        <f>IF(ISBLANK('Funções Dados'!AA18),"",'Funções Dados'!AA18)</f>
        <v/>
      </c>
      <c r="M15" s="421" t="str">
        <f>IF(ISBLANK('Funções Dados'!AB18),"",'Funções Dados'!AB18)</f>
        <v/>
      </c>
      <c r="N15" s="422" t="str">
        <f>IF(ISBLANK('Funções Dados'!R18),"", 'Funções Dados'!R18)</f>
        <v/>
      </c>
      <c r="O15" s="417" t="str">
        <f>IF(ISBLANK('Funções Dados'!AC18),"",'Funções Dados'!AC18)</f>
        <v/>
      </c>
      <c r="P15" s="417" t="str">
        <f>IF(ISBLANK('Funções Dados'!AD18),"",'Funções Dados'!AD18)</f>
        <v/>
      </c>
      <c r="Q15" s="417" t="str">
        <f>IF(ISBLANK('Funções Dados'!AE18),"",'Funções Dados'!AE18)</f>
        <v/>
      </c>
      <c r="R15" s="417" t="str">
        <f>IF(ISBLANK('Funções Dados'!AF18),"",'Funções Dados'!AF18)</f>
        <v/>
      </c>
      <c r="S15" s="418" t="str">
        <f>IF(ISBLANK('Funções Dados'!AG18),"",'Funções Dados'!AG18)</f>
        <v/>
      </c>
      <c r="T15" s="423"/>
      <c r="U15" s="423"/>
      <c r="V15" s="423"/>
      <c r="W15" s="423"/>
      <c r="X15" s="423"/>
      <c r="Y15" s="423"/>
      <c r="Z15" s="423"/>
    </row>
    <row r="16" spans="1:26" ht="12.75" customHeight="1">
      <c r="A16" s="419" t="str">
        <f>IF(ISBLANK('Funções Dados'!C19),"",'Funções Dados'!C19)</f>
        <v/>
      </c>
      <c r="B16" s="417" t="str">
        <f>IF((A16=""),"",LOOKUP(A16,'Casos de Uso'!$B$3:B$102,'Casos de Uso'!$C$3:C$102))</f>
        <v/>
      </c>
      <c r="C16" s="417" t="str">
        <f>IF(ISBLANK('Funções Dados'!B19),"",'Funções Dados'!B19)</f>
        <v/>
      </c>
      <c r="D16" s="420" t="str">
        <f>IF(ISBLANK('Funções Dados'!M19), "", 'Funções Dados'!M19)</f>
        <v/>
      </c>
      <c r="E16" s="420" t="str">
        <f>IF(ISBLANK('Funções Dados'!N19), "", 'Funções Dados'!N19)</f>
        <v/>
      </c>
      <c r="F16" s="420" t="str">
        <f>IF(ISBLANK('Funções Dados'!O19), "", 'Funções Dados'!O19)</f>
        <v/>
      </c>
      <c r="G16" s="420" t="str">
        <f>IF(ISBLANK('Funções Dados'!P19), "", 'Funções Dados'!P19)</f>
        <v/>
      </c>
      <c r="H16" s="420" t="str">
        <f>IF(ISBLANK('Funções Dados'!Q19), "", 'Funções Dados'!Q19)</f>
        <v/>
      </c>
      <c r="I16" s="421" t="str">
        <f>IF(ISBLANK('Funções Dados'!S19),"", 'Funções Dados'!S19)</f>
        <v/>
      </c>
      <c r="J16" s="421" t="str">
        <f>IF(ISBLANK('Funções Dados'!T19),"", 'Funções Dados'!T19)</f>
        <v/>
      </c>
      <c r="K16" s="421" t="str">
        <f>IF(ISBLANK('Funções Dados'!U19),"", 'Funções Dados'!U19)</f>
        <v/>
      </c>
      <c r="L16" s="420" t="str">
        <f>IF(ISBLANK('Funções Dados'!AA19),"",'Funções Dados'!AA19)</f>
        <v/>
      </c>
      <c r="M16" s="421" t="str">
        <f>IF(ISBLANK('Funções Dados'!AB19),"",'Funções Dados'!AB19)</f>
        <v/>
      </c>
      <c r="N16" s="422" t="str">
        <f>IF(ISBLANK('Funções Dados'!R19),"", 'Funções Dados'!R19)</f>
        <v/>
      </c>
      <c r="O16" s="417" t="str">
        <f>IF(ISBLANK('Funções Dados'!AC19),"",'Funções Dados'!AC19)</f>
        <v/>
      </c>
      <c r="P16" s="417" t="str">
        <f>IF(ISBLANK('Funções Dados'!AD19),"",'Funções Dados'!AD19)</f>
        <v/>
      </c>
      <c r="Q16" s="417" t="str">
        <f>IF(ISBLANK('Funções Dados'!AE19),"",'Funções Dados'!AE19)</f>
        <v/>
      </c>
      <c r="R16" s="417" t="str">
        <f>IF(ISBLANK('Funções Dados'!AF19),"",'Funções Dados'!AF19)</f>
        <v/>
      </c>
      <c r="S16" s="418" t="str">
        <f>IF(ISBLANK('Funções Dados'!AG19),"",'Funções Dados'!AG19)</f>
        <v/>
      </c>
      <c r="T16" s="423"/>
      <c r="U16" s="423"/>
      <c r="V16" s="423"/>
      <c r="W16" s="423"/>
      <c r="X16" s="423"/>
      <c r="Y16" s="423"/>
      <c r="Z16" s="423"/>
    </row>
    <row r="17" spans="1:26" ht="12.75" customHeight="1">
      <c r="A17" s="419" t="str">
        <f>IF(ISBLANK('Funções Dados'!C20),"",'Funções Dados'!C20)</f>
        <v/>
      </c>
      <c r="B17" s="417" t="str">
        <f>IF((A17=""),"",LOOKUP(A17,'Casos de Uso'!$B$3:B$102,'Casos de Uso'!$C$3:C$102))</f>
        <v/>
      </c>
      <c r="C17" s="417" t="str">
        <f>IF(ISBLANK('Funções Dados'!B20),"",'Funções Dados'!B20)</f>
        <v/>
      </c>
      <c r="D17" s="420" t="str">
        <f>IF(ISBLANK('Funções Dados'!M20), "", 'Funções Dados'!M20)</f>
        <v/>
      </c>
      <c r="E17" s="420" t="str">
        <f>IF(ISBLANK('Funções Dados'!N20), "", 'Funções Dados'!N20)</f>
        <v/>
      </c>
      <c r="F17" s="420" t="str">
        <f>IF(ISBLANK('Funções Dados'!O20), "", 'Funções Dados'!O20)</f>
        <v/>
      </c>
      <c r="G17" s="420" t="str">
        <f>IF(ISBLANK('Funções Dados'!P20), "", 'Funções Dados'!P20)</f>
        <v/>
      </c>
      <c r="H17" s="420" t="str">
        <f>IF(ISBLANK('Funções Dados'!Q20), "", 'Funções Dados'!Q20)</f>
        <v/>
      </c>
      <c r="I17" s="421" t="str">
        <f>IF(ISBLANK('Funções Dados'!S20),"", 'Funções Dados'!S20)</f>
        <v/>
      </c>
      <c r="J17" s="421" t="str">
        <f>IF(ISBLANK('Funções Dados'!T20),"", 'Funções Dados'!T20)</f>
        <v/>
      </c>
      <c r="K17" s="421" t="str">
        <f>IF(ISBLANK('Funções Dados'!U20),"", 'Funções Dados'!U20)</f>
        <v/>
      </c>
      <c r="L17" s="420" t="str">
        <f>IF(ISBLANK('Funções Dados'!AA20),"",'Funções Dados'!AA20)</f>
        <v/>
      </c>
      <c r="M17" s="421" t="str">
        <f>IF(ISBLANK('Funções Dados'!AB20),"",'Funções Dados'!AB20)</f>
        <v/>
      </c>
      <c r="N17" s="422" t="str">
        <f>IF(ISBLANK('Funções Dados'!R20),"", 'Funções Dados'!R20)</f>
        <v/>
      </c>
      <c r="O17" s="417" t="str">
        <f>IF(ISBLANK('Funções Dados'!AC20),"",'Funções Dados'!AC20)</f>
        <v/>
      </c>
      <c r="P17" s="417" t="str">
        <f>IF(ISBLANK('Funções Dados'!AD20),"",'Funções Dados'!AD20)</f>
        <v/>
      </c>
      <c r="Q17" s="417" t="str">
        <f>IF(ISBLANK('Funções Dados'!AE20),"",'Funções Dados'!AE20)</f>
        <v/>
      </c>
      <c r="R17" s="417" t="str">
        <f>IF(ISBLANK('Funções Dados'!AF20),"",'Funções Dados'!AF20)</f>
        <v/>
      </c>
      <c r="S17" s="418" t="str">
        <f>IF(ISBLANK('Funções Dados'!AG20),"",'Funções Dados'!AG20)</f>
        <v/>
      </c>
      <c r="T17" s="423"/>
      <c r="U17" s="423"/>
      <c r="V17" s="423"/>
      <c r="W17" s="423"/>
      <c r="X17" s="423"/>
      <c r="Y17" s="423"/>
      <c r="Z17" s="423"/>
    </row>
    <row r="18" spans="1:26" ht="12.75" customHeight="1">
      <c r="A18" s="419" t="str">
        <f>IF(ISBLANK('Funções Dados'!C21),"",'Funções Dados'!C21)</f>
        <v/>
      </c>
      <c r="B18" s="417" t="str">
        <f>IF((A18=""),"",LOOKUP(A18,'Casos de Uso'!$B$3:B$102,'Casos de Uso'!$C$3:C$102))</f>
        <v/>
      </c>
      <c r="C18" s="417" t="str">
        <f>IF(ISBLANK('Funções Dados'!B21),"",'Funções Dados'!B21)</f>
        <v/>
      </c>
      <c r="D18" s="420" t="str">
        <f>IF(ISBLANK('Funções Dados'!M21), "", 'Funções Dados'!M21)</f>
        <v/>
      </c>
      <c r="E18" s="420" t="str">
        <f>IF(ISBLANK('Funções Dados'!N21), "", 'Funções Dados'!N21)</f>
        <v/>
      </c>
      <c r="F18" s="420" t="str">
        <f>IF(ISBLANK('Funções Dados'!O21), "", 'Funções Dados'!O21)</f>
        <v/>
      </c>
      <c r="G18" s="420" t="str">
        <f>IF(ISBLANK('Funções Dados'!P21), "", 'Funções Dados'!P21)</f>
        <v/>
      </c>
      <c r="H18" s="420" t="str">
        <f>IF(ISBLANK('Funções Dados'!Q21), "", 'Funções Dados'!Q21)</f>
        <v/>
      </c>
      <c r="I18" s="421" t="str">
        <f>IF(ISBLANK('Funções Dados'!S21),"", 'Funções Dados'!S21)</f>
        <v/>
      </c>
      <c r="J18" s="421" t="str">
        <f>IF(ISBLANK('Funções Dados'!T21),"", 'Funções Dados'!T21)</f>
        <v/>
      </c>
      <c r="K18" s="421" t="str">
        <f>IF(ISBLANK('Funções Dados'!U21),"", 'Funções Dados'!U21)</f>
        <v/>
      </c>
      <c r="L18" s="420" t="str">
        <f>IF(ISBLANK('Funções Dados'!AA21),"",'Funções Dados'!AA21)</f>
        <v/>
      </c>
      <c r="M18" s="421" t="str">
        <f>IF(ISBLANK('Funções Dados'!AB21),"",'Funções Dados'!AB21)</f>
        <v/>
      </c>
      <c r="N18" s="422" t="str">
        <f>IF(ISBLANK('Funções Dados'!R21),"", 'Funções Dados'!R21)</f>
        <v/>
      </c>
      <c r="O18" s="417" t="str">
        <f>IF(ISBLANK('Funções Dados'!AC21),"",'Funções Dados'!AC21)</f>
        <v/>
      </c>
      <c r="P18" s="417" t="str">
        <f>IF(ISBLANK('Funções Dados'!AD21),"",'Funções Dados'!AD21)</f>
        <v/>
      </c>
      <c r="Q18" s="417" t="str">
        <f>IF(ISBLANK('Funções Dados'!AE21),"",'Funções Dados'!AE21)</f>
        <v/>
      </c>
      <c r="R18" s="417" t="str">
        <f>IF(ISBLANK('Funções Dados'!AF21),"",'Funções Dados'!AF21)</f>
        <v/>
      </c>
      <c r="S18" s="418" t="str">
        <f>IF(ISBLANK('Funções Dados'!AG21),"",'Funções Dados'!AG21)</f>
        <v/>
      </c>
      <c r="T18" s="423"/>
      <c r="U18" s="423"/>
      <c r="V18" s="423"/>
      <c r="W18" s="423"/>
      <c r="X18" s="423"/>
      <c r="Y18" s="423"/>
      <c r="Z18" s="423"/>
    </row>
    <row r="19" spans="1:26" ht="12.75" customHeight="1">
      <c r="A19" s="419" t="str">
        <f>IF(ISBLANK('Funções Dados'!C22),"",'Funções Dados'!C22)</f>
        <v/>
      </c>
      <c r="B19" s="417" t="str">
        <f>IF((A19=""),"",LOOKUP(A19,'Casos de Uso'!$B$3:B$102,'Casos de Uso'!$C$3:C$102))</f>
        <v/>
      </c>
      <c r="C19" s="417" t="str">
        <f>IF(ISBLANK('Funções Dados'!B22),"",'Funções Dados'!B22)</f>
        <v/>
      </c>
      <c r="D19" s="420" t="str">
        <f>IF(ISBLANK('Funções Dados'!M22), "", 'Funções Dados'!M22)</f>
        <v/>
      </c>
      <c r="E19" s="420" t="str">
        <f>IF(ISBLANK('Funções Dados'!N22), "", 'Funções Dados'!N22)</f>
        <v/>
      </c>
      <c r="F19" s="420" t="str">
        <f>IF(ISBLANK('Funções Dados'!O22), "", 'Funções Dados'!O22)</f>
        <v/>
      </c>
      <c r="G19" s="420" t="str">
        <f>IF(ISBLANK('Funções Dados'!P22), "", 'Funções Dados'!P22)</f>
        <v/>
      </c>
      <c r="H19" s="420" t="str">
        <f>IF(ISBLANK('Funções Dados'!Q22), "", 'Funções Dados'!Q22)</f>
        <v/>
      </c>
      <c r="I19" s="421" t="str">
        <f>IF(ISBLANK('Funções Dados'!S22),"", 'Funções Dados'!S22)</f>
        <v/>
      </c>
      <c r="J19" s="421" t="str">
        <f>IF(ISBLANK('Funções Dados'!T22),"", 'Funções Dados'!T22)</f>
        <v/>
      </c>
      <c r="K19" s="421" t="str">
        <f>IF(ISBLANK('Funções Dados'!U22),"", 'Funções Dados'!U22)</f>
        <v/>
      </c>
      <c r="L19" s="420" t="str">
        <f>IF(ISBLANK('Funções Dados'!AA22),"",'Funções Dados'!AA22)</f>
        <v/>
      </c>
      <c r="M19" s="421" t="str">
        <f>IF(ISBLANK('Funções Dados'!AB22),"",'Funções Dados'!AB22)</f>
        <v/>
      </c>
      <c r="N19" s="422" t="str">
        <f>IF(ISBLANK('Funções Dados'!R22),"", 'Funções Dados'!R22)</f>
        <v/>
      </c>
      <c r="O19" s="417" t="str">
        <f>IF(ISBLANK('Funções Dados'!AC22),"",'Funções Dados'!AC22)</f>
        <v/>
      </c>
      <c r="P19" s="417" t="str">
        <f>IF(ISBLANK('Funções Dados'!AD22),"",'Funções Dados'!AD22)</f>
        <v/>
      </c>
      <c r="Q19" s="417" t="str">
        <f>IF(ISBLANK('Funções Dados'!AE22),"",'Funções Dados'!AE22)</f>
        <v/>
      </c>
      <c r="R19" s="417" t="str">
        <f>IF(ISBLANK('Funções Dados'!AF22),"",'Funções Dados'!AF22)</f>
        <v/>
      </c>
      <c r="S19" s="418" t="str">
        <f>IF(ISBLANK('Funções Dados'!AG22),"",'Funções Dados'!AG22)</f>
        <v/>
      </c>
      <c r="T19" s="423"/>
      <c r="U19" s="423"/>
      <c r="V19" s="423"/>
      <c r="W19" s="423"/>
      <c r="X19" s="423"/>
      <c r="Y19" s="423"/>
      <c r="Z19" s="423"/>
    </row>
    <row r="20" spans="1:26" ht="12.75" customHeight="1">
      <c r="A20" s="419" t="str">
        <f>IF(ISBLANK('Funções Dados'!C23),"",'Funções Dados'!C23)</f>
        <v/>
      </c>
      <c r="B20" s="417" t="str">
        <f>IF((A20=""),"",LOOKUP(A20,'Casos de Uso'!$B$3:B$102,'Casos de Uso'!$C$3:C$102))</f>
        <v/>
      </c>
      <c r="C20" s="417" t="str">
        <f>IF(ISBLANK('Funções Dados'!B23),"",'Funções Dados'!B23)</f>
        <v/>
      </c>
      <c r="D20" s="420" t="str">
        <f>IF(ISBLANK('Funções Dados'!M23), "", 'Funções Dados'!M23)</f>
        <v/>
      </c>
      <c r="E20" s="420" t="str">
        <f>IF(ISBLANK('Funções Dados'!N23), "", 'Funções Dados'!N23)</f>
        <v/>
      </c>
      <c r="F20" s="420" t="str">
        <f>IF(ISBLANK('Funções Dados'!O23), "", 'Funções Dados'!O23)</f>
        <v/>
      </c>
      <c r="G20" s="420" t="str">
        <f>IF(ISBLANK('Funções Dados'!P23), "", 'Funções Dados'!P23)</f>
        <v/>
      </c>
      <c r="H20" s="420" t="str">
        <f>IF(ISBLANK('Funções Dados'!Q23), "", 'Funções Dados'!Q23)</f>
        <v/>
      </c>
      <c r="I20" s="421" t="str">
        <f>IF(ISBLANK('Funções Dados'!S23),"", 'Funções Dados'!S23)</f>
        <v/>
      </c>
      <c r="J20" s="421" t="str">
        <f>IF(ISBLANK('Funções Dados'!T23),"", 'Funções Dados'!T23)</f>
        <v/>
      </c>
      <c r="K20" s="421" t="str">
        <f>IF(ISBLANK('Funções Dados'!U23),"", 'Funções Dados'!U23)</f>
        <v/>
      </c>
      <c r="L20" s="420" t="str">
        <f>IF(ISBLANK('Funções Dados'!AA23),"",'Funções Dados'!AA23)</f>
        <v/>
      </c>
      <c r="M20" s="421" t="str">
        <f>IF(ISBLANK('Funções Dados'!AB23),"",'Funções Dados'!AB23)</f>
        <v/>
      </c>
      <c r="N20" s="422" t="str">
        <f>IF(ISBLANK('Funções Dados'!R23),"", 'Funções Dados'!R23)</f>
        <v/>
      </c>
      <c r="O20" s="417" t="str">
        <f>IF(ISBLANK('Funções Dados'!AC23),"",'Funções Dados'!AC23)</f>
        <v/>
      </c>
      <c r="P20" s="417" t="str">
        <f>IF(ISBLANK('Funções Dados'!AD23),"",'Funções Dados'!AD23)</f>
        <v/>
      </c>
      <c r="Q20" s="417" t="str">
        <f>IF(ISBLANK('Funções Dados'!AE23),"",'Funções Dados'!AE23)</f>
        <v/>
      </c>
      <c r="R20" s="417" t="str">
        <f>IF(ISBLANK('Funções Dados'!AF23),"",'Funções Dados'!AF23)</f>
        <v/>
      </c>
      <c r="S20" s="418" t="str">
        <f>IF(ISBLANK('Funções Dados'!AG23),"",'Funções Dados'!AG23)</f>
        <v/>
      </c>
      <c r="T20" s="423"/>
      <c r="U20" s="423"/>
      <c r="V20" s="423"/>
      <c r="W20" s="423"/>
      <c r="X20" s="423"/>
      <c r="Y20" s="423"/>
      <c r="Z20" s="423"/>
    </row>
    <row r="21" spans="1:26" ht="12.75" customHeight="1">
      <c r="A21" s="419" t="str">
        <f>IF(ISBLANK('Funções Dados'!C24),"",'Funções Dados'!C24)</f>
        <v/>
      </c>
      <c r="B21" s="417" t="str">
        <f>IF((A21=""),"",LOOKUP(A21,'Casos de Uso'!$B$3:B$102,'Casos de Uso'!$C$3:C$102))</f>
        <v/>
      </c>
      <c r="C21" s="417" t="str">
        <f>IF(ISBLANK('Funções Dados'!B24),"",'Funções Dados'!B24)</f>
        <v/>
      </c>
      <c r="D21" s="420" t="str">
        <f>IF(ISBLANK('Funções Dados'!M24), "", 'Funções Dados'!M24)</f>
        <v/>
      </c>
      <c r="E21" s="420" t="str">
        <f>IF(ISBLANK('Funções Dados'!N24), "", 'Funções Dados'!N24)</f>
        <v/>
      </c>
      <c r="F21" s="420" t="str">
        <f>IF(ISBLANK('Funções Dados'!O24), "", 'Funções Dados'!O24)</f>
        <v/>
      </c>
      <c r="G21" s="420" t="str">
        <f>IF(ISBLANK('Funções Dados'!P24), "", 'Funções Dados'!P24)</f>
        <v/>
      </c>
      <c r="H21" s="420" t="str">
        <f>IF(ISBLANK('Funções Dados'!Q24), "", 'Funções Dados'!Q24)</f>
        <v/>
      </c>
      <c r="I21" s="421" t="str">
        <f>IF(ISBLANK('Funções Dados'!S24),"", 'Funções Dados'!S24)</f>
        <v/>
      </c>
      <c r="J21" s="421" t="str">
        <f>IF(ISBLANK('Funções Dados'!T24),"", 'Funções Dados'!T24)</f>
        <v/>
      </c>
      <c r="K21" s="421" t="str">
        <f>IF(ISBLANK('Funções Dados'!U24),"", 'Funções Dados'!U24)</f>
        <v/>
      </c>
      <c r="L21" s="420" t="str">
        <f>IF(ISBLANK('Funções Dados'!AA24),"",'Funções Dados'!AA24)</f>
        <v/>
      </c>
      <c r="M21" s="421" t="str">
        <f>IF(ISBLANK('Funções Dados'!AB24),"",'Funções Dados'!AB24)</f>
        <v/>
      </c>
      <c r="N21" s="422" t="str">
        <f>IF(ISBLANK('Funções Dados'!R24),"", 'Funções Dados'!R24)</f>
        <v/>
      </c>
      <c r="O21" s="417" t="str">
        <f>IF(ISBLANK('Funções Dados'!AC24),"",'Funções Dados'!AC24)</f>
        <v/>
      </c>
      <c r="P21" s="417" t="str">
        <f>IF(ISBLANK('Funções Dados'!AD24),"",'Funções Dados'!AD24)</f>
        <v/>
      </c>
      <c r="Q21" s="417" t="str">
        <f>IF(ISBLANK('Funções Dados'!AE24),"",'Funções Dados'!AE24)</f>
        <v/>
      </c>
      <c r="R21" s="417" t="str">
        <f>IF(ISBLANK('Funções Dados'!AF24),"",'Funções Dados'!AF24)</f>
        <v/>
      </c>
      <c r="S21" s="418" t="str">
        <f>IF(ISBLANK('Funções Dados'!AG24),"",'Funções Dados'!AG24)</f>
        <v/>
      </c>
      <c r="T21" s="423"/>
      <c r="U21" s="423"/>
      <c r="V21" s="423"/>
      <c r="W21" s="423"/>
      <c r="X21" s="423"/>
      <c r="Y21" s="423"/>
      <c r="Z21" s="423"/>
    </row>
    <row r="22" spans="1:26" ht="12.75" customHeight="1">
      <c r="A22" s="419" t="str">
        <f>IF(ISBLANK('Funções Dados'!C25),"",'Funções Dados'!C25)</f>
        <v/>
      </c>
      <c r="B22" s="417" t="str">
        <f>IF((A22=""),"",LOOKUP(A22,'Casos de Uso'!$B$3:B$102,'Casos de Uso'!$C$3:C$102))</f>
        <v/>
      </c>
      <c r="C22" s="417" t="str">
        <f>IF(ISBLANK('Funções Dados'!B25),"",'Funções Dados'!B25)</f>
        <v/>
      </c>
      <c r="D22" s="420" t="str">
        <f>IF(ISBLANK('Funções Dados'!M25), "", 'Funções Dados'!M25)</f>
        <v/>
      </c>
      <c r="E22" s="420" t="str">
        <f>IF(ISBLANK('Funções Dados'!N25), "", 'Funções Dados'!N25)</f>
        <v/>
      </c>
      <c r="F22" s="420" t="str">
        <f>IF(ISBLANK('Funções Dados'!O25), "", 'Funções Dados'!O25)</f>
        <v/>
      </c>
      <c r="G22" s="420" t="str">
        <f>IF(ISBLANK('Funções Dados'!P25), "", 'Funções Dados'!P25)</f>
        <v/>
      </c>
      <c r="H22" s="420" t="str">
        <f>IF(ISBLANK('Funções Dados'!Q25), "", 'Funções Dados'!Q25)</f>
        <v/>
      </c>
      <c r="I22" s="421" t="str">
        <f>IF(ISBLANK('Funções Dados'!S25),"", 'Funções Dados'!S25)</f>
        <v/>
      </c>
      <c r="J22" s="421" t="str">
        <f>IF(ISBLANK('Funções Dados'!T25),"", 'Funções Dados'!T25)</f>
        <v/>
      </c>
      <c r="K22" s="421" t="str">
        <f>IF(ISBLANK('Funções Dados'!U25),"", 'Funções Dados'!U25)</f>
        <v/>
      </c>
      <c r="L22" s="420" t="str">
        <f>IF(ISBLANK('Funções Dados'!AA25),"",'Funções Dados'!AA25)</f>
        <v/>
      </c>
      <c r="M22" s="421" t="str">
        <f>IF(ISBLANK('Funções Dados'!AB25),"",'Funções Dados'!AB25)</f>
        <v/>
      </c>
      <c r="N22" s="422" t="str">
        <f>IF(ISBLANK('Funções Dados'!R25),"", 'Funções Dados'!R25)</f>
        <v/>
      </c>
      <c r="O22" s="417" t="str">
        <f>IF(ISBLANK('Funções Dados'!AC25),"",'Funções Dados'!AC25)</f>
        <v/>
      </c>
      <c r="P22" s="417" t="str">
        <f>IF(ISBLANK('Funções Dados'!AD25),"",'Funções Dados'!AD25)</f>
        <v/>
      </c>
      <c r="Q22" s="417" t="str">
        <f>IF(ISBLANK('Funções Dados'!AE25),"",'Funções Dados'!AE25)</f>
        <v/>
      </c>
      <c r="R22" s="417" t="str">
        <f>IF(ISBLANK('Funções Dados'!AF25),"",'Funções Dados'!AF25)</f>
        <v/>
      </c>
      <c r="S22" s="418" t="str">
        <f>IF(ISBLANK('Funções Dados'!AG25),"",'Funções Dados'!AG25)</f>
        <v/>
      </c>
      <c r="T22" s="423"/>
      <c r="U22" s="423"/>
      <c r="V22" s="423"/>
      <c r="W22" s="423"/>
      <c r="X22" s="423"/>
      <c r="Y22" s="423"/>
      <c r="Z22" s="423"/>
    </row>
    <row r="23" spans="1:26" ht="12.75" customHeight="1">
      <c r="A23" s="419" t="str">
        <f>IF(ISBLANK('Funções Dados'!C26),"",'Funções Dados'!C26)</f>
        <v/>
      </c>
      <c r="B23" s="417" t="str">
        <f>IF((A23=""),"",LOOKUP(A23,'Casos de Uso'!$B$3:B$102,'Casos de Uso'!$C$3:C$102))</f>
        <v/>
      </c>
      <c r="C23" s="417" t="str">
        <f>IF(ISBLANK('Funções Dados'!B26),"",'Funções Dados'!B26)</f>
        <v/>
      </c>
      <c r="D23" s="420" t="str">
        <f>IF(ISBLANK('Funções Dados'!M26), "", 'Funções Dados'!M26)</f>
        <v/>
      </c>
      <c r="E23" s="420" t="str">
        <f>IF(ISBLANK('Funções Dados'!N26), "", 'Funções Dados'!N26)</f>
        <v/>
      </c>
      <c r="F23" s="420" t="str">
        <f>IF(ISBLANK('Funções Dados'!O26), "", 'Funções Dados'!O26)</f>
        <v/>
      </c>
      <c r="G23" s="420" t="str">
        <f>IF(ISBLANK('Funções Dados'!P26), "", 'Funções Dados'!P26)</f>
        <v/>
      </c>
      <c r="H23" s="420" t="str">
        <f>IF(ISBLANK('Funções Dados'!Q26), "", 'Funções Dados'!Q26)</f>
        <v/>
      </c>
      <c r="I23" s="421" t="str">
        <f>IF(ISBLANK('Funções Dados'!S26),"", 'Funções Dados'!S26)</f>
        <v/>
      </c>
      <c r="J23" s="421" t="str">
        <f>IF(ISBLANK('Funções Dados'!T26),"", 'Funções Dados'!T26)</f>
        <v/>
      </c>
      <c r="K23" s="421" t="str">
        <f>IF(ISBLANK('Funções Dados'!U26),"", 'Funções Dados'!U26)</f>
        <v/>
      </c>
      <c r="L23" s="420" t="str">
        <f>IF(ISBLANK('Funções Dados'!AA26),"",'Funções Dados'!AA26)</f>
        <v/>
      </c>
      <c r="M23" s="421" t="str">
        <f>IF(ISBLANK('Funções Dados'!AB26),"",'Funções Dados'!AB26)</f>
        <v/>
      </c>
      <c r="N23" s="422" t="str">
        <f>IF(ISBLANK('Funções Dados'!R26),"", 'Funções Dados'!R26)</f>
        <v/>
      </c>
      <c r="O23" s="417" t="str">
        <f>IF(ISBLANK('Funções Dados'!AC26),"",'Funções Dados'!AC26)</f>
        <v/>
      </c>
      <c r="P23" s="417" t="str">
        <f>IF(ISBLANK('Funções Dados'!AD26),"",'Funções Dados'!AD26)</f>
        <v/>
      </c>
      <c r="Q23" s="417" t="str">
        <f>IF(ISBLANK('Funções Dados'!AE26),"",'Funções Dados'!AE26)</f>
        <v/>
      </c>
      <c r="R23" s="417" t="str">
        <f>IF(ISBLANK('Funções Dados'!AF26),"",'Funções Dados'!AF26)</f>
        <v/>
      </c>
      <c r="S23" s="418" t="str">
        <f>IF(ISBLANK('Funções Dados'!AG26),"",'Funções Dados'!AG26)</f>
        <v/>
      </c>
      <c r="T23" s="423"/>
      <c r="U23" s="423"/>
      <c r="V23" s="423"/>
      <c r="W23" s="423"/>
      <c r="X23" s="423"/>
      <c r="Y23" s="423"/>
      <c r="Z23" s="423"/>
    </row>
    <row r="24" spans="1:26" ht="12.75" customHeight="1">
      <c r="A24" s="419" t="str">
        <f>IF(ISBLANK('Funções Dados'!C27),"",'Funções Dados'!C27)</f>
        <v/>
      </c>
      <c r="B24" s="417" t="str">
        <f>IF((A24=""),"",LOOKUP(A24,'Casos de Uso'!$B$3:B$102,'Casos de Uso'!$C$3:C$102))</f>
        <v/>
      </c>
      <c r="C24" s="417" t="str">
        <f>IF(ISBLANK('Funções Dados'!B27),"",'Funções Dados'!B27)</f>
        <v/>
      </c>
      <c r="D24" s="420" t="str">
        <f>IF(ISBLANK('Funções Dados'!M27), "", 'Funções Dados'!M27)</f>
        <v/>
      </c>
      <c r="E24" s="420" t="str">
        <f>IF(ISBLANK('Funções Dados'!N27), "", 'Funções Dados'!N27)</f>
        <v/>
      </c>
      <c r="F24" s="420" t="str">
        <f>IF(ISBLANK('Funções Dados'!O27), "", 'Funções Dados'!O27)</f>
        <v/>
      </c>
      <c r="G24" s="420" t="str">
        <f>IF(ISBLANK('Funções Dados'!P27), "", 'Funções Dados'!P27)</f>
        <v/>
      </c>
      <c r="H24" s="420" t="str">
        <f>IF(ISBLANK('Funções Dados'!Q27), "", 'Funções Dados'!Q27)</f>
        <v/>
      </c>
      <c r="I24" s="421" t="str">
        <f>IF(ISBLANK('Funções Dados'!S27),"", 'Funções Dados'!S27)</f>
        <v/>
      </c>
      <c r="J24" s="421" t="str">
        <f>IF(ISBLANK('Funções Dados'!T27),"", 'Funções Dados'!T27)</f>
        <v/>
      </c>
      <c r="K24" s="421" t="str">
        <f>IF(ISBLANK('Funções Dados'!U27),"", 'Funções Dados'!U27)</f>
        <v/>
      </c>
      <c r="L24" s="420" t="str">
        <f>IF(ISBLANK('Funções Dados'!AA27),"",'Funções Dados'!AA27)</f>
        <v/>
      </c>
      <c r="M24" s="421" t="str">
        <f>IF(ISBLANK('Funções Dados'!AB27),"",'Funções Dados'!AB27)</f>
        <v/>
      </c>
      <c r="N24" s="422" t="str">
        <f>IF(ISBLANK('Funções Dados'!R27),"", 'Funções Dados'!R27)</f>
        <v/>
      </c>
      <c r="O24" s="417" t="str">
        <f>IF(ISBLANK('Funções Dados'!AC27),"",'Funções Dados'!AC27)</f>
        <v/>
      </c>
      <c r="P24" s="417" t="str">
        <f>IF(ISBLANK('Funções Dados'!AD27),"",'Funções Dados'!AD27)</f>
        <v/>
      </c>
      <c r="Q24" s="417" t="str">
        <f>IF(ISBLANK('Funções Dados'!AE27),"",'Funções Dados'!AE27)</f>
        <v/>
      </c>
      <c r="R24" s="417" t="str">
        <f>IF(ISBLANK('Funções Dados'!AF27),"",'Funções Dados'!AF27)</f>
        <v/>
      </c>
      <c r="S24" s="418" t="str">
        <f>IF(ISBLANK('Funções Dados'!AG27),"",'Funções Dados'!AG27)</f>
        <v/>
      </c>
      <c r="T24" s="423"/>
      <c r="U24" s="423"/>
      <c r="V24" s="423"/>
      <c r="W24" s="423"/>
      <c r="X24" s="423"/>
      <c r="Y24" s="423"/>
      <c r="Z24" s="423"/>
    </row>
    <row r="25" spans="1:26" ht="12.75" customHeight="1">
      <c r="A25" s="419" t="str">
        <f>IF(ISBLANK('Funções Dados'!C28),"",'Funções Dados'!C28)</f>
        <v/>
      </c>
      <c r="B25" s="417" t="str">
        <f>IF((A25=""),"",LOOKUP(A25,'Casos de Uso'!$B$3:B$102,'Casos de Uso'!$C$3:C$102))</f>
        <v/>
      </c>
      <c r="C25" s="417" t="str">
        <f>IF(ISBLANK('Funções Dados'!B28),"",'Funções Dados'!B28)</f>
        <v/>
      </c>
      <c r="D25" s="420" t="str">
        <f>IF(ISBLANK('Funções Dados'!M28), "", 'Funções Dados'!M28)</f>
        <v/>
      </c>
      <c r="E25" s="420" t="str">
        <f>IF(ISBLANK('Funções Dados'!N28), "", 'Funções Dados'!N28)</f>
        <v/>
      </c>
      <c r="F25" s="420" t="str">
        <f>IF(ISBLANK('Funções Dados'!O28), "", 'Funções Dados'!O28)</f>
        <v/>
      </c>
      <c r="G25" s="420" t="str">
        <f>IF(ISBLANK('Funções Dados'!P28), "", 'Funções Dados'!P28)</f>
        <v/>
      </c>
      <c r="H25" s="420" t="str">
        <f>IF(ISBLANK('Funções Dados'!Q28), "", 'Funções Dados'!Q28)</f>
        <v/>
      </c>
      <c r="I25" s="421" t="str">
        <f>IF(ISBLANK('Funções Dados'!S28),"", 'Funções Dados'!S28)</f>
        <v/>
      </c>
      <c r="J25" s="421" t="str">
        <f>IF(ISBLANK('Funções Dados'!T28),"", 'Funções Dados'!T28)</f>
        <v/>
      </c>
      <c r="K25" s="421" t="str">
        <f>IF(ISBLANK('Funções Dados'!U28),"", 'Funções Dados'!U28)</f>
        <v/>
      </c>
      <c r="L25" s="420" t="str">
        <f>IF(ISBLANK('Funções Dados'!AA28),"",'Funções Dados'!AA28)</f>
        <v/>
      </c>
      <c r="M25" s="421" t="str">
        <f>IF(ISBLANK('Funções Dados'!AB28),"",'Funções Dados'!AB28)</f>
        <v/>
      </c>
      <c r="N25" s="422" t="str">
        <f>IF(ISBLANK('Funções Dados'!R28),"", 'Funções Dados'!R28)</f>
        <v/>
      </c>
      <c r="O25" s="417" t="str">
        <f>IF(ISBLANK('Funções Dados'!AC28),"",'Funções Dados'!AC28)</f>
        <v/>
      </c>
      <c r="P25" s="417" t="str">
        <f>IF(ISBLANK('Funções Dados'!AD28),"",'Funções Dados'!AD28)</f>
        <v/>
      </c>
      <c r="Q25" s="417" t="str">
        <f>IF(ISBLANK('Funções Dados'!AE28),"",'Funções Dados'!AE28)</f>
        <v/>
      </c>
      <c r="R25" s="417" t="str">
        <f>IF(ISBLANK('Funções Dados'!AF28),"",'Funções Dados'!AF28)</f>
        <v/>
      </c>
      <c r="S25" s="418" t="str">
        <f>IF(ISBLANK('Funções Dados'!AG28),"",'Funções Dados'!AG28)</f>
        <v/>
      </c>
      <c r="T25" s="423"/>
      <c r="U25" s="423"/>
      <c r="V25" s="423"/>
      <c r="W25" s="423"/>
      <c r="X25" s="423"/>
      <c r="Y25" s="423"/>
      <c r="Z25" s="423"/>
    </row>
    <row r="26" spans="1:26" ht="12.75" customHeight="1">
      <c r="A26" s="419" t="str">
        <f>IF(ISBLANK('Funções Dados'!C29),"",'Funções Dados'!C29)</f>
        <v/>
      </c>
      <c r="B26" s="417" t="str">
        <f>IF((A26=""),"",LOOKUP(A26,'Casos de Uso'!$B$3:B$102,'Casos de Uso'!$C$3:C$102))</f>
        <v/>
      </c>
      <c r="C26" s="417" t="str">
        <f>IF(ISBLANK('Funções Dados'!B29),"",'Funções Dados'!B29)</f>
        <v/>
      </c>
      <c r="D26" s="420" t="str">
        <f>IF(ISBLANK('Funções Dados'!M29), "", 'Funções Dados'!M29)</f>
        <v/>
      </c>
      <c r="E26" s="420" t="str">
        <f>IF(ISBLANK('Funções Dados'!N29), "", 'Funções Dados'!N29)</f>
        <v/>
      </c>
      <c r="F26" s="420" t="str">
        <f>IF(ISBLANK('Funções Dados'!O29), "", 'Funções Dados'!O29)</f>
        <v/>
      </c>
      <c r="G26" s="420" t="str">
        <f>IF(ISBLANK('Funções Dados'!P29), "", 'Funções Dados'!P29)</f>
        <v/>
      </c>
      <c r="H26" s="420" t="str">
        <f>IF(ISBLANK('Funções Dados'!Q29), "", 'Funções Dados'!Q29)</f>
        <v/>
      </c>
      <c r="I26" s="421" t="str">
        <f>IF(ISBLANK('Funções Dados'!S29),"", 'Funções Dados'!S29)</f>
        <v/>
      </c>
      <c r="J26" s="421" t="str">
        <f>IF(ISBLANK('Funções Dados'!T29),"", 'Funções Dados'!T29)</f>
        <v/>
      </c>
      <c r="K26" s="421" t="str">
        <f>IF(ISBLANK('Funções Dados'!U29),"", 'Funções Dados'!U29)</f>
        <v/>
      </c>
      <c r="L26" s="420" t="str">
        <f>IF(ISBLANK('Funções Dados'!AA29),"",'Funções Dados'!AA29)</f>
        <v/>
      </c>
      <c r="M26" s="421" t="str">
        <f>IF(ISBLANK('Funções Dados'!AB29),"",'Funções Dados'!AB29)</f>
        <v/>
      </c>
      <c r="N26" s="422" t="str">
        <f>IF(ISBLANK('Funções Dados'!R29),"", 'Funções Dados'!R29)</f>
        <v/>
      </c>
      <c r="O26" s="417" t="str">
        <f>IF(ISBLANK('Funções Dados'!AC29),"",'Funções Dados'!AC29)</f>
        <v/>
      </c>
      <c r="P26" s="417" t="str">
        <f>IF(ISBLANK('Funções Dados'!AD29),"",'Funções Dados'!AD29)</f>
        <v/>
      </c>
      <c r="Q26" s="417" t="str">
        <f>IF(ISBLANK('Funções Dados'!AE29),"",'Funções Dados'!AE29)</f>
        <v/>
      </c>
      <c r="R26" s="417" t="str">
        <f>IF(ISBLANK('Funções Dados'!AF29),"",'Funções Dados'!AF29)</f>
        <v/>
      </c>
      <c r="S26" s="418" t="str">
        <f>IF(ISBLANK('Funções Dados'!AG29),"",'Funções Dados'!AG29)</f>
        <v/>
      </c>
      <c r="T26" s="423"/>
      <c r="U26" s="423"/>
      <c r="V26" s="423"/>
      <c r="W26" s="423"/>
      <c r="X26" s="423"/>
      <c r="Y26" s="423"/>
      <c r="Z26" s="423"/>
    </row>
    <row r="27" spans="1:26" ht="12.75" customHeight="1">
      <c r="A27" s="419" t="str">
        <f>IF(ISBLANK('Funções Dados'!C30),"",'Funções Dados'!C30)</f>
        <v/>
      </c>
      <c r="B27" s="417" t="str">
        <f>IF((A27=""),"",LOOKUP(A27,'Casos de Uso'!$B$3:B$102,'Casos de Uso'!$C$3:C$102))</f>
        <v/>
      </c>
      <c r="C27" s="417" t="str">
        <f>IF(ISBLANK('Funções Dados'!B30),"",'Funções Dados'!B30)</f>
        <v/>
      </c>
      <c r="D27" s="420" t="str">
        <f>IF(ISBLANK('Funções Dados'!M30), "", 'Funções Dados'!M30)</f>
        <v/>
      </c>
      <c r="E27" s="420" t="str">
        <f>IF(ISBLANK('Funções Dados'!N30), "", 'Funções Dados'!N30)</f>
        <v/>
      </c>
      <c r="F27" s="420" t="str">
        <f>IF(ISBLANK('Funções Dados'!O30), "", 'Funções Dados'!O30)</f>
        <v/>
      </c>
      <c r="G27" s="420" t="str">
        <f>IF(ISBLANK('Funções Dados'!P30), "", 'Funções Dados'!P30)</f>
        <v/>
      </c>
      <c r="H27" s="420" t="str">
        <f>IF(ISBLANK('Funções Dados'!Q30), "", 'Funções Dados'!Q30)</f>
        <v/>
      </c>
      <c r="I27" s="421" t="str">
        <f>IF(ISBLANK('Funções Dados'!S30),"", 'Funções Dados'!S30)</f>
        <v/>
      </c>
      <c r="J27" s="421" t="str">
        <f>IF(ISBLANK('Funções Dados'!T30),"", 'Funções Dados'!T30)</f>
        <v/>
      </c>
      <c r="K27" s="421" t="str">
        <f>IF(ISBLANK('Funções Dados'!U30),"", 'Funções Dados'!U30)</f>
        <v/>
      </c>
      <c r="L27" s="420" t="str">
        <f>IF(ISBLANK('Funções Dados'!AA30),"",'Funções Dados'!AA30)</f>
        <v/>
      </c>
      <c r="M27" s="421" t="str">
        <f>IF(ISBLANK('Funções Dados'!AB30),"",'Funções Dados'!AB30)</f>
        <v/>
      </c>
      <c r="N27" s="422" t="str">
        <f>IF(ISBLANK('Funções Dados'!R30),"", 'Funções Dados'!R30)</f>
        <v/>
      </c>
      <c r="O27" s="417" t="str">
        <f>IF(ISBLANK('Funções Dados'!AC30),"",'Funções Dados'!AC30)</f>
        <v/>
      </c>
      <c r="P27" s="417" t="str">
        <f>IF(ISBLANK('Funções Dados'!AD30),"",'Funções Dados'!AD30)</f>
        <v/>
      </c>
      <c r="Q27" s="417" t="str">
        <f>IF(ISBLANK('Funções Dados'!AE30),"",'Funções Dados'!AE30)</f>
        <v/>
      </c>
      <c r="R27" s="417" t="str">
        <f>IF(ISBLANK('Funções Dados'!AF30),"",'Funções Dados'!AF30)</f>
        <v/>
      </c>
      <c r="S27" s="418" t="str">
        <f>IF(ISBLANK('Funções Dados'!AG30),"",'Funções Dados'!AG30)</f>
        <v/>
      </c>
      <c r="T27" s="423"/>
      <c r="U27" s="423"/>
      <c r="V27" s="423"/>
      <c r="W27" s="423"/>
      <c r="X27" s="423"/>
      <c r="Y27" s="423"/>
      <c r="Z27" s="423"/>
    </row>
    <row r="28" spans="1:26" ht="12.75" customHeight="1">
      <c r="A28" s="419" t="str">
        <f>IF(ISBLANK('Funções Dados'!C31),"",'Funções Dados'!C31)</f>
        <v/>
      </c>
      <c r="B28" s="417" t="str">
        <f>IF((A28=""),"",LOOKUP(A28,'Casos de Uso'!$B$3:B$102,'Casos de Uso'!$C$3:C$102))</f>
        <v/>
      </c>
      <c r="C28" s="417" t="str">
        <f>IF(ISBLANK('Funções Dados'!B31),"",'Funções Dados'!B31)</f>
        <v/>
      </c>
      <c r="D28" s="420" t="str">
        <f>IF(ISBLANK('Funções Dados'!M31), "", 'Funções Dados'!M31)</f>
        <v/>
      </c>
      <c r="E28" s="420" t="str">
        <f>IF(ISBLANK('Funções Dados'!N31), "", 'Funções Dados'!N31)</f>
        <v/>
      </c>
      <c r="F28" s="420" t="str">
        <f>IF(ISBLANK('Funções Dados'!O31), "", 'Funções Dados'!O31)</f>
        <v/>
      </c>
      <c r="G28" s="420" t="str">
        <f>IF(ISBLANK('Funções Dados'!P31), "", 'Funções Dados'!P31)</f>
        <v/>
      </c>
      <c r="H28" s="420" t="str">
        <f>IF(ISBLANK('Funções Dados'!Q31), "", 'Funções Dados'!Q31)</f>
        <v/>
      </c>
      <c r="I28" s="421" t="str">
        <f>IF(ISBLANK('Funções Dados'!S31),"", 'Funções Dados'!S31)</f>
        <v/>
      </c>
      <c r="J28" s="421" t="str">
        <f>IF(ISBLANK('Funções Dados'!T31),"", 'Funções Dados'!T31)</f>
        <v/>
      </c>
      <c r="K28" s="421" t="str">
        <f>IF(ISBLANK('Funções Dados'!U31),"", 'Funções Dados'!U31)</f>
        <v/>
      </c>
      <c r="L28" s="420" t="str">
        <f>IF(ISBLANK('Funções Dados'!AA31),"",'Funções Dados'!AA31)</f>
        <v/>
      </c>
      <c r="M28" s="421" t="str">
        <f>IF(ISBLANK('Funções Dados'!AB31),"",'Funções Dados'!AB31)</f>
        <v/>
      </c>
      <c r="N28" s="422" t="str">
        <f>IF(ISBLANK('Funções Dados'!R31),"", 'Funções Dados'!R31)</f>
        <v/>
      </c>
      <c r="O28" s="417" t="str">
        <f>IF(ISBLANK('Funções Dados'!AC31),"",'Funções Dados'!AC31)</f>
        <v/>
      </c>
      <c r="P28" s="417" t="str">
        <f>IF(ISBLANK('Funções Dados'!AD31),"",'Funções Dados'!AD31)</f>
        <v/>
      </c>
      <c r="Q28" s="417" t="str">
        <f>IF(ISBLANK('Funções Dados'!AE31),"",'Funções Dados'!AE31)</f>
        <v/>
      </c>
      <c r="R28" s="417" t="str">
        <f>IF(ISBLANK('Funções Dados'!AF31),"",'Funções Dados'!AF31)</f>
        <v/>
      </c>
      <c r="S28" s="418" t="str">
        <f>IF(ISBLANK('Funções Dados'!AG31),"",'Funções Dados'!AG31)</f>
        <v/>
      </c>
      <c r="T28" s="423"/>
      <c r="U28" s="423"/>
      <c r="V28" s="423"/>
      <c r="W28" s="423"/>
      <c r="X28" s="423"/>
      <c r="Y28" s="423"/>
      <c r="Z28" s="423"/>
    </row>
    <row r="29" spans="1:26" ht="12.75" customHeight="1">
      <c r="A29" s="419" t="str">
        <f>IF(ISBLANK('Funções Dados'!C32),"",'Funções Dados'!C32)</f>
        <v/>
      </c>
      <c r="B29" s="417" t="str">
        <f>IF((A29=""),"",LOOKUP(A29,'Casos de Uso'!$B$3:B$102,'Casos de Uso'!$C$3:C$102))</f>
        <v/>
      </c>
      <c r="C29" s="417" t="str">
        <f>IF(ISBLANK('Funções Dados'!B32),"",'Funções Dados'!B32)</f>
        <v/>
      </c>
      <c r="D29" s="420" t="str">
        <f>IF(ISBLANK('Funções Dados'!M32), "", 'Funções Dados'!M32)</f>
        <v/>
      </c>
      <c r="E29" s="420" t="str">
        <f>IF(ISBLANK('Funções Dados'!N32), "", 'Funções Dados'!N32)</f>
        <v/>
      </c>
      <c r="F29" s="420" t="str">
        <f>IF(ISBLANK('Funções Dados'!O32), "", 'Funções Dados'!O32)</f>
        <v/>
      </c>
      <c r="G29" s="420" t="str">
        <f>IF(ISBLANK('Funções Dados'!P32), "", 'Funções Dados'!P32)</f>
        <v/>
      </c>
      <c r="H29" s="420" t="str">
        <f>IF(ISBLANK('Funções Dados'!Q32), "", 'Funções Dados'!Q32)</f>
        <v/>
      </c>
      <c r="I29" s="421" t="str">
        <f>IF(ISBLANK('Funções Dados'!S32),"", 'Funções Dados'!S32)</f>
        <v/>
      </c>
      <c r="J29" s="421" t="str">
        <f>IF(ISBLANK('Funções Dados'!T32),"", 'Funções Dados'!T32)</f>
        <v/>
      </c>
      <c r="K29" s="421" t="str">
        <f>IF(ISBLANK('Funções Dados'!U32),"", 'Funções Dados'!U32)</f>
        <v/>
      </c>
      <c r="L29" s="420" t="str">
        <f>IF(ISBLANK('Funções Dados'!AA32),"",'Funções Dados'!AA32)</f>
        <v/>
      </c>
      <c r="M29" s="421" t="str">
        <f>IF(ISBLANK('Funções Dados'!AB32),"",'Funções Dados'!AB32)</f>
        <v/>
      </c>
      <c r="N29" s="422" t="str">
        <f>IF(ISBLANK('Funções Dados'!R32),"", 'Funções Dados'!R32)</f>
        <v/>
      </c>
      <c r="O29" s="417" t="str">
        <f>IF(ISBLANK('Funções Dados'!AC32),"",'Funções Dados'!AC32)</f>
        <v/>
      </c>
      <c r="P29" s="417" t="str">
        <f>IF(ISBLANK('Funções Dados'!AD32),"",'Funções Dados'!AD32)</f>
        <v/>
      </c>
      <c r="Q29" s="417" t="str">
        <f>IF(ISBLANK('Funções Dados'!AE32),"",'Funções Dados'!AE32)</f>
        <v/>
      </c>
      <c r="R29" s="417" t="str">
        <f>IF(ISBLANK('Funções Dados'!AF32),"",'Funções Dados'!AF32)</f>
        <v/>
      </c>
      <c r="S29" s="418" t="str">
        <f>IF(ISBLANK('Funções Dados'!AG32),"",'Funções Dados'!AG32)</f>
        <v/>
      </c>
      <c r="T29" s="423"/>
      <c r="U29" s="423"/>
      <c r="V29" s="423"/>
      <c r="W29" s="423"/>
      <c r="X29" s="423"/>
      <c r="Y29" s="423"/>
      <c r="Z29" s="423"/>
    </row>
    <row r="30" spans="1:26" ht="12.75" customHeight="1">
      <c r="A30" s="419" t="str">
        <f>IF(ISBLANK('Funções Dados'!C33),"",'Funções Dados'!C33)</f>
        <v/>
      </c>
      <c r="B30" s="417" t="str">
        <f>IF((A30=""),"",LOOKUP(A30,'Casos de Uso'!$B$3:B$102,'Casos de Uso'!$C$3:C$102))</f>
        <v/>
      </c>
      <c r="C30" s="417" t="str">
        <f>IF(ISBLANK('Funções Dados'!B33),"",'Funções Dados'!B33)</f>
        <v/>
      </c>
      <c r="D30" s="420" t="str">
        <f>IF(ISBLANK('Funções Dados'!M33), "", 'Funções Dados'!M33)</f>
        <v/>
      </c>
      <c r="E30" s="420" t="str">
        <f>IF(ISBLANK('Funções Dados'!N33), "", 'Funções Dados'!N33)</f>
        <v/>
      </c>
      <c r="F30" s="420" t="str">
        <f>IF(ISBLANK('Funções Dados'!O33), "", 'Funções Dados'!O33)</f>
        <v/>
      </c>
      <c r="G30" s="420" t="str">
        <f>IF(ISBLANK('Funções Dados'!P33), "", 'Funções Dados'!P33)</f>
        <v/>
      </c>
      <c r="H30" s="420" t="str">
        <f>IF(ISBLANK('Funções Dados'!Q33), "", 'Funções Dados'!Q33)</f>
        <v/>
      </c>
      <c r="I30" s="421" t="str">
        <f>IF(ISBLANK('Funções Dados'!S33),"", 'Funções Dados'!S33)</f>
        <v/>
      </c>
      <c r="J30" s="421" t="str">
        <f>IF(ISBLANK('Funções Dados'!T33),"", 'Funções Dados'!T33)</f>
        <v/>
      </c>
      <c r="K30" s="421" t="str">
        <f>IF(ISBLANK('Funções Dados'!U33),"", 'Funções Dados'!U33)</f>
        <v/>
      </c>
      <c r="L30" s="420" t="str">
        <f>IF(ISBLANK('Funções Dados'!AA33),"",'Funções Dados'!AA33)</f>
        <v/>
      </c>
      <c r="M30" s="421" t="str">
        <f>IF(ISBLANK('Funções Dados'!AB33),"",'Funções Dados'!AB33)</f>
        <v/>
      </c>
      <c r="N30" s="422" t="str">
        <f>IF(ISBLANK('Funções Dados'!R33),"", 'Funções Dados'!R33)</f>
        <v/>
      </c>
      <c r="O30" s="417" t="str">
        <f>IF(ISBLANK('Funções Dados'!AC33),"",'Funções Dados'!AC33)</f>
        <v/>
      </c>
      <c r="P30" s="417" t="str">
        <f>IF(ISBLANK('Funções Dados'!AD33),"",'Funções Dados'!AD33)</f>
        <v/>
      </c>
      <c r="Q30" s="417" t="str">
        <f>IF(ISBLANK('Funções Dados'!AE33),"",'Funções Dados'!AE33)</f>
        <v/>
      </c>
      <c r="R30" s="417" t="str">
        <f>IF(ISBLANK('Funções Dados'!AF33),"",'Funções Dados'!AF33)</f>
        <v/>
      </c>
      <c r="S30" s="418" t="str">
        <f>IF(ISBLANK('Funções Dados'!AG33),"",'Funções Dados'!AG33)</f>
        <v/>
      </c>
      <c r="T30" s="423"/>
      <c r="U30" s="423"/>
      <c r="V30" s="423"/>
      <c r="W30" s="423"/>
      <c r="X30" s="423"/>
      <c r="Y30" s="423"/>
      <c r="Z30" s="423"/>
    </row>
    <row r="31" spans="1:26" ht="12.75" customHeight="1">
      <c r="A31" s="419" t="str">
        <f>IF(ISBLANK('Funções Dados'!C34),"",'Funções Dados'!C34)</f>
        <v/>
      </c>
      <c r="B31" s="417" t="str">
        <f>IF((A31=""),"",LOOKUP(A31,'Casos de Uso'!$B$3:B$102,'Casos de Uso'!$C$3:C$102))</f>
        <v/>
      </c>
      <c r="C31" s="417" t="str">
        <f>IF(ISBLANK('Funções Dados'!B34),"",'Funções Dados'!B34)</f>
        <v/>
      </c>
      <c r="D31" s="420" t="str">
        <f>IF(ISBLANK('Funções Dados'!M34), "", 'Funções Dados'!M34)</f>
        <v/>
      </c>
      <c r="E31" s="420" t="str">
        <f>IF(ISBLANK('Funções Dados'!N34), "", 'Funções Dados'!N34)</f>
        <v/>
      </c>
      <c r="F31" s="420" t="str">
        <f>IF(ISBLANK('Funções Dados'!O34), "", 'Funções Dados'!O34)</f>
        <v/>
      </c>
      <c r="G31" s="420" t="str">
        <f>IF(ISBLANK('Funções Dados'!P34), "", 'Funções Dados'!P34)</f>
        <v/>
      </c>
      <c r="H31" s="420" t="str">
        <f>IF(ISBLANK('Funções Dados'!Q34), "", 'Funções Dados'!Q34)</f>
        <v/>
      </c>
      <c r="I31" s="421" t="str">
        <f>IF(ISBLANK('Funções Dados'!S34),"", 'Funções Dados'!S34)</f>
        <v/>
      </c>
      <c r="J31" s="421" t="str">
        <f>IF(ISBLANK('Funções Dados'!T34),"", 'Funções Dados'!T34)</f>
        <v/>
      </c>
      <c r="K31" s="421" t="str">
        <f>IF(ISBLANK('Funções Dados'!U34),"", 'Funções Dados'!U34)</f>
        <v/>
      </c>
      <c r="L31" s="420" t="str">
        <f>IF(ISBLANK('Funções Dados'!AA34),"",'Funções Dados'!AA34)</f>
        <v/>
      </c>
      <c r="M31" s="421" t="str">
        <f>IF(ISBLANK('Funções Dados'!AB34),"",'Funções Dados'!AB34)</f>
        <v/>
      </c>
      <c r="N31" s="422" t="str">
        <f>IF(ISBLANK('Funções Dados'!R34),"", 'Funções Dados'!R34)</f>
        <v/>
      </c>
      <c r="O31" s="417" t="str">
        <f>IF(ISBLANK('Funções Dados'!AC34),"",'Funções Dados'!AC34)</f>
        <v/>
      </c>
      <c r="P31" s="417" t="str">
        <f>IF(ISBLANK('Funções Dados'!AD34),"",'Funções Dados'!AD34)</f>
        <v/>
      </c>
      <c r="Q31" s="417" t="str">
        <f>IF(ISBLANK('Funções Dados'!AE34),"",'Funções Dados'!AE34)</f>
        <v/>
      </c>
      <c r="R31" s="417" t="str">
        <f>IF(ISBLANK('Funções Dados'!AF34),"",'Funções Dados'!AF34)</f>
        <v/>
      </c>
      <c r="S31" s="418" t="str">
        <f>IF(ISBLANK('Funções Dados'!AG34),"",'Funções Dados'!AG34)</f>
        <v/>
      </c>
      <c r="T31" s="423"/>
      <c r="U31" s="423"/>
      <c r="V31" s="423"/>
      <c r="W31" s="423"/>
      <c r="X31" s="423"/>
      <c r="Y31" s="423"/>
      <c r="Z31" s="423"/>
    </row>
    <row r="32" spans="1:26" ht="12.75" customHeight="1">
      <c r="A32" s="419" t="str">
        <f>IF(ISBLANK('Funções Dados'!C35),"",'Funções Dados'!C35)</f>
        <v/>
      </c>
      <c r="B32" s="417" t="str">
        <f>IF((A32=""),"",LOOKUP(A32,'Casos de Uso'!$B$3:B$102,'Casos de Uso'!$C$3:C$102))</f>
        <v/>
      </c>
      <c r="C32" s="417" t="str">
        <f>IF(ISBLANK('Funções Dados'!B35),"",'Funções Dados'!B35)</f>
        <v/>
      </c>
      <c r="D32" s="420" t="str">
        <f>IF(ISBLANK('Funções Dados'!M35), "", 'Funções Dados'!M35)</f>
        <v/>
      </c>
      <c r="E32" s="420" t="str">
        <f>IF(ISBLANK('Funções Dados'!N35), "", 'Funções Dados'!N35)</f>
        <v/>
      </c>
      <c r="F32" s="420" t="str">
        <f>IF(ISBLANK('Funções Dados'!O35), "", 'Funções Dados'!O35)</f>
        <v/>
      </c>
      <c r="G32" s="420" t="str">
        <f>IF(ISBLANK('Funções Dados'!P35), "", 'Funções Dados'!P35)</f>
        <v/>
      </c>
      <c r="H32" s="420" t="str">
        <f>IF(ISBLANK('Funções Dados'!Q35), "", 'Funções Dados'!Q35)</f>
        <v/>
      </c>
      <c r="I32" s="421" t="str">
        <f>IF(ISBLANK('Funções Dados'!S35),"", 'Funções Dados'!S35)</f>
        <v/>
      </c>
      <c r="J32" s="421" t="str">
        <f>IF(ISBLANK('Funções Dados'!T35),"", 'Funções Dados'!T35)</f>
        <v/>
      </c>
      <c r="K32" s="421" t="str">
        <f>IF(ISBLANK('Funções Dados'!U35),"", 'Funções Dados'!U35)</f>
        <v/>
      </c>
      <c r="L32" s="420" t="str">
        <f>IF(ISBLANK('Funções Dados'!AA35),"",'Funções Dados'!AA35)</f>
        <v/>
      </c>
      <c r="M32" s="421" t="str">
        <f>IF(ISBLANK('Funções Dados'!AB35),"",'Funções Dados'!AB35)</f>
        <v/>
      </c>
      <c r="N32" s="422" t="str">
        <f>IF(ISBLANK('Funções Dados'!R35),"", 'Funções Dados'!R35)</f>
        <v/>
      </c>
      <c r="O32" s="417" t="str">
        <f>IF(ISBLANK('Funções Dados'!AC35),"",'Funções Dados'!AC35)</f>
        <v/>
      </c>
      <c r="P32" s="417" t="str">
        <f>IF(ISBLANK('Funções Dados'!AD35),"",'Funções Dados'!AD35)</f>
        <v/>
      </c>
      <c r="Q32" s="417" t="str">
        <f>IF(ISBLANK('Funções Dados'!AE35),"",'Funções Dados'!AE35)</f>
        <v/>
      </c>
      <c r="R32" s="417" t="str">
        <f>IF(ISBLANK('Funções Dados'!AF35),"",'Funções Dados'!AF35)</f>
        <v/>
      </c>
      <c r="S32" s="418" t="str">
        <f>IF(ISBLANK('Funções Dados'!AG35),"",'Funções Dados'!AG35)</f>
        <v/>
      </c>
      <c r="T32" s="423"/>
      <c r="U32" s="423"/>
      <c r="V32" s="423"/>
      <c r="W32" s="423"/>
      <c r="X32" s="423"/>
      <c r="Y32" s="423"/>
      <c r="Z32" s="423"/>
    </row>
    <row r="33" spans="1:26" ht="12.75" customHeight="1">
      <c r="A33" s="419" t="str">
        <f>IF(ISBLANK('Funções Dados'!C36),"",'Funções Dados'!C36)</f>
        <v/>
      </c>
      <c r="B33" s="417" t="str">
        <f>IF((A33=""),"",LOOKUP(A33,'Casos de Uso'!$B$3:B$102,'Casos de Uso'!$C$3:C$102))</f>
        <v/>
      </c>
      <c r="C33" s="417" t="str">
        <f>IF(ISBLANK('Funções Dados'!B36),"",'Funções Dados'!B36)</f>
        <v/>
      </c>
      <c r="D33" s="420" t="str">
        <f>IF(ISBLANK('Funções Dados'!M36), "", 'Funções Dados'!M36)</f>
        <v/>
      </c>
      <c r="E33" s="420" t="str">
        <f>IF(ISBLANK('Funções Dados'!N36), "", 'Funções Dados'!N36)</f>
        <v/>
      </c>
      <c r="F33" s="420" t="str">
        <f>IF(ISBLANK('Funções Dados'!O36), "", 'Funções Dados'!O36)</f>
        <v/>
      </c>
      <c r="G33" s="420" t="str">
        <f>IF(ISBLANK('Funções Dados'!P36), "", 'Funções Dados'!P36)</f>
        <v/>
      </c>
      <c r="H33" s="420" t="str">
        <f>IF(ISBLANK('Funções Dados'!Q36), "", 'Funções Dados'!Q36)</f>
        <v/>
      </c>
      <c r="I33" s="421" t="str">
        <f>IF(ISBLANK('Funções Dados'!S36),"", 'Funções Dados'!S36)</f>
        <v/>
      </c>
      <c r="J33" s="421" t="str">
        <f>IF(ISBLANK('Funções Dados'!T36),"", 'Funções Dados'!T36)</f>
        <v/>
      </c>
      <c r="K33" s="421" t="str">
        <f>IF(ISBLANK('Funções Dados'!U36),"", 'Funções Dados'!U36)</f>
        <v/>
      </c>
      <c r="L33" s="420" t="str">
        <f>IF(ISBLANK('Funções Dados'!AA36),"",'Funções Dados'!AA36)</f>
        <v/>
      </c>
      <c r="M33" s="421" t="str">
        <f>IF(ISBLANK('Funções Dados'!AB36),"",'Funções Dados'!AB36)</f>
        <v/>
      </c>
      <c r="N33" s="422" t="str">
        <f>IF(ISBLANK('Funções Dados'!R36),"", 'Funções Dados'!R36)</f>
        <v/>
      </c>
      <c r="O33" s="417" t="str">
        <f>IF(ISBLANK('Funções Dados'!AC36),"",'Funções Dados'!AC36)</f>
        <v/>
      </c>
      <c r="P33" s="417" t="str">
        <f>IF(ISBLANK('Funções Dados'!AD36),"",'Funções Dados'!AD36)</f>
        <v/>
      </c>
      <c r="Q33" s="417" t="str">
        <f>IF(ISBLANK('Funções Dados'!AE36),"",'Funções Dados'!AE36)</f>
        <v/>
      </c>
      <c r="R33" s="417" t="str">
        <f>IF(ISBLANK('Funções Dados'!AF36),"",'Funções Dados'!AF36)</f>
        <v/>
      </c>
      <c r="S33" s="418" t="str">
        <f>IF(ISBLANK('Funções Dados'!AG36),"",'Funções Dados'!AG36)</f>
        <v/>
      </c>
      <c r="T33" s="423"/>
      <c r="U33" s="423"/>
      <c r="V33" s="423"/>
      <c r="W33" s="423"/>
      <c r="X33" s="423"/>
      <c r="Y33" s="423"/>
      <c r="Z33" s="423"/>
    </row>
    <row r="34" spans="1:26" ht="12.75" customHeight="1">
      <c r="A34" s="419" t="str">
        <f>IF(ISBLANK('Funções Dados'!C37),"",'Funções Dados'!C37)</f>
        <v/>
      </c>
      <c r="B34" s="417" t="str">
        <f>IF((A34=""),"",LOOKUP(A34,'Casos de Uso'!$B$3:B$102,'Casos de Uso'!$C$3:C$102))</f>
        <v/>
      </c>
      <c r="C34" s="417" t="str">
        <f>IF(ISBLANK('Funções Dados'!B37),"",'Funções Dados'!B37)</f>
        <v/>
      </c>
      <c r="D34" s="420" t="str">
        <f>IF(ISBLANK('Funções Dados'!M37), "", 'Funções Dados'!M37)</f>
        <v/>
      </c>
      <c r="E34" s="420" t="str">
        <f>IF(ISBLANK('Funções Dados'!N37), "", 'Funções Dados'!N37)</f>
        <v/>
      </c>
      <c r="F34" s="420" t="str">
        <f>IF(ISBLANK('Funções Dados'!O37), "", 'Funções Dados'!O37)</f>
        <v/>
      </c>
      <c r="G34" s="420" t="str">
        <f>IF(ISBLANK('Funções Dados'!P37), "", 'Funções Dados'!P37)</f>
        <v/>
      </c>
      <c r="H34" s="420" t="str">
        <f>IF(ISBLANK('Funções Dados'!Q37), "", 'Funções Dados'!Q37)</f>
        <v/>
      </c>
      <c r="I34" s="421" t="str">
        <f>IF(ISBLANK('Funções Dados'!S37),"", 'Funções Dados'!S37)</f>
        <v/>
      </c>
      <c r="J34" s="421" t="str">
        <f>IF(ISBLANK('Funções Dados'!T37),"", 'Funções Dados'!T37)</f>
        <v/>
      </c>
      <c r="K34" s="421" t="str">
        <f>IF(ISBLANK('Funções Dados'!U37),"", 'Funções Dados'!U37)</f>
        <v/>
      </c>
      <c r="L34" s="420" t="str">
        <f>IF(ISBLANK('Funções Dados'!AA37),"",'Funções Dados'!AA37)</f>
        <v/>
      </c>
      <c r="M34" s="421" t="str">
        <f>IF(ISBLANK('Funções Dados'!AB37),"",'Funções Dados'!AB37)</f>
        <v/>
      </c>
      <c r="N34" s="422" t="str">
        <f>IF(ISBLANK('Funções Dados'!R37),"", 'Funções Dados'!R37)</f>
        <v/>
      </c>
      <c r="O34" s="417" t="str">
        <f>IF(ISBLANK('Funções Dados'!AC37),"",'Funções Dados'!AC37)</f>
        <v/>
      </c>
      <c r="P34" s="417" t="str">
        <f>IF(ISBLANK('Funções Dados'!AD37),"",'Funções Dados'!AD37)</f>
        <v/>
      </c>
      <c r="Q34" s="417" t="str">
        <f>IF(ISBLANK('Funções Dados'!AE37),"",'Funções Dados'!AE37)</f>
        <v/>
      </c>
      <c r="R34" s="417" t="str">
        <f>IF(ISBLANK('Funções Dados'!AF37),"",'Funções Dados'!AF37)</f>
        <v/>
      </c>
      <c r="S34" s="418" t="str">
        <f>IF(ISBLANK('Funções Dados'!AG37),"",'Funções Dados'!AG37)</f>
        <v/>
      </c>
      <c r="T34" s="423"/>
      <c r="U34" s="423"/>
      <c r="V34" s="423"/>
      <c r="W34" s="423"/>
      <c r="X34" s="423"/>
      <c r="Y34" s="423"/>
      <c r="Z34" s="423"/>
    </row>
    <row r="35" spans="1:26" ht="12.75" customHeight="1">
      <c r="A35" s="419" t="str">
        <f>IF(ISBLANK('Funções Dados'!C38),"",'Funções Dados'!C38)</f>
        <v/>
      </c>
      <c r="B35" s="417" t="str">
        <f>IF((A35=""),"",LOOKUP(A35,'Casos de Uso'!$B$3:B$102,'Casos de Uso'!$C$3:C$102))</f>
        <v/>
      </c>
      <c r="C35" s="417" t="str">
        <f>IF(ISBLANK('Funções Dados'!B38),"",'Funções Dados'!B38)</f>
        <v/>
      </c>
      <c r="D35" s="420" t="str">
        <f>IF(ISBLANK('Funções Dados'!M38), "", 'Funções Dados'!M38)</f>
        <v/>
      </c>
      <c r="E35" s="420" t="str">
        <f>IF(ISBLANK('Funções Dados'!N38), "", 'Funções Dados'!N38)</f>
        <v/>
      </c>
      <c r="F35" s="420" t="str">
        <f>IF(ISBLANK('Funções Dados'!O38), "", 'Funções Dados'!O38)</f>
        <v/>
      </c>
      <c r="G35" s="420" t="str">
        <f>IF(ISBLANK('Funções Dados'!P38), "", 'Funções Dados'!P38)</f>
        <v/>
      </c>
      <c r="H35" s="420" t="str">
        <f>IF(ISBLANK('Funções Dados'!Q38), "", 'Funções Dados'!Q38)</f>
        <v/>
      </c>
      <c r="I35" s="421" t="str">
        <f>IF(ISBLANK('Funções Dados'!S38),"", 'Funções Dados'!S38)</f>
        <v/>
      </c>
      <c r="J35" s="421" t="str">
        <f>IF(ISBLANK('Funções Dados'!T38),"", 'Funções Dados'!T38)</f>
        <v/>
      </c>
      <c r="K35" s="421" t="str">
        <f>IF(ISBLANK('Funções Dados'!U38),"", 'Funções Dados'!U38)</f>
        <v/>
      </c>
      <c r="L35" s="420" t="str">
        <f>IF(ISBLANK('Funções Dados'!AA38),"",'Funções Dados'!AA38)</f>
        <v/>
      </c>
      <c r="M35" s="421" t="str">
        <f>IF(ISBLANK('Funções Dados'!AB38),"",'Funções Dados'!AB38)</f>
        <v/>
      </c>
      <c r="N35" s="422" t="str">
        <f>IF(ISBLANK('Funções Dados'!R38),"", 'Funções Dados'!R38)</f>
        <v/>
      </c>
      <c r="O35" s="417" t="str">
        <f>IF(ISBLANK('Funções Dados'!AC38),"",'Funções Dados'!AC38)</f>
        <v/>
      </c>
      <c r="P35" s="417" t="str">
        <f>IF(ISBLANK('Funções Dados'!AD38),"",'Funções Dados'!AD38)</f>
        <v/>
      </c>
      <c r="Q35" s="417" t="str">
        <f>IF(ISBLANK('Funções Dados'!AE38),"",'Funções Dados'!AE38)</f>
        <v/>
      </c>
      <c r="R35" s="417" t="str">
        <f>IF(ISBLANK('Funções Dados'!AF38),"",'Funções Dados'!AF38)</f>
        <v/>
      </c>
      <c r="S35" s="418" t="str">
        <f>IF(ISBLANK('Funções Dados'!AG38),"",'Funções Dados'!AG38)</f>
        <v/>
      </c>
      <c r="T35" s="423"/>
      <c r="U35" s="423"/>
      <c r="V35" s="423"/>
      <c r="W35" s="423"/>
      <c r="X35" s="423"/>
      <c r="Y35" s="423"/>
      <c r="Z35" s="423"/>
    </row>
    <row r="36" spans="1:26" ht="12.75" customHeight="1">
      <c r="A36" s="419" t="str">
        <f>IF(ISBLANK('Funções Dados'!C39),"",'Funções Dados'!C39)</f>
        <v/>
      </c>
      <c r="B36" s="417" t="str">
        <f>IF((A36=""),"",LOOKUP(A36,'Casos de Uso'!$B$3:B$102,'Casos de Uso'!$C$3:C$102))</f>
        <v/>
      </c>
      <c r="C36" s="417" t="str">
        <f>IF(ISBLANK('Funções Dados'!B39),"",'Funções Dados'!B39)</f>
        <v/>
      </c>
      <c r="D36" s="420" t="str">
        <f>IF(ISBLANK('Funções Dados'!M39), "", 'Funções Dados'!M39)</f>
        <v/>
      </c>
      <c r="E36" s="420" t="str">
        <f>IF(ISBLANK('Funções Dados'!N39), "", 'Funções Dados'!N39)</f>
        <v/>
      </c>
      <c r="F36" s="420" t="str">
        <f>IF(ISBLANK('Funções Dados'!O39), "", 'Funções Dados'!O39)</f>
        <v/>
      </c>
      <c r="G36" s="420" t="str">
        <f>IF(ISBLANK('Funções Dados'!P39), "", 'Funções Dados'!P39)</f>
        <v/>
      </c>
      <c r="H36" s="420" t="str">
        <f>IF(ISBLANK('Funções Dados'!Q39), "", 'Funções Dados'!Q39)</f>
        <v/>
      </c>
      <c r="I36" s="421" t="str">
        <f>IF(ISBLANK('Funções Dados'!S39),"", 'Funções Dados'!S39)</f>
        <v/>
      </c>
      <c r="J36" s="421" t="str">
        <f>IF(ISBLANK('Funções Dados'!T39),"", 'Funções Dados'!T39)</f>
        <v/>
      </c>
      <c r="K36" s="421" t="str">
        <f>IF(ISBLANK('Funções Dados'!U39),"", 'Funções Dados'!U39)</f>
        <v/>
      </c>
      <c r="L36" s="420" t="str">
        <f>IF(ISBLANK('Funções Dados'!AA39),"",'Funções Dados'!AA39)</f>
        <v/>
      </c>
      <c r="M36" s="421" t="str">
        <f>IF(ISBLANK('Funções Dados'!AB39),"",'Funções Dados'!AB39)</f>
        <v/>
      </c>
      <c r="N36" s="422" t="str">
        <f>IF(ISBLANK('Funções Dados'!R39),"", 'Funções Dados'!R39)</f>
        <v/>
      </c>
      <c r="O36" s="417" t="str">
        <f>IF(ISBLANK('Funções Dados'!AC39),"",'Funções Dados'!AC39)</f>
        <v/>
      </c>
      <c r="P36" s="417" t="str">
        <f>IF(ISBLANK('Funções Dados'!AD39),"",'Funções Dados'!AD39)</f>
        <v/>
      </c>
      <c r="Q36" s="417" t="str">
        <f>IF(ISBLANK('Funções Dados'!AE39),"",'Funções Dados'!AE39)</f>
        <v/>
      </c>
      <c r="R36" s="417" t="str">
        <f>IF(ISBLANK('Funções Dados'!AF39),"",'Funções Dados'!AF39)</f>
        <v/>
      </c>
      <c r="S36" s="418" t="str">
        <f>IF(ISBLANK('Funções Dados'!AG39),"",'Funções Dados'!AG39)</f>
        <v/>
      </c>
      <c r="T36" s="423"/>
      <c r="U36" s="423"/>
      <c r="V36" s="423"/>
      <c r="W36" s="423"/>
      <c r="X36" s="423"/>
      <c r="Y36" s="423"/>
      <c r="Z36" s="423"/>
    </row>
    <row r="37" spans="1:26" ht="12.75" customHeight="1">
      <c r="A37" s="419" t="str">
        <f>IF(ISBLANK('Funções Dados'!C40),"",'Funções Dados'!C40)</f>
        <v/>
      </c>
      <c r="B37" s="417" t="str">
        <f>IF((A37=""),"",LOOKUP(A37,'Casos de Uso'!$B$3:B$102,'Casos de Uso'!$C$3:C$102))</f>
        <v/>
      </c>
      <c r="C37" s="417" t="str">
        <f>IF(ISBLANK('Funções Dados'!B40),"",'Funções Dados'!B40)</f>
        <v/>
      </c>
      <c r="D37" s="420" t="str">
        <f>IF(ISBLANK('Funções Dados'!M40), "", 'Funções Dados'!M40)</f>
        <v/>
      </c>
      <c r="E37" s="420" t="str">
        <f>IF(ISBLANK('Funções Dados'!N40), "", 'Funções Dados'!N40)</f>
        <v/>
      </c>
      <c r="F37" s="420" t="str">
        <f>IF(ISBLANK('Funções Dados'!O40), "", 'Funções Dados'!O40)</f>
        <v/>
      </c>
      <c r="G37" s="420" t="str">
        <f>IF(ISBLANK('Funções Dados'!P40), "", 'Funções Dados'!P40)</f>
        <v/>
      </c>
      <c r="H37" s="420" t="str">
        <f>IF(ISBLANK('Funções Dados'!Q40), "", 'Funções Dados'!Q40)</f>
        <v/>
      </c>
      <c r="I37" s="421" t="str">
        <f>IF(ISBLANK('Funções Dados'!S40),"", 'Funções Dados'!S40)</f>
        <v/>
      </c>
      <c r="J37" s="421" t="str">
        <f>IF(ISBLANK('Funções Dados'!T40),"", 'Funções Dados'!T40)</f>
        <v/>
      </c>
      <c r="K37" s="421" t="str">
        <f>IF(ISBLANK('Funções Dados'!U40),"", 'Funções Dados'!U40)</f>
        <v/>
      </c>
      <c r="L37" s="420" t="str">
        <f>IF(ISBLANK('Funções Dados'!AA40),"",'Funções Dados'!AA40)</f>
        <v/>
      </c>
      <c r="M37" s="421" t="str">
        <f>IF(ISBLANK('Funções Dados'!AB40),"",'Funções Dados'!AB40)</f>
        <v/>
      </c>
      <c r="N37" s="422" t="str">
        <f>IF(ISBLANK('Funções Dados'!R40),"", 'Funções Dados'!R40)</f>
        <v/>
      </c>
      <c r="O37" s="417" t="str">
        <f>IF(ISBLANK('Funções Dados'!AC40),"",'Funções Dados'!AC40)</f>
        <v/>
      </c>
      <c r="P37" s="417" t="str">
        <f>IF(ISBLANK('Funções Dados'!AD40),"",'Funções Dados'!AD40)</f>
        <v/>
      </c>
      <c r="Q37" s="417" t="str">
        <f>IF(ISBLANK('Funções Dados'!AE40),"",'Funções Dados'!AE40)</f>
        <v/>
      </c>
      <c r="R37" s="417" t="str">
        <f>IF(ISBLANK('Funções Dados'!AF40),"",'Funções Dados'!AF40)</f>
        <v/>
      </c>
      <c r="S37" s="418" t="str">
        <f>IF(ISBLANK('Funções Dados'!AG40),"",'Funções Dados'!AG40)</f>
        <v/>
      </c>
      <c r="T37" s="423"/>
      <c r="U37" s="423"/>
      <c r="V37" s="423"/>
      <c r="W37" s="423"/>
      <c r="X37" s="423"/>
      <c r="Y37" s="423"/>
      <c r="Z37" s="423"/>
    </row>
    <row r="38" spans="1:26" ht="12.75" customHeight="1">
      <c r="A38" s="419" t="str">
        <f>IF(ISBLANK('Funções Dados'!C41),"",'Funções Dados'!C41)</f>
        <v/>
      </c>
      <c r="B38" s="417" t="str">
        <f>IF((A38=""),"",LOOKUP(A38,'Casos de Uso'!$B$3:B$102,'Casos de Uso'!$C$3:C$102))</f>
        <v/>
      </c>
      <c r="C38" s="417" t="str">
        <f>IF(ISBLANK('Funções Dados'!B41),"",'Funções Dados'!B41)</f>
        <v/>
      </c>
      <c r="D38" s="420" t="str">
        <f>IF(ISBLANK('Funções Dados'!M41), "", 'Funções Dados'!M41)</f>
        <v/>
      </c>
      <c r="E38" s="420" t="str">
        <f>IF(ISBLANK('Funções Dados'!N41), "", 'Funções Dados'!N41)</f>
        <v/>
      </c>
      <c r="F38" s="420" t="str">
        <f>IF(ISBLANK('Funções Dados'!O41), "", 'Funções Dados'!O41)</f>
        <v/>
      </c>
      <c r="G38" s="420" t="str">
        <f>IF(ISBLANK('Funções Dados'!P41), "", 'Funções Dados'!P41)</f>
        <v/>
      </c>
      <c r="H38" s="420" t="str">
        <f>IF(ISBLANK('Funções Dados'!Q41), "", 'Funções Dados'!Q41)</f>
        <v/>
      </c>
      <c r="I38" s="421" t="str">
        <f>IF(ISBLANK('Funções Dados'!S41),"", 'Funções Dados'!S41)</f>
        <v/>
      </c>
      <c r="J38" s="421" t="str">
        <f>IF(ISBLANK('Funções Dados'!T41),"", 'Funções Dados'!T41)</f>
        <v/>
      </c>
      <c r="K38" s="421" t="str">
        <f>IF(ISBLANK('Funções Dados'!U41),"", 'Funções Dados'!U41)</f>
        <v/>
      </c>
      <c r="L38" s="420" t="str">
        <f>IF(ISBLANK('Funções Dados'!AA41),"",'Funções Dados'!AA41)</f>
        <v/>
      </c>
      <c r="M38" s="421" t="str">
        <f>IF(ISBLANK('Funções Dados'!AB41),"",'Funções Dados'!AB41)</f>
        <v/>
      </c>
      <c r="N38" s="422" t="str">
        <f>IF(ISBLANK('Funções Dados'!R41),"", 'Funções Dados'!R41)</f>
        <v/>
      </c>
      <c r="O38" s="417" t="str">
        <f>IF(ISBLANK('Funções Dados'!AC41),"",'Funções Dados'!AC41)</f>
        <v/>
      </c>
      <c r="P38" s="417" t="str">
        <f>IF(ISBLANK('Funções Dados'!AD41),"",'Funções Dados'!AD41)</f>
        <v/>
      </c>
      <c r="Q38" s="417" t="str">
        <f>IF(ISBLANK('Funções Dados'!AE41),"",'Funções Dados'!AE41)</f>
        <v/>
      </c>
      <c r="R38" s="417" t="str">
        <f>IF(ISBLANK('Funções Dados'!AF41),"",'Funções Dados'!AF41)</f>
        <v/>
      </c>
      <c r="S38" s="418" t="str">
        <f>IF(ISBLANK('Funções Dados'!AG41),"",'Funções Dados'!AG41)</f>
        <v/>
      </c>
      <c r="T38" s="423"/>
      <c r="U38" s="423"/>
      <c r="V38" s="423"/>
      <c r="W38" s="423"/>
      <c r="X38" s="423"/>
      <c r="Y38" s="423"/>
      <c r="Z38" s="423"/>
    </row>
    <row r="39" spans="1:26" ht="12.75" customHeight="1">
      <c r="A39" s="419" t="str">
        <f>IF(ISBLANK('Funções Dados'!C42),"",'Funções Dados'!C42)</f>
        <v/>
      </c>
      <c r="B39" s="417" t="str">
        <f>IF((A39=""),"",LOOKUP(A39,'Casos de Uso'!$B$3:B$102,'Casos de Uso'!$C$3:C$102))</f>
        <v/>
      </c>
      <c r="C39" s="417" t="str">
        <f>IF(ISBLANK('Funções Dados'!B42),"",'Funções Dados'!B42)</f>
        <v/>
      </c>
      <c r="D39" s="420" t="str">
        <f>IF(ISBLANK('Funções Dados'!M42), "", 'Funções Dados'!M42)</f>
        <v/>
      </c>
      <c r="E39" s="420" t="str">
        <f>IF(ISBLANK('Funções Dados'!N42), "", 'Funções Dados'!N42)</f>
        <v/>
      </c>
      <c r="F39" s="420" t="str">
        <f>IF(ISBLANK('Funções Dados'!O42), "", 'Funções Dados'!O42)</f>
        <v/>
      </c>
      <c r="G39" s="420" t="str">
        <f>IF(ISBLANK('Funções Dados'!P42), "", 'Funções Dados'!P42)</f>
        <v/>
      </c>
      <c r="H39" s="420" t="str">
        <f>IF(ISBLANK('Funções Dados'!Q42), "", 'Funções Dados'!Q42)</f>
        <v/>
      </c>
      <c r="I39" s="421" t="str">
        <f>IF(ISBLANK('Funções Dados'!S42),"", 'Funções Dados'!S42)</f>
        <v/>
      </c>
      <c r="J39" s="421" t="str">
        <f>IF(ISBLANK('Funções Dados'!T42),"", 'Funções Dados'!T42)</f>
        <v/>
      </c>
      <c r="K39" s="421" t="str">
        <f>IF(ISBLANK('Funções Dados'!U42),"", 'Funções Dados'!U42)</f>
        <v/>
      </c>
      <c r="L39" s="420" t="str">
        <f>IF(ISBLANK('Funções Dados'!AA42),"",'Funções Dados'!AA42)</f>
        <v/>
      </c>
      <c r="M39" s="421" t="str">
        <f>IF(ISBLANK('Funções Dados'!AB42),"",'Funções Dados'!AB42)</f>
        <v/>
      </c>
      <c r="N39" s="422" t="str">
        <f>IF(ISBLANK('Funções Dados'!R42),"", 'Funções Dados'!R42)</f>
        <v/>
      </c>
      <c r="O39" s="417" t="str">
        <f>IF(ISBLANK('Funções Dados'!AC42),"",'Funções Dados'!AC42)</f>
        <v/>
      </c>
      <c r="P39" s="417" t="str">
        <f>IF(ISBLANK('Funções Dados'!AD42),"",'Funções Dados'!AD42)</f>
        <v/>
      </c>
      <c r="Q39" s="417" t="str">
        <f>IF(ISBLANK('Funções Dados'!AE42),"",'Funções Dados'!AE42)</f>
        <v/>
      </c>
      <c r="R39" s="417" t="str">
        <f>IF(ISBLANK('Funções Dados'!AF42),"",'Funções Dados'!AF42)</f>
        <v/>
      </c>
      <c r="S39" s="418" t="str">
        <f>IF(ISBLANK('Funções Dados'!AG42),"",'Funções Dados'!AG42)</f>
        <v/>
      </c>
      <c r="T39" s="423"/>
      <c r="U39" s="423"/>
      <c r="V39" s="423"/>
      <c r="W39" s="423"/>
      <c r="X39" s="423"/>
      <c r="Y39" s="423"/>
      <c r="Z39" s="423"/>
    </row>
    <row r="40" spans="1:26" ht="12.75" customHeight="1">
      <c r="A40" s="419" t="str">
        <f>IF(ISBLANK('Funções Dados'!C43),"",'Funções Dados'!C43)</f>
        <v/>
      </c>
      <c r="B40" s="417" t="str">
        <f>IF((A40=""),"",LOOKUP(A40,'Casos de Uso'!$B$3:B$102,'Casos de Uso'!$C$3:C$102))</f>
        <v/>
      </c>
      <c r="C40" s="417" t="str">
        <f>IF(ISBLANK('Funções Dados'!B43),"",'Funções Dados'!B43)</f>
        <v/>
      </c>
      <c r="D40" s="420" t="str">
        <f>IF(ISBLANK('Funções Dados'!M43), "", 'Funções Dados'!M43)</f>
        <v/>
      </c>
      <c r="E40" s="420" t="str">
        <f>IF(ISBLANK('Funções Dados'!N43), "", 'Funções Dados'!N43)</f>
        <v/>
      </c>
      <c r="F40" s="420" t="str">
        <f>IF(ISBLANK('Funções Dados'!O43), "", 'Funções Dados'!O43)</f>
        <v/>
      </c>
      <c r="G40" s="420" t="str">
        <f>IF(ISBLANK('Funções Dados'!P43), "", 'Funções Dados'!P43)</f>
        <v/>
      </c>
      <c r="H40" s="420" t="str">
        <f>IF(ISBLANK('Funções Dados'!Q43), "", 'Funções Dados'!Q43)</f>
        <v/>
      </c>
      <c r="I40" s="421" t="str">
        <f>IF(ISBLANK('Funções Dados'!S43),"", 'Funções Dados'!S43)</f>
        <v/>
      </c>
      <c r="J40" s="421" t="str">
        <f>IF(ISBLANK('Funções Dados'!T43),"", 'Funções Dados'!T43)</f>
        <v/>
      </c>
      <c r="K40" s="421" t="str">
        <f>IF(ISBLANK('Funções Dados'!U43),"", 'Funções Dados'!U43)</f>
        <v/>
      </c>
      <c r="L40" s="420" t="str">
        <f>IF(ISBLANK('Funções Dados'!AA43),"",'Funções Dados'!AA43)</f>
        <v/>
      </c>
      <c r="M40" s="421" t="str">
        <f>IF(ISBLANK('Funções Dados'!AB43),"",'Funções Dados'!AB43)</f>
        <v/>
      </c>
      <c r="N40" s="422" t="str">
        <f>IF(ISBLANK('Funções Dados'!R43),"", 'Funções Dados'!R43)</f>
        <v/>
      </c>
      <c r="O40" s="417" t="str">
        <f>IF(ISBLANK('Funções Dados'!AC43),"",'Funções Dados'!AC43)</f>
        <v/>
      </c>
      <c r="P40" s="417" t="str">
        <f>IF(ISBLANK('Funções Dados'!AD43),"",'Funções Dados'!AD43)</f>
        <v/>
      </c>
      <c r="Q40" s="417" t="str">
        <f>IF(ISBLANK('Funções Dados'!AE43),"",'Funções Dados'!AE43)</f>
        <v/>
      </c>
      <c r="R40" s="417" t="str">
        <f>IF(ISBLANK('Funções Dados'!AF43),"",'Funções Dados'!AF43)</f>
        <v/>
      </c>
      <c r="S40" s="418" t="str">
        <f>IF(ISBLANK('Funções Dados'!AG43),"",'Funções Dados'!AG43)</f>
        <v/>
      </c>
      <c r="T40" s="423"/>
      <c r="U40" s="423"/>
      <c r="V40" s="423"/>
      <c r="W40" s="423"/>
      <c r="X40" s="423"/>
      <c r="Y40" s="423"/>
      <c r="Z40" s="423"/>
    </row>
    <row r="41" spans="1:26" ht="12.75" customHeight="1">
      <c r="A41" s="419" t="str">
        <f>IF(ISBLANK('Funções Dados'!C44),"",'Funções Dados'!C44)</f>
        <v/>
      </c>
      <c r="B41" s="417" t="str">
        <f>IF((A41=""),"",LOOKUP(A41,'Casos de Uso'!$B$3:B$102,'Casos de Uso'!$C$3:C$102))</f>
        <v/>
      </c>
      <c r="C41" s="417" t="str">
        <f>IF(ISBLANK('Funções Dados'!B44),"",'Funções Dados'!B44)</f>
        <v/>
      </c>
      <c r="D41" s="420" t="str">
        <f>IF(ISBLANK('Funções Dados'!M44), "", 'Funções Dados'!M44)</f>
        <v/>
      </c>
      <c r="E41" s="420" t="str">
        <f>IF(ISBLANK('Funções Dados'!N44), "", 'Funções Dados'!N44)</f>
        <v/>
      </c>
      <c r="F41" s="420" t="str">
        <f>IF(ISBLANK('Funções Dados'!O44), "", 'Funções Dados'!O44)</f>
        <v/>
      </c>
      <c r="G41" s="420" t="str">
        <f>IF(ISBLANK('Funções Dados'!P44), "", 'Funções Dados'!P44)</f>
        <v/>
      </c>
      <c r="H41" s="420" t="str">
        <f>IF(ISBLANK('Funções Dados'!Q44), "", 'Funções Dados'!Q44)</f>
        <v/>
      </c>
      <c r="I41" s="421" t="str">
        <f>IF(ISBLANK('Funções Dados'!S44),"", 'Funções Dados'!S44)</f>
        <v/>
      </c>
      <c r="J41" s="421" t="str">
        <f>IF(ISBLANK('Funções Dados'!T44),"", 'Funções Dados'!T44)</f>
        <v/>
      </c>
      <c r="K41" s="421" t="str">
        <f>IF(ISBLANK('Funções Dados'!U44),"", 'Funções Dados'!U44)</f>
        <v/>
      </c>
      <c r="L41" s="420" t="str">
        <f>IF(ISBLANK('Funções Dados'!AA44),"",'Funções Dados'!AA44)</f>
        <v/>
      </c>
      <c r="M41" s="421" t="str">
        <f>IF(ISBLANK('Funções Dados'!AB44),"",'Funções Dados'!AB44)</f>
        <v/>
      </c>
      <c r="N41" s="422" t="str">
        <f>IF(ISBLANK('Funções Dados'!R44),"", 'Funções Dados'!R44)</f>
        <v/>
      </c>
      <c r="O41" s="417" t="str">
        <f>IF(ISBLANK('Funções Dados'!AC44),"",'Funções Dados'!AC44)</f>
        <v/>
      </c>
      <c r="P41" s="417" t="str">
        <f>IF(ISBLANK('Funções Dados'!AD44),"",'Funções Dados'!AD44)</f>
        <v/>
      </c>
      <c r="Q41" s="417" t="str">
        <f>IF(ISBLANK('Funções Dados'!AE44),"",'Funções Dados'!AE44)</f>
        <v/>
      </c>
      <c r="R41" s="417" t="str">
        <f>IF(ISBLANK('Funções Dados'!AF44),"",'Funções Dados'!AF44)</f>
        <v/>
      </c>
      <c r="S41" s="418" t="str">
        <f>IF(ISBLANK('Funções Dados'!AG44),"",'Funções Dados'!AG44)</f>
        <v/>
      </c>
      <c r="T41" s="423"/>
      <c r="U41" s="423"/>
      <c r="V41" s="423"/>
      <c r="W41" s="423"/>
      <c r="X41" s="423"/>
      <c r="Y41" s="423"/>
      <c r="Z41" s="423"/>
    </row>
    <row r="42" spans="1:26" ht="12.75" customHeight="1">
      <c r="A42" s="419" t="str">
        <f>IF(ISBLANK('Funções Dados'!C45),"",'Funções Dados'!C45)</f>
        <v/>
      </c>
      <c r="B42" s="417" t="str">
        <f>IF((A42=""),"",LOOKUP(A42,'Casos de Uso'!$B$3:B$102,'Casos de Uso'!$C$3:C$102))</f>
        <v/>
      </c>
      <c r="C42" s="417" t="str">
        <f>IF(ISBLANK('Funções Dados'!B45),"",'Funções Dados'!B45)</f>
        <v/>
      </c>
      <c r="D42" s="420" t="str">
        <f>IF(ISBLANK('Funções Dados'!M45), "", 'Funções Dados'!M45)</f>
        <v/>
      </c>
      <c r="E42" s="420" t="str">
        <f>IF(ISBLANK('Funções Dados'!N45), "", 'Funções Dados'!N45)</f>
        <v/>
      </c>
      <c r="F42" s="420" t="str">
        <f>IF(ISBLANK('Funções Dados'!O45), "", 'Funções Dados'!O45)</f>
        <v/>
      </c>
      <c r="G42" s="420" t="str">
        <f>IF(ISBLANK('Funções Dados'!P45), "", 'Funções Dados'!P45)</f>
        <v/>
      </c>
      <c r="H42" s="420" t="str">
        <f>IF(ISBLANK('Funções Dados'!Q45), "", 'Funções Dados'!Q45)</f>
        <v/>
      </c>
      <c r="I42" s="421" t="str">
        <f>IF(ISBLANK('Funções Dados'!S45),"", 'Funções Dados'!S45)</f>
        <v/>
      </c>
      <c r="J42" s="421" t="str">
        <f>IF(ISBLANK('Funções Dados'!T45),"", 'Funções Dados'!T45)</f>
        <v/>
      </c>
      <c r="K42" s="421" t="str">
        <f>IF(ISBLANK('Funções Dados'!U45),"", 'Funções Dados'!U45)</f>
        <v/>
      </c>
      <c r="L42" s="420" t="str">
        <f>IF(ISBLANK('Funções Dados'!AA45),"",'Funções Dados'!AA45)</f>
        <v/>
      </c>
      <c r="M42" s="421" t="str">
        <f>IF(ISBLANK('Funções Dados'!AB45),"",'Funções Dados'!AB45)</f>
        <v/>
      </c>
      <c r="N42" s="422" t="str">
        <f>IF(ISBLANK('Funções Dados'!R45),"", 'Funções Dados'!R45)</f>
        <v/>
      </c>
      <c r="O42" s="417" t="str">
        <f>IF(ISBLANK('Funções Dados'!AC45),"",'Funções Dados'!AC45)</f>
        <v/>
      </c>
      <c r="P42" s="417" t="str">
        <f>IF(ISBLANK('Funções Dados'!AD45),"",'Funções Dados'!AD45)</f>
        <v/>
      </c>
      <c r="Q42" s="417" t="str">
        <f>IF(ISBLANK('Funções Dados'!AE45),"",'Funções Dados'!AE45)</f>
        <v/>
      </c>
      <c r="R42" s="417" t="str">
        <f>IF(ISBLANK('Funções Dados'!AF45),"",'Funções Dados'!AF45)</f>
        <v/>
      </c>
      <c r="S42" s="418" t="str">
        <f>IF(ISBLANK('Funções Dados'!AG45),"",'Funções Dados'!AG45)</f>
        <v/>
      </c>
      <c r="T42" s="423"/>
      <c r="U42" s="423"/>
      <c r="V42" s="423"/>
      <c r="W42" s="423"/>
      <c r="X42" s="423"/>
      <c r="Y42" s="423"/>
      <c r="Z42" s="423"/>
    </row>
    <row r="43" spans="1:26" ht="12.75" customHeight="1">
      <c r="A43" s="419" t="str">
        <f>IF(ISBLANK('Funções Dados'!C46),"",'Funções Dados'!C46)</f>
        <v/>
      </c>
      <c r="B43" s="417" t="str">
        <f>IF((A43=""),"",LOOKUP(A43,'Casos de Uso'!$B$3:B$102,'Casos de Uso'!$C$3:C$102))</f>
        <v/>
      </c>
      <c r="C43" s="417" t="str">
        <f>IF(ISBLANK('Funções Dados'!B46),"",'Funções Dados'!B46)</f>
        <v/>
      </c>
      <c r="D43" s="420" t="str">
        <f>IF(ISBLANK('Funções Dados'!M46), "", 'Funções Dados'!M46)</f>
        <v/>
      </c>
      <c r="E43" s="420" t="str">
        <f>IF(ISBLANK('Funções Dados'!N46), "", 'Funções Dados'!N46)</f>
        <v/>
      </c>
      <c r="F43" s="420" t="str">
        <f>IF(ISBLANK('Funções Dados'!O46), "", 'Funções Dados'!O46)</f>
        <v/>
      </c>
      <c r="G43" s="420" t="str">
        <f>IF(ISBLANK('Funções Dados'!P46), "", 'Funções Dados'!P46)</f>
        <v/>
      </c>
      <c r="H43" s="420" t="str">
        <f>IF(ISBLANK('Funções Dados'!Q46), "", 'Funções Dados'!Q46)</f>
        <v/>
      </c>
      <c r="I43" s="421" t="str">
        <f>IF(ISBLANK('Funções Dados'!S46),"", 'Funções Dados'!S46)</f>
        <v/>
      </c>
      <c r="J43" s="421" t="str">
        <f>IF(ISBLANK('Funções Dados'!T46),"", 'Funções Dados'!T46)</f>
        <v/>
      </c>
      <c r="K43" s="421" t="str">
        <f>IF(ISBLANK('Funções Dados'!U46),"", 'Funções Dados'!U46)</f>
        <v/>
      </c>
      <c r="L43" s="420" t="str">
        <f>IF(ISBLANK('Funções Dados'!AA46),"",'Funções Dados'!AA46)</f>
        <v/>
      </c>
      <c r="M43" s="421" t="str">
        <f>IF(ISBLANK('Funções Dados'!AB46),"",'Funções Dados'!AB46)</f>
        <v/>
      </c>
      <c r="N43" s="422" t="str">
        <f>IF(ISBLANK('Funções Dados'!R46),"", 'Funções Dados'!R46)</f>
        <v/>
      </c>
      <c r="O43" s="417" t="str">
        <f>IF(ISBLANK('Funções Dados'!AC46),"",'Funções Dados'!AC46)</f>
        <v/>
      </c>
      <c r="P43" s="417" t="str">
        <f>IF(ISBLANK('Funções Dados'!AD46),"",'Funções Dados'!AD46)</f>
        <v/>
      </c>
      <c r="Q43" s="417" t="str">
        <f>IF(ISBLANK('Funções Dados'!AE46),"",'Funções Dados'!AE46)</f>
        <v/>
      </c>
      <c r="R43" s="417" t="str">
        <f>IF(ISBLANK('Funções Dados'!AF46),"",'Funções Dados'!AF46)</f>
        <v/>
      </c>
      <c r="S43" s="418" t="str">
        <f>IF(ISBLANK('Funções Dados'!AG46),"",'Funções Dados'!AG46)</f>
        <v/>
      </c>
      <c r="T43" s="423"/>
      <c r="U43" s="423"/>
      <c r="V43" s="423"/>
      <c r="W43" s="423"/>
      <c r="X43" s="423"/>
      <c r="Y43" s="423"/>
      <c r="Z43" s="423"/>
    </row>
    <row r="44" spans="1:26" ht="12.75" customHeight="1">
      <c r="A44" s="419" t="str">
        <f>IF(ISBLANK('Funções Dados'!C47),"",'Funções Dados'!C47)</f>
        <v/>
      </c>
      <c r="B44" s="417" t="str">
        <f>IF((A44=""),"",LOOKUP(A44,'Casos de Uso'!$B$3:B$102,'Casos de Uso'!$C$3:C$102))</f>
        <v/>
      </c>
      <c r="C44" s="417" t="str">
        <f>IF(ISBLANK('Funções Dados'!B47),"",'Funções Dados'!B47)</f>
        <v/>
      </c>
      <c r="D44" s="420" t="str">
        <f>IF(ISBLANK('Funções Dados'!M47), "", 'Funções Dados'!M47)</f>
        <v/>
      </c>
      <c r="E44" s="420" t="str">
        <f>IF(ISBLANK('Funções Dados'!N47), "", 'Funções Dados'!N47)</f>
        <v/>
      </c>
      <c r="F44" s="420" t="str">
        <f>IF(ISBLANK('Funções Dados'!O47), "", 'Funções Dados'!O47)</f>
        <v/>
      </c>
      <c r="G44" s="420" t="str">
        <f>IF(ISBLANK('Funções Dados'!P47), "", 'Funções Dados'!P47)</f>
        <v/>
      </c>
      <c r="H44" s="420" t="str">
        <f>IF(ISBLANK('Funções Dados'!Q47), "", 'Funções Dados'!Q47)</f>
        <v/>
      </c>
      <c r="I44" s="421" t="str">
        <f>IF(ISBLANK('Funções Dados'!S47),"", 'Funções Dados'!S47)</f>
        <v/>
      </c>
      <c r="J44" s="421" t="str">
        <f>IF(ISBLANK('Funções Dados'!T47),"", 'Funções Dados'!T47)</f>
        <v/>
      </c>
      <c r="K44" s="421" t="str">
        <f>IF(ISBLANK('Funções Dados'!U47),"", 'Funções Dados'!U47)</f>
        <v/>
      </c>
      <c r="L44" s="420" t="str">
        <f>IF(ISBLANK('Funções Dados'!AA47),"",'Funções Dados'!AA47)</f>
        <v/>
      </c>
      <c r="M44" s="421" t="str">
        <f>IF(ISBLANK('Funções Dados'!AB47),"",'Funções Dados'!AB47)</f>
        <v/>
      </c>
      <c r="N44" s="422" t="str">
        <f>IF(ISBLANK('Funções Dados'!R47),"", 'Funções Dados'!R47)</f>
        <v/>
      </c>
      <c r="O44" s="417" t="str">
        <f>IF(ISBLANK('Funções Dados'!AC47),"",'Funções Dados'!AC47)</f>
        <v/>
      </c>
      <c r="P44" s="417" t="str">
        <f>IF(ISBLANK('Funções Dados'!AD47),"",'Funções Dados'!AD47)</f>
        <v/>
      </c>
      <c r="Q44" s="417" t="str">
        <f>IF(ISBLANK('Funções Dados'!AE47),"",'Funções Dados'!AE47)</f>
        <v/>
      </c>
      <c r="R44" s="417" t="str">
        <f>IF(ISBLANK('Funções Dados'!AF47),"",'Funções Dados'!AF47)</f>
        <v/>
      </c>
      <c r="S44" s="418" t="str">
        <f>IF(ISBLANK('Funções Dados'!AG47),"",'Funções Dados'!AG47)</f>
        <v/>
      </c>
      <c r="T44" s="423"/>
      <c r="U44" s="423"/>
      <c r="V44" s="423"/>
      <c r="W44" s="423"/>
      <c r="X44" s="423"/>
      <c r="Y44" s="423"/>
      <c r="Z44" s="423"/>
    </row>
    <row r="45" spans="1:26" ht="12.75" customHeight="1">
      <c r="A45" s="419" t="str">
        <f>IF(ISBLANK('Funções Dados'!C48),"",'Funções Dados'!C48)</f>
        <v/>
      </c>
      <c r="B45" s="417" t="str">
        <f>IF((A45=""),"",LOOKUP(A45,'Casos de Uso'!$B$3:B$102,'Casos de Uso'!$C$3:C$102))</f>
        <v/>
      </c>
      <c r="C45" s="417" t="str">
        <f>IF(ISBLANK('Funções Dados'!B48),"",'Funções Dados'!B48)</f>
        <v/>
      </c>
      <c r="D45" s="420" t="str">
        <f>IF(ISBLANK('Funções Dados'!M48), "", 'Funções Dados'!M48)</f>
        <v/>
      </c>
      <c r="E45" s="420" t="str">
        <f>IF(ISBLANK('Funções Dados'!N48), "", 'Funções Dados'!N48)</f>
        <v/>
      </c>
      <c r="F45" s="420" t="str">
        <f>IF(ISBLANK('Funções Dados'!O48), "", 'Funções Dados'!O48)</f>
        <v/>
      </c>
      <c r="G45" s="420" t="str">
        <f>IF(ISBLANK('Funções Dados'!P48), "", 'Funções Dados'!P48)</f>
        <v/>
      </c>
      <c r="H45" s="420" t="str">
        <f>IF(ISBLANK('Funções Dados'!Q48), "", 'Funções Dados'!Q48)</f>
        <v/>
      </c>
      <c r="I45" s="421" t="str">
        <f>IF(ISBLANK('Funções Dados'!S48),"", 'Funções Dados'!S48)</f>
        <v/>
      </c>
      <c r="J45" s="421" t="str">
        <f>IF(ISBLANK('Funções Dados'!T48),"", 'Funções Dados'!T48)</f>
        <v/>
      </c>
      <c r="K45" s="421" t="str">
        <f>IF(ISBLANK('Funções Dados'!U48),"", 'Funções Dados'!U48)</f>
        <v/>
      </c>
      <c r="L45" s="420" t="str">
        <f>IF(ISBLANK('Funções Dados'!AA48),"",'Funções Dados'!AA48)</f>
        <v/>
      </c>
      <c r="M45" s="421" t="str">
        <f>IF(ISBLANK('Funções Dados'!AB48),"",'Funções Dados'!AB48)</f>
        <v/>
      </c>
      <c r="N45" s="422" t="str">
        <f>IF(ISBLANK('Funções Dados'!R48),"", 'Funções Dados'!R48)</f>
        <v/>
      </c>
      <c r="O45" s="417" t="str">
        <f>IF(ISBLANK('Funções Dados'!AC48),"",'Funções Dados'!AC48)</f>
        <v/>
      </c>
      <c r="P45" s="417" t="str">
        <f>IF(ISBLANK('Funções Dados'!AD48),"",'Funções Dados'!AD48)</f>
        <v/>
      </c>
      <c r="Q45" s="417" t="str">
        <f>IF(ISBLANK('Funções Dados'!AE48),"",'Funções Dados'!AE48)</f>
        <v/>
      </c>
      <c r="R45" s="417" t="str">
        <f>IF(ISBLANK('Funções Dados'!AF48),"",'Funções Dados'!AF48)</f>
        <v/>
      </c>
      <c r="S45" s="418" t="str">
        <f>IF(ISBLANK('Funções Dados'!AG48),"",'Funções Dados'!AG48)</f>
        <v/>
      </c>
      <c r="T45" s="423"/>
      <c r="U45" s="423"/>
      <c r="V45" s="423"/>
      <c r="W45" s="423"/>
      <c r="X45" s="423"/>
      <c r="Y45" s="423"/>
      <c r="Z45" s="423"/>
    </row>
    <row r="46" spans="1:26" ht="12.75" customHeight="1">
      <c r="A46" s="419" t="str">
        <f>IF(ISBLANK('Funções Dados'!C49),"",'Funções Dados'!C49)</f>
        <v/>
      </c>
      <c r="B46" s="417" t="str">
        <f>IF((A46=""),"",LOOKUP(A46,'Casos de Uso'!$B$3:B$102,'Casos de Uso'!$C$3:C$102))</f>
        <v/>
      </c>
      <c r="C46" s="417" t="str">
        <f>IF(ISBLANK('Funções Dados'!B49),"",'Funções Dados'!B49)</f>
        <v/>
      </c>
      <c r="D46" s="420" t="str">
        <f>IF(ISBLANK('Funções Dados'!M49), "", 'Funções Dados'!M49)</f>
        <v/>
      </c>
      <c r="E46" s="420" t="str">
        <f>IF(ISBLANK('Funções Dados'!N49), "", 'Funções Dados'!N49)</f>
        <v/>
      </c>
      <c r="F46" s="420" t="str">
        <f>IF(ISBLANK('Funções Dados'!O49), "", 'Funções Dados'!O49)</f>
        <v/>
      </c>
      <c r="G46" s="420" t="str">
        <f>IF(ISBLANK('Funções Dados'!P49), "", 'Funções Dados'!P49)</f>
        <v/>
      </c>
      <c r="H46" s="420" t="str">
        <f>IF(ISBLANK('Funções Dados'!Q49), "", 'Funções Dados'!Q49)</f>
        <v/>
      </c>
      <c r="I46" s="421" t="str">
        <f>IF(ISBLANK('Funções Dados'!S49),"", 'Funções Dados'!S49)</f>
        <v/>
      </c>
      <c r="J46" s="421" t="str">
        <f>IF(ISBLANK('Funções Dados'!T49),"", 'Funções Dados'!T49)</f>
        <v/>
      </c>
      <c r="K46" s="421" t="str">
        <f>IF(ISBLANK('Funções Dados'!U49),"", 'Funções Dados'!U49)</f>
        <v/>
      </c>
      <c r="L46" s="420" t="str">
        <f>IF(ISBLANK('Funções Dados'!AA49),"",'Funções Dados'!AA49)</f>
        <v/>
      </c>
      <c r="M46" s="421" t="str">
        <f>IF(ISBLANK('Funções Dados'!AB49),"",'Funções Dados'!AB49)</f>
        <v/>
      </c>
      <c r="N46" s="422" t="str">
        <f>IF(ISBLANK('Funções Dados'!R49),"", 'Funções Dados'!R49)</f>
        <v/>
      </c>
      <c r="O46" s="417" t="str">
        <f>IF(ISBLANK('Funções Dados'!AC49),"",'Funções Dados'!AC49)</f>
        <v/>
      </c>
      <c r="P46" s="417" t="str">
        <f>IF(ISBLANK('Funções Dados'!AD49),"",'Funções Dados'!AD49)</f>
        <v/>
      </c>
      <c r="Q46" s="417" t="str">
        <f>IF(ISBLANK('Funções Dados'!AE49),"",'Funções Dados'!AE49)</f>
        <v/>
      </c>
      <c r="R46" s="417" t="str">
        <f>IF(ISBLANK('Funções Dados'!AF49),"",'Funções Dados'!AF49)</f>
        <v/>
      </c>
      <c r="S46" s="418" t="str">
        <f>IF(ISBLANK('Funções Dados'!AG49),"",'Funções Dados'!AG49)</f>
        <v/>
      </c>
      <c r="T46" s="423"/>
      <c r="U46" s="423"/>
      <c r="V46" s="423"/>
      <c r="W46" s="423"/>
      <c r="X46" s="423"/>
      <c r="Y46" s="423"/>
      <c r="Z46" s="423"/>
    </row>
    <row r="47" spans="1:26" ht="12.75" customHeight="1">
      <c r="A47" s="419" t="str">
        <f>IF(ISBLANK('Funções Dados'!C50),"",'Funções Dados'!C50)</f>
        <v/>
      </c>
      <c r="B47" s="417" t="str">
        <f>IF((A47=""),"",LOOKUP(A47,'Casos de Uso'!$B$3:B$102,'Casos de Uso'!$C$3:C$102))</f>
        <v/>
      </c>
      <c r="C47" s="417" t="str">
        <f>IF(ISBLANK('Funções Dados'!B50),"",'Funções Dados'!B50)</f>
        <v/>
      </c>
      <c r="D47" s="420" t="str">
        <f>IF(ISBLANK('Funções Dados'!M50), "", 'Funções Dados'!M50)</f>
        <v/>
      </c>
      <c r="E47" s="420" t="str">
        <f>IF(ISBLANK('Funções Dados'!N50), "", 'Funções Dados'!N50)</f>
        <v/>
      </c>
      <c r="F47" s="420" t="str">
        <f>IF(ISBLANK('Funções Dados'!O50), "", 'Funções Dados'!O50)</f>
        <v/>
      </c>
      <c r="G47" s="420" t="str">
        <f>IF(ISBLANK('Funções Dados'!P50), "", 'Funções Dados'!P50)</f>
        <v/>
      </c>
      <c r="H47" s="420" t="str">
        <f>IF(ISBLANK('Funções Dados'!Q50), "", 'Funções Dados'!Q50)</f>
        <v/>
      </c>
      <c r="I47" s="421" t="str">
        <f>IF(ISBLANK('Funções Dados'!S50),"", 'Funções Dados'!S50)</f>
        <v/>
      </c>
      <c r="J47" s="421" t="str">
        <f>IF(ISBLANK('Funções Dados'!T50),"", 'Funções Dados'!T50)</f>
        <v/>
      </c>
      <c r="K47" s="421" t="str">
        <f>IF(ISBLANK('Funções Dados'!U50),"", 'Funções Dados'!U50)</f>
        <v/>
      </c>
      <c r="L47" s="420" t="str">
        <f>IF(ISBLANK('Funções Dados'!AA50),"",'Funções Dados'!AA50)</f>
        <v/>
      </c>
      <c r="M47" s="421" t="str">
        <f>IF(ISBLANK('Funções Dados'!AB50),"",'Funções Dados'!AB50)</f>
        <v/>
      </c>
      <c r="N47" s="422" t="str">
        <f>IF(ISBLANK('Funções Dados'!R50),"", 'Funções Dados'!R50)</f>
        <v/>
      </c>
      <c r="O47" s="417" t="str">
        <f>IF(ISBLANK('Funções Dados'!AC50),"",'Funções Dados'!AC50)</f>
        <v/>
      </c>
      <c r="P47" s="417" t="str">
        <f>IF(ISBLANK('Funções Dados'!AD50),"",'Funções Dados'!AD50)</f>
        <v/>
      </c>
      <c r="Q47" s="417" t="str">
        <f>IF(ISBLANK('Funções Dados'!AE50),"",'Funções Dados'!AE50)</f>
        <v/>
      </c>
      <c r="R47" s="417" t="str">
        <f>IF(ISBLANK('Funções Dados'!AF50),"",'Funções Dados'!AF50)</f>
        <v/>
      </c>
      <c r="S47" s="418" t="str">
        <f>IF(ISBLANK('Funções Dados'!AG50),"",'Funções Dados'!AG50)</f>
        <v/>
      </c>
      <c r="T47" s="423"/>
      <c r="U47" s="423"/>
      <c r="V47" s="423"/>
      <c r="W47" s="423"/>
      <c r="X47" s="423"/>
      <c r="Y47" s="423"/>
      <c r="Z47" s="423"/>
    </row>
    <row r="48" spans="1:26" ht="12.75" customHeight="1">
      <c r="A48" s="419" t="str">
        <f>IF(ISBLANK('Funções Dados'!C51),"",'Funções Dados'!C51)</f>
        <v/>
      </c>
      <c r="B48" s="417" t="str">
        <f>IF((A48=""),"",LOOKUP(A48,'Casos de Uso'!$B$3:B$102,'Casos de Uso'!$C$3:C$102))</f>
        <v/>
      </c>
      <c r="C48" s="417" t="str">
        <f>IF(ISBLANK('Funções Dados'!B51),"",'Funções Dados'!B51)</f>
        <v/>
      </c>
      <c r="D48" s="420" t="str">
        <f>IF(ISBLANK('Funções Dados'!M51), "", 'Funções Dados'!M51)</f>
        <v/>
      </c>
      <c r="E48" s="420" t="str">
        <f>IF(ISBLANK('Funções Dados'!N51), "", 'Funções Dados'!N51)</f>
        <v/>
      </c>
      <c r="F48" s="420" t="str">
        <f>IF(ISBLANK('Funções Dados'!O51), "", 'Funções Dados'!O51)</f>
        <v/>
      </c>
      <c r="G48" s="420" t="str">
        <f>IF(ISBLANK('Funções Dados'!P51), "", 'Funções Dados'!P51)</f>
        <v/>
      </c>
      <c r="H48" s="420" t="str">
        <f>IF(ISBLANK('Funções Dados'!Q51), "", 'Funções Dados'!Q51)</f>
        <v/>
      </c>
      <c r="I48" s="421" t="str">
        <f>IF(ISBLANK('Funções Dados'!S51),"", 'Funções Dados'!S51)</f>
        <v/>
      </c>
      <c r="J48" s="421" t="str">
        <f>IF(ISBLANK('Funções Dados'!T51),"", 'Funções Dados'!T51)</f>
        <v/>
      </c>
      <c r="K48" s="421" t="str">
        <f>IF(ISBLANK('Funções Dados'!U51),"", 'Funções Dados'!U51)</f>
        <v/>
      </c>
      <c r="L48" s="420" t="str">
        <f>IF(ISBLANK('Funções Dados'!AA51),"",'Funções Dados'!AA51)</f>
        <v/>
      </c>
      <c r="M48" s="421" t="str">
        <f>IF(ISBLANK('Funções Dados'!AB51),"",'Funções Dados'!AB51)</f>
        <v/>
      </c>
      <c r="N48" s="422" t="str">
        <f>IF(ISBLANK('Funções Dados'!R51),"", 'Funções Dados'!R51)</f>
        <v/>
      </c>
      <c r="O48" s="417" t="str">
        <f>IF(ISBLANK('Funções Dados'!AC51),"",'Funções Dados'!AC51)</f>
        <v/>
      </c>
      <c r="P48" s="417" t="str">
        <f>IF(ISBLANK('Funções Dados'!AD51),"",'Funções Dados'!AD51)</f>
        <v/>
      </c>
      <c r="Q48" s="417" t="str">
        <f>IF(ISBLANK('Funções Dados'!AE51),"",'Funções Dados'!AE51)</f>
        <v/>
      </c>
      <c r="R48" s="417" t="str">
        <f>IF(ISBLANK('Funções Dados'!AF51),"",'Funções Dados'!AF51)</f>
        <v/>
      </c>
      <c r="S48" s="418" t="str">
        <f>IF(ISBLANK('Funções Dados'!AG51),"",'Funções Dados'!AG51)</f>
        <v/>
      </c>
      <c r="T48" s="423"/>
      <c r="U48" s="423"/>
      <c r="V48" s="423"/>
      <c r="W48" s="423"/>
      <c r="X48" s="423"/>
      <c r="Y48" s="423"/>
      <c r="Z48" s="423"/>
    </row>
    <row r="49" spans="1:26" ht="12.75" customHeight="1">
      <c r="A49" s="419" t="str">
        <f>IF(ISBLANK('Funções Dados'!C52),"",'Funções Dados'!C52)</f>
        <v/>
      </c>
      <c r="B49" s="417" t="str">
        <f>IF((A49=""),"",LOOKUP(A49,'Casos de Uso'!$B$3:B$102,'Casos de Uso'!$C$3:C$102))</f>
        <v/>
      </c>
      <c r="C49" s="417" t="str">
        <f>IF(ISBLANK('Funções Dados'!B52),"",'Funções Dados'!B52)</f>
        <v/>
      </c>
      <c r="D49" s="420" t="str">
        <f>IF(ISBLANK('Funções Dados'!M52), "", 'Funções Dados'!M52)</f>
        <v/>
      </c>
      <c r="E49" s="420" t="str">
        <f>IF(ISBLANK('Funções Dados'!N52), "", 'Funções Dados'!N52)</f>
        <v/>
      </c>
      <c r="F49" s="420" t="str">
        <f>IF(ISBLANK('Funções Dados'!O52), "", 'Funções Dados'!O52)</f>
        <v/>
      </c>
      <c r="G49" s="420" t="str">
        <f>IF(ISBLANK('Funções Dados'!P52), "", 'Funções Dados'!P52)</f>
        <v/>
      </c>
      <c r="H49" s="420" t="str">
        <f>IF(ISBLANK('Funções Dados'!Q52), "", 'Funções Dados'!Q52)</f>
        <v/>
      </c>
      <c r="I49" s="421" t="str">
        <f>IF(ISBLANK('Funções Dados'!S52),"", 'Funções Dados'!S52)</f>
        <v/>
      </c>
      <c r="J49" s="421" t="str">
        <f>IF(ISBLANK('Funções Dados'!T52),"", 'Funções Dados'!T52)</f>
        <v/>
      </c>
      <c r="K49" s="421" t="str">
        <f>IF(ISBLANK('Funções Dados'!U52),"", 'Funções Dados'!U52)</f>
        <v/>
      </c>
      <c r="L49" s="420" t="str">
        <f>IF(ISBLANK('Funções Dados'!AA52),"",'Funções Dados'!AA52)</f>
        <v/>
      </c>
      <c r="M49" s="421" t="str">
        <f>IF(ISBLANK('Funções Dados'!AB52),"",'Funções Dados'!AB52)</f>
        <v/>
      </c>
      <c r="N49" s="422" t="str">
        <f>IF(ISBLANK('Funções Dados'!R52),"", 'Funções Dados'!R52)</f>
        <v/>
      </c>
      <c r="O49" s="417" t="str">
        <f>IF(ISBLANK('Funções Dados'!AC52),"",'Funções Dados'!AC52)</f>
        <v/>
      </c>
      <c r="P49" s="417" t="str">
        <f>IF(ISBLANK('Funções Dados'!AD52),"",'Funções Dados'!AD52)</f>
        <v/>
      </c>
      <c r="Q49" s="417" t="str">
        <f>IF(ISBLANK('Funções Dados'!AE52),"",'Funções Dados'!AE52)</f>
        <v/>
      </c>
      <c r="R49" s="417" t="str">
        <f>IF(ISBLANK('Funções Dados'!AF52),"",'Funções Dados'!AF52)</f>
        <v/>
      </c>
      <c r="S49" s="418" t="str">
        <f>IF(ISBLANK('Funções Dados'!AG52),"",'Funções Dados'!AG52)</f>
        <v/>
      </c>
      <c r="T49" s="423"/>
      <c r="U49" s="423"/>
      <c r="V49" s="423"/>
      <c r="W49" s="423"/>
      <c r="X49" s="423"/>
      <c r="Y49" s="423"/>
      <c r="Z49" s="423"/>
    </row>
    <row r="50" spans="1:26" ht="12.75" customHeight="1">
      <c r="A50" s="419" t="str">
        <f>IF(ISBLANK('Funções Dados'!C53),"",'Funções Dados'!C53)</f>
        <v/>
      </c>
      <c r="B50" s="417" t="str">
        <f>IF((A50=""),"",LOOKUP(A50,'Casos de Uso'!$B$3:B$102,'Casos de Uso'!$C$3:C$102))</f>
        <v/>
      </c>
      <c r="C50" s="417" t="str">
        <f>IF(ISBLANK('Funções Dados'!B53),"",'Funções Dados'!B53)</f>
        <v/>
      </c>
      <c r="D50" s="420" t="str">
        <f>IF(ISBLANK('Funções Dados'!M53), "", 'Funções Dados'!M53)</f>
        <v/>
      </c>
      <c r="E50" s="420" t="str">
        <f>IF(ISBLANK('Funções Dados'!N53), "", 'Funções Dados'!N53)</f>
        <v/>
      </c>
      <c r="F50" s="420" t="str">
        <f>IF(ISBLANK('Funções Dados'!O53), "", 'Funções Dados'!O53)</f>
        <v/>
      </c>
      <c r="G50" s="420" t="str">
        <f>IF(ISBLANK('Funções Dados'!P53), "", 'Funções Dados'!P53)</f>
        <v/>
      </c>
      <c r="H50" s="420" t="str">
        <f>IF(ISBLANK('Funções Dados'!Q53), "", 'Funções Dados'!Q53)</f>
        <v/>
      </c>
      <c r="I50" s="421" t="str">
        <f>IF(ISBLANK('Funções Dados'!S53),"", 'Funções Dados'!S53)</f>
        <v/>
      </c>
      <c r="J50" s="421" t="str">
        <f>IF(ISBLANK('Funções Dados'!T53),"", 'Funções Dados'!T53)</f>
        <v/>
      </c>
      <c r="K50" s="421" t="str">
        <f>IF(ISBLANK('Funções Dados'!U53),"", 'Funções Dados'!U53)</f>
        <v/>
      </c>
      <c r="L50" s="420" t="str">
        <f>IF(ISBLANK('Funções Dados'!AA53),"",'Funções Dados'!AA53)</f>
        <v/>
      </c>
      <c r="M50" s="421" t="str">
        <f>IF(ISBLANK('Funções Dados'!AB53),"",'Funções Dados'!AB53)</f>
        <v/>
      </c>
      <c r="N50" s="422" t="str">
        <f>IF(ISBLANK('Funções Dados'!R53),"", 'Funções Dados'!R53)</f>
        <v/>
      </c>
      <c r="O50" s="417" t="str">
        <f>IF(ISBLANK('Funções Dados'!AC53),"",'Funções Dados'!AC53)</f>
        <v/>
      </c>
      <c r="P50" s="417" t="str">
        <f>IF(ISBLANK('Funções Dados'!AD53),"",'Funções Dados'!AD53)</f>
        <v/>
      </c>
      <c r="Q50" s="417" t="str">
        <f>IF(ISBLANK('Funções Dados'!AE53),"",'Funções Dados'!AE53)</f>
        <v/>
      </c>
      <c r="R50" s="417" t="str">
        <f>IF(ISBLANK('Funções Dados'!AF53),"",'Funções Dados'!AF53)</f>
        <v/>
      </c>
      <c r="S50" s="418" t="str">
        <f>IF(ISBLANK('Funções Dados'!AG53),"",'Funções Dados'!AG53)</f>
        <v/>
      </c>
      <c r="T50" s="423"/>
      <c r="U50" s="423"/>
      <c r="V50" s="423"/>
      <c r="W50" s="423"/>
      <c r="X50" s="423"/>
      <c r="Y50" s="423"/>
      <c r="Z50" s="423"/>
    </row>
    <row r="51" spans="1:26" ht="12.75" customHeight="1">
      <c r="A51" s="419" t="str">
        <f>IF(ISBLANK('Funções Dados'!C54),"",'Funções Dados'!C54)</f>
        <v/>
      </c>
      <c r="B51" s="417" t="str">
        <f>IF((A51=""),"",LOOKUP(A51,'Casos de Uso'!$B$3:B$102,'Casos de Uso'!$C$3:C$102))</f>
        <v/>
      </c>
      <c r="C51" s="417" t="str">
        <f>IF(ISBLANK('Funções Dados'!B54),"",'Funções Dados'!B54)</f>
        <v/>
      </c>
      <c r="D51" s="420" t="str">
        <f>IF(ISBLANK('Funções Dados'!M54), "", 'Funções Dados'!M54)</f>
        <v/>
      </c>
      <c r="E51" s="420" t="str">
        <f>IF(ISBLANK('Funções Dados'!N54), "", 'Funções Dados'!N54)</f>
        <v/>
      </c>
      <c r="F51" s="420" t="str">
        <f>IF(ISBLANK('Funções Dados'!O54), "", 'Funções Dados'!O54)</f>
        <v/>
      </c>
      <c r="G51" s="420" t="str">
        <f>IF(ISBLANK('Funções Dados'!P54), "", 'Funções Dados'!P54)</f>
        <v/>
      </c>
      <c r="H51" s="420" t="str">
        <f>IF(ISBLANK('Funções Dados'!Q54), "", 'Funções Dados'!Q54)</f>
        <v/>
      </c>
      <c r="I51" s="421" t="str">
        <f>IF(ISBLANK('Funções Dados'!S54),"", 'Funções Dados'!S54)</f>
        <v/>
      </c>
      <c r="J51" s="421" t="str">
        <f>IF(ISBLANK('Funções Dados'!T54),"", 'Funções Dados'!T54)</f>
        <v/>
      </c>
      <c r="K51" s="421" t="str">
        <f>IF(ISBLANK('Funções Dados'!U54),"", 'Funções Dados'!U54)</f>
        <v/>
      </c>
      <c r="L51" s="420" t="str">
        <f>IF(ISBLANK('Funções Dados'!AA54),"",'Funções Dados'!AA54)</f>
        <v/>
      </c>
      <c r="M51" s="421" t="str">
        <f>IF(ISBLANK('Funções Dados'!AB54),"",'Funções Dados'!AB54)</f>
        <v/>
      </c>
      <c r="N51" s="422" t="str">
        <f>IF(ISBLANK('Funções Dados'!R54),"", 'Funções Dados'!R54)</f>
        <v/>
      </c>
      <c r="O51" s="417" t="str">
        <f>IF(ISBLANK('Funções Dados'!AC54),"",'Funções Dados'!AC54)</f>
        <v/>
      </c>
      <c r="P51" s="417" t="str">
        <f>IF(ISBLANK('Funções Dados'!AD54),"",'Funções Dados'!AD54)</f>
        <v/>
      </c>
      <c r="Q51" s="417" t="str">
        <f>IF(ISBLANK('Funções Dados'!AE54),"",'Funções Dados'!AE54)</f>
        <v/>
      </c>
      <c r="R51" s="417" t="str">
        <f>IF(ISBLANK('Funções Dados'!AF54),"",'Funções Dados'!AF54)</f>
        <v/>
      </c>
      <c r="S51" s="418" t="str">
        <f>IF(ISBLANK('Funções Dados'!AG54),"",'Funções Dados'!AG54)</f>
        <v/>
      </c>
      <c r="T51" s="423"/>
      <c r="U51" s="423"/>
      <c r="V51" s="423"/>
      <c r="W51" s="423"/>
      <c r="X51" s="423"/>
      <c r="Y51" s="423"/>
      <c r="Z51" s="423"/>
    </row>
    <row r="52" spans="1:26" ht="12.75" customHeight="1">
      <c r="A52" s="419" t="str">
        <f>IF(ISBLANK('Funções Dados'!C55),"",'Funções Dados'!C55)</f>
        <v/>
      </c>
      <c r="B52" s="417" t="str">
        <f>IF((A52=""),"",LOOKUP(A52,'Casos de Uso'!$B$3:B$102,'Casos de Uso'!$C$3:C$102))</f>
        <v/>
      </c>
      <c r="C52" s="417" t="str">
        <f>IF(ISBLANK('Funções Dados'!B55),"",'Funções Dados'!B55)</f>
        <v/>
      </c>
      <c r="D52" s="420" t="str">
        <f>IF(ISBLANK('Funções Dados'!M55), "", 'Funções Dados'!M55)</f>
        <v/>
      </c>
      <c r="E52" s="420" t="str">
        <f>IF(ISBLANK('Funções Dados'!N55), "", 'Funções Dados'!N55)</f>
        <v/>
      </c>
      <c r="F52" s="420" t="str">
        <f>IF(ISBLANK('Funções Dados'!O55), "", 'Funções Dados'!O55)</f>
        <v/>
      </c>
      <c r="G52" s="420" t="str">
        <f>IF(ISBLANK('Funções Dados'!P55), "", 'Funções Dados'!P55)</f>
        <v/>
      </c>
      <c r="H52" s="420" t="str">
        <f>IF(ISBLANK('Funções Dados'!Q55), "", 'Funções Dados'!Q55)</f>
        <v/>
      </c>
      <c r="I52" s="421" t="str">
        <f>IF(ISBLANK('Funções Dados'!S55),"", 'Funções Dados'!S55)</f>
        <v/>
      </c>
      <c r="J52" s="421" t="str">
        <f>IF(ISBLANK('Funções Dados'!T55),"", 'Funções Dados'!T55)</f>
        <v/>
      </c>
      <c r="K52" s="421" t="str">
        <f>IF(ISBLANK('Funções Dados'!U55),"", 'Funções Dados'!U55)</f>
        <v/>
      </c>
      <c r="L52" s="420" t="str">
        <f>IF(ISBLANK('Funções Dados'!AA55),"",'Funções Dados'!AA55)</f>
        <v/>
      </c>
      <c r="M52" s="421" t="str">
        <f>IF(ISBLANK('Funções Dados'!AB55),"",'Funções Dados'!AB55)</f>
        <v/>
      </c>
      <c r="N52" s="422" t="str">
        <f>IF(ISBLANK('Funções Dados'!R55),"", 'Funções Dados'!R55)</f>
        <v/>
      </c>
      <c r="O52" s="417" t="str">
        <f>IF(ISBLANK('Funções Dados'!AC55),"",'Funções Dados'!AC55)</f>
        <v/>
      </c>
      <c r="P52" s="417" t="str">
        <f>IF(ISBLANK('Funções Dados'!AD55),"",'Funções Dados'!AD55)</f>
        <v/>
      </c>
      <c r="Q52" s="417" t="str">
        <f>IF(ISBLANK('Funções Dados'!AE55),"",'Funções Dados'!AE55)</f>
        <v/>
      </c>
      <c r="R52" s="417" t="str">
        <f>IF(ISBLANK('Funções Dados'!AF55),"",'Funções Dados'!AF55)</f>
        <v/>
      </c>
      <c r="S52" s="418" t="str">
        <f>IF(ISBLANK('Funções Dados'!AG55),"",'Funções Dados'!AG55)</f>
        <v/>
      </c>
      <c r="T52" s="423"/>
      <c r="U52" s="423"/>
      <c r="V52" s="423"/>
      <c r="W52" s="423"/>
      <c r="X52" s="423"/>
      <c r="Y52" s="423"/>
      <c r="Z52" s="423"/>
    </row>
    <row r="53" spans="1:26" ht="12.75" customHeight="1">
      <c r="A53" s="645" t="s">
        <v>231</v>
      </c>
      <c r="B53" s="646"/>
      <c r="C53" s="647"/>
      <c r="D53" s="424"/>
      <c r="E53" s="425">
        <f t="shared" ref="E53:K53" si="0">SUM(E3:E52)</f>
        <v>88</v>
      </c>
      <c r="F53" s="425">
        <f t="shared" si="0"/>
        <v>6</v>
      </c>
      <c r="G53" s="425">
        <f t="shared" si="0"/>
        <v>2</v>
      </c>
      <c r="H53" s="425">
        <f t="shared" si="0"/>
        <v>9</v>
      </c>
      <c r="I53" s="426">
        <f t="shared" si="0"/>
        <v>31</v>
      </c>
      <c r="J53" s="426">
        <f t="shared" si="0"/>
        <v>16.946315789473687</v>
      </c>
      <c r="K53" s="426">
        <f t="shared" si="0"/>
        <v>1.2</v>
      </c>
      <c r="L53" s="424"/>
      <c r="M53" s="426">
        <f t="shared" ref="M53:N53" si="1">SUM(M3:M52)</f>
        <v>0</v>
      </c>
      <c r="N53" s="427">
        <f t="shared" si="1"/>
        <v>72.58526315789473</v>
      </c>
      <c r="O53" s="428"/>
      <c r="P53" s="428"/>
      <c r="Q53" s="428"/>
      <c r="R53" s="428"/>
      <c r="S53" s="429"/>
    </row>
    <row r="54" spans="1:26" ht="12.75" customHeight="1">
      <c r="A54" s="651" t="s">
        <v>243</v>
      </c>
      <c r="B54" s="646"/>
      <c r="C54" s="646"/>
      <c r="D54" s="646"/>
      <c r="E54" s="646"/>
      <c r="F54" s="646"/>
      <c r="G54" s="646"/>
      <c r="H54" s="646"/>
      <c r="I54" s="646"/>
      <c r="J54" s="646"/>
      <c r="K54" s="646"/>
      <c r="L54" s="646"/>
      <c r="M54" s="646"/>
      <c r="N54" s="646"/>
      <c r="O54" s="646"/>
      <c r="P54" s="646"/>
      <c r="Q54" s="646"/>
      <c r="R54" s="646"/>
      <c r="S54" s="652"/>
    </row>
    <row r="55" spans="1:26" ht="12.75" customHeight="1">
      <c r="A55" s="430" t="s">
        <v>236</v>
      </c>
      <c r="B55" s="431" t="s">
        <v>237</v>
      </c>
      <c r="C55" s="431" t="s">
        <v>238</v>
      </c>
      <c r="D55" s="432" t="s">
        <v>244</v>
      </c>
      <c r="E55" s="432" t="s">
        <v>39</v>
      </c>
      <c r="F55" s="432" t="s">
        <v>40</v>
      </c>
      <c r="G55" s="432" t="s">
        <v>41</v>
      </c>
      <c r="H55" s="432" t="s">
        <v>42</v>
      </c>
      <c r="I55" s="408" t="s">
        <v>239</v>
      </c>
      <c r="J55" s="408" t="s">
        <v>240</v>
      </c>
      <c r="K55" s="432" t="s">
        <v>45</v>
      </c>
      <c r="L55" s="432" t="s">
        <v>241</v>
      </c>
      <c r="M55" s="432" t="s">
        <v>87</v>
      </c>
      <c r="N55" s="433" t="s">
        <v>84</v>
      </c>
      <c r="O55" s="407" t="s">
        <v>88</v>
      </c>
      <c r="P55" s="407" t="s">
        <v>242</v>
      </c>
      <c r="Q55" s="407" t="s">
        <v>90</v>
      </c>
      <c r="R55" s="407" t="s">
        <v>91</v>
      </c>
      <c r="S55" s="410" t="s">
        <v>92</v>
      </c>
      <c r="T55" s="411"/>
      <c r="U55" s="411"/>
      <c r="V55" s="411"/>
      <c r="W55" s="411"/>
      <c r="X55" s="411"/>
      <c r="Y55" s="411"/>
      <c r="Z55" s="411"/>
    </row>
    <row r="56" spans="1:26" ht="12.75" customHeight="1">
      <c r="A56" s="412" t="str">
        <f>IF(ISBLANK('Funções Dados'!C62),"",'Funções Dados'!C62)</f>
        <v/>
      </c>
      <c r="B56" s="413" t="str">
        <f>IF((A56=""),"",LOOKUP(A56,'Casos de Uso'!$B$3:B$102,'Casos de Uso'!$C$3:C$102))</f>
        <v/>
      </c>
      <c r="C56" s="413" t="str">
        <f>IF(ISBLANK('Funções Dados'!B62), "", 'Funções Dados'!B62)</f>
        <v/>
      </c>
      <c r="D56" s="414" t="str">
        <f>IF(ISBLANK('Funções Dados'!M62), "", 'Funções Dados'!M62)</f>
        <v/>
      </c>
      <c r="E56" s="414" t="str">
        <f>IF(ISBLANK('Funções Dados'!N62), "", 'Funções Dados'!N62)</f>
        <v/>
      </c>
      <c r="F56" s="414" t="str">
        <f>IF(ISBLANK('Funções Dados'!O62), "", 'Funções Dados'!O62)</f>
        <v/>
      </c>
      <c r="G56" s="414" t="str">
        <f>IF(ISBLANK('Funções Dados'!P62), "", 'Funções Dados'!P62)</f>
        <v/>
      </c>
      <c r="H56" s="414" t="str">
        <f>IF(ISBLANK('Funções Dados'!Q62), "", 'Funções Dados'!Q62)</f>
        <v/>
      </c>
      <c r="I56" s="415" t="str">
        <f>IF(ISBLANK('Funções Dados'!S62),"",'Funções Dados'!S62)</f>
        <v/>
      </c>
      <c r="J56" s="415" t="str">
        <f>IF(ISBLANK('Funções Dados'!T62),"",'Funções Dados'!T62)</f>
        <v/>
      </c>
      <c r="K56" s="415" t="str">
        <f>IF(ISBLANK('Funções Dados'!U62),"",'Funções Dados'!U62)</f>
        <v/>
      </c>
      <c r="L56" s="414" t="str">
        <f>IF(ISBLANK('Funções Dados'!N62),"",'Funções Dados'!N62)</f>
        <v/>
      </c>
      <c r="M56" s="414" t="str">
        <f>IF(ISBLANK('Funções Dados'!O62),"",'Funções Dados'!O62)</f>
        <v/>
      </c>
      <c r="N56" s="416" t="str">
        <f>IF(ISBLANK('Funções Dados'!R62),"",'Funções Dados'!R62)</f>
        <v/>
      </c>
      <c r="O56" s="417" t="str">
        <f>IF(ISBLANK('Funções Dados'!AC62),"", 'Funções Dados'!AC62)</f>
        <v/>
      </c>
      <c r="P56" s="417" t="str">
        <f>IF(ISBLANK('Funções Dados'!AD62),"", 'Funções Dados'!AD62)</f>
        <v/>
      </c>
      <c r="Q56" s="417" t="str">
        <f>IF(ISBLANK('Funções Dados'!AE62),"", 'Funções Dados'!AE62)</f>
        <v/>
      </c>
      <c r="R56" s="417" t="str">
        <f>IF(ISBLANK('Funções Dados'!AF62),"", 'Funções Dados'!AF62)</f>
        <v/>
      </c>
      <c r="S56" s="418" t="str">
        <f>IF(ISBLANK('Funções Dados'!AG62),"", 'Funções Dados'!AG62)</f>
        <v/>
      </c>
    </row>
    <row r="57" spans="1:26" ht="12.75" customHeight="1">
      <c r="A57" s="412" t="str">
        <f>IF(ISBLANK('Funções Dados'!C63),"",'Funções Dados'!C63)</f>
        <v/>
      </c>
      <c r="B57" s="413" t="str">
        <f>IF((A57=""),"",LOOKUP(A57,'Casos de Uso'!$B$3:B$102,'Casos de Uso'!$C$3:C$102))</f>
        <v/>
      </c>
      <c r="C57" s="413" t="str">
        <f>IF(ISBLANK('Funções Dados'!B63), "", 'Funções Dados'!B63)</f>
        <v/>
      </c>
      <c r="D57" s="414" t="str">
        <f>IF(ISBLANK('Funções Dados'!M63), "", 'Funções Dados'!M63)</f>
        <v/>
      </c>
      <c r="E57" s="414" t="str">
        <f>IF(ISBLANK('Funções Dados'!N63), "", 'Funções Dados'!N63)</f>
        <v/>
      </c>
      <c r="F57" s="414" t="str">
        <f>IF(ISBLANK('Funções Dados'!O63), "", 'Funções Dados'!O63)</f>
        <v/>
      </c>
      <c r="G57" s="414" t="str">
        <f>IF(ISBLANK('Funções Dados'!P63), "", 'Funções Dados'!P63)</f>
        <v/>
      </c>
      <c r="H57" s="414" t="str">
        <f>IF(ISBLANK('Funções Dados'!Q63), "", 'Funções Dados'!Q63)</f>
        <v/>
      </c>
      <c r="I57" s="415" t="str">
        <f>IF(ISBLANK('Funções Dados'!S63),"",'Funções Dados'!S63)</f>
        <v/>
      </c>
      <c r="J57" s="415" t="str">
        <f>IF(ISBLANK('Funções Dados'!T63),"",'Funções Dados'!T63)</f>
        <v/>
      </c>
      <c r="K57" s="415" t="str">
        <f>IF(ISBLANK('Funções Dados'!U63),"",'Funções Dados'!U63)</f>
        <v/>
      </c>
      <c r="L57" s="414" t="str">
        <f>IF(ISBLANK('Funções Dados'!N63),"",'Funções Dados'!N63)</f>
        <v/>
      </c>
      <c r="M57" s="414" t="str">
        <f>IF(ISBLANK('Funções Dados'!O63),"",'Funções Dados'!O63)</f>
        <v/>
      </c>
      <c r="N57" s="416" t="str">
        <f>IF(ISBLANK('Funções Dados'!R63),"",'Funções Dados'!R63)</f>
        <v/>
      </c>
      <c r="O57" s="417" t="str">
        <f>IF(ISBLANK('Funções Dados'!AC63),"", 'Funções Dados'!AC63)</f>
        <v/>
      </c>
      <c r="P57" s="417" t="str">
        <f>IF(ISBLANK('Funções Dados'!AD63),"", 'Funções Dados'!AD63)</f>
        <v/>
      </c>
      <c r="Q57" s="417" t="str">
        <f>IF(ISBLANK('Funções Dados'!AE63),"", 'Funções Dados'!AE63)</f>
        <v/>
      </c>
      <c r="R57" s="417" t="str">
        <f>IF(ISBLANK('Funções Dados'!AF63),"", 'Funções Dados'!AF63)</f>
        <v/>
      </c>
      <c r="S57" s="418" t="str">
        <f>IF(ISBLANK('Funções Dados'!AG63),"", 'Funções Dados'!AG63)</f>
        <v/>
      </c>
    </row>
    <row r="58" spans="1:26" ht="12.75" customHeight="1">
      <c r="A58" s="412" t="str">
        <f>IF(ISBLANK('Funções Dados'!C64),"",'Funções Dados'!C64)</f>
        <v/>
      </c>
      <c r="B58" s="413" t="str">
        <f>IF((A58=""),"",LOOKUP(A58,'Casos de Uso'!$B$3:B$102,'Casos de Uso'!$C$3:C$102))</f>
        <v/>
      </c>
      <c r="C58" s="413" t="str">
        <f>IF(ISBLANK('Funções Dados'!B64), "", 'Funções Dados'!B64)</f>
        <v/>
      </c>
      <c r="D58" s="414" t="str">
        <f>IF(ISBLANK('Funções Dados'!M64), "", 'Funções Dados'!M64)</f>
        <v/>
      </c>
      <c r="E58" s="414" t="str">
        <f>IF(ISBLANK('Funções Dados'!N64), "", 'Funções Dados'!N64)</f>
        <v/>
      </c>
      <c r="F58" s="414" t="str">
        <f>IF(ISBLANK('Funções Dados'!O64), "", 'Funções Dados'!O64)</f>
        <v/>
      </c>
      <c r="G58" s="414" t="str">
        <f>IF(ISBLANK('Funções Dados'!P64), "", 'Funções Dados'!P64)</f>
        <v/>
      </c>
      <c r="H58" s="414" t="str">
        <f>IF(ISBLANK('Funções Dados'!Q64), "", 'Funções Dados'!Q64)</f>
        <v/>
      </c>
      <c r="I58" s="415" t="str">
        <f>IF(ISBLANK('Funções Dados'!S64),"",'Funções Dados'!S64)</f>
        <v/>
      </c>
      <c r="J58" s="415" t="str">
        <f>IF(ISBLANK('Funções Dados'!T64),"",'Funções Dados'!T64)</f>
        <v/>
      </c>
      <c r="K58" s="415" t="str">
        <f>IF(ISBLANK('Funções Dados'!U64),"",'Funções Dados'!U64)</f>
        <v/>
      </c>
      <c r="L58" s="414" t="str">
        <f>IF(ISBLANK('Funções Dados'!N64),"",'Funções Dados'!N64)</f>
        <v/>
      </c>
      <c r="M58" s="414" t="str">
        <f>IF(ISBLANK('Funções Dados'!O64),"",'Funções Dados'!O64)</f>
        <v/>
      </c>
      <c r="N58" s="416" t="str">
        <f>IF(ISBLANK('Funções Dados'!R64),"",'Funções Dados'!R64)</f>
        <v/>
      </c>
      <c r="O58" s="417" t="str">
        <f>IF(ISBLANK('Funções Dados'!AC64),"", 'Funções Dados'!AC64)</f>
        <v/>
      </c>
      <c r="P58" s="417" t="str">
        <f>IF(ISBLANK('Funções Dados'!AD64),"", 'Funções Dados'!AD64)</f>
        <v/>
      </c>
      <c r="Q58" s="417" t="str">
        <f>IF(ISBLANK('Funções Dados'!AE64),"", 'Funções Dados'!AE64)</f>
        <v/>
      </c>
      <c r="R58" s="417" t="str">
        <f>IF(ISBLANK('Funções Dados'!AF64),"", 'Funções Dados'!AF64)</f>
        <v/>
      </c>
      <c r="S58" s="418" t="str">
        <f>IF(ISBLANK('Funções Dados'!AG64),"", 'Funções Dados'!AG64)</f>
        <v/>
      </c>
    </row>
    <row r="59" spans="1:26" ht="12.75" customHeight="1">
      <c r="A59" s="412" t="str">
        <f>IF(ISBLANK('Funções Dados'!C65),"",'Funções Dados'!C65)</f>
        <v/>
      </c>
      <c r="B59" s="413" t="str">
        <f>IF((A59=""),"",LOOKUP(A59,'Casos de Uso'!$B$3:B$102,'Casos de Uso'!$C$3:C$102))</f>
        <v/>
      </c>
      <c r="C59" s="413" t="str">
        <f>IF(ISBLANK('Funções Dados'!B65), "", 'Funções Dados'!B65)</f>
        <v/>
      </c>
      <c r="D59" s="414" t="str">
        <f>IF(ISBLANK('Funções Dados'!M65), "", 'Funções Dados'!M65)</f>
        <v/>
      </c>
      <c r="E59" s="414" t="str">
        <f>IF(ISBLANK('Funções Dados'!N65), "", 'Funções Dados'!N65)</f>
        <v/>
      </c>
      <c r="F59" s="414" t="str">
        <f>IF(ISBLANK('Funções Dados'!O65), "", 'Funções Dados'!O65)</f>
        <v/>
      </c>
      <c r="G59" s="414" t="str">
        <f>IF(ISBLANK('Funções Dados'!P65), "", 'Funções Dados'!P65)</f>
        <v/>
      </c>
      <c r="H59" s="414" t="str">
        <f>IF(ISBLANK('Funções Dados'!Q65), "", 'Funções Dados'!Q65)</f>
        <v/>
      </c>
      <c r="I59" s="415" t="str">
        <f>IF(ISBLANK('Funções Dados'!S65),"",'Funções Dados'!S65)</f>
        <v/>
      </c>
      <c r="J59" s="415" t="str">
        <f>IF(ISBLANK('Funções Dados'!T65),"",'Funções Dados'!T65)</f>
        <v/>
      </c>
      <c r="K59" s="415" t="str">
        <f>IF(ISBLANK('Funções Dados'!U65),"",'Funções Dados'!U65)</f>
        <v/>
      </c>
      <c r="L59" s="414" t="str">
        <f>IF(ISBLANK('Funções Dados'!N65),"",'Funções Dados'!N65)</f>
        <v/>
      </c>
      <c r="M59" s="414" t="str">
        <f>IF(ISBLANK('Funções Dados'!O65),"",'Funções Dados'!O65)</f>
        <v/>
      </c>
      <c r="N59" s="416" t="str">
        <f>IF(ISBLANK('Funções Dados'!R65),"",'Funções Dados'!R65)</f>
        <v/>
      </c>
      <c r="O59" s="417" t="str">
        <f>IF(ISBLANK('Funções Dados'!AC65),"", 'Funções Dados'!AC65)</f>
        <v/>
      </c>
      <c r="P59" s="417" t="str">
        <f>IF(ISBLANK('Funções Dados'!AD65),"", 'Funções Dados'!AD65)</f>
        <v/>
      </c>
      <c r="Q59" s="417" t="str">
        <f>IF(ISBLANK('Funções Dados'!AE65),"", 'Funções Dados'!AE65)</f>
        <v/>
      </c>
      <c r="R59" s="417" t="str">
        <f>IF(ISBLANK('Funções Dados'!AF65),"", 'Funções Dados'!AF65)</f>
        <v/>
      </c>
      <c r="S59" s="418" t="str">
        <f>IF(ISBLANK('Funções Dados'!AG65),"", 'Funções Dados'!AG65)</f>
        <v/>
      </c>
    </row>
    <row r="60" spans="1:26" ht="12.75" customHeight="1">
      <c r="A60" s="412" t="str">
        <f>IF(ISBLANK('Funções Dados'!C66),"",'Funções Dados'!C66)</f>
        <v/>
      </c>
      <c r="B60" s="413" t="str">
        <f>IF((A60=""),"",LOOKUP(A60,'Casos de Uso'!$B$3:B$102,'Casos de Uso'!$C$3:C$102))</f>
        <v/>
      </c>
      <c r="C60" s="413" t="str">
        <f>IF(ISBLANK('Funções Dados'!B66), "", 'Funções Dados'!B66)</f>
        <v/>
      </c>
      <c r="D60" s="414" t="str">
        <f>IF(ISBLANK('Funções Dados'!M66), "", 'Funções Dados'!M66)</f>
        <v/>
      </c>
      <c r="E60" s="414" t="str">
        <f>IF(ISBLANK('Funções Dados'!N66), "", 'Funções Dados'!N66)</f>
        <v/>
      </c>
      <c r="F60" s="414" t="str">
        <f>IF(ISBLANK('Funções Dados'!O66), "", 'Funções Dados'!O66)</f>
        <v/>
      </c>
      <c r="G60" s="414" t="str">
        <f>IF(ISBLANK('Funções Dados'!P66), "", 'Funções Dados'!P66)</f>
        <v/>
      </c>
      <c r="H60" s="414" t="str">
        <f>IF(ISBLANK('Funções Dados'!Q66), "", 'Funções Dados'!Q66)</f>
        <v/>
      </c>
      <c r="I60" s="415" t="str">
        <f>IF(ISBLANK('Funções Dados'!S66),"",'Funções Dados'!S66)</f>
        <v/>
      </c>
      <c r="J60" s="415" t="str">
        <f>IF(ISBLANK('Funções Dados'!T66),"",'Funções Dados'!T66)</f>
        <v/>
      </c>
      <c r="K60" s="415" t="str">
        <f>IF(ISBLANK('Funções Dados'!U66),"",'Funções Dados'!U66)</f>
        <v/>
      </c>
      <c r="L60" s="414" t="str">
        <f>IF(ISBLANK('Funções Dados'!N66),"",'Funções Dados'!N66)</f>
        <v/>
      </c>
      <c r="M60" s="414" t="str">
        <f>IF(ISBLANK('Funções Dados'!O66),"",'Funções Dados'!O66)</f>
        <v/>
      </c>
      <c r="N60" s="416" t="str">
        <f>IF(ISBLANK('Funções Dados'!R66),"",'Funções Dados'!R66)</f>
        <v/>
      </c>
      <c r="O60" s="417" t="str">
        <f>IF(ISBLANK('Funções Dados'!AC66),"", 'Funções Dados'!AC66)</f>
        <v/>
      </c>
      <c r="P60" s="417" t="str">
        <f>IF(ISBLANK('Funções Dados'!AD66),"", 'Funções Dados'!AD66)</f>
        <v/>
      </c>
      <c r="Q60" s="417" t="str">
        <f>IF(ISBLANK('Funções Dados'!AE66),"", 'Funções Dados'!AE66)</f>
        <v/>
      </c>
      <c r="R60" s="417" t="str">
        <f>IF(ISBLANK('Funções Dados'!AF66),"", 'Funções Dados'!AF66)</f>
        <v/>
      </c>
      <c r="S60" s="418" t="str">
        <f>IF(ISBLANK('Funções Dados'!AG66),"", 'Funções Dados'!AG66)</f>
        <v/>
      </c>
    </row>
    <row r="61" spans="1:26" ht="12.75" customHeight="1">
      <c r="A61" s="412" t="str">
        <f>IF(ISBLANK('Funções Dados'!C67),"",'Funções Dados'!C67)</f>
        <v/>
      </c>
      <c r="B61" s="413" t="str">
        <f>IF((A61=""),"",LOOKUP(A61,'Casos de Uso'!$B$3:B$102,'Casos de Uso'!$C$3:C$102))</f>
        <v/>
      </c>
      <c r="C61" s="413" t="str">
        <f>IF(ISBLANK('Funções Dados'!B67), "", 'Funções Dados'!B67)</f>
        <v/>
      </c>
      <c r="D61" s="414" t="str">
        <f>IF(ISBLANK('Funções Dados'!M67), "", 'Funções Dados'!M67)</f>
        <v/>
      </c>
      <c r="E61" s="414" t="str">
        <f>IF(ISBLANK('Funções Dados'!N67), "", 'Funções Dados'!N67)</f>
        <v/>
      </c>
      <c r="F61" s="414" t="str">
        <f>IF(ISBLANK('Funções Dados'!O67), "", 'Funções Dados'!O67)</f>
        <v/>
      </c>
      <c r="G61" s="414" t="str">
        <f>IF(ISBLANK('Funções Dados'!P67), "", 'Funções Dados'!P67)</f>
        <v/>
      </c>
      <c r="H61" s="414" t="str">
        <f>IF(ISBLANK('Funções Dados'!Q67), "", 'Funções Dados'!Q67)</f>
        <v/>
      </c>
      <c r="I61" s="415" t="str">
        <f>IF(ISBLANK('Funções Dados'!S67),"",'Funções Dados'!S67)</f>
        <v/>
      </c>
      <c r="J61" s="415" t="str">
        <f>IF(ISBLANK('Funções Dados'!T67),"",'Funções Dados'!T67)</f>
        <v/>
      </c>
      <c r="K61" s="415" t="str">
        <f>IF(ISBLANK('Funções Dados'!U67),"",'Funções Dados'!U67)</f>
        <v/>
      </c>
      <c r="L61" s="414" t="str">
        <f>IF(ISBLANK('Funções Dados'!N67),"",'Funções Dados'!N67)</f>
        <v/>
      </c>
      <c r="M61" s="414" t="str">
        <f>IF(ISBLANK('Funções Dados'!O67),"",'Funções Dados'!O67)</f>
        <v/>
      </c>
      <c r="N61" s="416" t="str">
        <f>IF(ISBLANK('Funções Dados'!R67),"",'Funções Dados'!R67)</f>
        <v/>
      </c>
      <c r="O61" s="417" t="str">
        <f>IF(ISBLANK('Funções Dados'!AC67),"", 'Funções Dados'!AC67)</f>
        <v/>
      </c>
      <c r="P61" s="417" t="str">
        <f>IF(ISBLANK('Funções Dados'!AD67),"", 'Funções Dados'!AD67)</f>
        <v/>
      </c>
      <c r="Q61" s="417" t="str">
        <f>IF(ISBLANK('Funções Dados'!AE67),"", 'Funções Dados'!AE67)</f>
        <v/>
      </c>
      <c r="R61" s="417" t="str">
        <f>IF(ISBLANK('Funções Dados'!AF67),"", 'Funções Dados'!AF67)</f>
        <v/>
      </c>
      <c r="S61" s="418" t="str">
        <f>IF(ISBLANK('Funções Dados'!AG67),"", 'Funções Dados'!AG67)</f>
        <v/>
      </c>
    </row>
    <row r="62" spans="1:26" ht="12.75" customHeight="1">
      <c r="A62" s="412" t="str">
        <f>IF(ISBLANK('Funções Dados'!C68),"",'Funções Dados'!C68)</f>
        <v/>
      </c>
      <c r="B62" s="413" t="str">
        <f>IF((A62=""),"",LOOKUP(A62,'Casos de Uso'!$B$3:B$102,'Casos de Uso'!$C$3:C$102))</f>
        <v/>
      </c>
      <c r="C62" s="413" t="str">
        <f>IF(ISBLANK('Funções Dados'!B68), "", 'Funções Dados'!B68)</f>
        <v/>
      </c>
      <c r="D62" s="414" t="str">
        <f>IF(ISBLANK('Funções Dados'!M68), "", 'Funções Dados'!M68)</f>
        <v/>
      </c>
      <c r="E62" s="414" t="str">
        <f>IF(ISBLANK('Funções Dados'!N68), "", 'Funções Dados'!N68)</f>
        <v/>
      </c>
      <c r="F62" s="414" t="str">
        <f>IF(ISBLANK('Funções Dados'!O68), "", 'Funções Dados'!O68)</f>
        <v/>
      </c>
      <c r="G62" s="414" t="str">
        <f>IF(ISBLANK('Funções Dados'!P68), "", 'Funções Dados'!P68)</f>
        <v/>
      </c>
      <c r="H62" s="414" t="str">
        <f>IF(ISBLANK('Funções Dados'!Q68), "", 'Funções Dados'!Q68)</f>
        <v/>
      </c>
      <c r="I62" s="415" t="str">
        <f>IF(ISBLANK('Funções Dados'!S68),"",'Funções Dados'!S68)</f>
        <v/>
      </c>
      <c r="J62" s="415" t="str">
        <f>IF(ISBLANK('Funções Dados'!T68),"",'Funções Dados'!T68)</f>
        <v/>
      </c>
      <c r="K62" s="415" t="str">
        <f>IF(ISBLANK('Funções Dados'!U68),"",'Funções Dados'!U68)</f>
        <v/>
      </c>
      <c r="L62" s="414" t="str">
        <f>IF(ISBLANK('Funções Dados'!N68),"",'Funções Dados'!N68)</f>
        <v/>
      </c>
      <c r="M62" s="414" t="str">
        <f>IF(ISBLANK('Funções Dados'!O68),"",'Funções Dados'!O68)</f>
        <v/>
      </c>
      <c r="N62" s="416" t="str">
        <f>IF(ISBLANK('Funções Dados'!R68),"",'Funções Dados'!R68)</f>
        <v/>
      </c>
      <c r="O62" s="417" t="str">
        <f>IF(ISBLANK('Funções Dados'!AC68),"", 'Funções Dados'!AC68)</f>
        <v/>
      </c>
      <c r="P62" s="417" t="str">
        <f>IF(ISBLANK('Funções Dados'!AD68),"", 'Funções Dados'!AD68)</f>
        <v/>
      </c>
      <c r="Q62" s="417" t="str">
        <f>IF(ISBLANK('Funções Dados'!AE68),"", 'Funções Dados'!AE68)</f>
        <v/>
      </c>
      <c r="R62" s="417" t="str">
        <f>IF(ISBLANK('Funções Dados'!AF68),"", 'Funções Dados'!AF68)</f>
        <v/>
      </c>
      <c r="S62" s="418" t="str">
        <f>IF(ISBLANK('Funções Dados'!AG68),"", 'Funções Dados'!AG68)</f>
        <v/>
      </c>
    </row>
    <row r="63" spans="1:26" ht="12.75" customHeight="1">
      <c r="A63" s="412" t="str">
        <f>IF(ISBLANK('Funções Dados'!C69),"",'Funções Dados'!C69)</f>
        <v/>
      </c>
      <c r="B63" s="413" t="str">
        <f>IF((A63=""),"",LOOKUP(A63,'Casos de Uso'!$B$3:B$102,'Casos de Uso'!$C$3:C$102))</f>
        <v/>
      </c>
      <c r="C63" s="413" t="str">
        <f>IF(ISBLANK('Funções Dados'!B69), "", 'Funções Dados'!B69)</f>
        <v/>
      </c>
      <c r="D63" s="414" t="str">
        <f>IF(ISBLANK('Funções Dados'!M69), "", 'Funções Dados'!M69)</f>
        <v/>
      </c>
      <c r="E63" s="414" t="str">
        <f>IF(ISBLANK('Funções Dados'!N69), "", 'Funções Dados'!N69)</f>
        <v/>
      </c>
      <c r="F63" s="414" t="str">
        <f>IF(ISBLANK('Funções Dados'!O69), "", 'Funções Dados'!O69)</f>
        <v/>
      </c>
      <c r="G63" s="414" t="str">
        <f>IF(ISBLANK('Funções Dados'!P69), "", 'Funções Dados'!P69)</f>
        <v/>
      </c>
      <c r="H63" s="414" t="str">
        <f>IF(ISBLANK('Funções Dados'!Q69), "", 'Funções Dados'!Q69)</f>
        <v/>
      </c>
      <c r="I63" s="415" t="str">
        <f>IF(ISBLANK('Funções Dados'!S69),"",'Funções Dados'!S69)</f>
        <v/>
      </c>
      <c r="J63" s="415" t="str">
        <f>IF(ISBLANK('Funções Dados'!T69),"",'Funções Dados'!T69)</f>
        <v/>
      </c>
      <c r="K63" s="415" t="str">
        <f>IF(ISBLANK('Funções Dados'!U69),"",'Funções Dados'!U69)</f>
        <v/>
      </c>
      <c r="L63" s="414" t="str">
        <f>IF(ISBLANK('Funções Dados'!N69),"",'Funções Dados'!N69)</f>
        <v/>
      </c>
      <c r="M63" s="414" t="str">
        <f>IF(ISBLANK('Funções Dados'!O69),"",'Funções Dados'!O69)</f>
        <v/>
      </c>
      <c r="N63" s="416" t="str">
        <f>IF(ISBLANK('Funções Dados'!R69),"",'Funções Dados'!R69)</f>
        <v/>
      </c>
      <c r="O63" s="417" t="str">
        <f>IF(ISBLANK('Funções Dados'!AC69),"", 'Funções Dados'!AC69)</f>
        <v/>
      </c>
      <c r="P63" s="417" t="str">
        <f>IF(ISBLANK('Funções Dados'!AD69),"", 'Funções Dados'!AD69)</f>
        <v/>
      </c>
      <c r="Q63" s="417" t="str">
        <f>IF(ISBLANK('Funções Dados'!AE69),"", 'Funções Dados'!AE69)</f>
        <v/>
      </c>
      <c r="R63" s="417" t="str">
        <f>IF(ISBLANK('Funções Dados'!AF69),"", 'Funções Dados'!AF69)</f>
        <v/>
      </c>
      <c r="S63" s="418" t="str">
        <f>IF(ISBLANK('Funções Dados'!AG69),"", 'Funções Dados'!AG69)</f>
        <v/>
      </c>
    </row>
    <row r="64" spans="1:26" ht="12.75" customHeight="1">
      <c r="A64" s="412" t="str">
        <f>IF(ISBLANK('Funções Dados'!C70),"",'Funções Dados'!C70)</f>
        <v/>
      </c>
      <c r="B64" s="413" t="str">
        <f>IF((A64=""),"",LOOKUP(A64,'Casos de Uso'!$B$3:B$102,'Casos de Uso'!$C$3:C$102))</f>
        <v/>
      </c>
      <c r="C64" s="413" t="str">
        <f>IF(ISBLANK('Funções Dados'!B70), "", 'Funções Dados'!B70)</f>
        <v/>
      </c>
      <c r="D64" s="414" t="str">
        <f>IF(ISBLANK('Funções Dados'!M70), "", 'Funções Dados'!M70)</f>
        <v/>
      </c>
      <c r="E64" s="414" t="str">
        <f>IF(ISBLANK('Funções Dados'!N70), "", 'Funções Dados'!N70)</f>
        <v/>
      </c>
      <c r="F64" s="414" t="str">
        <f>IF(ISBLANK('Funções Dados'!O70), "", 'Funções Dados'!O70)</f>
        <v/>
      </c>
      <c r="G64" s="414" t="str">
        <f>IF(ISBLANK('Funções Dados'!P70), "", 'Funções Dados'!P70)</f>
        <v/>
      </c>
      <c r="H64" s="414" t="str">
        <f>IF(ISBLANK('Funções Dados'!Q70), "", 'Funções Dados'!Q70)</f>
        <v/>
      </c>
      <c r="I64" s="415" t="str">
        <f>IF(ISBLANK('Funções Dados'!S70),"",'Funções Dados'!S70)</f>
        <v/>
      </c>
      <c r="J64" s="415" t="str">
        <f>IF(ISBLANK('Funções Dados'!T70),"",'Funções Dados'!T70)</f>
        <v/>
      </c>
      <c r="K64" s="415" t="str">
        <f>IF(ISBLANK('Funções Dados'!U70),"",'Funções Dados'!U70)</f>
        <v/>
      </c>
      <c r="L64" s="414" t="str">
        <f>IF(ISBLANK('Funções Dados'!N70),"",'Funções Dados'!N70)</f>
        <v/>
      </c>
      <c r="M64" s="414" t="str">
        <f>IF(ISBLANK('Funções Dados'!O70),"",'Funções Dados'!O70)</f>
        <v/>
      </c>
      <c r="N64" s="416" t="str">
        <f>IF(ISBLANK('Funções Dados'!R70),"",'Funções Dados'!R70)</f>
        <v/>
      </c>
      <c r="O64" s="417" t="str">
        <f>IF(ISBLANK('Funções Dados'!AC70),"", 'Funções Dados'!AC70)</f>
        <v/>
      </c>
      <c r="P64" s="417" t="str">
        <f>IF(ISBLANK('Funções Dados'!AD70),"", 'Funções Dados'!AD70)</f>
        <v/>
      </c>
      <c r="Q64" s="417" t="str">
        <f>IF(ISBLANK('Funções Dados'!AE70),"", 'Funções Dados'!AE70)</f>
        <v/>
      </c>
      <c r="R64" s="417" t="str">
        <f>IF(ISBLANK('Funções Dados'!AF70),"", 'Funções Dados'!AF70)</f>
        <v/>
      </c>
      <c r="S64" s="418" t="str">
        <f>IF(ISBLANK('Funções Dados'!AG70),"", 'Funções Dados'!AG70)</f>
        <v/>
      </c>
    </row>
    <row r="65" spans="1:19" ht="12.75" customHeight="1">
      <c r="A65" s="412" t="str">
        <f>IF(ISBLANK('Funções Dados'!C71),"",'Funções Dados'!C71)</f>
        <v/>
      </c>
      <c r="B65" s="413" t="str">
        <f>IF((A65=""),"",LOOKUP(A65,'Casos de Uso'!$B$3:B$102,'Casos de Uso'!$C$3:C$102))</f>
        <v/>
      </c>
      <c r="C65" s="413" t="str">
        <f>IF(ISBLANK('Funções Dados'!B71), "", 'Funções Dados'!B71)</f>
        <v/>
      </c>
      <c r="D65" s="414" t="str">
        <f>IF(ISBLANK('Funções Dados'!M71), "", 'Funções Dados'!M71)</f>
        <v/>
      </c>
      <c r="E65" s="414" t="str">
        <f>IF(ISBLANK('Funções Dados'!N71), "", 'Funções Dados'!N71)</f>
        <v/>
      </c>
      <c r="F65" s="414" t="str">
        <f>IF(ISBLANK('Funções Dados'!O71), "", 'Funções Dados'!O71)</f>
        <v/>
      </c>
      <c r="G65" s="414" t="str">
        <f>IF(ISBLANK('Funções Dados'!P71), "", 'Funções Dados'!P71)</f>
        <v/>
      </c>
      <c r="H65" s="414" t="str">
        <f>IF(ISBLANK('Funções Dados'!Q71), "", 'Funções Dados'!Q71)</f>
        <v/>
      </c>
      <c r="I65" s="415" t="str">
        <f>IF(ISBLANK('Funções Dados'!S71),"",'Funções Dados'!S71)</f>
        <v/>
      </c>
      <c r="J65" s="415" t="str">
        <f>IF(ISBLANK('Funções Dados'!T71),"",'Funções Dados'!T71)</f>
        <v/>
      </c>
      <c r="K65" s="415" t="str">
        <f>IF(ISBLANK('Funções Dados'!U71),"",'Funções Dados'!U71)</f>
        <v/>
      </c>
      <c r="L65" s="414" t="str">
        <f>IF(ISBLANK('Funções Dados'!N71),"",'Funções Dados'!N71)</f>
        <v/>
      </c>
      <c r="M65" s="414" t="str">
        <f>IF(ISBLANK('Funções Dados'!O71),"",'Funções Dados'!O71)</f>
        <v/>
      </c>
      <c r="N65" s="416" t="str">
        <f>IF(ISBLANK('Funções Dados'!R71),"",'Funções Dados'!R71)</f>
        <v/>
      </c>
      <c r="O65" s="417" t="str">
        <f>IF(ISBLANK('Funções Dados'!AC71),"", 'Funções Dados'!AC71)</f>
        <v/>
      </c>
      <c r="P65" s="417" t="str">
        <f>IF(ISBLANK('Funções Dados'!AD71),"", 'Funções Dados'!AD71)</f>
        <v/>
      </c>
      <c r="Q65" s="417" t="str">
        <f>IF(ISBLANK('Funções Dados'!AE71),"", 'Funções Dados'!AE71)</f>
        <v/>
      </c>
      <c r="R65" s="417" t="str">
        <f>IF(ISBLANK('Funções Dados'!AF71),"", 'Funções Dados'!AF71)</f>
        <v/>
      </c>
      <c r="S65" s="418" t="str">
        <f>IF(ISBLANK('Funções Dados'!AG71),"", 'Funções Dados'!AG71)</f>
        <v/>
      </c>
    </row>
    <row r="66" spans="1:19" ht="12.75" customHeight="1">
      <c r="A66" s="412" t="str">
        <f>IF(ISBLANK('Funções Dados'!C72),"",'Funções Dados'!C72)</f>
        <v/>
      </c>
      <c r="B66" s="413" t="str">
        <f>IF((A66=""),"",LOOKUP(A66,'Casos de Uso'!$B$3:B$102,'Casos de Uso'!$C$3:C$102))</f>
        <v/>
      </c>
      <c r="C66" s="413" t="str">
        <f>IF(ISBLANK('Funções Dados'!B72), "", 'Funções Dados'!B72)</f>
        <v/>
      </c>
      <c r="D66" s="414" t="str">
        <f>IF(ISBLANK('Funções Dados'!M72), "", 'Funções Dados'!M72)</f>
        <v/>
      </c>
      <c r="E66" s="414" t="str">
        <f>IF(ISBLANK('Funções Dados'!N72), "", 'Funções Dados'!N72)</f>
        <v/>
      </c>
      <c r="F66" s="414" t="str">
        <f>IF(ISBLANK('Funções Dados'!O72), "", 'Funções Dados'!O72)</f>
        <v/>
      </c>
      <c r="G66" s="414" t="str">
        <f>IF(ISBLANK('Funções Dados'!P72), "", 'Funções Dados'!P72)</f>
        <v/>
      </c>
      <c r="H66" s="414" t="str">
        <f>IF(ISBLANK('Funções Dados'!Q72), "", 'Funções Dados'!Q72)</f>
        <v/>
      </c>
      <c r="I66" s="415" t="str">
        <f>IF(ISBLANK('Funções Dados'!S72),"",'Funções Dados'!S72)</f>
        <v/>
      </c>
      <c r="J66" s="415" t="str">
        <f>IF(ISBLANK('Funções Dados'!T72),"",'Funções Dados'!T72)</f>
        <v/>
      </c>
      <c r="K66" s="415" t="str">
        <f>IF(ISBLANK('Funções Dados'!U72),"",'Funções Dados'!U72)</f>
        <v/>
      </c>
      <c r="L66" s="414" t="str">
        <f>IF(ISBLANK('Funções Dados'!N72),"",'Funções Dados'!N72)</f>
        <v/>
      </c>
      <c r="M66" s="414" t="str">
        <f>IF(ISBLANK('Funções Dados'!O72),"",'Funções Dados'!O72)</f>
        <v/>
      </c>
      <c r="N66" s="416" t="str">
        <f>IF(ISBLANK('Funções Dados'!R72),"",'Funções Dados'!R72)</f>
        <v/>
      </c>
      <c r="O66" s="417" t="str">
        <f>IF(ISBLANK('Funções Dados'!AC72),"", 'Funções Dados'!AC72)</f>
        <v/>
      </c>
      <c r="P66" s="417" t="str">
        <f>IF(ISBLANK('Funções Dados'!AD72),"", 'Funções Dados'!AD72)</f>
        <v/>
      </c>
      <c r="Q66" s="417" t="str">
        <f>IF(ISBLANK('Funções Dados'!AE72),"", 'Funções Dados'!AE72)</f>
        <v/>
      </c>
      <c r="R66" s="417" t="str">
        <f>IF(ISBLANK('Funções Dados'!AF72),"", 'Funções Dados'!AF72)</f>
        <v/>
      </c>
      <c r="S66" s="418" t="str">
        <f>IF(ISBLANK('Funções Dados'!AG72),"", 'Funções Dados'!AG72)</f>
        <v/>
      </c>
    </row>
    <row r="67" spans="1:19" ht="12.75" customHeight="1">
      <c r="A67" s="412" t="str">
        <f>IF(ISBLANK('Funções Dados'!C73),"",'Funções Dados'!C73)</f>
        <v/>
      </c>
      <c r="B67" s="413" t="str">
        <f>IF((A67=""),"",LOOKUP(A67,'Casos de Uso'!$B$3:B$102,'Casos de Uso'!$C$3:C$102))</f>
        <v/>
      </c>
      <c r="C67" s="413" t="str">
        <f>IF(ISBLANK('Funções Dados'!B73), "", 'Funções Dados'!B73)</f>
        <v/>
      </c>
      <c r="D67" s="414" t="str">
        <f>IF(ISBLANK('Funções Dados'!M73), "", 'Funções Dados'!M73)</f>
        <v/>
      </c>
      <c r="E67" s="414" t="str">
        <f>IF(ISBLANK('Funções Dados'!N73), "", 'Funções Dados'!N73)</f>
        <v/>
      </c>
      <c r="F67" s="414" t="str">
        <f>IF(ISBLANK('Funções Dados'!O73), "", 'Funções Dados'!O73)</f>
        <v/>
      </c>
      <c r="G67" s="414" t="str">
        <f>IF(ISBLANK('Funções Dados'!P73), "", 'Funções Dados'!P73)</f>
        <v/>
      </c>
      <c r="H67" s="414" t="str">
        <f>IF(ISBLANK('Funções Dados'!Q73), "", 'Funções Dados'!Q73)</f>
        <v/>
      </c>
      <c r="I67" s="415" t="str">
        <f>IF(ISBLANK('Funções Dados'!S73),"",'Funções Dados'!S73)</f>
        <v/>
      </c>
      <c r="J67" s="415" t="str">
        <f>IF(ISBLANK('Funções Dados'!T73),"",'Funções Dados'!T73)</f>
        <v/>
      </c>
      <c r="K67" s="415" t="str">
        <f>IF(ISBLANK('Funções Dados'!U73),"",'Funções Dados'!U73)</f>
        <v/>
      </c>
      <c r="L67" s="414" t="str">
        <f>IF(ISBLANK('Funções Dados'!N73),"",'Funções Dados'!N73)</f>
        <v/>
      </c>
      <c r="M67" s="414" t="str">
        <f>IF(ISBLANK('Funções Dados'!O73),"",'Funções Dados'!O73)</f>
        <v/>
      </c>
      <c r="N67" s="416" t="str">
        <f>IF(ISBLANK('Funções Dados'!R73),"",'Funções Dados'!R73)</f>
        <v/>
      </c>
      <c r="O67" s="417" t="str">
        <f>IF(ISBLANK('Funções Dados'!AC73),"", 'Funções Dados'!AC73)</f>
        <v/>
      </c>
      <c r="P67" s="417" t="str">
        <f>IF(ISBLANK('Funções Dados'!AD73),"", 'Funções Dados'!AD73)</f>
        <v/>
      </c>
      <c r="Q67" s="417" t="str">
        <f>IF(ISBLANK('Funções Dados'!AE73),"", 'Funções Dados'!AE73)</f>
        <v/>
      </c>
      <c r="R67" s="417" t="str">
        <f>IF(ISBLANK('Funções Dados'!AF73),"", 'Funções Dados'!AF73)</f>
        <v/>
      </c>
      <c r="S67" s="418" t="str">
        <f>IF(ISBLANK('Funções Dados'!AG73),"", 'Funções Dados'!AG73)</f>
        <v/>
      </c>
    </row>
    <row r="68" spans="1:19" ht="12.75" customHeight="1">
      <c r="A68" s="412" t="str">
        <f>IF(ISBLANK('Funções Dados'!C74),"",'Funções Dados'!C74)</f>
        <v/>
      </c>
      <c r="B68" s="413" t="str">
        <f>IF((A68=""),"",LOOKUP(A68,'Casos de Uso'!$B$3:B$102,'Casos de Uso'!$C$3:C$102))</f>
        <v/>
      </c>
      <c r="C68" s="413" t="str">
        <f>IF(ISBLANK('Funções Dados'!B74), "", 'Funções Dados'!B74)</f>
        <v/>
      </c>
      <c r="D68" s="414" t="str">
        <f>IF(ISBLANK('Funções Dados'!M74), "", 'Funções Dados'!M74)</f>
        <v/>
      </c>
      <c r="E68" s="414" t="str">
        <f>IF(ISBLANK('Funções Dados'!N74), "", 'Funções Dados'!N74)</f>
        <v/>
      </c>
      <c r="F68" s="414" t="str">
        <f>IF(ISBLANK('Funções Dados'!O74), "", 'Funções Dados'!O74)</f>
        <v/>
      </c>
      <c r="G68" s="414" t="str">
        <f>IF(ISBLANK('Funções Dados'!P74), "", 'Funções Dados'!P74)</f>
        <v/>
      </c>
      <c r="H68" s="414" t="str">
        <f>IF(ISBLANK('Funções Dados'!Q74), "", 'Funções Dados'!Q74)</f>
        <v/>
      </c>
      <c r="I68" s="415" t="str">
        <f>IF(ISBLANK('Funções Dados'!S74),"",'Funções Dados'!S74)</f>
        <v/>
      </c>
      <c r="J68" s="415" t="str">
        <f>IF(ISBLANK('Funções Dados'!T74),"",'Funções Dados'!T74)</f>
        <v/>
      </c>
      <c r="K68" s="415" t="str">
        <f>IF(ISBLANK('Funções Dados'!U74),"",'Funções Dados'!U74)</f>
        <v/>
      </c>
      <c r="L68" s="414" t="str">
        <f>IF(ISBLANK('Funções Dados'!N74),"",'Funções Dados'!N74)</f>
        <v/>
      </c>
      <c r="M68" s="414" t="str">
        <f>IF(ISBLANK('Funções Dados'!O74),"",'Funções Dados'!O74)</f>
        <v/>
      </c>
      <c r="N68" s="416" t="str">
        <f>IF(ISBLANK('Funções Dados'!R74),"",'Funções Dados'!R74)</f>
        <v/>
      </c>
      <c r="O68" s="417" t="str">
        <f>IF(ISBLANK('Funções Dados'!AC74),"", 'Funções Dados'!AC74)</f>
        <v/>
      </c>
      <c r="P68" s="417" t="str">
        <f>IF(ISBLANK('Funções Dados'!AD74),"", 'Funções Dados'!AD74)</f>
        <v/>
      </c>
      <c r="Q68" s="417" t="str">
        <f>IF(ISBLANK('Funções Dados'!AE74),"", 'Funções Dados'!AE74)</f>
        <v/>
      </c>
      <c r="R68" s="417" t="str">
        <f>IF(ISBLANK('Funções Dados'!AF74),"", 'Funções Dados'!AF74)</f>
        <v/>
      </c>
      <c r="S68" s="418" t="str">
        <f>IF(ISBLANK('Funções Dados'!AG74),"", 'Funções Dados'!AG74)</f>
        <v/>
      </c>
    </row>
    <row r="69" spans="1:19" ht="12.75" customHeight="1">
      <c r="A69" s="412" t="str">
        <f>IF(ISBLANK('Funções Dados'!C75),"",'Funções Dados'!C75)</f>
        <v/>
      </c>
      <c r="B69" s="413" t="str">
        <f>IF((A69=""),"",LOOKUP(A69,'Casos de Uso'!$B$3:B$102,'Casos de Uso'!$C$3:C$102))</f>
        <v/>
      </c>
      <c r="C69" s="413" t="str">
        <f>IF(ISBLANK('Funções Dados'!B75), "", 'Funções Dados'!B75)</f>
        <v/>
      </c>
      <c r="D69" s="414" t="str">
        <f>IF(ISBLANK('Funções Dados'!M75), "", 'Funções Dados'!M75)</f>
        <v/>
      </c>
      <c r="E69" s="414" t="str">
        <f>IF(ISBLANK('Funções Dados'!N75), "", 'Funções Dados'!N75)</f>
        <v/>
      </c>
      <c r="F69" s="414" t="str">
        <f>IF(ISBLANK('Funções Dados'!O75), "", 'Funções Dados'!O75)</f>
        <v/>
      </c>
      <c r="G69" s="414" t="str">
        <f>IF(ISBLANK('Funções Dados'!P75), "", 'Funções Dados'!P75)</f>
        <v/>
      </c>
      <c r="H69" s="414" t="str">
        <f>IF(ISBLANK('Funções Dados'!Q75), "", 'Funções Dados'!Q75)</f>
        <v/>
      </c>
      <c r="I69" s="415" t="str">
        <f>IF(ISBLANK('Funções Dados'!S75),"",'Funções Dados'!S75)</f>
        <v/>
      </c>
      <c r="J69" s="415" t="str">
        <f>IF(ISBLANK('Funções Dados'!T75),"",'Funções Dados'!T75)</f>
        <v/>
      </c>
      <c r="K69" s="415" t="str">
        <f>IF(ISBLANK('Funções Dados'!U75),"",'Funções Dados'!U75)</f>
        <v/>
      </c>
      <c r="L69" s="414" t="str">
        <f>IF(ISBLANK('Funções Dados'!N75),"",'Funções Dados'!N75)</f>
        <v/>
      </c>
      <c r="M69" s="414" t="str">
        <f>IF(ISBLANK('Funções Dados'!O75),"",'Funções Dados'!O75)</f>
        <v/>
      </c>
      <c r="N69" s="416" t="str">
        <f>IF(ISBLANK('Funções Dados'!R75),"",'Funções Dados'!R75)</f>
        <v/>
      </c>
      <c r="O69" s="417" t="str">
        <f>IF(ISBLANK('Funções Dados'!AC75),"", 'Funções Dados'!AC75)</f>
        <v/>
      </c>
      <c r="P69" s="417" t="str">
        <f>IF(ISBLANK('Funções Dados'!AD75),"", 'Funções Dados'!AD75)</f>
        <v/>
      </c>
      <c r="Q69" s="417" t="str">
        <f>IF(ISBLANK('Funções Dados'!AE75),"", 'Funções Dados'!AE75)</f>
        <v/>
      </c>
      <c r="R69" s="417" t="str">
        <f>IF(ISBLANK('Funções Dados'!AF75),"", 'Funções Dados'!AF75)</f>
        <v/>
      </c>
      <c r="S69" s="418" t="str">
        <f>IF(ISBLANK('Funções Dados'!AG75),"", 'Funções Dados'!AG75)</f>
        <v/>
      </c>
    </row>
    <row r="70" spans="1:19" ht="12.75" customHeight="1">
      <c r="A70" s="412" t="str">
        <f>IF(ISBLANK('Funções Dados'!C76),"",'Funções Dados'!C76)</f>
        <v/>
      </c>
      <c r="B70" s="413" t="str">
        <f>IF((A70=""),"",LOOKUP(A70,'Casos de Uso'!$B$3:B$102,'Casos de Uso'!$C$3:C$102))</f>
        <v/>
      </c>
      <c r="C70" s="413" t="str">
        <f>IF(ISBLANK('Funções Dados'!B76), "", 'Funções Dados'!B76)</f>
        <v/>
      </c>
      <c r="D70" s="414" t="str">
        <f>IF(ISBLANK('Funções Dados'!M76), "", 'Funções Dados'!M76)</f>
        <v/>
      </c>
      <c r="E70" s="414" t="str">
        <f>IF(ISBLANK('Funções Dados'!N76), "", 'Funções Dados'!N76)</f>
        <v/>
      </c>
      <c r="F70" s="414" t="str">
        <f>IF(ISBLANK('Funções Dados'!O76), "", 'Funções Dados'!O76)</f>
        <v/>
      </c>
      <c r="G70" s="414" t="str">
        <f>IF(ISBLANK('Funções Dados'!P76), "", 'Funções Dados'!P76)</f>
        <v/>
      </c>
      <c r="H70" s="414" t="str">
        <f>IF(ISBLANK('Funções Dados'!Q76), "", 'Funções Dados'!Q76)</f>
        <v/>
      </c>
      <c r="I70" s="415" t="str">
        <f>IF(ISBLANK('Funções Dados'!S76),"",'Funções Dados'!S76)</f>
        <v/>
      </c>
      <c r="J70" s="415" t="str">
        <f>IF(ISBLANK('Funções Dados'!T76),"",'Funções Dados'!T76)</f>
        <v/>
      </c>
      <c r="K70" s="415" t="str">
        <f>IF(ISBLANK('Funções Dados'!U76),"",'Funções Dados'!U76)</f>
        <v/>
      </c>
      <c r="L70" s="414" t="str">
        <f>IF(ISBLANK('Funções Dados'!N76),"",'Funções Dados'!N76)</f>
        <v/>
      </c>
      <c r="M70" s="414" t="str">
        <f>IF(ISBLANK('Funções Dados'!O76),"",'Funções Dados'!O76)</f>
        <v/>
      </c>
      <c r="N70" s="416" t="str">
        <f>IF(ISBLANK('Funções Dados'!R76),"",'Funções Dados'!R76)</f>
        <v/>
      </c>
      <c r="O70" s="417" t="str">
        <f>IF(ISBLANK('Funções Dados'!AC76),"", 'Funções Dados'!AC76)</f>
        <v/>
      </c>
      <c r="P70" s="417" t="str">
        <f>IF(ISBLANK('Funções Dados'!AD76),"", 'Funções Dados'!AD76)</f>
        <v/>
      </c>
      <c r="Q70" s="417" t="str">
        <f>IF(ISBLANK('Funções Dados'!AE76),"", 'Funções Dados'!AE76)</f>
        <v/>
      </c>
      <c r="R70" s="417" t="str">
        <f>IF(ISBLANK('Funções Dados'!AF76),"", 'Funções Dados'!AF76)</f>
        <v/>
      </c>
      <c r="S70" s="418" t="str">
        <f>IF(ISBLANK('Funções Dados'!AG76),"", 'Funções Dados'!AG76)</f>
        <v/>
      </c>
    </row>
    <row r="71" spans="1:19" ht="12.75" customHeight="1">
      <c r="A71" s="412" t="str">
        <f>IF(ISBLANK('Funções Dados'!C77),"",'Funções Dados'!C77)</f>
        <v/>
      </c>
      <c r="B71" s="413" t="str">
        <f>IF((A71=""),"",LOOKUP(A71,'Casos de Uso'!$B$3:B$102,'Casos de Uso'!$C$3:C$102))</f>
        <v/>
      </c>
      <c r="C71" s="413" t="str">
        <f>IF(ISBLANK('Funções Dados'!B77), "", 'Funções Dados'!B77)</f>
        <v/>
      </c>
      <c r="D71" s="414" t="str">
        <f>IF(ISBLANK('Funções Dados'!M77), "", 'Funções Dados'!M77)</f>
        <v/>
      </c>
      <c r="E71" s="414" t="str">
        <f>IF(ISBLANK('Funções Dados'!N77), "", 'Funções Dados'!N77)</f>
        <v/>
      </c>
      <c r="F71" s="414" t="str">
        <f>IF(ISBLANK('Funções Dados'!O77), "", 'Funções Dados'!O77)</f>
        <v/>
      </c>
      <c r="G71" s="414" t="str">
        <f>IF(ISBLANK('Funções Dados'!P77), "", 'Funções Dados'!P77)</f>
        <v/>
      </c>
      <c r="H71" s="414" t="str">
        <f>IF(ISBLANK('Funções Dados'!Q77), "", 'Funções Dados'!Q77)</f>
        <v/>
      </c>
      <c r="I71" s="415" t="str">
        <f>IF(ISBLANK('Funções Dados'!S77),"",'Funções Dados'!S77)</f>
        <v/>
      </c>
      <c r="J71" s="415" t="str">
        <f>IF(ISBLANK('Funções Dados'!T77),"",'Funções Dados'!T77)</f>
        <v/>
      </c>
      <c r="K71" s="415" t="str">
        <f>IF(ISBLANK('Funções Dados'!U77),"",'Funções Dados'!U77)</f>
        <v/>
      </c>
      <c r="L71" s="414" t="str">
        <f>IF(ISBLANK('Funções Dados'!N77),"",'Funções Dados'!N77)</f>
        <v/>
      </c>
      <c r="M71" s="414" t="str">
        <f>IF(ISBLANK('Funções Dados'!O77),"",'Funções Dados'!O77)</f>
        <v/>
      </c>
      <c r="N71" s="416" t="str">
        <f>IF(ISBLANK('Funções Dados'!R77),"",'Funções Dados'!R77)</f>
        <v/>
      </c>
      <c r="O71" s="417" t="str">
        <f>IF(ISBLANK('Funções Dados'!AC77),"", 'Funções Dados'!AC77)</f>
        <v/>
      </c>
      <c r="P71" s="417" t="str">
        <f>IF(ISBLANK('Funções Dados'!AD77),"", 'Funções Dados'!AD77)</f>
        <v/>
      </c>
      <c r="Q71" s="417" t="str">
        <f>IF(ISBLANK('Funções Dados'!AE77),"", 'Funções Dados'!AE77)</f>
        <v/>
      </c>
      <c r="R71" s="417" t="str">
        <f>IF(ISBLANK('Funções Dados'!AF77),"", 'Funções Dados'!AF77)</f>
        <v/>
      </c>
      <c r="S71" s="418" t="str">
        <f>IF(ISBLANK('Funções Dados'!AG77),"", 'Funções Dados'!AG77)</f>
        <v/>
      </c>
    </row>
    <row r="72" spans="1:19" ht="12.75" customHeight="1">
      <c r="A72" s="412" t="str">
        <f>IF(ISBLANK('Funções Dados'!C78),"",'Funções Dados'!C78)</f>
        <v/>
      </c>
      <c r="B72" s="413" t="str">
        <f>IF((A72=""),"",LOOKUP(A72,'Casos de Uso'!$B$3:B$102,'Casos de Uso'!$C$3:C$102))</f>
        <v/>
      </c>
      <c r="C72" s="413" t="str">
        <f>IF(ISBLANK('Funções Dados'!B78), "", 'Funções Dados'!B78)</f>
        <v/>
      </c>
      <c r="D72" s="414" t="str">
        <f>IF(ISBLANK('Funções Dados'!M78), "", 'Funções Dados'!M78)</f>
        <v/>
      </c>
      <c r="E72" s="414" t="str">
        <f>IF(ISBLANK('Funções Dados'!N78), "", 'Funções Dados'!N78)</f>
        <v/>
      </c>
      <c r="F72" s="414" t="str">
        <f>IF(ISBLANK('Funções Dados'!O78), "", 'Funções Dados'!O78)</f>
        <v/>
      </c>
      <c r="G72" s="414" t="str">
        <f>IF(ISBLANK('Funções Dados'!P78), "", 'Funções Dados'!P78)</f>
        <v/>
      </c>
      <c r="H72" s="414" t="str">
        <f>IF(ISBLANK('Funções Dados'!Q78), "", 'Funções Dados'!Q78)</f>
        <v/>
      </c>
      <c r="I72" s="415" t="str">
        <f>IF(ISBLANK('Funções Dados'!S78),"",'Funções Dados'!S78)</f>
        <v/>
      </c>
      <c r="J72" s="415" t="str">
        <f>IF(ISBLANK('Funções Dados'!T78),"",'Funções Dados'!T78)</f>
        <v/>
      </c>
      <c r="K72" s="415" t="str">
        <f>IF(ISBLANK('Funções Dados'!U78),"",'Funções Dados'!U78)</f>
        <v/>
      </c>
      <c r="L72" s="414" t="str">
        <f>IF(ISBLANK('Funções Dados'!N78),"",'Funções Dados'!N78)</f>
        <v/>
      </c>
      <c r="M72" s="414" t="str">
        <f>IF(ISBLANK('Funções Dados'!O78),"",'Funções Dados'!O78)</f>
        <v/>
      </c>
      <c r="N72" s="416" t="str">
        <f>IF(ISBLANK('Funções Dados'!R78),"",'Funções Dados'!R78)</f>
        <v/>
      </c>
      <c r="O72" s="417" t="str">
        <f>IF(ISBLANK('Funções Dados'!AC78),"", 'Funções Dados'!AC78)</f>
        <v/>
      </c>
      <c r="P72" s="417" t="str">
        <f>IF(ISBLANK('Funções Dados'!AD78),"", 'Funções Dados'!AD78)</f>
        <v/>
      </c>
      <c r="Q72" s="417" t="str">
        <f>IF(ISBLANK('Funções Dados'!AE78),"", 'Funções Dados'!AE78)</f>
        <v/>
      </c>
      <c r="R72" s="417" t="str">
        <f>IF(ISBLANK('Funções Dados'!AF78),"", 'Funções Dados'!AF78)</f>
        <v/>
      </c>
      <c r="S72" s="418" t="str">
        <f>IF(ISBLANK('Funções Dados'!AG78),"", 'Funções Dados'!AG78)</f>
        <v/>
      </c>
    </row>
    <row r="73" spans="1:19" ht="12.75" customHeight="1">
      <c r="A73" s="412" t="str">
        <f>IF(ISBLANK('Funções Dados'!C79),"",'Funções Dados'!C79)</f>
        <v/>
      </c>
      <c r="B73" s="413" t="str">
        <f>IF((A73=""),"",LOOKUP(A73,'Casos de Uso'!$B$3:B$102,'Casos de Uso'!$C$3:C$102))</f>
        <v/>
      </c>
      <c r="C73" s="413" t="str">
        <f>IF(ISBLANK('Funções Dados'!B79), "", 'Funções Dados'!B79)</f>
        <v/>
      </c>
      <c r="D73" s="414" t="str">
        <f>IF(ISBLANK('Funções Dados'!M79), "", 'Funções Dados'!M79)</f>
        <v/>
      </c>
      <c r="E73" s="414" t="str">
        <f>IF(ISBLANK('Funções Dados'!N79), "", 'Funções Dados'!N79)</f>
        <v/>
      </c>
      <c r="F73" s="414" t="str">
        <f>IF(ISBLANK('Funções Dados'!O79), "", 'Funções Dados'!O79)</f>
        <v/>
      </c>
      <c r="G73" s="414" t="str">
        <f>IF(ISBLANK('Funções Dados'!P79), "", 'Funções Dados'!P79)</f>
        <v/>
      </c>
      <c r="H73" s="414" t="str">
        <f>IF(ISBLANK('Funções Dados'!Q79), "", 'Funções Dados'!Q79)</f>
        <v/>
      </c>
      <c r="I73" s="415" t="str">
        <f>IF(ISBLANK('Funções Dados'!S79),"",'Funções Dados'!S79)</f>
        <v/>
      </c>
      <c r="J73" s="415" t="str">
        <f>IF(ISBLANK('Funções Dados'!T79),"",'Funções Dados'!T79)</f>
        <v/>
      </c>
      <c r="K73" s="415" t="str">
        <f>IF(ISBLANK('Funções Dados'!U79),"",'Funções Dados'!U79)</f>
        <v/>
      </c>
      <c r="L73" s="414" t="str">
        <f>IF(ISBLANK('Funções Dados'!N79),"",'Funções Dados'!N79)</f>
        <v/>
      </c>
      <c r="M73" s="414" t="str">
        <f>IF(ISBLANK('Funções Dados'!O79),"",'Funções Dados'!O79)</f>
        <v/>
      </c>
      <c r="N73" s="416" t="str">
        <f>IF(ISBLANK('Funções Dados'!R79),"",'Funções Dados'!R79)</f>
        <v/>
      </c>
      <c r="O73" s="417" t="str">
        <f>IF(ISBLANK('Funções Dados'!AC79),"", 'Funções Dados'!AC79)</f>
        <v/>
      </c>
      <c r="P73" s="417" t="str">
        <f>IF(ISBLANK('Funções Dados'!AD79),"", 'Funções Dados'!AD79)</f>
        <v/>
      </c>
      <c r="Q73" s="417" t="str">
        <f>IF(ISBLANK('Funções Dados'!AE79),"", 'Funções Dados'!AE79)</f>
        <v/>
      </c>
      <c r="R73" s="417" t="str">
        <f>IF(ISBLANK('Funções Dados'!AF79),"", 'Funções Dados'!AF79)</f>
        <v/>
      </c>
      <c r="S73" s="418" t="str">
        <f>IF(ISBLANK('Funções Dados'!AG79),"", 'Funções Dados'!AG79)</f>
        <v/>
      </c>
    </row>
    <row r="74" spans="1:19" ht="12.75" customHeight="1">
      <c r="A74" s="412" t="str">
        <f>IF(ISBLANK('Funções Dados'!C80),"",'Funções Dados'!C80)</f>
        <v/>
      </c>
      <c r="B74" s="413" t="str">
        <f>IF((A74=""),"",LOOKUP(A74,'Casos de Uso'!$B$3:B$102,'Casos de Uso'!$C$3:C$102))</f>
        <v/>
      </c>
      <c r="C74" s="413" t="str">
        <f>IF(ISBLANK('Funções Dados'!B80), "", 'Funções Dados'!B80)</f>
        <v/>
      </c>
      <c r="D74" s="414" t="str">
        <f>IF(ISBLANK('Funções Dados'!M80), "", 'Funções Dados'!M80)</f>
        <v/>
      </c>
      <c r="E74" s="414" t="str">
        <f>IF(ISBLANK('Funções Dados'!N80), "", 'Funções Dados'!N80)</f>
        <v/>
      </c>
      <c r="F74" s="414" t="str">
        <f>IF(ISBLANK('Funções Dados'!O80), "", 'Funções Dados'!O80)</f>
        <v/>
      </c>
      <c r="G74" s="414" t="str">
        <f>IF(ISBLANK('Funções Dados'!P80), "", 'Funções Dados'!P80)</f>
        <v/>
      </c>
      <c r="H74" s="414" t="str">
        <f>IF(ISBLANK('Funções Dados'!Q80), "", 'Funções Dados'!Q80)</f>
        <v/>
      </c>
      <c r="I74" s="415" t="str">
        <f>IF(ISBLANK('Funções Dados'!S80),"",'Funções Dados'!S80)</f>
        <v/>
      </c>
      <c r="J74" s="415" t="str">
        <f>IF(ISBLANK('Funções Dados'!T80),"",'Funções Dados'!T80)</f>
        <v/>
      </c>
      <c r="K74" s="415" t="str">
        <f>IF(ISBLANK('Funções Dados'!U80),"",'Funções Dados'!U80)</f>
        <v/>
      </c>
      <c r="L74" s="414" t="str">
        <f>IF(ISBLANK('Funções Dados'!N80),"",'Funções Dados'!N80)</f>
        <v/>
      </c>
      <c r="M74" s="414" t="str">
        <f>IF(ISBLANK('Funções Dados'!O80),"",'Funções Dados'!O80)</f>
        <v/>
      </c>
      <c r="N74" s="416" t="str">
        <f>IF(ISBLANK('Funções Dados'!R80),"",'Funções Dados'!R80)</f>
        <v/>
      </c>
      <c r="O74" s="417" t="str">
        <f>IF(ISBLANK('Funções Dados'!AC80),"", 'Funções Dados'!AC80)</f>
        <v/>
      </c>
      <c r="P74" s="417" t="str">
        <f>IF(ISBLANK('Funções Dados'!AD80),"", 'Funções Dados'!AD80)</f>
        <v/>
      </c>
      <c r="Q74" s="417" t="str">
        <f>IF(ISBLANK('Funções Dados'!AE80),"", 'Funções Dados'!AE80)</f>
        <v/>
      </c>
      <c r="R74" s="417" t="str">
        <f>IF(ISBLANK('Funções Dados'!AF80),"", 'Funções Dados'!AF80)</f>
        <v/>
      </c>
      <c r="S74" s="418" t="str">
        <f>IF(ISBLANK('Funções Dados'!AG80),"", 'Funções Dados'!AG80)</f>
        <v/>
      </c>
    </row>
    <row r="75" spans="1:19" ht="12.75" customHeight="1">
      <c r="A75" s="412" t="str">
        <f>IF(ISBLANK('Funções Dados'!C81),"",'Funções Dados'!C81)</f>
        <v/>
      </c>
      <c r="B75" s="413" t="str">
        <f>IF((A75=""),"",LOOKUP(A75,'Casos de Uso'!$B$3:B$102,'Casos de Uso'!$C$3:C$102))</f>
        <v/>
      </c>
      <c r="C75" s="413" t="str">
        <f>IF(ISBLANK('Funções Dados'!B81), "", 'Funções Dados'!B81)</f>
        <v/>
      </c>
      <c r="D75" s="414" t="str">
        <f>IF(ISBLANK('Funções Dados'!M81), "", 'Funções Dados'!M81)</f>
        <v/>
      </c>
      <c r="E75" s="414" t="str">
        <f>IF(ISBLANK('Funções Dados'!N81), "", 'Funções Dados'!N81)</f>
        <v/>
      </c>
      <c r="F75" s="414" t="str">
        <f>IF(ISBLANK('Funções Dados'!O81), "", 'Funções Dados'!O81)</f>
        <v/>
      </c>
      <c r="G75" s="414" t="str">
        <f>IF(ISBLANK('Funções Dados'!P81), "", 'Funções Dados'!P81)</f>
        <v/>
      </c>
      <c r="H75" s="414" t="str">
        <f>IF(ISBLANK('Funções Dados'!Q81), "", 'Funções Dados'!Q81)</f>
        <v/>
      </c>
      <c r="I75" s="415" t="str">
        <f>IF(ISBLANK('Funções Dados'!S81),"",'Funções Dados'!S81)</f>
        <v/>
      </c>
      <c r="J75" s="415" t="str">
        <f>IF(ISBLANK('Funções Dados'!T81),"",'Funções Dados'!T81)</f>
        <v/>
      </c>
      <c r="K75" s="415" t="str">
        <f>IF(ISBLANK('Funções Dados'!U81),"",'Funções Dados'!U81)</f>
        <v/>
      </c>
      <c r="L75" s="414" t="str">
        <f>IF(ISBLANK('Funções Dados'!N81),"",'Funções Dados'!N81)</f>
        <v/>
      </c>
      <c r="M75" s="414" t="str">
        <f>IF(ISBLANK('Funções Dados'!O81),"",'Funções Dados'!O81)</f>
        <v/>
      </c>
      <c r="N75" s="416" t="str">
        <f>IF(ISBLANK('Funções Dados'!R81),"",'Funções Dados'!R81)</f>
        <v/>
      </c>
      <c r="O75" s="417" t="str">
        <f>IF(ISBLANK('Funções Dados'!AC81),"", 'Funções Dados'!AC81)</f>
        <v/>
      </c>
      <c r="P75" s="417" t="str">
        <f>IF(ISBLANK('Funções Dados'!AD81),"", 'Funções Dados'!AD81)</f>
        <v/>
      </c>
      <c r="Q75" s="417" t="str">
        <f>IF(ISBLANK('Funções Dados'!AE81),"", 'Funções Dados'!AE81)</f>
        <v/>
      </c>
      <c r="R75" s="417" t="str">
        <f>IF(ISBLANK('Funções Dados'!AF81),"", 'Funções Dados'!AF81)</f>
        <v/>
      </c>
      <c r="S75" s="418" t="str">
        <f>IF(ISBLANK('Funções Dados'!AG81),"", 'Funções Dados'!AG81)</f>
        <v/>
      </c>
    </row>
    <row r="76" spans="1:19" ht="12.75" customHeight="1">
      <c r="A76" s="412" t="str">
        <f>IF(ISBLANK('Funções Dados'!C82),"",'Funções Dados'!C82)</f>
        <v/>
      </c>
      <c r="B76" s="413" t="str">
        <f>IF((A76=""),"",LOOKUP(A76,'Casos de Uso'!$B$3:B$102,'Casos de Uso'!$C$3:C$102))</f>
        <v/>
      </c>
      <c r="C76" s="413" t="str">
        <f>IF(ISBLANK('Funções Dados'!B82), "", 'Funções Dados'!B82)</f>
        <v/>
      </c>
      <c r="D76" s="414" t="str">
        <f>IF(ISBLANK('Funções Dados'!M82), "", 'Funções Dados'!M82)</f>
        <v/>
      </c>
      <c r="E76" s="414" t="str">
        <f>IF(ISBLANK('Funções Dados'!N82), "", 'Funções Dados'!N82)</f>
        <v/>
      </c>
      <c r="F76" s="414" t="str">
        <f>IF(ISBLANK('Funções Dados'!O82), "", 'Funções Dados'!O82)</f>
        <v/>
      </c>
      <c r="G76" s="414" t="str">
        <f>IF(ISBLANK('Funções Dados'!P82), "", 'Funções Dados'!P82)</f>
        <v/>
      </c>
      <c r="H76" s="414" t="str">
        <f>IF(ISBLANK('Funções Dados'!Q82), "", 'Funções Dados'!Q82)</f>
        <v/>
      </c>
      <c r="I76" s="415" t="str">
        <f>IF(ISBLANK('Funções Dados'!S82),"",'Funções Dados'!S82)</f>
        <v/>
      </c>
      <c r="J76" s="415" t="str">
        <f>IF(ISBLANK('Funções Dados'!T82),"",'Funções Dados'!T82)</f>
        <v/>
      </c>
      <c r="K76" s="415" t="str">
        <f>IF(ISBLANK('Funções Dados'!U82),"",'Funções Dados'!U82)</f>
        <v/>
      </c>
      <c r="L76" s="414" t="str">
        <f>IF(ISBLANK('Funções Dados'!N82),"",'Funções Dados'!N82)</f>
        <v/>
      </c>
      <c r="M76" s="414" t="str">
        <f>IF(ISBLANK('Funções Dados'!O82),"",'Funções Dados'!O82)</f>
        <v/>
      </c>
      <c r="N76" s="416" t="str">
        <f>IF(ISBLANK('Funções Dados'!R82),"",'Funções Dados'!R82)</f>
        <v/>
      </c>
      <c r="O76" s="417" t="str">
        <f>IF(ISBLANK('Funções Dados'!AC82),"", 'Funções Dados'!AC82)</f>
        <v/>
      </c>
      <c r="P76" s="417" t="str">
        <f>IF(ISBLANK('Funções Dados'!AD82),"", 'Funções Dados'!AD82)</f>
        <v/>
      </c>
      <c r="Q76" s="417" t="str">
        <f>IF(ISBLANK('Funções Dados'!AE82),"", 'Funções Dados'!AE82)</f>
        <v/>
      </c>
      <c r="R76" s="417" t="str">
        <f>IF(ISBLANK('Funções Dados'!AF82),"", 'Funções Dados'!AF82)</f>
        <v/>
      </c>
      <c r="S76" s="418" t="str">
        <f>IF(ISBLANK('Funções Dados'!AG82),"", 'Funções Dados'!AG82)</f>
        <v/>
      </c>
    </row>
    <row r="77" spans="1:19" ht="12.75" customHeight="1">
      <c r="A77" s="412" t="str">
        <f>IF(ISBLANK('Funções Dados'!C83),"",'Funções Dados'!C83)</f>
        <v/>
      </c>
      <c r="B77" s="413" t="str">
        <f>IF((A77=""),"",LOOKUP(A77,'Casos de Uso'!$B$3:B$102,'Casos de Uso'!$C$3:C$102))</f>
        <v/>
      </c>
      <c r="C77" s="413" t="str">
        <f>IF(ISBLANK('Funções Dados'!B83), "", 'Funções Dados'!B83)</f>
        <v/>
      </c>
      <c r="D77" s="414" t="str">
        <f>IF(ISBLANK('Funções Dados'!M83), "", 'Funções Dados'!M83)</f>
        <v/>
      </c>
      <c r="E77" s="414" t="str">
        <f>IF(ISBLANK('Funções Dados'!N83), "", 'Funções Dados'!N83)</f>
        <v/>
      </c>
      <c r="F77" s="414" t="str">
        <f>IF(ISBLANK('Funções Dados'!O83), "", 'Funções Dados'!O83)</f>
        <v/>
      </c>
      <c r="G77" s="414" t="str">
        <f>IF(ISBLANK('Funções Dados'!P83), "", 'Funções Dados'!P83)</f>
        <v/>
      </c>
      <c r="H77" s="414" t="str">
        <f>IF(ISBLANK('Funções Dados'!Q83), "", 'Funções Dados'!Q83)</f>
        <v/>
      </c>
      <c r="I77" s="415" t="str">
        <f>IF(ISBLANK('Funções Dados'!S83),"",'Funções Dados'!S83)</f>
        <v/>
      </c>
      <c r="J77" s="415" t="str">
        <f>IF(ISBLANK('Funções Dados'!T83),"",'Funções Dados'!T83)</f>
        <v/>
      </c>
      <c r="K77" s="415" t="str">
        <f>IF(ISBLANK('Funções Dados'!U83),"",'Funções Dados'!U83)</f>
        <v/>
      </c>
      <c r="L77" s="414" t="str">
        <f>IF(ISBLANK('Funções Dados'!N83),"",'Funções Dados'!N83)</f>
        <v/>
      </c>
      <c r="M77" s="414" t="str">
        <f>IF(ISBLANK('Funções Dados'!O83),"",'Funções Dados'!O83)</f>
        <v/>
      </c>
      <c r="N77" s="416" t="str">
        <f>IF(ISBLANK('Funções Dados'!R83),"",'Funções Dados'!R83)</f>
        <v/>
      </c>
      <c r="O77" s="417" t="str">
        <f>IF(ISBLANK('Funções Dados'!AC83),"", 'Funções Dados'!AC83)</f>
        <v/>
      </c>
      <c r="P77" s="417" t="str">
        <f>IF(ISBLANK('Funções Dados'!AD83),"", 'Funções Dados'!AD83)</f>
        <v/>
      </c>
      <c r="Q77" s="417" t="str">
        <f>IF(ISBLANK('Funções Dados'!AE83),"", 'Funções Dados'!AE83)</f>
        <v/>
      </c>
      <c r="R77" s="417" t="str">
        <f>IF(ISBLANK('Funções Dados'!AF83),"", 'Funções Dados'!AF83)</f>
        <v/>
      </c>
      <c r="S77" s="418" t="str">
        <f>IF(ISBLANK('Funções Dados'!AG83),"", 'Funções Dados'!AG83)</f>
        <v/>
      </c>
    </row>
    <row r="78" spans="1:19" ht="12.75" customHeight="1">
      <c r="A78" s="412" t="str">
        <f>IF(ISBLANK('Funções Dados'!C84),"",'Funções Dados'!C84)</f>
        <v/>
      </c>
      <c r="B78" s="413" t="str">
        <f>IF((A78=""),"",LOOKUP(A78,'Casos de Uso'!$B$3:B$102,'Casos de Uso'!$C$3:C$102))</f>
        <v/>
      </c>
      <c r="C78" s="413" t="str">
        <f>IF(ISBLANK('Funções Dados'!B84), "", 'Funções Dados'!B84)</f>
        <v/>
      </c>
      <c r="D78" s="414" t="str">
        <f>IF(ISBLANK('Funções Dados'!M84), "", 'Funções Dados'!M84)</f>
        <v/>
      </c>
      <c r="E78" s="414" t="str">
        <f>IF(ISBLANK('Funções Dados'!N84), "", 'Funções Dados'!N84)</f>
        <v/>
      </c>
      <c r="F78" s="414" t="str">
        <f>IF(ISBLANK('Funções Dados'!O84), "", 'Funções Dados'!O84)</f>
        <v/>
      </c>
      <c r="G78" s="414" t="str">
        <f>IF(ISBLANK('Funções Dados'!P84), "", 'Funções Dados'!P84)</f>
        <v/>
      </c>
      <c r="H78" s="414" t="str">
        <f>IF(ISBLANK('Funções Dados'!Q84), "", 'Funções Dados'!Q84)</f>
        <v/>
      </c>
      <c r="I78" s="415" t="str">
        <f>IF(ISBLANK('Funções Dados'!S84),"",'Funções Dados'!S84)</f>
        <v/>
      </c>
      <c r="J78" s="415" t="str">
        <f>IF(ISBLANK('Funções Dados'!T84),"",'Funções Dados'!T84)</f>
        <v/>
      </c>
      <c r="K78" s="415" t="str">
        <f>IF(ISBLANK('Funções Dados'!U84),"",'Funções Dados'!U84)</f>
        <v/>
      </c>
      <c r="L78" s="414" t="str">
        <f>IF(ISBLANK('Funções Dados'!N84),"",'Funções Dados'!N84)</f>
        <v/>
      </c>
      <c r="M78" s="414" t="str">
        <f>IF(ISBLANK('Funções Dados'!O84),"",'Funções Dados'!O84)</f>
        <v/>
      </c>
      <c r="N78" s="416" t="str">
        <f>IF(ISBLANK('Funções Dados'!R84),"",'Funções Dados'!R84)</f>
        <v/>
      </c>
      <c r="O78" s="417" t="str">
        <f>IF(ISBLANK('Funções Dados'!AC84),"", 'Funções Dados'!AC84)</f>
        <v/>
      </c>
      <c r="P78" s="417" t="str">
        <f>IF(ISBLANK('Funções Dados'!AD84),"", 'Funções Dados'!AD84)</f>
        <v/>
      </c>
      <c r="Q78" s="417" t="str">
        <f>IF(ISBLANK('Funções Dados'!AE84),"", 'Funções Dados'!AE84)</f>
        <v/>
      </c>
      <c r="R78" s="417" t="str">
        <f>IF(ISBLANK('Funções Dados'!AF84),"", 'Funções Dados'!AF84)</f>
        <v/>
      </c>
      <c r="S78" s="418" t="str">
        <f>IF(ISBLANK('Funções Dados'!AG84),"", 'Funções Dados'!AG84)</f>
        <v/>
      </c>
    </row>
    <row r="79" spans="1:19" ht="12.75" customHeight="1">
      <c r="A79" s="412" t="str">
        <f>IF(ISBLANK('Funções Dados'!C85),"",'Funções Dados'!C85)</f>
        <v/>
      </c>
      <c r="B79" s="413" t="str">
        <f>IF((A79=""),"",LOOKUP(A79,'Casos de Uso'!$B$3:B$102,'Casos de Uso'!$C$3:C$102))</f>
        <v/>
      </c>
      <c r="C79" s="413" t="str">
        <f>IF(ISBLANK('Funções Dados'!B85), "", 'Funções Dados'!B85)</f>
        <v/>
      </c>
      <c r="D79" s="414" t="str">
        <f>IF(ISBLANK('Funções Dados'!M85), "", 'Funções Dados'!M85)</f>
        <v/>
      </c>
      <c r="E79" s="414" t="str">
        <f>IF(ISBLANK('Funções Dados'!N85), "", 'Funções Dados'!N85)</f>
        <v/>
      </c>
      <c r="F79" s="414" t="str">
        <f>IF(ISBLANK('Funções Dados'!O85), "", 'Funções Dados'!O85)</f>
        <v/>
      </c>
      <c r="G79" s="414" t="str">
        <f>IF(ISBLANK('Funções Dados'!P85), "", 'Funções Dados'!P85)</f>
        <v/>
      </c>
      <c r="H79" s="414" t="str">
        <f>IF(ISBLANK('Funções Dados'!Q85), "", 'Funções Dados'!Q85)</f>
        <v/>
      </c>
      <c r="I79" s="415" t="str">
        <f>IF(ISBLANK('Funções Dados'!S85),"",'Funções Dados'!S85)</f>
        <v/>
      </c>
      <c r="J79" s="415" t="str">
        <f>IF(ISBLANK('Funções Dados'!T85),"",'Funções Dados'!T85)</f>
        <v/>
      </c>
      <c r="K79" s="415" t="str">
        <f>IF(ISBLANK('Funções Dados'!U85),"",'Funções Dados'!U85)</f>
        <v/>
      </c>
      <c r="L79" s="414" t="str">
        <f>IF(ISBLANK('Funções Dados'!N85),"",'Funções Dados'!N85)</f>
        <v/>
      </c>
      <c r="M79" s="414" t="str">
        <f>IF(ISBLANK('Funções Dados'!O85),"",'Funções Dados'!O85)</f>
        <v/>
      </c>
      <c r="N79" s="416" t="str">
        <f>IF(ISBLANK('Funções Dados'!R85),"",'Funções Dados'!R85)</f>
        <v/>
      </c>
      <c r="O79" s="417" t="str">
        <f>IF(ISBLANK('Funções Dados'!AC85),"", 'Funções Dados'!AC85)</f>
        <v/>
      </c>
      <c r="P79" s="417" t="str">
        <f>IF(ISBLANK('Funções Dados'!AD85),"", 'Funções Dados'!AD85)</f>
        <v/>
      </c>
      <c r="Q79" s="417" t="str">
        <f>IF(ISBLANK('Funções Dados'!AE85),"", 'Funções Dados'!AE85)</f>
        <v/>
      </c>
      <c r="R79" s="417" t="str">
        <f>IF(ISBLANK('Funções Dados'!AF85),"", 'Funções Dados'!AF85)</f>
        <v/>
      </c>
      <c r="S79" s="418" t="str">
        <f>IF(ISBLANK('Funções Dados'!AG85),"", 'Funções Dados'!AG85)</f>
        <v/>
      </c>
    </row>
    <row r="80" spans="1:19" ht="12.75" customHeight="1">
      <c r="A80" s="412" t="str">
        <f>IF(ISBLANK('Funções Dados'!C86),"",'Funções Dados'!C86)</f>
        <v/>
      </c>
      <c r="B80" s="413" t="str">
        <f>IF((A80=""),"",LOOKUP(A80,'Casos de Uso'!$B$3:B$102,'Casos de Uso'!$C$3:C$102))</f>
        <v/>
      </c>
      <c r="C80" s="413" t="str">
        <f>IF(ISBLANK('Funções Dados'!B86), "", 'Funções Dados'!B86)</f>
        <v/>
      </c>
      <c r="D80" s="414" t="str">
        <f>IF(ISBLANK('Funções Dados'!M86), "", 'Funções Dados'!M86)</f>
        <v/>
      </c>
      <c r="E80" s="414" t="str">
        <f>IF(ISBLANK('Funções Dados'!N86), "", 'Funções Dados'!N86)</f>
        <v/>
      </c>
      <c r="F80" s="414" t="str">
        <f>IF(ISBLANK('Funções Dados'!O86), "", 'Funções Dados'!O86)</f>
        <v/>
      </c>
      <c r="G80" s="414" t="str">
        <f>IF(ISBLANK('Funções Dados'!P86), "", 'Funções Dados'!P86)</f>
        <v/>
      </c>
      <c r="H80" s="414" t="str">
        <f>IF(ISBLANK('Funções Dados'!Q86), "", 'Funções Dados'!Q86)</f>
        <v/>
      </c>
      <c r="I80" s="415" t="str">
        <f>IF(ISBLANK('Funções Dados'!S86),"",'Funções Dados'!S86)</f>
        <v/>
      </c>
      <c r="J80" s="415" t="str">
        <f>IF(ISBLANK('Funções Dados'!T86),"",'Funções Dados'!T86)</f>
        <v/>
      </c>
      <c r="K80" s="415" t="str">
        <f>IF(ISBLANK('Funções Dados'!U86),"",'Funções Dados'!U86)</f>
        <v/>
      </c>
      <c r="L80" s="414" t="str">
        <f>IF(ISBLANK('Funções Dados'!N86),"",'Funções Dados'!N86)</f>
        <v/>
      </c>
      <c r="M80" s="414" t="str">
        <f>IF(ISBLANK('Funções Dados'!O86),"",'Funções Dados'!O86)</f>
        <v/>
      </c>
      <c r="N80" s="416" t="str">
        <f>IF(ISBLANK('Funções Dados'!R86),"",'Funções Dados'!R86)</f>
        <v/>
      </c>
      <c r="O80" s="417" t="str">
        <f>IF(ISBLANK('Funções Dados'!AC86),"", 'Funções Dados'!AC86)</f>
        <v/>
      </c>
      <c r="P80" s="417" t="str">
        <f>IF(ISBLANK('Funções Dados'!AD86),"", 'Funções Dados'!AD86)</f>
        <v/>
      </c>
      <c r="Q80" s="417" t="str">
        <f>IF(ISBLANK('Funções Dados'!AE86),"", 'Funções Dados'!AE86)</f>
        <v/>
      </c>
      <c r="R80" s="417" t="str">
        <f>IF(ISBLANK('Funções Dados'!AF86),"", 'Funções Dados'!AF86)</f>
        <v/>
      </c>
      <c r="S80" s="418" t="str">
        <f>IF(ISBLANK('Funções Dados'!AG86),"", 'Funções Dados'!AG86)</f>
        <v/>
      </c>
    </row>
    <row r="81" spans="1:19" ht="12.75" customHeight="1">
      <c r="A81" s="412" t="str">
        <f>IF(ISBLANK('Funções Dados'!C87),"",'Funções Dados'!C87)</f>
        <v/>
      </c>
      <c r="B81" s="413" t="str">
        <f>IF((A81=""),"",LOOKUP(A81,'Casos de Uso'!$B$3:B$102,'Casos de Uso'!$C$3:C$102))</f>
        <v/>
      </c>
      <c r="C81" s="413" t="str">
        <f>IF(ISBLANK('Funções Dados'!B87), "", 'Funções Dados'!B87)</f>
        <v/>
      </c>
      <c r="D81" s="414" t="str">
        <f>IF(ISBLANK('Funções Dados'!M87), "", 'Funções Dados'!M87)</f>
        <v/>
      </c>
      <c r="E81" s="414" t="str">
        <f>IF(ISBLANK('Funções Dados'!N87), "", 'Funções Dados'!N87)</f>
        <v/>
      </c>
      <c r="F81" s="414" t="str">
        <f>IF(ISBLANK('Funções Dados'!O87), "", 'Funções Dados'!O87)</f>
        <v/>
      </c>
      <c r="G81" s="414" t="str">
        <f>IF(ISBLANK('Funções Dados'!P87), "", 'Funções Dados'!P87)</f>
        <v/>
      </c>
      <c r="H81" s="414" t="str">
        <f>IF(ISBLANK('Funções Dados'!Q87), "", 'Funções Dados'!Q87)</f>
        <v/>
      </c>
      <c r="I81" s="415" t="str">
        <f>IF(ISBLANK('Funções Dados'!S87),"",'Funções Dados'!S87)</f>
        <v/>
      </c>
      <c r="J81" s="415" t="str">
        <f>IF(ISBLANK('Funções Dados'!T87),"",'Funções Dados'!T87)</f>
        <v/>
      </c>
      <c r="K81" s="415" t="str">
        <f>IF(ISBLANK('Funções Dados'!U87),"",'Funções Dados'!U87)</f>
        <v/>
      </c>
      <c r="L81" s="414" t="str">
        <f>IF(ISBLANK('Funções Dados'!N87),"",'Funções Dados'!N87)</f>
        <v/>
      </c>
      <c r="M81" s="414" t="str">
        <f>IF(ISBLANK('Funções Dados'!O87),"",'Funções Dados'!O87)</f>
        <v/>
      </c>
      <c r="N81" s="416" t="str">
        <f>IF(ISBLANK('Funções Dados'!R87),"",'Funções Dados'!R87)</f>
        <v/>
      </c>
      <c r="O81" s="417" t="str">
        <f>IF(ISBLANK('Funções Dados'!AC87),"", 'Funções Dados'!AC87)</f>
        <v/>
      </c>
      <c r="P81" s="417" t="str">
        <f>IF(ISBLANK('Funções Dados'!AD87),"", 'Funções Dados'!AD87)</f>
        <v/>
      </c>
      <c r="Q81" s="417" t="str">
        <f>IF(ISBLANK('Funções Dados'!AE87),"", 'Funções Dados'!AE87)</f>
        <v/>
      </c>
      <c r="R81" s="417" t="str">
        <f>IF(ISBLANK('Funções Dados'!AF87),"", 'Funções Dados'!AF87)</f>
        <v/>
      </c>
      <c r="S81" s="418" t="str">
        <f>IF(ISBLANK('Funções Dados'!AG87),"", 'Funções Dados'!AG87)</f>
        <v/>
      </c>
    </row>
    <row r="82" spans="1:19" ht="12.75" customHeight="1">
      <c r="A82" s="412" t="str">
        <f>IF(ISBLANK('Funções Dados'!C88),"",'Funções Dados'!C88)</f>
        <v/>
      </c>
      <c r="B82" s="413" t="str">
        <f>IF((A82=""),"",LOOKUP(A82,'Casos de Uso'!$B$3:B$102,'Casos de Uso'!$C$3:C$102))</f>
        <v/>
      </c>
      <c r="C82" s="413" t="str">
        <f>IF(ISBLANK('Funções Dados'!B88), "", 'Funções Dados'!B88)</f>
        <v/>
      </c>
      <c r="D82" s="414" t="str">
        <f>IF(ISBLANK('Funções Dados'!M88), "", 'Funções Dados'!M88)</f>
        <v/>
      </c>
      <c r="E82" s="414" t="str">
        <f>IF(ISBLANK('Funções Dados'!N88), "", 'Funções Dados'!N88)</f>
        <v/>
      </c>
      <c r="F82" s="414" t="str">
        <f>IF(ISBLANK('Funções Dados'!O88), "", 'Funções Dados'!O88)</f>
        <v/>
      </c>
      <c r="G82" s="414" t="str">
        <f>IF(ISBLANK('Funções Dados'!P88), "", 'Funções Dados'!P88)</f>
        <v/>
      </c>
      <c r="H82" s="414" t="str">
        <f>IF(ISBLANK('Funções Dados'!Q88), "", 'Funções Dados'!Q88)</f>
        <v/>
      </c>
      <c r="I82" s="415" t="str">
        <f>IF(ISBLANK('Funções Dados'!S88),"",'Funções Dados'!S88)</f>
        <v/>
      </c>
      <c r="J82" s="415" t="str">
        <f>IF(ISBLANK('Funções Dados'!T88),"",'Funções Dados'!T88)</f>
        <v/>
      </c>
      <c r="K82" s="415" t="str">
        <f>IF(ISBLANK('Funções Dados'!U88),"",'Funções Dados'!U88)</f>
        <v/>
      </c>
      <c r="L82" s="414" t="str">
        <f>IF(ISBLANK('Funções Dados'!N88),"",'Funções Dados'!N88)</f>
        <v/>
      </c>
      <c r="M82" s="414" t="str">
        <f>IF(ISBLANK('Funções Dados'!O88),"",'Funções Dados'!O88)</f>
        <v/>
      </c>
      <c r="N82" s="416" t="str">
        <f>IF(ISBLANK('Funções Dados'!R88),"",'Funções Dados'!R88)</f>
        <v/>
      </c>
      <c r="O82" s="417" t="str">
        <f>IF(ISBLANK('Funções Dados'!AC88),"", 'Funções Dados'!AC88)</f>
        <v/>
      </c>
      <c r="P82" s="417" t="str">
        <f>IF(ISBLANK('Funções Dados'!AD88),"", 'Funções Dados'!AD88)</f>
        <v/>
      </c>
      <c r="Q82" s="417" t="str">
        <f>IF(ISBLANK('Funções Dados'!AE88),"", 'Funções Dados'!AE88)</f>
        <v/>
      </c>
      <c r="R82" s="417" t="str">
        <f>IF(ISBLANK('Funções Dados'!AF88),"", 'Funções Dados'!AF88)</f>
        <v/>
      </c>
      <c r="S82" s="418" t="str">
        <f>IF(ISBLANK('Funções Dados'!AG88),"", 'Funções Dados'!AG88)</f>
        <v/>
      </c>
    </row>
    <row r="83" spans="1:19" ht="12.75" customHeight="1">
      <c r="A83" s="412" t="str">
        <f>IF(ISBLANK('Funções Dados'!C89),"",'Funções Dados'!C89)</f>
        <v/>
      </c>
      <c r="B83" s="413" t="str">
        <f>IF((A83=""),"",LOOKUP(A83,'Casos de Uso'!$B$3:B$102,'Casos de Uso'!$C$3:C$102))</f>
        <v/>
      </c>
      <c r="C83" s="413" t="str">
        <f>IF(ISBLANK('Funções Dados'!B89), "", 'Funções Dados'!B89)</f>
        <v/>
      </c>
      <c r="D83" s="414" t="str">
        <f>IF(ISBLANK('Funções Dados'!M89), "", 'Funções Dados'!M89)</f>
        <v/>
      </c>
      <c r="E83" s="414" t="str">
        <f>IF(ISBLANK('Funções Dados'!N89), "", 'Funções Dados'!N89)</f>
        <v/>
      </c>
      <c r="F83" s="414" t="str">
        <f>IF(ISBLANK('Funções Dados'!O89), "", 'Funções Dados'!O89)</f>
        <v/>
      </c>
      <c r="G83" s="414" t="str">
        <f>IF(ISBLANK('Funções Dados'!P89), "", 'Funções Dados'!P89)</f>
        <v/>
      </c>
      <c r="H83" s="414" t="str">
        <f>IF(ISBLANK('Funções Dados'!Q89), "", 'Funções Dados'!Q89)</f>
        <v/>
      </c>
      <c r="I83" s="415" t="str">
        <f>IF(ISBLANK('Funções Dados'!S89),"",'Funções Dados'!S89)</f>
        <v/>
      </c>
      <c r="J83" s="415" t="str">
        <f>IF(ISBLANK('Funções Dados'!T89),"",'Funções Dados'!T89)</f>
        <v/>
      </c>
      <c r="K83" s="415" t="str">
        <f>IF(ISBLANK('Funções Dados'!U89),"",'Funções Dados'!U89)</f>
        <v/>
      </c>
      <c r="L83" s="414" t="str">
        <f>IF(ISBLANK('Funções Dados'!N89),"",'Funções Dados'!N89)</f>
        <v/>
      </c>
      <c r="M83" s="414" t="str">
        <f>IF(ISBLANK('Funções Dados'!O89),"",'Funções Dados'!O89)</f>
        <v/>
      </c>
      <c r="N83" s="416" t="str">
        <f>IF(ISBLANK('Funções Dados'!R89),"",'Funções Dados'!R89)</f>
        <v/>
      </c>
      <c r="O83" s="417" t="str">
        <f>IF(ISBLANK('Funções Dados'!AC89),"", 'Funções Dados'!AC89)</f>
        <v/>
      </c>
      <c r="P83" s="417" t="str">
        <f>IF(ISBLANK('Funções Dados'!AD89),"", 'Funções Dados'!AD89)</f>
        <v/>
      </c>
      <c r="Q83" s="417" t="str">
        <f>IF(ISBLANK('Funções Dados'!AE89),"", 'Funções Dados'!AE89)</f>
        <v/>
      </c>
      <c r="R83" s="417" t="str">
        <f>IF(ISBLANK('Funções Dados'!AF89),"", 'Funções Dados'!AF89)</f>
        <v/>
      </c>
      <c r="S83" s="418" t="str">
        <f>IF(ISBLANK('Funções Dados'!AG89),"", 'Funções Dados'!AG89)</f>
        <v/>
      </c>
    </row>
    <row r="84" spans="1:19" ht="12.75" customHeight="1">
      <c r="A84" s="412" t="str">
        <f>IF(ISBLANK('Funções Dados'!C90),"",'Funções Dados'!C90)</f>
        <v/>
      </c>
      <c r="B84" s="413" t="str">
        <f>IF((A84=""),"",LOOKUP(A84,'Casos de Uso'!$B$3:B$102,'Casos de Uso'!$C$3:C$102))</f>
        <v/>
      </c>
      <c r="C84" s="413" t="str">
        <f>IF(ISBLANK('Funções Dados'!B90), "", 'Funções Dados'!B90)</f>
        <v/>
      </c>
      <c r="D84" s="414" t="str">
        <f>IF(ISBLANK('Funções Dados'!M90), "", 'Funções Dados'!M90)</f>
        <v/>
      </c>
      <c r="E84" s="414" t="str">
        <f>IF(ISBLANK('Funções Dados'!N90), "", 'Funções Dados'!N90)</f>
        <v/>
      </c>
      <c r="F84" s="414" t="str">
        <f>IF(ISBLANK('Funções Dados'!O90), "", 'Funções Dados'!O90)</f>
        <v/>
      </c>
      <c r="G84" s="414" t="str">
        <f>IF(ISBLANK('Funções Dados'!P90), "", 'Funções Dados'!P90)</f>
        <v/>
      </c>
      <c r="H84" s="414" t="str">
        <f>IF(ISBLANK('Funções Dados'!Q90), "", 'Funções Dados'!Q90)</f>
        <v/>
      </c>
      <c r="I84" s="415" t="str">
        <f>IF(ISBLANK('Funções Dados'!S90),"",'Funções Dados'!S90)</f>
        <v/>
      </c>
      <c r="J84" s="415" t="str">
        <f>IF(ISBLANK('Funções Dados'!T90),"",'Funções Dados'!T90)</f>
        <v/>
      </c>
      <c r="K84" s="415" t="str">
        <f>IF(ISBLANK('Funções Dados'!U90),"",'Funções Dados'!U90)</f>
        <v/>
      </c>
      <c r="L84" s="414" t="str">
        <f>IF(ISBLANK('Funções Dados'!N90),"",'Funções Dados'!N90)</f>
        <v/>
      </c>
      <c r="M84" s="414" t="str">
        <f>IF(ISBLANK('Funções Dados'!O90),"",'Funções Dados'!O90)</f>
        <v/>
      </c>
      <c r="N84" s="416" t="str">
        <f>IF(ISBLANK('Funções Dados'!R90),"",'Funções Dados'!R90)</f>
        <v/>
      </c>
      <c r="O84" s="417" t="str">
        <f>IF(ISBLANK('Funções Dados'!AC90),"", 'Funções Dados'!AC90)</f>
        <v/>
      </c>
      <c r="P84" s="417" t="str">
        <f>IF(ISBLANK('Funções Dados'!AD90),"", 'Funções Dados'!AD90)</f>
        <v/>
      </c>
      <c r="Q84" s="417" t="str">
        <f>IF(ISBLANK('Funções Dados'!AE90),"", 'Funções Dados'!AE90)</f>
        <v/>
      </c>
      <c r="R84" s="417" t="str">
        <f>IF(ISBLANK('Funções Dados'!AF90),"", 'Funções Dados'!AF90)</f>
        <v/>
      </c>
      <c r="S84" s="418" t="str">
        <f>IF(ISBLANK('Funções Dados'!AG90),"", 'Funções Dados'!AG90)</f>
        <v/>
      </c>
    </row>
    <row r="85" spans="1:19" ht="12.75" customHeight="1">
      <c r="A85" s="412" t="str">
        <f>IF(ISBLANK('Funções Dados'!C91),"",'Funções Dados'!C91)</f>
        <v/>
      </c>
      <c r="B85" s="413" t="str">
        <f>IF((A85=""),"",LOOKUP(A85,'Casos de Uso'!$B$3:B$102,'Casos de Uso'!$C$3:C$102))</f>
        <v/>
      </c>
      <c r="C85" s="413" t="str">
        <f>IF(ISBLANK('Funções Dados'!B91), "", 'Funções Dados'!B91)</f>
        <v/>
      </c>
      <c r="D85" s="414" t="str">
        <f>IF(ISBLANK('Funções Dados'!M91), "", 'Funções Dados'!M91)</f>
        <v/>
      </c>
      <c r="E85" s="414" t="str">
        <f>IF(ISBLANK('Funções Dados'!N91), "", 'Funções Dados'!N91)</f>
        <v/>
      </c>
      <c r="F85" s="414" t="str">
        <f>IF(ISBLANK('Funções Dados'!O91), "", 'Funções Dados'!O91)</f>
        <v/>
      </c>
      <c r="G85" s="414" t="str">
        <f>IF(ISBLANK('Funções Dados'!P91), "", 'Funções Dados'!P91)</f>
        <v/>
      </c>
      <c r="H85" s="414" t="str">
        <f>IF(ISBLANK('Funções Dados'!Q91), "", 'Funções Dados'!Q91)</f>
        <v/>
      </c>
      <c r="I85" s="415" t="str">
        <f>IF(ISBLANK('Funções Dados'!S91),"",'Funções Dados'!S91)</f>
        <v/>
      </c>
      <c r="J85" s="415" t="str">
        <f>IF(ISBLANK('Funções Dados'!T91),"",'Funções Dados'!T91)</f>
        <v/>
      </c>
      <c r="K85" s="415" t="str">
        <f>IF(ISBLANK('Funções Dados'!U91),"",'Funções Dados'!U91)</f>
        <v/>
      </c>
      <c r="L85" s="414" t="str">
        <f>IF(ISBLANK('Funções Dados'!N91),"",'Funções Dados'!N91)</f>
        <v/>
      </c>
      <c r="M85" s="414" t="str">
        <f>IF(ISBLANK('Funções Dados'!O91),"",'Funções Dados'!O91)</f>
        <v/>
      </c>
      <c r="N85" s="416" t="str">
        <f>IF(ISBLANK('Funções Dados'!R91),"",'Funções Dados'!R91)</f>
        <v/>
      </c>
      <c r="O85" s="417" t="str">
        <f>IF(ISBLANK('Funções Dados'!AC91),"", 'Funções Dados'!AC91)</f>
        <v/>
      </c>
      <c r="P85" s="417" t="str">
        <f>IF(ISBLANK('Funções Dados'!AD91),"", 'Funções Dados'!AD91)</f>
        <v/>
      </c>
      <c r="Q85" s="417" t="str">
        <f>IF(ISBLANK('Funções Dados'!AE91),"", 'Funções Dados'!AE91)</f>
        <v/>
      </c>
      <c r="R85" s="417" t="str">
        <f>IF(ISBLANK('Funções Dados'!AF91),"", 'Funções Dados'!AF91)</f>
        <v/>
      </c>
      <c r="S85" s="418" t="str">
        <f>IF(ISBLANK('Funções Dados'!AG91),"", 'Funções Dados'!AG91)</f>
        <v/>
      </c>
    </row>
    <row r="86" spans="1:19" ht="12.75" customHeight="1">
      <c r="A86" s="412" t="str">
        <f>IF(ISBLANK('Funções Dados'!C92),"",'Funções Dados'!C92)</f>
        <v/>
      </c>
      <c r="B86" s="413" t="str">
        <f>IF((A86=""),"",LOOKUP(A86,'Casos de Uso'!$B$3:B$102,'Casos de Uso'!$C$3:C$102))</f>
        <v/>
      </c>
      <c r="C86" s="413" t="str">
        <f>IF(ISBLANK('Funções Dados'!B92), "", 'Funções Dados'!B92)</f>
        <v/>
      </c>
      <c r="D86" s="414" t="str">
        <f>IF(ISBLANK('Funções Dados'!M92), "", 'Funções Dados'!M92)</f>
        <v/>
      </c>
      <c r="E86" s="414" t="str">
        <f>IF(ISBLANK('Funções Dados'!N92), "", 'Funções Dados'!N92)</f>
        <v/>
      </c>
      <c r="F86" s="414" t="str">
        <f>IF(ISBLANK('Funções Dados'!O92), "", 'Funções Dados'!O92)</f>
        <v/>
      </c>
      <c r="G86" s="414" t="str">
        <f>IF(ISBLANK('Funções Dados'!P92), "", 'Funções Dados'!P92)</f>
        <v/>
      </c>
      <c r="H86" s="414" t="str">
        <f>IF(ISBLANK('Funções Dados'!Q92), "", 'Funções Dados'!Q92)</f>
        <v/>
      </c>
      <c r="I86" s="415" t="str">
        <f>IF(ISBLANK('Funções Dados'!S92),"",'Funções Dados'!S92)</f>
        <v/>
      </c>
      <c r="J86" s="415" t="str">
        <f>IF(ISBLANK('Funções Dados'!T92),"",'Funções Dados'!T92)</f>
        <v/>
      </c>
      <c r="K86" s="415" t="str">
        <f>IF(ISBLANK('Funções Dados'!U92),"",'Funções Dados'!U92)</f>
        <v/>
      </c>
      <c r="L86" s="414" t="str">
        <f>IF(ISBLANK('Funções Dados'!N92),"",'Funções Dados'!N92)</f>
        <v/>
      </c>
      <c r="M86" s="414" t="str">
        <f>IF(ISBLANK('Funções Dados'!O92),"",'Funções Dados'!O92)</f>
        <v/>
      </c>
      <c r="N86" s="416" t="str">
        <f>IF(ISBLANK('Funções Dados'!R92),"",'Funções Dados'!R92)</f>
        <v/>
      </c>
      <c r="O86" s="417" t="str">
        <f>IF(ISBLANK('Funções Dados'!AC92),"", 'Funções Dados'!AC92)</f>
        <v/>
      </c>
      <c r="P86" s="417" t="str">
        <f>IF(ISBLANK('Funções Dados'!AD92),"", 'Funções Dados'!AD92)</f>
        <v/>
      </c>
      <c r="Q86" s="417" t="str">
        <f>IF(ISBLANK('Funções Dados'!AE92),"", 'Funções Dados'!AE92)</f>
        <v/>
      </c>
      <c r="R86" s="417" t="str">
        <f>IF(ISBLANK('Funções Dados'!AF92),"", 'Funções Dados'!AF92)</f>
        <v/>
      </c>
      <c r="S86" s="418" t="str">
        <f>IF(ISBLANK('Funções Dados'!AG92),"", 'Funções Dados'!AG92)</f>
        <v/>
      </c>
    </row>
    <row r="87" spans="1:19" ht="12.75" customHeight="1">
      <c r="A87" s="412" t="str">
        <f>IF(ISBLANK('Funções Dados'!C93),"",'Funções Dados'!C93)</f>
        <v/>
      </c>
      <c r="B87" s="413" t="str">
        <f>IF((A87=""),"",LOOKUP(A87,'Casos de Uso'!$B$3:B$102,'Casos de Uso'!$C$3:C$102))</f>
        <v/>
      </c>
      <c r="C87" s="413" t="str">
        <f>IF(ISBLANK('Funções Dados'!B93), "", 'Funções Dados'!B93)</f>
        <v/>
      </c>
      <c r="D87" s="414" t="str">
        <f>IF(ISBLANK('Funções Dados'!M93), "", 'Funções Dados'!M93)</f>
        <v/>
      </c>
      <c r="E87" s="414" t="str">
        <f>IF(ISBLANK('Funções Dados'!N93), "", 'Funções Dados'!N93)</f>
        <v/>
      </c>
      <c r="F87" s="414" t="str">
        <f>IF(ISBLANK('Funções Dados'!O93), "", 'Funções Dados'!O93)</f>
        <v/>
      </c>
      <c r="G87" s="414" t="str">
        <f>IF(ISBLANK('Funções Dados'!P93), "", 'Funções Dados'!P93)</f>
        <v/>
      </c>
      <c r="H87" s="414" t="str">
        <f>IF(ISBLANK('Funções Dados'!Q93), "", 'Funções Dados'!Q93)</f>
        <v/>
      </c>
      <c r="I87" s="415" t="str">
        <f>IF(ISBLANK('Funções Dados'!S93),"",'Funções Dados'!S93)</f>
        <v/>
      </c>
      <c r="J87" s="415" t="str">
        <f>IF(ISBLANK('Funções Dados'!T93),"",'Funções Dados'!T93)</f>
        <v/>
      </c>
      <c r="K87" s="415" t="str">
        <f>IF(ISBLANK('Funções Dados'!U93),"",'Funções Dados'!U93)</f>
        <v/>
      </c>
      <c r="L87" s="414" t="str">
        <f>IF(ISBLANK('Funções Dados'!N93),"",'Funções Dados'!N93)</f>
        <v/>
      </c>
      <c r="M87" s="414" t="str">
        <f>IF(ISBLANK('Funções Dados'!O93),"",'Funções Dados'!O93)</f>
        <v/>
      </c>
      <c r="N87" s="416" t="str">
        <f>IF(ISBLANK('Funções Dados'!R93),"",'Funções Dados'!R93)</f>
        <v/>
      </c>
      <c r="O87" s="417" t="str">
        <f>IF(ISBLANK('Funções Dados'!AC93),"", 'Funções Dados'!AC93)</f>
        <v/>
      </c>
      <c r="P87" s="417" t="str">
        <f>IF(ISBLANK('Funções Dados'!AD93),"", 'Funções Dados'!AD93)</f>
        <v/>
      </c>
      <c r="Q87" s="417" t="str">
        <f>IF(ISBLANK('Funções Dados'!AE93),"", 'Funções Dados'!AE93)</f>
        <v/>
      </c>
      <c r="R87" s="417" t="str">
        <f>IF(ISBLANK('Funções Dados'!AF93),"", 'Funções Dados'!AF93)</f>
        <v/>
      </c>
      <c r="S87" s="418" t="str">
        <f>IF(ISBLANK('Funções Dados'!AG93),"", 'Funções Dados'!AG93)</f>
        <v/>
      </c>
    </row>
    <row r="88" spans="1:19" ht="12.75" customHeight="1">
      <c r="A88" s="412" t="str">
        <f>IF(ISBLANK('Funções Dados'!C94),"",'Funções Dados'!C94)</f>
        <v/>
      </c>
      <c r="B88" s="413" t="str">
        <f>IF((A88=""),"",LOOKUP(A88,'Casos de Uso'!$B$3:B$102,'Casos de Uso'!$C$3:C$102))</f>
        <v/>
      </c>
      <c r="C88" s="413" t="str">
        <f>IF(ISBLANK('Funções Dados'!B94), "", 'Funções Dados'!B94)</f>
        <v/>
      </c>
      <c r="D88" s="414" t="str">
        <f>IF(ISBLANK('Funções Dados'!M94), "", 'Funções Dados'!M94)</f>
        <v/>
      </c>
      <c r="E88" s="414" t="str">
        <f>IF(ISBLANK('Funções Dados'!N94), "", 'Funções Dados'!N94)</f>
        <v/>
      </c>
      <c r="F88" s="414" t="str">
        <f>IF(ISBLANK('Funções Dados'!O94), "", 'Funções Dados'!O94)</f>
        <v/>
      </c>
      <c r="G88" s="414" t="str">
        <f>IF(ISBLANK('Funções Dados'!P94), "", 'Funções Dados'!P94)</f>
        <v/>
      </c>
      <c r="H88" s="414" t="str">
        <f>IF(ISBLANK('Funções Dados'!Q94), "", 'Funções Dados'!Q94)</f>
        <v/>
      </c>
      <c r="I88" s="415" t="str">
        <f>IF(ISBLANK('Funções Dados'!S94),"",'Funções Dados'!S94)</f>
        <v/>
      </c>
      <c r="J88" s="415" t="str">
        <f>IF(ISBLANK('Funções Dados'!T94),"",'Funções Dados'!T94)</f>
        <v/>
      </c>
      <c r="K88" s="415" t="str">
        <f>IF(ISBLANK('Funções Dados'!U94),"",'Funções Dados'!U94)</f>
        <v/>
      </c>
      <c r="L88" s="414" t="str">
        <f>IF(ISBLANK('Funções Dados'!N94),"",'Funções Dados'!N94)</f>
        <v/>
      </c>
      <c r="M88" s="414" t="str">
        <f>IF(ISBLANK('Funções Dados'!O94),"",'Funções Dados'!O94)</f>
        <v/>
      </c>
      <c r="N88" s="416" t="str">
        <f>IF(ISBLANK('Funções Dados'!R94),"",'Funções Dados'!R94)</f>
        <v/>
      </c>
      <c r="O88" s="417" t="str">
        <f>IF(ISBLANK('Funções Dados'!AC94),"", 'Funções Dados'!AC94)</f>
        <v/>
      </c>
      <c r="P88" s="417" t="str">
        <f>IF(ISBLANK('Funções Dados'!AD94),"", 'Funções Dados'!AD94)</f>
        <v/>
      </c>
      <c r="Q88" s="417" t="str">
        <f>IF(ISBLANK('Funções Dados'!AE94),"", 'Funções Dados'!AE94)</f>
        <v/>
      </c>
      <c r="R88" s="417" t="str">
        <f>IF(ISBLANK('Funções Dados'!AF94),"", 'Funções Dados'!AF94)</f>
        <v/>
      </c>
      <c r="S88" s="418" t="str">
        <f>IF(ISBLANK('Funções Dados'!AG94),"", 'Funções Dados'!AG94)</f>
        <v/>
      </c>
    </row>
    <row r="89" spans="1:19" ht="12.75" customHeight="1">
      <c r="A89" s="412" t="str">
        <f>IF(ISBLANK('Funções Dados'!C95),"",'Funções Dados'!C95)</f>
        <v/>
      </c>
      <c r="B89" s="413" t="str">
        <f>IF((A89=""),"",LOOKUP(A89,'Casos de Uso'!$B$3:B$102,'Casos de Uso'!$C$3:C$102))</f>
        <v/>
      </c>
      <c r="C89" s="413" t="str">
        <f>IF(ISBLANK('Funções Dados'!B95), "", 'Funções Dados'!B95)</f>
        <v/>
      </c>
      <c r="D89" s="414" t="str">
        <f>IF(ISBLANK('Funções Dados'!M95), "", 'Funções Dados'!M95)</f>
        <v/>
      </c>
      <c r="E89" s="414" t="str">
        <f>IF(ISBLANK('Funções Dados'!N95), "", 'Funções Dados'!N95)</f>
        <v/>
      </c>
      <c r="F89" s="414" t="str">
        <f>IF(ISBLANK('Funções Dados'!O95), "", 'Funções Dados'!O95)</f>
        <v/>
      </c>
      <c r="G89" s="414" t="str">
        <f>IF(ISBLANK('Funções Dados'!P95), "", 'Funções Dados'!P95)</f>
        <v/>
      </c>
      <c r="H89" s="414" t="str">
        <f>IF(ISBLANK('Funções Dados'!Q95), "", 'Funções Dados'!Q95)</f>
        <v/>
      </c>
      <c r="I89" s="415" t="str">
        <f>IF(ISBLANK('Funções Dados'!S95),"",'Funções Dados'!S95)</f>
        <v/>
      </c>
      <c r="J89" s="415" t="str">
        <f>IF(ISBLANK('Funções Dados'!T95),"",'Funções Dados'!T95)</f>
        <v/>
      </c>
      <c r="K89" s="415" t="str">
        <f>IF(ISBLANK('Funções Dados'!U95),"",'Funções Dados'!U95)</f>
        <v/>
      </c>
      <c r="L89" s="414" t="str">
        <f>IF(ISBLANK('Funções Dados'!N95),"",'Funções Dados'!N95)</f>
        <v/>
      </c>
      <c r="M89" s="414" t="str">
        <f>IF(ISBLANK('Funções Dados'!O95),"",'Funções Dados'!O95)</f>
        <v/>
      </c>
      <c r="N89" s="416" t="str">
        <f>IF(ISBLANK('Funções Dados'!R95),"",'Funções Dados'!R95)</f>
        <v/>
      </c>
      <c r="O89" s="417" t="str">
        <f>IF(ISBLANK('Funções Dados'!AC95),"", 'Funções Dados'!AC95)</f>
        <v/>
      </c>
      <c r="P89" s="417" t="str">
        <f>IF(ISBLANK('Funções Dados'!AD95),"", 'Funções Dados'!AD95)</f>
        <v/>
      </c>
      <c r="Q89" s="417" t="str">
        <f>IF(ISBLANK('Funções Dados'!AE95),"", 'Funções Dados'!AE95)</f>
        <v/>
      </c>
      <c r="R89" s="417" t="str">
        <f>IF(ISBLANK('Funções Dados'!AF95),"", 'Funções Dados'!AF95)</f>
        <v/>
      </c>
      <c r="S89" s="418" t="str">
        <f>IF(ISBLANK('Funções Dados'!AG95),"", 'Funções Dados'!AG95)</f>
        <v/>
      </c>
    </row>
    <row r="90" spans="1:19" ht="12.75" customHeight="1">
      <c r="A90" s="412" t="str">
        <f>IF(ISBLANK('Funções Dados'!C96),"",'Funções Dados'!C96)</f>
        <v/>
      </c>
      <c r="B90" s="413" t="str">
        <f>IF((A90=""),"",LOOKUP(A90,'Casos de Uso'!$B$3:B$102,'Casos de Uso'!$C$3:C$102))</f>
        <v/>
      </c>
      <c r="C90" s="413" t="str">
        <f>IF(ISBLANK('Funções Dados'!B96), "", 'Funções Dados'!B96)</f>
        <v/>
      </c>
      <c r="D90" s="414" t="str">
        <f>IF(ISBLANK('Funções Dados'!M96), "", 'Funções Dados'!M96)</f>
        <v/>
      </c>
      <c r="E90" s="414" t="str">
        <f>IF(ISBLANK('Funções Dados'!N96), "", 'Funções Dados'!N96)</f>
        <v/>
      </c>
      <c r="F90" s="414" t="str">
        <f>IF(ISBLANK('Funções Dados'!O96), "", 'Funções Dados'!O96)</f>
        <v/>
      </c>
      <c r="G90" s="414" t="str">
        <f>IF(ISBLANK('Funções Dados'!P96), "", 'Funções Dados'!P96)</f>
        <v/>
      </c>
      <c r="H90" s="414" t="str">
        <f>IF(ISBLANK('Funções Dados'!Q96), "", 'Funções Dados'!Q96)</f>
        <v/>
      </c>
      <c r="I90" s="415" t="str">
        <f>IF(ISBLANK('Funções Dados'!S96),"",'Funções Dados'!S96)</f>
        <v/>
      </c>
      <c r="J90" s="415" t="str">
        <f>IF(ISBLANK('Funções Dados'!T96),"",'Funções Dados'!T96)</f>
        <v/>
      </c>
      <c r="K90" s="415" t="str">
        <f>IF(ISBLANK('Funções Dados'!U96),"",'Funções Dados'!U96)</f>
        <v/>
      </c>
      <c r="L90" s="414" t="str">
        <f>IF(ISBLANK('Funções Dados'!N96),"",'Funções Dados'!N96)</f>
        <v/>
      </c>
      <c r="M90" s="414" t="str">
        <f>IF(ISBLANK('Funções Dados'!O96),"",'Funções Dados'!O96)</f>
        <v/>
      </c>
      <c r="N90" s="416" t="str">
        <f>IF(ISBLANK('Funções Dados'!R96),"",'Funções Dados'!R96)</f>
        <v/>
      </c>
      <c r="O90" s="417" t="str">
        <f>IF(ISBLANK('Funções Dados'!AC96),"", 'Funções Dados'!AC96)</f>
        <v/>
      </c>
      <c r="P90" s="417" t="str">
        <f>IF(ISBLANK('Funções Dados'!AD96),"", 'Funções Dados'!AD96)</f>
        <v/>
      </c>
      <c r="Q90" s="417" t="str">
        <f>IF(ISBLANK('Funções Dados'!AE96),"", 'Funções Dados'!AE96)</f>
        <v/>
      </c>
      <c r="R90" s="417" t="str">
        <f>IF(ISBLANK('Funções Dados'!AF96),"", 'Funções Dados'!AF96)</f>
        <v/>
      </c>
      <c r="S90" s="418" t="str">
        <f>IF(ISBLANK('Funções Dados'!AG96),"", 'Funções Dados'!AG96)</f>
        <v/>
      </c>
    </row>
    <row r="91" spans="1:19" ht="12.75" customHeight="1">
      <c r="A91" s="412" t="str">
        <f>IF(ISBLANK('Funções Dados'!C97),"",'Funções Dados'!C97)</f>
        <v/>
      </c>
      <c r="B91" s="413" t="str">
        <f>IF((A91=""),"",LOOKUP(A91,'Casos de Uso'!$B$3:B$102,'Casos de Uso'!$C$3:C$102))</f>
        <v/>
      </c>
      <c r="C91" s="413" t="str">
        <f>IF(ISBLANK('Funções Dados'!B97), "", 'Funções Dados'!B97)</f>
        <v/>
      </c>
      <c r="D91" s="414" t="str">
        <f>IF(ISBLANK('Funções Dados'!M97), "", 'Funções Dados'!M97)</f>
        <v/>
      </c>
      <c r="E91" s="414" t="str">
        <f>IF(ISBLANK('Funções Dados'!N97), "", 'Funções Dados'!N97)</f>
        <v/>
      </c>
      <c r="F91" s="414" t="str">
        <f>IF(ISBLANK('Funções Dados'!O97), "", 'Funções Dados'!O97)</f>
        <v/>
      </c>
      <c r="G91" s="414" t="str">
        <f>IF(ISBLANK('Funções Dados'!P97), "", 'Funções Dados'!P97)</f>
        <v/>
      </c>
      <c r="H91" s="414" t="str">
        <f>IF(ISBLANK('Funções Dados'!Q97), "", 'Funções Dados'!Q97)</f>
        <v/>
      </c>
      <c r="I91" s="415" t="str">
        <f>IF(ISBLANK('Funções Dados'!S97),"",'Funções Dados'!S97)</f>
        <v/>
      </c>
      <c r="J91" s="415" t="str">
        <f>IF(ISBLANK('Funções Dados'!T97),"",'Funções Dados'!T97)</f>
        <v/>
      </c>
      <c r="K91" s="415" t="str">
        <f>IF(ISBLANK('Funções Dados'!U97),"",'Funções Dados'!U97)</f>
        <v/>
      </c>
      <c r="L91" s="414" t="str">
        <f>IF(ISBLANK('Funções Dados'!N97),"",'Funções Dados'!N97)</f>
        <v/>
      </c>
      <c r="M91" s="414" t="str">
        <f>IF(ISBLANK('Funções Dados'!O97),"",'Funções Dados'!O97)</f>
        <v/>
      </c>
      <c r="N91" s="416" t="str">
        <f>IF(ISBLANK('Funções Dados'!R97),"",'Funções Dados'!R97)</f>
        <v/>
      </c>
      <c r="O91" s="417" t="str">
        <f>IF(ISBLANK('Funções Dados'!AC97),"", 'Funções Dados'!AC97)</f>
        <v/>
      </c>
      <c r="P91" s="417" t="str">
        <f>IF(ISBLANK('Funções Dados'!AD97),"", 'Funções Dados'!AD97)</f>
        <v/>
      </c>
      <c r="Q91" s="417" t="str">
        <f>IF(ISBLANK('Funções Dados'!AE97),"", 'Funções Dados'!AE97)</f>
        <v/>
      </c>
      <c r="R91" s="417" t="str">
        <f>IF(ISBLANK('Funções Dados'!AF97),"", 'Funções Dados'!AF97)</f>
        <v/>
      </c>
      <c r="S91" s="418" t="str">
        <f>IF(ISBLANK('Funções Dados'!AG97),"", 'Funções Dados'!AG97)</f>
        <v/>
      </c>
    </row>
    <row r="92" spans="1:19" ht="12.75" customHeight="1">
      <c r="A92" s="412" t="str">
        <f>IF(ISBLANK('Funções Dados'!C98),"",'Funções Dados'!C98)</f>
        <v/>
      </c>
      <c r="B92" s="413" t="str">
        <f>IF((A92=""),"",LOOKUP(A92,'Casos de Uso'!$B$3:B$102,'Casos de Uso'!$C$3:C$102))</f>
        <v/>
      </c>
      <c r="C92" s="413" t="str">
        <f>IF(ISBLANK('Funções Dados'!B98), "", 'Funções Dados'!B98)</f>
        <v/>
      </c>
      <c r="D92" s="414" t="str">
        <f>IF(ISBLANK('Funções Dados'!M98), "", 'Funções Dados'!M98)</f>
        <v/>
      </c>
      <c r="E92" s="414" t="str">
        <f>IF(ISBLANK('Funções Dados'!N98), "", 'Funções Dados'!N98)</f>
        <v/>
      </c>
      <c r="F92" s="414" t="str">
        <f>IF(ISBLANK('Funções Dados'!O98), "", 'Funções Dados'!O98)</f>
        <v/>
      </c>
      <c r="G92" s="414" t="str">
        <f>IF(ISBLANK('Funções Dados'!P98), "", 'Funções Dados'!P98)</f>
        <v/>
      </c>
      <c r="H92" s="414" t="str">
        <f>IF(ISBLANK('Funções Dados'!Q98), "", 'Funções Dados'!Q98)</f>
        <v/>
      </c>
      <c r="I92" s="415" t="str">
        <f>IF(ISBLANK('Funções Dados'!S98),"",'Funções Dados'!S98)</f>
        <v/>
      </c>
      <c r="J92" s="415" t="str">
        <f>IF(ISBLANK('Funções Dados'!T98),"",'Funções Dados'!T98)</f>
        <v/>
      </c>
      <c r="K92" s="415" t="str">
        <f>IF(ISBLANK('Funções Dados'!U98),"",'Funções Dados'!U98)</f>
        <v/>
      </c>
      <c r="L92" s="414" t="str">
        <f>IF(ISBLANK('Funções Dados'!N98),"",'Funções Dados'!N98)</f>
        <v/>
      </c>
      <c r="M92" s="414" t="str">
        <f>IF(ISBLANK('Funções Dados'!O98),"",'Funções Dados'!O98)</f>
        <v/>
      </c>
      <c r="N92" s="416" t="str">
        <f>IF(ISBLANK('Funções Dados'!R98),"",'Funções Dados'!R98)</f>
        <v/>
      </c>
      <c r="O92" s="417" t="str">
        <f>IF(ISBLANK('Funções Dados'!AC98),"", 'Funções Dados'!AC98)</f>
        <v/>
      </c>
      <c r="P92" s="417" t="str">
        <f>IF(ISBLANK('Funções Dados'!AD98),"", 'Funções Dados'!AD98)</f>
        <v/>
      </c>
      <c r="Q92" s="417" t="str">
        <f>IF(ISBLANK('Funções Dados'!AE98),"", 'Funções Dados'!AE98)</f>
        <v/>
      </c>
      <c r="R92" s="417" t="str">
        <f>IF(ISBLANK('Funções Dados'!AF98),"", 'Funções Dados'!AF98)</f>
        <v/>
      </c>
      <c r="S92" s="418" t="str">
        <f>IF(ISBLANK('Funções Dados'!AG98),"", 'Funções Dados'!AG98)</f>
        <v/>
      </c>
    </row>
    <row r="93" spans="1:19" ht="12.75" customHeight="1">
      <c r="A93" s="412" t="str">
        <f>IF(ISBLANK('Funções Dados'!C99),"",'Funções Dados'!C99)</f>
        <v/>
      </c>
      <c r="B93" s="413" t="str">
        <f>IF((A93=""),"",LOOKUP(A93,'Casos de Uso'!$B$3:B$102,'Casos de Uso'!$C$3:C$102))</f>
        <v/>
      </c>
      <c r="C93" s="413" t="str">
        <f>IF(ISBLANK('Funções Dados'!B99), "", 'Funções Dados'!B99)</f>
        <v/>
      </c>
      <c r="D93" s="414" t="str">
        <f>IF(ISBLANK('Funções Dados'!M99), "", 'Funções Dados'!M99)</f>
        <v/>
      </c>
      <c r="E93" s="414" t="str">
        <f>IF(ISBLANK('Funções Dados'!N99), "", 'Funções Dados'!N99)</f>
        <v/>
      </c>
      <c r="F93" s="414" t="str">
        <f>IF(ISBLANK('Funções Dados'!O99), "", 'Funções Dados'!O99)</f>
        <v/>
      </c>
      <c r="G93" s="414" t="str">
        <f>IF(ISBLANK('Funções Dados'!P99), "", 'Funções Dados'!P99)</f>
        <v/>
      </c>
      <c r="H93" s="414" t="str">
        <f>IF(ISBLANK('Funções Dados'!Q99), "", 'Funções Dados'!Q99)</f>
        <v/>
      </c>
      <c r="I93" s="415" t="str">
        <f>IF(ISBLANK('Funções Dados'!S99),"",'Funções Dados'!S99)</f>
        <v/>
      </c>
      <c r="J93" s="415" t="str">
        <f>IF(ISBLANK('Funções Dados'!T99),"",'Funções Dados'!T99)</f>
        <v/>
      </c>
      <c r="K93" s="415" t="str">
        <f>IF(ISBLANK('Funções Dados'!U99),"",'Funções Dados'!U99)</f>
        <v/>
      </c>
      <c r="L93" s="414" t="str">
        <f>IF(ISBLANK('Funções Dados'!N99),"",'Funções Dados'!N99)</f>
        <v/>
      </c>
      <c r="M93" s="414" t="str">
        <f>IF(ISBLANK('Funções Dados'!O99),"",'Funções Dados'!O99)</f>
        <v/>
      </c>
      <c r="N93" s="416" t="str">
        <f>IF(ISBLANK('Funções Dados'!R99),"",'Funções Dados'!R99)</f>
        <v/>
      </c>
      <c r="O93" s="417" t="str">
        <f>IF(ISBLANK('Funções Dados'!AC99),"", 'Funções Dados'!AC99)</f>
        <v/>
      </c>
      <c r="P93" s="417" t="str">
        <f>IF(ISBLANK('Funções Dados'!AD99),"", 'Funções Dados'!AD99)</f>
        <v/>
      </c>
      <c r="Q93" s="417" t="str">
        <f>IF(ISBLANK('Funções Dados'!AE99),"", 'Funções Dados'!AE99)</f>
        <v/>
      </c>
      <c r="R93" s="417" t="str">
        <f>IF(ISBLANK('Funções Dados'!AF99),"", 'Funções Dados'!AF99)</f>
        <v/>
      </c>
      <c r="S93" s="418" t="str">
        <f>IF(ISBLANK('Funções Dados'!AG99),"", 'Funções Dados'!AG99)</f>
        <v/>
      </c>
    </row>
    <row r="94" spans="1:19" ht="12.75" customHeight="1">
      <c r="A94" s="412" t="str">
        <f>IF(ISBLANK('Funções Dados'!C100),"",'Funções Dados'!C100)</f>
        <v/>
      </c>
      <c r="B94" s="413" t="str">
        <f>IF((A94=""),"",LOOKUP(A94,'Casos de Uso'!$B$3:B$102,'Casos de Uso'!$C$3:C$102))</f>
        <v/>
      </c>
      <c r="C94" s="413" t="str">
        <f>IF(ISBLANK('Funções Dados'!B100), "", 'Funções Dados'!B100)</f>
        <v/>
      </c>
      <c r="D94" s="414" t="str">
        <f>IF(ISBLANK('Funções Dados'!M100), "", 'Funções Dados'!M100)</f>
        <v/>
      </c>
      <c r="E94" s="414" t="str">
        <f>IF(ISBLANK('Funções Dados'!N100), "", 'Funções Dados'!N100)</f>
        <v/>
      </c>
      <c r="F94" s="414" t="str">
        <f>IF(ISBLANK('Funções Dados'!O100), "", 'Funções Dados'!O100)</f>
        <v/>
      </c>
      <c r="G94" s="414" t="str">
        <f>IF(ISBLANK('Funções Dados'!P100), "", 'Funções Dados'!P100)</f>
        <v/>
      </c>
      <c r="H94" s="414" t="str">
        <f>IF(ISBLANK('Funções Dados'!Q100), "", 'Funções Dados'!Q100)</f>
        <v/>
      </c>
      <c r="I94" s="415" t="str">
        <f>IF(ISBLANK('Funções Dados'!S100),"",'Funções Dados'!S100)</f>
        <v/>
      </c>
      <c r="J94" s="415" t="str">
        <f>IF(ISBLANK('Funções Dados'!T100),"",'Funções Dados'!T100)</f>
        <v/>
      </c>
      <c r="K94" s="415" t="str">
        <f>IF(ISBLANK('Funções Dados'!U100),"",'Funções Dados'!U100)</f>
        <v/>
      </c>
      <c r="L94" s="414" t="str">
        <f>IF(ISBLANK('Funções Dados'!N100),"",'Funções Dados'!N100)</f>
        <v/>
      </c>
      <c r="M94" s="414" t="str">
        <f>IF(ISBLANK('Funções Dados'!O100),"",'Funções Dados'!O100)</f>
        <v/>
      </c>
      <c r="N94" s="416" t="str">
        <f>IF(ISBLANK('Funções Dados'!R100),"",'Funções Dados'!R100)</f>
        <v/>
      </c>
      <c r="O94" s="417" t="str">
        <f>IF(ISBLANK('Funções Dados'!AC100),"", 'Funções Dados'!AC100)</f>
        <v/>
      </c>
      <c r="P94" s="417" t="str">
        <f>IF(ISBLANK('Funções Dados'!AD100),"", 'Funções Dados'!AD100)</f>
        <v/>
      </c>
      <c r="Q94" s="417" t="str">
        <f>IF(ISBLANK('Funções Dados'!AE100),"", 'Funções Dados'!AE100)</f>
        <v/>
      </c>
      <c r="R94" s="417" t="str">
        <f>IF(ISBLANK('Funções Dados'!AF100),"", 'Funções Dados'!AF100)</f>
        <v/>
      </c>
      <c r="S94" s="418" t="str">
        <f>IF(ISBLANK('Funções Dados'!AG100),"", 'Funções Dados'!AG100)</f>
        <v/>
      </c>
    </row>
    <row r="95" spans="1:19" ht="12.75" customHeight="1">
      <c r="A95" s="412" t="str">
        <f>IF(ISBLANK('Funções Dados'!C101),"",'Funções Dados'!C101)</f>
        <v/>
      </c>
      <c r="B95" s="413" t="str">
        <f>IF((A95=""),"",LOOKUP(A95,'Casos de Uso'!$B$3:B$102,'Casos de Uso'!$C$3:C$102))</f>
        <v/>
      </c>
      <c r="C95" s="413" t="str">
        <f>IF(ISBLANK('Funções Dados'!B101), "", 'Funções Dados'!B101)</f>
        <v/>
      </c>
      <c r="D95" s="414" t="str">
        <f>IF(ISBLANK('Funções Dados'!M101), "", 'Funções Dados'!M101)</f>
        <v/>
      </c>
      <c r="E95" s="414" t="str">
        <f>IF(ISBLANK('Funções Dados'!N101), "", 'Funções Dados'!N101)</f>
        <v/>
      </c>
      <c r="F95" s="414" t="str">
        <f>IF(ISBLANK('Funções Dados'!O101), "", 'Funções Dados'!O101)</f>
        <v/>
      </c>
      <c r="G95" s="414" t="str">
        <f>IF(ISBLANK('Funções Dados'!P101), "", 'Funções Dados'!P101)</f>
        <v/>
      </c>
      <c r="H95" s="414" t="str">
        <f>IF(ISBLANK('Funções Dados'!Q101), "", 'Funções Dados'!Q101)</f>
        <v/>
      </c>
      <c r="I95" s="415" t="str">
        <f>IF(ISBLANK('Funções Dados'!S101),"",'Funções Dados'!S101)</f>
        <v/>
      </c>
      <c r="J95" s="415" t="str">
        <f>IF(ISBLANK('Funções Dados'!T101),"",'Funções Dados'!T101)</f>
        <v/>
      </c>
      <c r="K95" s="415" t="str">
        <f>IF(ISBLANK('Funções Dados'!U101),"",'Funções Dados'!U101)</f>
        <v/>
      </c>
      <c r="L95" s="414" t="str">
        <f>IF(ISBLANK('Funções Dados'!N101),"",'Funções Dados'!N101)</f>
        <v/>
      </c>
      <c r="M95" s="414" t="str">
        <f>IF(ISBLANK('Funções Dados'!O101),"",'Funções Dados'!O101)</f>
        <v/>
      </c>
      <c r="N95" s="416" t="str">
        <f>IF(ISBLANK('Funções Dados'!R101),"",'Funções Dados'!R101)</f>
        <v/>
      </c>
      <c r="O95" s="417" t="str">
        <f>IF(ISBLANK('Funções Dados'!AC101),"", 'Funções Dados'!AC101)</f>
        <v/>
      </c>
      <c r="P95" s="417" t="str">
        <f>IF(ISBLANK('Funções Dados'!AD101),"", 'Funções Dados'!AD101)</f>
        <v/>
      </c>
      <c r="Q95" s="417" t="str">
        <f>IF(ISBLANK('Funções Dados'!AE101),"", 'Funções Dados'!AE101)</f>
        <v/>
      </c>
      <c r="R95" s="417" t="str">
        <f>IF(ISBLANK('Funções Dados'!AF101),"", 'Funções Dados'!AF101)</f>
        <v/>
      </c>
      <c r="S95" s="418" t="str">
        <f>IF(ISBLANK('Funções Dados'!AG101),"", 'Funções Dados'!AG101)</f>
        <v/>
      </c>
    </row>
    <row r="96" spans="1:19" ht="12.75" customHeight="1">
      <c r="A96" s="412" t="str">
        <f>IF(ISBLANK('Funções Dados'!C102),"",'Funções Dados'!C102)</f>
        <v/>
      </c>
      <c r="B96" s="413" t="str">
        <f>IF((A96=""),"",LOOKUP(A96,'Casos de Uso'!$B$3:B$102,'Casos de Uso'!$C$3:C$102))</f>
        <v/>
      </c>
      <c r="C96" s="413" t="str">
        <f>IF(ISBLANK('Funções Dados'!B102), "", 'Funções Dados'!B102)</f>
        <v/>
      </c>
      <c r="D96" s="414" t="str">
        <f>IF(ISBLANK('Funções Dados'!M102), "", 'Funções Dados'!M102)</f>
        <v/>
      </c>
      <c r="E96" s="414" t="str">
        <f>IF(ISBLANK('Funções Dados'!N102), "", 'Funções Dados'!N102)</f>
        <v/>
      </c>
      <c r="F96" s="414" t="str">
        <f>IF(ISBLANK('Funções Dados'!O102), "", 'Funções Dados'!O102)</f>
        <v/>
      </c>
      <c r="G96" s="414" t="str">
        <f>IF(ISBLANK('Funções Dados'!P102), "", 'Funções Dados'!P102)</f>
        <v/>
      </c>
      <c r="H96" s="414" t="str">
        <f>IF(ISBLANK('Funções Dados'!Q102), "", 'Funções Dados'!Q102)</f>
        <v/>
      </c>
      <c r="I96" s="415" t="str">
        <f>IF(ISBLANK('Funções Dados'!S102),"",'Funções Dados'!S102)</f>
        <v/>
      </c>
      <c r="J96" s="415" t="str">
        <f>IF(ISBLANK('Funções Dados'!T102),"",'Funções Dados'!T102)</f>
        <v/>
      </c>
      <c r="K96" s="415" t="str">
        <f>IF(ISBLANK('Funções Dados'!U102),"",'Funções Dados'!U102)</f>
        <v/>
      </c>
      <c r="L96" s="414" t="str">
        <f>IF(ISBLANK('Funções Dados'!N102),"",'Funções Dados'!N102)</f>
        <v/>
      </c>
      <c r="M96" s="414" t="str">
        <f>IF(ISBLANK('Funções Dados'!O102),"",'Funções Dados'!O102)</f>
        <v/>
      </c>
      <c r="N96" s="416" t="str">
        <f>IF(ISBLANK('Funções Dados'!R102),"",'Funções Dados'!R102)</f>
        <v/>
      </c>
      <c r="O96" s="417" t="str">
        <f>IF(ISBLANK('Funções Dados'!AC102),"", 'Funções Dados'!AC102)</f>
        <v/>
      </c>
      <c r="P96" s="417" t="str">
        <f>IF(ISBLANK('Funções Dados'!AD102),"", 'Funções Dados'!AD102)</f>
        <v/>
      </c>
      <c r="Q96" s="417" t="str">
        <f>IF(ISBLANK('Funções Dados'!AE102),"", 'Funções Dados'!AE102)</f>
        <v/>
      </c>
      <c r="R96" s="417" t="str">
        <f>IF(ISBLANK('Funções Dados'!AF102),"", 'Funções Dados'!AF102)</f>
        <v/>
      </c>
      <c r="S96" s="418" t="str">
        <f>IF(ISBLANK('Funções Dados'!AG102),"", 'Funções Dados'!AG102)</f>
        <v/>
      </c>
    </row>
    <row r="97" spans="1:26" ht="12.75" customHeight="1">
      <c r="A97" s="412" t="str">
        <f>IF(ISBLANK('Funções Dados'!C103),"",'Funções Dados'!C103)</f>
        <v/>
      </c>
      <c r="B97" s="413" t="str">
        <f>IF((A97=""),"",LOOKUP(A97,'Casos de Uso'!$B$3:B$102,'Casos de Uso'!$C$3:C$102))</f>
        <v/>
      </c>
      <c r="C97" s="413" t="str">
        <f>IF(ISBLANK('Funções Dados'!B103), "", 'Funções Dados'!B103)</f>
        <v/>
      </c>
      <c r="D97" s="414" t="str">
        <f>IF(ISBLANK('Funções Dados'!M103), "", 'Funções Dados'!M103)</f>
        <v/>
      </c>
      <c r="E97" s="414" t="str">
        <f>IF(ISBLANK('Funções Dados'!N103), "", 'Funções Dados'!N103)</f>
        <v/>
      </c>
      <c r="F97" s="414" t="str">
        <f>IF(ISBLANK('Funções Dados'!O103), "", 'Funções Dados'!O103)</f>
        <v/>
      </c>
      <c r="G97" s="414" t="str">
        <f>IF(ISBLANK('Funções Dados'!P103), "", 'Funções Dados'!P103)</f>
        <v/>
      </c>
      <c r="H97" s="414" t="str">
        <f>IF(ISBLANK('Funções Dados'!Q103), "", 'Funções Dados'!Q103)</f>
        <v/>
      </c>
      <c r="I97" s="415" t="str">
        <f>IF(ISBLANK('Funções Dados'!S103),"",'Funções Dados'!S103)</f>
        <v/>
      </c>
      <c r="J97" s="415" t="str">
        <f>IF(ISBLANK('Funções Dados'!T103),"",'Funções Dados'!T103)</f>
        <v/>
      </c>
      <c r="K97" s="415" t="str">
        <f>IF(ISBLANK('Funções Dados'!U103),"",'Funções Dados'!U103)</f>
        <v/>
      </c>
      <c r="L97" s="414" t="str">
        <f>IF(ISBLANK('Funções Dados'!N103),"",'Funções Dados'!N103)</f>
        <v/>
      </c>
      <c r="M97" s="414" t="str">
        <f>IF(ISBLANK('Funções Dados'!O103),"",'Funções Dados'!O103)</f>
        <v/>
      </c>
      <c r="N97" s="416" t="str">
        <f>IF(ISBLANK('Funções Dados'!R103),"",'Funções Dados'!R103)</f>
        <v/>
      </c>
      <c r="O97" s="417" t="str">
        <f>IF(ISBLANK('Funções Dados'!AC103),"", 'Funções Dados'!AC103)</f>
        <v/>
      </c>
      <c r="P97" s="417" t="str">
        <f>IF(ISBLANK('Funções Dados'!AD103),"", 'Funções Dados'!AD103)</f>
        <v/>
      </c>
      <c r="Q97" s="417" t="str">
        <f>IF(ISBLANK('Funções Dados'!AE103),"", 'Funções Dados'!AE103)</f>
        <v/>
      </c>
      <c r="R97" s="417" t="str">
        <f>IF(ISBLANK('Funções Dados'!AF103),"", 'Funções Dados'!AF103)</f>
        <v/>
      </c>
      <c r="S97" s="418" t="str">
        <f>IF(ISBLANK('Funções Dados'!AG103),"", 'Funções Dados'!AG103)</f>
        <v/>
      </c>
    </row>
    <row r="98" spans="1:26" ht="12.75" customHeight="1">
      <c r="A98" s="412" t="str">
        <f>IF(ISBLANK('Funções Dados'!C104),"",'Funções Dados'!C104)</f>
        <v/>
      </c>
      <c r="B98" s="413" t="str">
        <f>IF((A98=""),"",LOOKUP(A98,'Casos de Uso'!$B$3:B$102,'Casos de Uso'!$C$3:C$102))</f>
        <v/>
      </c>
      <c r="C98" s="413" t="str">
        <f>IF(ISBLANK('Funções Dados'!B104), "", 'Funções Dados'!B104)</f>
        <v/>
      </c>
      <c r="D98" s="414" t="str">
        <f>IF(ISBLANK('Funções Dados'!M104), "", 'Funções Dados'!M104)</f>
        <v/>
      </c>
      <c r="E98" s="414" t="str">
        <f>IF(ISBLANK('Funções Dados'!N104), "", 'Funções Dados'!N104)</f>
        <v/>
      </c>
      <c r="F98" s="414" t="str">
        <f>IF(ISBLANK('Funções Dados'!O104), "", 'Funções Dados'!O104)</f>
        <v/>
      </c>
      <c r="G98" s="414" t="str">
        <f>IF(ISBLANK('Funções Dados'!P104), "", 'Funções Dados'!P104)</f>
        <v/>
      </c>
      <c r="H98" s="414" t="str">
        <f>IF(ISBLANK('Funções Dados'!Q104), "", 'Funções Dados'!Q104)</f>
        <v/>
      </c>
      <c r="I98" s="415" t="str">
        <f>IF(ISBLANK('Funções Dados'!S104),"",'Funções Dados'!S104)</f>
        <v/>
      </c>
      <c r="J98" s="415" t="str">
        <f>IF(ISBLANK('Funções Dados'!T104),"",'Funções Dados'!T104)</f>
        <v/>
      </c>
      <c r="K98" s="415" t="str">
        <f>IF(ISBLANK('Funções Dados'!U104),"",'Funções Dados'!U104)</f>
        <v/>
      </c>
      <c r="L98" s="414" t="str">
        <f>IF(ISBLANK('Funções Dados'!N104),"",'Funções Dados'!N104)</f>
        <v/>
      </c>
      <c r="M98" s="414" t="str">
        <f>IF(ISBLANK('Funções Dados'!O104),"",'Funções Dados'!O104)</f>
        <v/>
      </c>
      <c r="N98" s="416" t="str">
        <f>IF(ISBLANK('Funções Dados'!R104),"",'Funções Dados'!R104)</f>
        <v/>
      </c>
      <c r="O98" s="417" t="str">
        <f>IF(ISBLANK('Funções Dados'!AC104),"", 'Funções Dados'!AC104)</f>
        <v/>
      </c>
      <c r="P98" s="417" t="str">
        <f>IF(ISBLANK('Funções Dados'!AD104),"", 'Funções Dados'!AD104)</f>
        <v/>
      </c>
      <c r="Q98" s="417" t="str">
        <f>IF(ISBLANK('Funções Dados'!AE104),"", 'Funções Dados'!AE104)</f>
        <v/>
      </c>
      <c r="R98" s="417" t="str">
        <f>IF(ISBLANK('Funções Dados'!AF104),"", 'Funções Dados'!AF104)</f>
        <v/>
      </c>
      <c r="S98" s="418" t="str">
        <f>IF(ISBLANK('Funções Dados'!AG104),"", 'Funções Dados'!AG104)</f>
        <v/>
      </c>
    </row>
    <row r="99" spans="1:26" ht="12.75" customHeight="1">
      <c r="A99" s="412" t="str">
        <f>IF(ISBLANK('Funções Dados'!C105),"",'Funções Dados'!C105)</f>
        <v/>
      </c>
      <c r="B99" s="413" t="str">
        <f>IF((A99=""),"",LOOKUP(A99,'Casos de Uso'!$B$3:B$102,'Casos de Uso'!$C$3:C$102))</f>
        <v/>
      </c>
      <c r="C99" s="413" t="str">
        <f>IF(ISBLANK('Funções Dados'!B105), "", 'Funções Dados'!B105)</f>
        <v/>
      </c>
      <c r="D99" s="414" t="str">
        <f>IF(ISBLANK('Funções Dados'!M105), "", 'Funções Dados'!M105)</f>
        <v/>
      </c>
      <c r="E99" s="414" t="str">
        <f>IF(ISBLANK('Funções Dados'!N105), "", 'Funções Dados'!N105)</f>
        <v/>
      </c>
      <c r="F99" s="414" t="str">
        <f>IF(ISBLANK('Funções Dados'!O105), "", 'Funções Dados'!O105)</f>
        <v/>
      </c>
      <c r="G99" s="414" t="str">
        <f>IF(ISBLANK('Funções Dados'!P105), "", 'Funções Dados'!P105)</f>
        <v/>
      </c>
      <c r="H99" s="414" t="str">
        <f>IF(ISBLANK('Funções Dados'!Q105), "", 'Funções Dados'!Q105)</f>
        <v/>
      </c>
      <c r="I99" s="415" t="str">
        <f>IF(ISBLANK('Funções Dados'!S105),"",'Funções Dados'!S105)</f>
        <v/>
      </c>
      <c r="J99" s="415" t="str">
        <f>IF(ISBLANK('Funções Dados'!T105),"",'Funções Dados'!T105)</f>
        <v/>
      </c>
      <c r="K99" s="415" t="str">
        <f>IF(ISBLANK('Funções Dados'!U105),"",'Funções Dados'!U105)</f>
        <v/>
      </c>
      <c r="L99" s="414" t="str">
        <f>IF(ISBLANK('Funções Dados'!N105),"",'Funções Dados'!N105)</f>
        <v/>
      </c>
      <c r="M99" s="414" t="str">
        <f>IF(ISBLANK('Funções Dados'!O105),"",'Funções Dados'!O105)</f>
        <v/>
      </c>
      <c r="N99" s="416" t="str">
        <f>IF(ISBLANK('Funções Dados'!R105),"",'Funções Dados'!R105)</f>
        <v/>
      </c>
      <c r="O99" s="417" t="str">
        <f>IF(ISBLANK('Funções Dados'!AC105),"", 'Funções Dados'!AC105)</f>
        <v/>
      </c>
      <c r="P99" s="417" t="str">
        <f>IF(ISBLANK('Funções Dados'!AD105),"", 'Funções Dados'!AD105)</f>
        <v/>
      </c>
      <c r="Q99" s="417" t="str">
        <f>IF(ISBLANK('Funções Dados'!AE105),"", 'Funções Dados'!AE105)</f>
        <v/>
      </c>
      <c r="R99" s="417" t="str">
        <f>IF(ISBLANK('Funções Dados'!AF105),"", 'Funções Dados'!AF105)</f>
        <v/>
      </c>
      <c r="S99" s="418" t="str">
        <f>IF(ISBLANK('Funções Dados'!AG105),"", 'Funções Dados'!AG105)</f>
        <v/>
      </c>
    </row>
    <row r="100" spans="1:26" ht="12.75" customHeight="1">
      <c r="A100" s="412" t="str">
        <f>IF(ISBLANK('Funções Dados'!C106),"",'Funções Dados'!C106)</f>
        <v/>
      </c>
      <c r="B100" s="413" t="str">
        <f>IF((A100=""),"",LOOKUP(A100,'Casos de Uso'!$B$3:B$102,'Casos de Uso'!$C$3:C$102))</f>
        <v/>
      </c>
      <c r="C100" s="413" t="str">
        <f>IF(ISBLANK('Funções Dados'!B106), "", 'Funções Dados'!B106)</f>
        <v/>
      </c>
      <c r="D100" s="414" t="str">
        <f>IF(ISBLANK('Funções Dados'!M106), "", 'Funções Dados'!M106)</f>
        <v/>
      </c>
      <c r="E100" s="414" t="str">
        <f>IF(ISBLANK('Funções Dados'!N106), "", 'Funções Dados'!N106)</f>
        <v/>
      </c>
      <c r="F100" s="414" t="str">
        <f>IF(ISBLANK('Funções Dados'!O106), "", 'Funções Dados'!O106)</f>
        <v/>
      </c>
      <c r="G100" s="414" t="str">
        <f>IF(ISBLANK('Funções Dados'!P106), "", 'Funções Dados'!P106)</f>
        <v/>
      </c>
      <c r="H100" s="414" t="str">
        <f>IF(ISBLANK('Funções Dados'!Q106), "", 'Funções Dados'!Q106)</f>
        <v/>
      </c>
      <c r="I100" s="415" t="str">
        <f>IF(ISBLANK('Funções Dados'!S106),"",'Funções Dados'!S106)</f>
        <v/>
      </c>
      <c r="J100" s="415" t="str">
        <f>IF(ISBLANK('Funções Dados'!T106),"",'Funções Dados'!T106)</f>
        <v/>
      </c>
      <c r="K100" s="415" t="str">
        <f>IF(ISBLANK('Funções Dados'!U106),"",'Funções Dados'!U106)</f>
        <v/>
      </c>
      <c r="L100" s="414" t="str">
        <f>IF(ISBLANK('Funções Dados'!N106),"",'Funções Dados'!N106)</f>
        <v/>
      </c>
      <c r="M100" s="414" t="str">
        <f>IF(ISBLANK('Funções Dados'!O106),"",'Funções Dados'!O106)</f>
        <v/>
      </c>
      <c r="N100" s="416" t="str">
        <f>IF(ISBLANK('Funções Dados'!R106),"",'Funções Dados'!R106)</f>
        <v/>
      </c>
      <c r="O100" s="417" t="str">
        <f>IF(ISBLANK('Funções Dados'!AC106),"", 'Funções Dados'!AC106)</f>
        <v/>
      </c>
      <c r="P100" s="417" t="str">
        <f>IF(ISBLANK('Funções Dados'!AD106),"", 'Funções Dados'!AD106)</f>
        <v/>
      </c>
      <c r="Q100" s="417" t="str">
        <f>IF(ISBLANK('Funções Dados'!AE106),"", 'Funções Dados'!AE106)</f>
        <v/>
      </c>
      <c r="R100" s="417" t="str">
        <f>IF(ISBLANK('Funções Dados'!AF106),"", 'Funções Dados'!AF106)</f>
        <v/>
      </c>
      <c r="S100" s="418" t="str">
        <f>IF(ISBLANK('Funções Dados'!AG106),"", 'Funções Dados'!AG106)</f>
        <v/>
      </c>
    </row>
    <row r="101" spans="1:26" ht="12.75" customHeight="1">
      <c r="A101" s="412" t="str">
        <f>IF(ISBLANK('Funções Dados'!C107),"",'Funções Dados'!C107)</f>
        <v/>
      </c>
      <c r="B101" s="413" t="str">
        <f>IF((A101=""),"",LOOKUP(A101,'Casos de Uso'!$B$3:B$102,'Casos de Uso'!$C$3:C$102))</f>
        <v/>
      </c>
      <c r="C101" s="413" t="str">
        <f>IF(ISBLANK('Funções Dados'!B107), "", 'Funções Dados'!B107)</f>
        <v/>
      </c>
      <c r="D101" s="414" t="str">
        <f>IF(ISBLANK('Funções Dados'!M107), "", 'Funções Dados'!M107)</f>
        <v/>
      </c>
      <c r="E101" s="414" t="str">
        <f>IF(ISBLANK('Funções Dados'!N107), "", 'Funções Dados'!N107)</f>
        <v/>
      </c>
      <c r="F101" s="414" t="str">
        <f>IF(ISBLANK('Funções Dados'!O107), "", 'Funções Dados'!O107)</f>
        <v/>
      </c>
      <c r="G101" s="414" t="str">
        <f>IF(ISBLANK('Funções Dados'!P107), "", 'Funções Dados'!P107)</f>
        <v/>
      </c>
      <c r="H101" s="414" t="str">
        <f>IF(ISBLANK('Funções Dados'!Q107), "", 'Funções Dados'!Q107)</f>
        <v/>
      </c>
      <c r="I101" s="415" t="str">
        <f>IF(ISBLANK('Funções Dados'!S107),"",'Funções Dados'!S107)</f>
        <v/>
      </c>
      <c r="J101" s="415" t="str">
        <f>IF(ISBLANK('Funções Dados'!T107),"",'Funções Dados'!T107)</f>
        <v/>
      </c>
      <c r="K101" s="415" t="str">
        <f>IF(ISBLANK('Funções Dados'!U107),"",'Funções Dados'!U107)</f>
        <v/>
      </c>
      <c r="L101" s="414" t="str">
        <f>IF(ISBLANK('Funções Dados'!N107),"",'Funções Dados'!N107)</f>
        <v/>
      </c>
      <c r="M101" s="414" t="str">
        <f>IF(ISBLANK('Funções Dados'!O107),"",'Funções Dados'!O107)</f>
        <v/>
      </c>
      <c r="N101" s="416" t="str">
        <f>IF(ISBLANK('Funções Dados'!R107),"",'Funções Dados'!R107)</f>
        <v/>
      </c>
      <c r="O101" s="417" t="str">
        <f>IF(ISBLANK('Funções Dados'!AC107),"", 'Funções Dados'!AC107)</f>
        <v/>
      </c>
      <c r="P101" s="417" t="str">
        <f>IF(ISBLANK('Funções Dados'!AD107),"", 'Funções Dados'!AD107)</f>
        <v/>
      </c>
      <c r="Q101" s="417" t="str">
        <f>IF(ISBLANK('Funções Dados'!AE107),"", 'Funções Dados'!AE107)</f>
        <v/>
      </c>
      <c r="R101" s="417" t="str">
        <f>IF(ISBLANK('Funções Dados'!AF107),"", 'Funções Dados'!AF107)</f>
        <v/>
      </c>
      <c r="S101" s="418" t="str">
        <f>IF(ISBLANK('Funções Dados'!AG107),"", 'Funções Dados'!AG107)</f>
        <v/>
      </c>
    </row>
    <row r="102" spans="1:26" ht="12.75" customHeight="1">
      <c r="A102" s="412" t="str">
        <f>IF(ISBLANK('Funções Dados'!C108),"",'Funções Dados'!C108)</f>
        <v/>
      </c>
      <c r="B102" s="413" t="str">
        <f>IF((A102=""),"",LOOKUP(A102,'Casos de Uso'!$B$3:B$102,'Casos de Uso'!$C$3:C$102))</f>
        <v/>
      </c>
      <c r="C102" s="413" t="str">
        <f>IF(ISBLANK('Funções Dados'!B108), "", 'Funções Dados'!B108)</f>
        <v/>
      </c>
      <c r="D102" s="414" t="str">
        <f>IF(ISBLANK('Funções Dados'!M108), "", 'Funções Dados'!M108)</f>
        <v/>
      </c>
      <c r="E102" s="414" t="str">
        <f>IF(ISBLANK('Funções Dados'!N108), "", 'Funções Dados'!N108)</f>
        <v/>
      </c>
      <c r="F102" s="414" t="str">
        <f>IF(ISBLANK('Funções Dados'!O108), "", 'Funções Dados'!O108)</f>
        <v/>
      </c>
      <c r="G102" s="414" t="str">
        <f>IF(ISBLANK('Funções Dados'!P108), "", 'Funções Dados'!P108)</f>
        <v/>
      </c>
      <c r="H102" s="414" t="str">
        <f>IF(ISBLANK('Funções Dados'!Q108), "", 'Funções Dados'!Q108)</f>
        <v/>
      </c>
      <c r="I102" s="415" t="str">
        <f>IF(ISBLANK('Funções Dados'!S108),"",'Funções Dados'!S108)</f>
        <v/>
      </c>
      <c r="J102" s="415" t="str">
        <f>IF(ISBLANK('Funções Dados'!T108),"",'Funções Dados'!T108)</f>
        <v/>
      </c>
      <c r="K102" s="415" t="str">
        <f>IF(ISBLANK('Funções Dados'!U108),"",'Funções Dados'!U108)</f>
        <v/>
      </c>
      <c r="L102" s="414" t="str">
        <f>IF(ISBLANK('Funções Dados'!N108),"",'Funções Dados'!N108)</f>
        <v/>
      </c>
      <c r="M102" s="414" t="str">
        <f>IF(ISBLANK('Funções Dados'!O108),"",'Funções Dados'!O108)</f>
        <v/>
      </c>
      <c r="N102" s="416" t="str">
        <f>IF(ISBLANK('Funções Dados'!R108),"",'Funções Dados'!R108)</f>
        <v/>
      </c>
      <c r="O102" s="417" t="str">
        <f>IF(ISBLANK('Funções Dados'!AC108),"", 'Funções Dados'!AC108)</f>
        <v/>
      </c>
      <c r="P102" s="417" t="str">
        <f>IF(ISBLANK('Funções Dados'!AD108),"", 'Funções Dados'!AD108)</f>
        <v/>
      </c>
      <c r="Q102" s="417" t="str">
        <f>IF(ISBLANK('Funções Dados'!AE108),"", 'Funções Dados'!AE108)</f>
        <v/>
      </c>
      <c r="R102" s="417" t="str">
        <f>IF(ISBLANK('Funções Dados'!AF108),"", 'Funções Dados'!AF108)</f>
        <v/>
      </c>
      <c r="S102" s="418" t="str">
        <f>IF(ISBLANK('Funções Dados'!AG108),"", 'Funções Dados'!AG108)</f>
        <v/>
      </c>
    </row>
    <row r="103" spans="1:26" ht="12.75" customHeight="1">
      <c r="A103" s="412" t="str">
        <f>IF(ISBLANK('Funções Dados'!C109),"",'Funções Dados'!C109)</f>
        <v/>
      </c>
      <c r="B103" s="413" t="str">
        <f>IF((A103=""),"",LOOKUP(A103,'Casos de Uso'!$B$3:B$102,'Casos de Uso'!$C$3:C$102))</f>
        <v/>
      </c>
      <c r="C103" s="413" t="str">
        <f>IF(ISBLANK('Funções Dados'!B109), "", 'Funções Dados'!B109)</f>
        <v/>
      </c>
      <c r="D103" s="414" t="str">
        <f>IF(ISBLANK('Funções Dados'!M109), "", 'Funções Dados'!M109)</f>
        <v/>
      </c>
      <c r="E103" s="414" t="str">
        <f>IF(ISBLANK('Funções Dados'!N109), "", 'Funções Dados'!N109)</f>
        <v/>
      </c>
      <c r="F103" s="414" t="str">
        <f>IF(ISBLANK('Funções Dados'!O109), "", 'Funções Dados'!O109)</f>
        <v/>
      </c>
      <c r="G103" s="414" t="str">
        <f>IF(ISBLANK('Funções Dados'!P109), "", 'Funções Dados'!P109)</f>
        <v/>
      </c>
      <c r="H103" s="414" t="str">
        <f>IF(ISBLANK('Funções Dados'!Q109), "", 'Funções Dados'!Q109)</f>
        <v/>
      </c>
      <c r="I103" s="415" t="str">
        <f>IF(ISBLANK('Funções Dados'!S109),"",'Funções Dados'!S109)</f>
        <v/>
      </c>
      <c r="J103" s="415" t="str">
        <f>IF(ISBLANK('Funções Dados'!T109),"",'Funções Dados'!T109)</f>
        <v/>
      </c>
      <c r="K103" s="415" t="str">
        <f>IF(ISBLANK('Funções Dados'!U109),"",'Funções Dados'!U109)</f>
        <v/>
      </c>
      <c r="L103" s="414" t="str">
        <f>IF(ISBLANK('Funções Dados'!N109),"",'Funções Dados'!N109)</f>
        <v/>
      </c>
      <c r="M103" s="414" t="str">
        <f>IF(ISBLANK('Funções Dados'!O109),"",'Funções Dados'!O109)</f>
        <v/>
      </c>
      <c r="N103" s="416" t="str">
        <f>IF(ISBLANK('Funções Dados'!R109),"",'Funções Dados'!R109)</f>
        <v/>
      </c>
      <c r="O103" s="417" t="str">
        <f>IF(ISBLANK('Funções Dados'!AC109),"", 'Funções Dados'!AC109)</f>
        <v/>
      </c>
      <c r="P103" s="417" t="str">
        <f>IF(ISBLANK('Funções Dados'!AD109),"", 'Funções Dados'!AD109)</f>
        <v/>
      </c>
      <c r="Q103" s="417" t="str">
        <f>IF(ISBLANK('Funções Dados'!AE109),"", 'Funções Dados'!AE109)</f>
        <v/>
      </c>
      <c r="R103" s="417" t="str">
        <f>IF(ISBLANK('Funções Dados'!AF109),"", 'Funções Dados'!AF109)</f>
        <v/>
      </c>
      <c r="S103" s="418" t="str">
        <f>IF(ISBLANK('Funções Dados'!AG109),"", 'Funções Dados'!AG109)</f>
        <v/>
      </c>
    </row>
    <row r="104" spans="1:26" ht="12.75" customHeight="1">
      <c r="A104" s="412" t="str">
        <f>IF(ISBLANK('Funções Dados'!C110),"",'Funções Dados'!C110)</f>
        <v/>
      </c>
      <c r="B104" s="413" t="str">
        <f>IF((A104=""),"",LOOKUP(A104,'Casos de Uso'!$B$3:B$102,'Casos de Uso'!$C$3:C$102))</f>
        <v/>
      </c>
      <c r="C104" s="413" t="str">
        <f>IF(ISBLANK('Funções Dados'!B110), "", 'Funções Dados'!B110)</f>
        <v/>
      </c>
      <c r="D104" s="414" t="str">
        <f>IF(ISBLANK('Funções Dados'!M110), "", 'Funções Dados'!M110)</f>
        <v/>
      </c>
      <c r="E104" s="414" t="str">
        <f>IF(ISBLANK('Funções Dados'!N110), "", 'Funções Dados'!N110)</f>
        <v/>
      </c>
      <c r="F104" s="414" t="str">
        <f>IF(ISBLANK('Funções Dados'!O110), "", 'Funções Dados'!O110)</f>
        <v/>
      </c>
      <c r="G104" s="414" t="str">
        <f>IF(ISBLANK('Funções Dados'!P110), "", 'Funções Dados'!P110)</f>
        <v/>
      </c>
      <c r="H104" s="414" t="str">
        <f>IF(ISBLANK('Funções Dados'!Q110), "", 'Funções Dados'!Q110)</f>
        <v/>
      </c>
      <c r="I104" s="415" t="str">
        <f>IF(ISBLANK('Funções Dados'!S110),"",'Funções Dados'!S110)</f>
        <v/>
      </c>
      <c r="J104" s="415" t="str">
        <f>IF(ISBLANK('Funções Dados'!T110),"",'Funções Dados'!T110)</f>
        <v/>
      </c>
      <c r="K104" s="415" t="str">
        <f>IF(ISBLANK('Funções Dados'!U110),"",'Funções Dados'!U110)</f>
        <v/>
      </c>
      <c r="L104" s="414" t="str">
        <f>IF(ISBLANK('Funções Dados'!N110),"",'Funções Dados'!N110)</f>
        <v/>
      </c>
      <c r="M104" s="414" t="str">
        <f>IF(ISBLANK('Funções Dados'!O110),"",'Funções Dados'!O110)</f>
        <v/>
      </c>
      <c r="N104" s="416" t="str">
        <f>IF(ISBLANK('Funções Dados'!R110),"",'Funções Dados'!R110)</f>
        <v/>
      </c>
      <c r="O104" s="417" t="str">
        <f>IF(ISBLANK('Funções Dados'!AC110),"", 'Funções Dados'!AC110)</f>
        <v/>
      </c>
      <c r="P104" s="417" t="str">
        <f>IF(ISBLANK('Funções Dados'!AD110),"", 'Funções Dados'!AD110)</f>
        <v/>
      </c>
      <c r="Q104" s="417" t="str">
        <f>IF(ISBLANK('Funções Dados'!AE110),"", 'Funções Dados'!AE110)</f>
        <v/>
      </c>
      <c r="R104" s="417" t="str">
        <f>IF(ISBLANK('Funções Dados'!AF110),"", 'Funções Dados'!AF110)</f>
        <v/>
      </c>
      <c r="S104" s="418" t="str">
        <f>IF(ISBLANK('Funções Dados'!AG110),"", 'Funções Dados'!AG110)</f>
        <v/>
      </c>
    </row>
    <row r="105" spans="1:26" ht="12.75" customHeight="1">
      <c r="A105" s="412" t="str">
        <f>IF(ISBLANK('Funções Dados'!C111),"",'Funções Dados'!C111)</f>
        <v/>
      </c>
      <c r="B105" s="413" t="str">
        <f>IF((A105=""),"",LOOKUP(A105,'Casos de Uso'!$B$3:B$102,'Casos de Uso'!$C$3:C$102))</f>
        <v/>
      </c>
      <c r="C105" s="413" t="str">
        <f>IF(ISBLANK('Funções Dados'!B111), "", 'Funções Dados'!B111)</f>
        <v/>
      </c>
      <c r="D105" s="414" t="str">
        <f>IF(ISBLANK('Funções Dados'!M111), "", 'Funções Dados'!M111)</f>
        <v/>
      </c>
      <c r="E105" s="414" t="str">
        <f>IF(ISBLANK('Funções Dados'!N111), "", 'Funções Dados'!N111)</f>
        <v/>
      </c>
      <c r="F105" s="414" t="str">
        <f>IF(ISBLANK('Funções Dados'!O111), "", 'Funções Dados'!O111)</f>
        <v/>
      </c>
      <c r="G105" s="414" t="str">
        <f>IF(ISBLANK('Funções Dados'!P111), "", 'Funções Dados'!P111)</f>
        <v/>
      </c>
      <c r="H105" s="414" t="str">
        <f>IF(ISBLANK('Funções Dados'!Q111), "", 'Funções Dados'!Q111)</f>
        <v/>
      </c>
      <c r="I105" s="415" t="str">
        <f>IF(ISBLANK('Funções Dados'!S111),"",'Funções Dados'!S111)</f>
        <v/>
      </c>
      <c r="J105" s="415" t="str">
        <f>IF(ISBLANK('Funções Dados'!T111),"",'Funções Dados'!T111)</f>
        <v/>
      </c>
      <c r="K105" s="415" t="str">
        <f>IF(ISBLANK('Funções Dados'!U111),"",'Funções Dados'!U111)</f>
        <v/>
      </c>
      <c r="L105" s="414" t="str">
        <f>IF(ISBLANK('Funções Dados'!N111),"",'Funções Dados'!N111)</f>
        <v/>
      </c>
      <c r="M105" s="414" t="str">
        <f>IF(ISBLANK('Funções Dados'!O111),"",'Funções Dados'!O111)</f>
        <v/>
      </c>
      <c r="N105" s="416" t="str">
        <f>IF(ISBLANK('Funções Dados'!R111),"",'Funções Dados'!R111)</f>
        <v/>
      </c>
      <c r="O105" s="417" t="str">
        <f>IF(ISBLANK('Funções Dados'!AC111),"", 'Funções Dados'!AC111)</f>
        <v/>
      </c>
      <c r="P105" s="417" t="str">
        <f>IF(ISBLANK('Funções Dados'!AD111),"", 'Funções Dados'!AD111)</f>
        <v/>
      </c>
      <c r="Q105" s="417" t="str">
        <f>IF(ISBLANK('Funções Dados'!AE111),"", 'Funções Dados'!AE111)</f>
        <v/>
      </c>
      <c r="R105" s="417" t="str">
        <f>IF(ISBLANK('Funções Dados'!AF111),"", 'Funções Dados'!AF111)</f>
        <v/>
      </c>
      <c r="S105" s="418" t="str">
        <f>IF(ISBLANK('Funções Dados'!AG111),"", 'Funções Dados'!AG111)</f>
        <v/>
      </c>
    </row>
    <row r="106" spans="1:26" ht="12.75" customHeight="1">
      <c r="A106" s="645" t="s">
        <v>231</v>
      </c>
      <c r="B106" s="646"/>
      <c r="C106" s="647"/>
      <c r="D106" s="424"/>
      <c r="E106" s="425">
        <f t="shared" ref="E106:K106" si="2">SUM(E56:E105)</f>
        <v>0</v>
      </c>
      <c r="F106" s="425">
        <f t="shared" si="2"/>
        <v>0</v>
      </c>
      <c r="G106" s="425">
        <f t="shared" si="2"/>
        <v>0</v>
      </c>
      <c r="H106" s="425">
        <f t="shared" si="2"/>
        <v>0</v>
      </c>
      <c r="I106" s="426">
        <f t="shared" si="2"/>
        <v>0</v>
      </c>
      <c r="J106" s="426">
        <f t="shared" si="2"/>
        <v>0</v>
      </c>
      <c r="K106" s="426">
        <f t="shared" si="2"/>
        <v>0</v>
      </c>
      <c r="L106" s="424"/>
      <c r="M106" s="434">
        <f t="shared" ref="M106:N106" si="3">SUM(M56:M105)</f>
        <v>0</v>
      </c>
      <c r="N106" s="427">
        <f t="shared" si="3"/>
        <v>0</v>
      </c>
      <c r="O106" s="428"/>
      <c r="P106" s="428"/>
      <c r="Q106" s="428"/>
      <c r="R106" s="428"/>
      <c r="S106" s="429"/>
    </row>
    <row r="107" spans="1:26" ht="12.75" customHeight="1">
      <c r="A107" s="651" t="s">
        <v>245</v>
      </c>
      <c r="B107" s="646"/>
      <c r="C107" s="646"/>
      <c r="D107" s="646"/>
      <c r="E107" s="646"/>
      <c r="F107" s="646"/>
      <c r="G107" s="646"/>
      <c r="H107" s="646"/>
      <c r="I107" s="646"/>
      <c r="J107" s="646"/>
      <c r="K107" s="646"/>
      <c r="L107" s="646"/>
      <c r="M107" s="646"/>
      <c r="N107" s="646"/>
      <c r="O107" s="646"/>
      <c r="P107" s="646"/>
      <c r="Q107" s="646"/>
      <c r="R107" s="646"/>
      <c r="S107" s="652"/>
    </row>
    <row r="108" spans="1:26" ht="12.75" customHeight="1">
      <c r="A108" s="430" t="s">
        <v>236</v>
      </c>
      <c r="B108" s="431" t="s">
        <v>237</v>
      </c>
      <c r="C108" s="431" t="s">
        <v>238</v>
      </c>
      <c r="D108" s="432" t="s">
        <v>244</v>
      </c>
      <c r="E108" s="432" t="s">
        <v>39</v>
      </c>
      <c r="F108" s="432" t="s">
        <v>40</v>
      </c>
      <c r="G108" s="432" t="s">
        <v>41</v>
      </c>
      <c r="H108" s="432" t="s">
        <v>42</v>
      </c>
      <c r="I108" s="408" t="s">
        <v>239</v>
      </c>
      <c r="J108" s="408" t="s">
        <v>240</v>
      </c>
      <c r="K108" s="432" t="s">
        <v>45</v>
      </c>
      <c r="L108" s="435"/>
      <c r="M108" s="435"/>
      <c r="N108" s="433" t="s">
        <v>84</v>
      </c>
      <c r="O108" s="407" t="s">
        <v>88</v>
      </c>
      <c r="P108" s="407" t="s">
        <v>242</v>
      </c>
      <c r="Q108" s="407" t="s">
        <v>90</v>
      </c>
      <c r="R108" s="407" t="s">
        <v>91</v>
      </c>
      <c r="S108" s="429"/>
      <c r="T108" s="411"/>
      <c r="U108" s="411"/>
      <c r="V108" s="411"/>
      <c r="W108" s="411"/>
      <c r="X108" s="411"/>
      <c r="Y108" s="411"/>
      <c r="Z108" s="411"/>
    </row>
    <row r="109" spans="1:26" ht="12.75" customHeight="1">
      <c r="A109" s="419" t="str">
        <f>IF(ISBLANK('Funções Dados'!C118),"",'Funções Dados'!C118)</f>
        <v/>
      </c>
      <c r="B109" s="417" t="str">
        <f>IF((A109=""),"",LOOKUP(A109,'Casos de Uso'!$B$3:B$102,'Casos de Uso'!$C$3:C$102))</f>
        <v/>
      </c>
      <c r="C109" s="417" t="str">
        <f>IF(ISBLANK('Funções Dados'!B118), "", 'Funções Dados'!B118)</f>
        <v/>
      </c>
      <c r="D109" s="420" t="str">
        <f>IF(ISBLANK('Funções Dados'!M118), "", 'Funções Dados'!M118)</f>
        <v/>
      </c>
      <c r="E109" s="420" t="str">
        <f>IF(ISBLANK('Funções Dados'!N118), "", 'Funções Dados'!N118)</f>
        <v/>
      </c>
      <c r="F109" s="420" t="str">
        <f>IF(ISBLANK('Funções Dados'!O118), "", 'Funções Dados'!O118)</f>
        <v/>
      </c>
      <c r="G109" s="420" t="str">
        <f>IF(ISBLANK('Funções Dados'!P118), "", 'Funções Dados'!P118)</f>
        <v/>
      </c>
      <c r="H109" s="420" t="str">
        <f>IF(ISBLANK('Funções Dados'!Q118), "", 'Funções Dados'!Q118)</f>
        <v/>
      </c>
      <c r="I109" s="421" t="str">
        <f>IF(ISBLANK('Funções Dados'!S118),"",'Funções Dados'!S118)</f>
        <v/>
      </c>
      <c r="J109" s="421" t="str">
        <f>IF(ISBLANK('Funções Dados'!T118),"",'Funções Dados'!T118)</f>
        <v/>
      </c>
      <c r="K109" s="421" t="str">
        <f>IF(ISBLANK('Funções Dados'!U118),"",'Funções Dados'!U118)</f>
        <v/>
      </c>
      <c r="L109" s="436"/>
      <c r="M109" s="437"/>
      <c r="N109" s="422" t="str">
        <f>IF(ISBLANK('Funções Dados'!R118),"",'Funções Dados'!R118)</f>
        <v/>
      </c>
      <c r="O109" s="417" t="str">
        <f>IF(ISBLANK('Funções Dados'!AC118),"", 'Funções Dados'!AC118)</f>
        <v/>
      </c>
      <c r="P109" s="417" t="str">
        <f>IF(ISBLANK('Funções Dados'!AD118),"", 'Funções Dados'!AD118)</f>
        <v/>
      </c>
      <c r="Q109" s="417" t="str">
        <f>IF(ISBLANK('Funções Dados'!AE118),"", 'Funções Dados'!AE118)</f>
        <v/>
      </c>
      <c r="R109" s="417" t="str">
        <f>IF(ISBLANK('Funções Dados'!AF118),"", 'Funções Dados'!AF118)</f>
        <v/>
      </c>
      <c r="S109" s="429"/>
      <c r="T109" s="423"/>
      <c r="U109" s="423"/>
      <c r="V109" s="423"/>
      <c r="W109" s="423"/>
      <c r="X109" s="423"/>
      <c r="Y109" s="423"/>
      <c r="Z109" s="423"/>
    </row>
    <row r="110" spans="1:26" ht="12.75" customHeight="1">
      <c r="A110" s="419" t="str">
        <f>IF(ISBLANK('Funções Dados'!C119),"",'Funções Dados'!C119)</f>
        <v/>
      </c>
      <c r="B110" s="417" t="str">
        <f>IF((A110=""),"",LOOKUP(A110,'Casos de Uso'!$B$3:B$102,'Casos de Uso'!$C$3:C$102))</f>
        <v/>
      </c>
      <c r="C110" s="417" t="str">
        <f>IF(ISBLANK('Funções Dados'!B119), "", 'Funções Dados'!B119)</f>
        <v/>
      </c>
      <c r="D110" s="420" t="str">
        <f>IF(ISBLANK('Funções Dados'!M119), "", 'Funções Dados'!M119)</f>
        <v/>
      </c>
      <c r="E110" s="420" t="str">
        <f>IF(ISBLANK('Funções Dados'!N119), "", 'Funções Dados'!N119)</f>
        <v/>
      </c>
      <c r="F110" s="420" t="str">
        <f>IF(ISBLANK('Funções Dados'!O119), "", 'Funções Dados'!O119)</f>
        <v/>
      </c>
      <c r="G110" s="420" t="str">
        <f>IF(ISBLANK('Funções Dados'!P119), "", 'Funções Dados'!P119)</f>
        <v/>
      </c>
      <c r="H110" s="420" t="str">
        <f>IF(ISBLANK('Funções Dados'!Q119), "", 'Funções Dados'!Q119)</f>
        <v/>
      </c>
      <c r="I110" s="421" t="str">
        <f>IF(ISBLANK('Funções Dados'!S119),"",'Funções Dados'!S119)</f>
        <v/>
      </c>
      <c r="J110" s="421" t="str">
        <f>IF(ISBLANK('Funções Dados'!T119),"",'Funções Dados'!T119)</f>
        <v/>
      </c>
      <c r="K110" s="421" t="str">
        <f>IF(ISBLANK('Funções Dados'!U119),"",'Funções Dados'!U119)</f>
        <v/>
      </c>
      <c r="L110" s="436"/>
      <c r="M110" s="437"/>
      <c r="N110" s="422" t="str">
        <f>IF(ISBLANK('Funções Dados'!R119),"",'Funções Dados'!R119)</f>
        <v/>
      </c>
      <c r="O110" s="417" t="str">
        <f>IF(ISBLANK('Funções Dados'!AC119),"", 'Funções Dados'!AC119)</f>
        <v/>
      </c>
      <c r="P110" s="417" t="str">
        <f>IF(ISBLANK('Funções Dados'!AD119),"", 'Funções Dados'!AD119)</f>
        <v/>
      </c>
      <c r="Q110" s="417" t="str">
        <f>IF(ISBLANK('Funções Dados'!AE119),"", 'Funções Dados'!AE119)</f>
        <v/>
      </c>
      <c r="R110" s="417" t="str">
        <f>IF(ISBLANK('Funções Dados'!AF119),"", 'Funções Dados'!AF119)</f>
        <v/>
      </c>
      <c r="S110" s="429"/>
      <c r="T110" s="423"/>
      <c r="U110" s="423"/>
      <c r="V110" s="423"/>
      <c r="W110" s="423"/>
      <c r="X110" s="423"/>
      <c r="Y110" s="423"/>
      <c r="Z110" s="423"/>
    </row>
    <row r="111" spans="1:26" ht="12.75" customHeight="1">
      <c r="A111" s="419" t="str">
        <f>IF(ISBLANK('Funções Dados'!C120),"",'Funções Dados'!C120)</f>
        <v/>
      </c>
      <c r="B111" s="417" t="str">
        <f>IF((A111=""),"",LOOKUP(A111,'Casos de Uso'!$B$3:B$102,'Casos de Uso'!$C$3:C$102))</f>
        <v/>
      </c>
      <c r="C111" s="417" t="str">
        <f>IF(ISBLANK('Funções Dados'!B120), "", 'Funções Dados'!B120)</f>
        <v/>
      </c>
      <c r="D111" s="420" t="str">
        <f>IF(ISBLANK('Funções Dados'!M120), "", 'Funções Dados'!M120)</f>
        <v/>
      </c>
      <c r="E111" s="420" t="str">
        <f>IF(ISBLANK('Funções Dados'!N120), "", 'Funções Dados'!N120)</f>
        <v/>
      </c>
      <c r="F111" s="420" t="str">
        <f>IF(ISBLANK('Funções Dados'!O120), "", 'Funções Dados'!O120)</f>
        <v/>
      </c>
      <c r="G111" s="420" t="str">
        <f>IF(ISBLANK('Funções Dados'!P120), "", 'Funções Dados'!P120)</f>
        <v/>
      </c>
      <c r="H111" s="420" t="str">
        <f>IF(ISBLANK('Funções Dados'!Q120), "", 'Funções Dados'!Q120)</f>
        <v/>
      </c>
      <c r="I111" s="421" t="str">
        <f>IF(ISBLANK('Funções Dados'!S120),"",'Funções Dados'!S120)</f>
        <v/>
      </c>
      <c r="J111" s="421" t="str">
        <f>IF(ISBLANK('Funções Dados'!T120),"",'Funções Dados'!T120)</f>
        <v/>
      </c>
      <c r="K111" s="421" t="str">
        <f>IF(ISBLANK('Funções Dados'!U120),"",'Funções Dados'!U120)</f>
        <v/>
      </c>
      <c r="L111" s="436"/>
      <c r="M111" s="437"/>
      <c r="N111" s="422" t="str">
        <f>IF(ISBLANK('Funções Dados'!R120),"",'Funções Dados'!R120)</f>
        <v/>
      </c>
      <c r="O111" s="417" t="str">
        <f>IF(ISBLANK('Funções Dados'!AC120),"", 'Funções Dados'!AC120)</f>
        <v/>
      </c>
      <c r="P111" s="417" t="str">
        <f>IF(ISBLANK('Funções Dados'!AD120),"", 'Funções Dados'!AD120)</f>
        <v/>
      </c>
      <c r="Q111" s="417" t="str">
        <f>IF(ISBLANK('Funções Dados'!AE120),"", 'Funções Dados'!AE120)</f>
        <v/>
      </c>
      <c r="R111" s="417" t="str">
        <f>IF(ISBLANK('Funções Dados'!AF120),"", 'Funções Dados'!AF120)</f>
        <v/>
      </c>
      <c r="S111" s="429"/>
      <c r="T111" s="423"/>
      <c r="U111" s="423"/>
      <c r="V111" s="423"/>
      <c r="W111" s="423"/>
      <c r="X111" s="423"/>
      <c r="Y111" s="423"/>
      <c r="Z111" s="423"/>
    </row>
    <row r="112" spans="1:26" ht="12.75" customHeight="1">
      <c r="A112" s="419" t="str">
        <f>IF(ISBLANK('Funções Dados'!C121),"",'Funções Dados'!C121)</f>
        <v/>
      </c>
      <c r="B112" s="417" t="str">
        <f>IF((A112=""),"",LOOKUP(A112,'Casos de Uso'!$B$3:B$102,'Casos de Uso'!$C$3:C$102))</f>
        <v/>
      </c>
      <c r="C112" s="417" t="str">
        <f>IF(ISBLANK('Funções Dados'!B121), "", 'Funções Dados'!B121)</f>
        <v/>
      </c>
      <c r="D112" s="420" t="str">
        <f>IF(ISBLANK('Funções Dados'!M121), "", 'Funções Dados'!M121)</f>
        <v/>
      </c>
      <c r="E112" s="420" t="str">
        <f>IF(ISBLANK('Funções Dados'!N121), "", 'Funções Dados'!N121)</f>
        <v/>
      </c>
      <c r="F112" s="420" t="str">
        <f>IF(ISBLANK('Funções Dados'!O121), "", 'Funções Dados'!O121)</f>
        <v/>
      </c>
      <c r="G112" s="420" t="str">
        <f>IF(ISBLANK('Funções Dados'!P121), "", 'Funções Dados'!P121)</f>
        <v/>
      </c>
      <c r="H112" s="420" t="str">
        <f>IF(ISBLANK('Funções Dados'!Q121), "", 'Funções Dados'!Q121)</f>
        <v/>
      </c>
      <c r="I112" s="421" t="str">
        <f>IF(ISBLANK('Funções Dados'!S121),"",'Funções Dados'!S121)</f>
        <v/>
      </c>
      <c r="J112" s="421" t="str">
        <f>IF(ISBLANK('Funções Dados'!T121),"",'Funções Dados'!T121)</f>
        <v/>
      </c>
      <c r="K112" s="421" t="str">
        <f>IF(ISBLANK('Funções Dados'!U121),"",'Funções Dados'!U121)</f>
        <v/>
      </c>
      <c r="L112" s="436"/>
      <c r="M112" s="437"/>
      <c r="N112" s="422" t="str">
        <f>IF(ISBLANK('Funções Dados'!R121),"",'Funções Dados'!R121)</f>
        <v/>
      </c>
      <c r="O112" s="417" t="str">
        <f>IF(ISBLANK('Funções Dados'!AC121),"", 'Funções Dados'!AC121)</f>
        <v/>
      </c>
      <c r="P112" s="417" t="str">
        <f>IF(ISBLANK('Funções Dados'!AD121),"", 'Funções Dados'!AD121)</f>
        <v/>
      </c>
      <c r="Q112" s="417" t="str">
        <f>IF(ISBLANK('Funções Dados'!AE121),"", 'Funções Dados'!AE121)</f>
        <v/>
      </c>
      <c r="R112" s="417" t="str">
        <f>IF(ISBLANK('Funções Dados'!AF121),"", 'Funções Dados'!AF121)</f>
        <v/>
      </c>
      <c r="S112" s="429"/>
      <c r="T112" s="423"/>
      <c r="U112" s="423"/>
      <c r="V112" s="423"/>
      <c r="W112" s="423"/>
      <c r="X112" s="423"/>
      <c r="Y112" s="423"/>
      <c r="Z112" s="423"/>
    </row>
    <row r="113" spans="1:26" ht="12.75" customHeight="1">
      <c r="A113" s="419" t="str">
        <f>IF(ISBLANK('Funções Dados'!C122),"",'Funções Dados'!C122)</f>
        <v/>
      </c>
      <c r="B113" s="417" t="str">
        <f>IF((A113=""),"",LOOKUP(A113,'Casos de Uso'!$B$3:B$102,'Casos de Uso'!$C$3:C$102))</f>
        <v/>
      </c>
      <c r="C113" s="417" t="str">
        <f>IF(ISBLANK('Funções Dados'!B122), "", 'Funções Dados'!B122)</f>
        <v/>
      </c>
      <c r="D113" s="420" t="str">
        <f>IF(ISBLANK('Funções Dados'!M122), "", 'Funções Dados'!M122)</f>
        <v/>
      </c>
      <c r="E113" s="420" t="str">
        <f>IF(ISBLANK('Funções Dados'!N122), "", 'Funções Dados'!N122)</f>
        <v/>
      </c>
      <c r="F113" s="420" t="str">
        <f>IF(ISBLANK('Funções Dados'!O122), "", 'Funções Dados'!O122)</f>
        <v/>
      </c>
      <c r="G113" s="420" t="str">
        <f>IF(ISBLANK('Funções Dados'!P122), "", 'Funções Dados'!P122)</f>
        <v/>
      </c>
      <c r="H113" s="420" t="str">
        <f>IF(ISBLANK('Funções Dados'!Q122), "", 'Funções Dados'!Q122)</f>
        <v/>
      </c>
      <c r="I113" s="421" t="str">
        <f>IF(ISBLANK('Funções Dados'!S122),"",'Funções Dados'!S122)</f>
        <v/>
      </c>
      <c r="J113" s="421" t="str">
        <f>IF(ISBLANK('Funções Dados'!T122),"",'Funções Dados'!T122)</f>
        <v/>
      </c>
      <c r="K113" s="421" t="str">
        <f>IF(ISBLANK('Funções Dados'!U122),"",'Funções Dados'!U122)</f>
        <v/>
      </c>
      <c r="L113" s="436"/>
      <c r="M113" s="437"/>
      <c r="N113" s="422" t="str">
        <f>IF(ISBLANK('Funções Dados'!R122),"",'Funções Dados'!R122)</f>
        <v/>
      </c>
      <c r="O113" s="417" t="str">
        <f>IF(ISBLANK('Funções Dados'!AC122),"", 'Funções Dados'!AC122)</f>
        <v/>
      </c>
      <c r="P113" s="417" t="str">
        <f>IF(ISBLANK('Funções Dados'!AD122),"", 'Funções Dados'!AD122)</f>
        <v/>
      </c>
      <c r="Q113" s="417" t="str">
        <f>IF(ISBLANK('Funções Dados'!AE122),"", 'Funções Dados'!AE122)</f>
        <v/>
      </c>
      <c r="R113" s="417" t="str">
        <f>IF(ISBLANK('Funções Dados'!AF122),"", 'Funções Dados'!AF122)</f>
        <v/>
      </c>
      <c r="S113" s="429"/>
      <c r="T113" s="423"/>
      <c r="U113" s="423"/>
      <c r="V113" s="423"/>
      <c r="W113" s="423"/>
      <c r="X113" s="423"/>
      <c r="Y113" s="423"/>
      <c r="Z113" s="423"/>
    </row>
    <row r="114" spans="1:26" ht="12.75" customHeight="1">
      <c r="A114" s="419" t="str">
        <f>IF(ISBLANK('Funções Dados'!C123),"",'Funções Dados'!C123)</f>
        <v/>
      </c>
      <c r="B114" s="417" t="str">
        <f>IF((A114=""),"",LOOKUP(A114,'Casos de Uso'!$B$3:B$102,'Casos de Uso'!$C$3:C$102))</f>
        <v/>
      </c>
      <c r="C114" s="417" t="str">
        <f>IF(ISBLANK('Funções Dados'!B123), "", 'Funções Dados'!B123)</f>
        <v/>
      </c>
      <c r="D114" s="420" t="str">
        <f>IF(ISBLANK('Funções Dados'!M123), "", 'Funções Dados'!M123)</f>
        <v/>
      </c>
      <c r="E114" s="420" t="str">
        <f>IF(ISBLANK('Funções Dados'!N123), "", 'Funções Dados'!N123)</f>
        <v/>
      </c>
      <c r="F114" s="420" t="str">
        <f>IF(ISBLANK('Funções Dados'!O123), "", 'Funções Dados'!O123)</f>
        <v/>
      </c>
      <c r="G114" s="420" t="str">
        <f>IF(ISBLANK('Funções Dados'!P123), "", 'Funções Dados'!P123)</f>
        <v/>
      </c>
      <c r="H114" s="420" t="str">
        <f>IF(ISBLANK('Funções Dados'!Q123), "", 'Funções Dados'!Q123)</f>
        <v/>
      </c>
      <c r="I114" s="421" t="str">
        <f>IF(ISBLANK('Funções Dados'!S123),"",'Funções Dados'!S123)</f>
        <v/>
      </c>
      <c r="J114" s="421" t="str">
        <f>IF(ISBLANK('Funções Dados'!T123),"",'Funções Dados'!T123)</f>
        <v/>
      </c>
      <c r="K114" s="421" t="str">
        <f>IF(ISBLANK('Funções Dados'!U123),"",'Funções Dados'!U123)</f>
        <v/>
      </c>
      <c r="L114" s="436"/>
      <c r="M114" s="437"/>
      <c r="N114" s="422" t="str">
        <f>IF(ISBLANK('Funções Dados'!R123),"",'Funções Dados'!R123)</f>
        <v/>
      </c>
      <c r="O114" s="417" t="str">
        <f>IF(ISBLANK('Funções Dados'!AC123),"", 'Funções Dados'!AC123)</f>
        <v/>
      </c>
      <c r="P114" s="417" t="str">
        <f>IF(ISBLANK('Funções Dados'!AD123),"", 'Funções Dados'!AD123)</f>
        <v/>
      </c>
      <c r="Q114" s="417" t="str">
        <f>IF(ISBLANK('Funções Dados'!AE123),"", 'Funções Dados'!AE123)</f>
        <v/>
      </c>
      <c r="R114" s="417" t="str">
        <f>IF(ISBLANK('Funções Dados'!AF123),"", 'Funções Dados'!AF123)</f>
        <v/>
      </c>
      <c r="S114" s="429"/>
      <c r="T114" s="423"/>
      <c r="U114" s="423"/>
      <c r="V114" s="423"/>
      <c r="W114" s="423"/>
      <c r="X114" s="423"/>
      <c r="Y114" s="423"/>
      <c r="Z114" s="423"/>
    </row>
    <row r="115" spans="1:26" ht="12.75" customHeight="1">
      <c r="A115" s="419" t="str">
        <f>IF(ISBLANK('Funções Dados'!C124),"",'Funções Dados'!C124)</f>
        <v/>
      </c>
      <c r="B115" s="417" t="str">
        <f>IF((A115=""),"",LOOKUP(A115,'Casos de Uso'!$B$3:B$102,'Casos de Uso'!$C$3:C$102))</f>
        <v/>
      </c>
      <c r="C115" s="417" t="str">
        <f>IF(ISBLANK('Funções Dados'!B124), "", 'Funções Dados'!B124)</f>
        <v/>
      </c>
      <c r="D115" s="420" t="str">
        <f>IF(ISBLANK('Funções Dados'!M124), "", 'Funções Dados'!M124)</f>
        <v/>
      </c>
      <c r="E115" s="420" t="str">
        <f>IF(ISBLANK('Funções Dados'!N124), "", 'Funções Dados'!N124)</f>
        <v/>
      </c>
      <c r="F115" s="420" t="str">
        <f>IF(ISBLANK('Funções Dados'!O124), "", 'Funções Dados'!O124)</f>
        <v/>
      </c>
      <c r="G115" s="420" t="str">
        <f>IF(ISBLANK('Funções Dados'!P124), "", 'Funções Dados'!P124)</f>
        <v/>
      </c>
      <c r="H115" s="420" t="str">
        <f>IF(ISBLANK('Funções Dados'!Q124), "", 'Funções Dados'!Q124)</f>
        <v/>
      </c>
      <c r="I115" s="421" t="str">
        <f>IF(ISBLANK('Funções Dados'!S124),"",'Funções Dados'!S124)</f>
        <v/>
      </c>
      <c r="J115" s="421" t="str">
        <f>IF(ISBLANK('Funções Dados'!T124),"",'Funções Dados'!T124)</f>
        <v/>
      </c>
      <c r="K115" s="421" t="str">
        <f>IF(ISBLANK('Funções Dados'!U124),"",'Funções Dados'!U124)</f>
        <v/>
      </c>
      <c r="L115" s="436"/>
      <c r="M115" s="437"/>
      <c r="N115" s="422" t="str">
        <f>IF(ISBLANK('Funções Dados'!R124),"",'Funções Dados'!R124)</f>
        <v/>
      </c>
      <c r="O115" s="417" t="str">
        <f>IF(ISBLANK('Funções Dados'!AC124),"", 'Funções Dados'!AC124)</f>
        <v/>
      </c>
      <c r="P115" s="417" t="str">
        <f>IF(ISBLANK('Funções Dados'!AD124),"", 'Funções Dados'!AD124)</f>
        <v/>
      </c>
      <c r="Q115" s="417" t="str">
        <f>IF(ISBLANK('Funções Dados'!AE124),"", 'Funções Dados'!AE124)</f>
        <v/>
      </c>
      <c r="R115" s="417" t="str">
        <f>IF(ISBLANK('Funções Dados'!AF124),"", 'Funções Dados'!AF124)</f>
        <v/>
      </c>
      <c r="S115" s="429"/>
      <c r="T115" s="423"/>
      <c r="U115" s="423"/>
      <c r="V115" s="423"/>
      <c r="W115" s="423"/>
      <c r="X115" s="423"/>
      <c r="Y115" s="423"/>
      <c r="Z115" s="423"/>
    </row>
    <row r="116" spans="1:26" ht="12.75" customHeight="1">
      <c r="A116" s="419" t="str">
        <f>IF(ISBLANK('Funções Dados'!C125),"",'Funções Dados'!C125)</f>
        <v/>
      </c>
      <c r="B116" s="417" t="str">
        <f>IF((A116=""),"",LOOKUP(A116,'Casos de Uso'!$B$3:B$102,'Casos de Uso'!$C$3:C$102))</f>
        <v/>
      </c>
      <c r="C116" s="417" t="str">
        <f>IF(ISBLANK('Funções Dados'!B125), "", 'Funções Dados'!B125)</f>
        <v/>
      </c>
      <c r="D116" s="420" t="str">
        <f>IF(ISBLANK('Funções Dados'!M125), "", 'Funções Dados'!M125)</f>
        <v/>
      </c>
      <c r="E116" s="420" t="str">
        <f>IF(ISBLANK('Funções Dados'!N125), "", 'Funções Dados'!N125)</f>
        <v/>
      </c>
      <c r="F116" s="420" t="str">
        <f>IF(ISBLANK('Funções Dados'!O125), "", 'Funções Dados'!O125)</f>
        <v/>
      </c>
      <c r="G116" s="420" t="str">
        <f>IF(ISBLANK('Funções Dados'!P125), "", 'Funções Dados'!P125)</f>
        <v/>
      </c>
      <c r="H116" s="420" t="str">
        <f>IF(ISBLANK('Funções Dados'!Q125), "", 'Funções Dados'!Q125)</f>
        <v/>
      </c>
      <c r="I116" s="421" t="str">
        <f>IF(ISBLANK('Funções Dados'!S125),"",'Funções Dados'!S125)</f>
        <v/>
      </c>
      <c r="J116" s="421" t="str">
        <f>IF(ISBLANK('Funções Dados'!T125),"",'Funções Dados'!T125)</f>
        <v/>
      </c>
      <c r="K116" s="421" t="str">
        <f>IF(ISBLANK('Funções Dados'!U125),"",'Funções Dados'!U125)</f>
        <v/>
      </c>
      <c r="L116" s="436"/>
      <c r="M116" s="437"/>
      <c r="N116" s="422" t="str">
        <f>IF(ISBLANK('Funções Dados'!R125),"",'Funções Dados'!R125)</f>
        <v/>
      </c>
      <c r="O116" s="417" t="str">
        <f>IF(ISBLANK('Funções Dados'!AC125),"", 'Funções Dados'!AC125)</f>
        <v/>
      </c>
      <c r="P116" s="417" t="str">
        <f>IF(ISBLANK('Funções Dados'!AD125),"", 'Funções Dados'!AD125)</f>
        <v/>
      </c>
      <c r="Q116" s="417" t="str">
        <f>IF(ISBLANK('Funções Dados'!AE125),"", 'Funções Dados'!AE125)</f>
        <v/>
      </c>
      <c r="R116" s="417" t="str">
        <f>IF(ISBLANK('Funções Dados'!AF125),"", 'Funções Dados'!AF125)</f>
        <v/>
      </c>
      <c r="S116" s="429"/>
      <c r="T116" s="423"/>
      <c r="U116" s="423"/>
      <c r="V116" s="423"/>
      <c r="W116" s="423"/>
      <c r="X116" s="423"/>
      <c r="Y116" s="423"/>
      <c r="Z116" s="423"/>
    </row>
    <row r="117" spans="1:26" ht="12.75" customHeight="1">
      <c r="A117" s="419" t="str">
        <f>IF(ISBLANK('Funções Dados'!C126),"",'Funções Dados'!C126)</f>
        <v/>
      </c>
      <c r="B117" s="417" t="str">
        <f>IF((A117=""),"",LOOKUP(A117,'Casos de Uso'!$B$3:B$102,'Casos de Uso'!$C$3:C$102))</f>
        <v/>
      </c>
      <c r="C117" s="417" t="str">
        <f>IF(ISBLANK('Funções Dados'!B126), "", 'Funções Dados'!B126)</f>
        <v/>
      </c>
      <c r="D117" s="420" t="str">
        <f>IF(ISBLANK('Funções Dados'!M126), "", 'Funções Dados'!M126)</f>
        <v/>
      </c>
      <c r="E117" s="420" t="str">
        <f>IF(ISBLANK('Funções Dados'!N126), "", 'Funções Dados'!N126)</f>
        <v/>
      </c>
      <c r="F117" s="420" t="str">
        <f>IF(ISBLANK('Funções Dados'!O126), "", 'Funções Dados'!O126)</f>
        <v/>
      </c>
      <c r="G117" s="420" t="str">
        <f>IF(ISBLANK('Funções Dados'!P126), "", 'Funções Dados'!P126)</f>
        <v/>
      </c>
      <c r="H117" s="420" t="str">
        <f>IF(ISBLANK('Funções Dados'!Q126), "", 'Funções Dados'!Q126)</f>
        <v/>
      </c>
      <c r="I117" s="421" t="str">
        <f>IF(ISBLANK('Funções Dados'!S126),"",'Funções Dados'!S126)</f>
        <v/>
      </c>
      <c r="J117" s="421" t="str">
        <f>IF(ISBLANK('Funções Dados'!T126),"",'Funções Dados'!T126)</f>
        <v/>
      </c>
      <c r="K117" s="421" t="str">
        <f>IF(ISBLANK('Funções Dados'!U126),"",'Funções Dados'!U126)</f>
        <v/>
      </c>
      <c r="L117" s="436"/>
      <c r="M117" s="437"/>
      <c r="N117" s="422" t="str">
        <f>IF(ISBLANK('Funções Dados'!R126),"",'Funções Dados'!R126)</f>
        <v/>
      </c>
      <c r="O117" s="417" t="str">
        <f>IF(ISBLANK('Funções Dados'!AC126),"", 'Funções Dados'!AC126)</f>
        <v/>
      </c>
      <c r="P117" s="417" t="str">
        <f>IF(ISBLANK('Funções Dados'!AD126),"", 'Funções Dados'!AD126)</f>
        <v/>
      </c>
      <c r="Q117" s="417" t="str">
        <f>IF(ISBLANK('Funções Dados'!AE126),"", 'Funções Dados'!AE126)</f>
        <v/>
      </c>
      <c r="R117" s="417" t="str">
        <f>IF(ISBLANK('Funções Dados'!AF126),"", 'Funções Dados'!AF126)</f>
        <v/>
      </c>
      <c r="S117" s="429"/>
      <c r="T117" s="423"/>
      <c r="U117" s="423"/>
      <c r="V117" s="423"/>
      <c r="W117" s="423"/>
      <c r="X117" s="423"/>
      <c r="Y117" s="423"/>
      <c r="Z117" s="423"/>
    </row>
    <row r="118" spans="1:26" ht="12.75" customHeight="1">
      <c r="A118" s="419" t="str">
        <f>IF(ISBLANK('Funções Dados'!C127),"",'Funções Dados'!C127)</f>
        <v/>
      </c>
      <c r="B118" s="417" t="str">
        <f>IF((A118=""),"",LOOKUP(A118,'Casos de Uso'!$B$3:B$102,'Casos de Uso'!$C$3:C$102))</f>
        <v/>
      </c>
      <c r="C118" s="417" t="str">
        <f>IF(ISBLANK('Funções Dados'!B127), "", 'Funções Dados'!B127)</f>
        <v/>
      </c>
      <c r="D118" s="420" t="str">
        <f>IF(ISBLANK('Funções Dados'!M127), "", 'Funções Dados'!M127)</f>
        <v/>
      </c>
      <c r="E118" s="420" t="str">
        <f>IF(ISBLANK('Funções Dados'!N127), "", 'Funções Dados'!N127)</f>
        <v/>
      </c>
      <c r="F118" s="420" t="str">
        <f>IF(ISBLANK('Funções Dados'!O127), "", 'Funções Dados'!O127)</f>
        <v/>
      </c>
      <c r="G118" s="420" t="str">
        <f>IF(ISBLANK('Funções Dados'!P127), "", 'Funções Dados'!P127)</f>
        <v/>
      </c>
      <c r="H118" s="420" t="str">
        <f>IF(ISBLANK('Funções Dados'!Q127), "", 'Funções Dados'!Q127)</f>
        <v/>
      </c>
      <c r="I118" s="421" t="str">
        <f>IF(ISBLANK('Funções Dados'!S127),"",'Funções Dados'!S127)</f>
        <v/>
      </c>
      <c r="J118" s="421" t="str">
        <f>IF(ISBLANK('Funções Dados'!T127),"",'Funções Dados'!T127)</f>
        <v/>
      </c>
      <c r="K118" s="421" t="str">
        <f>IF(ISBLANK('Funções Dados'!U127),"",'Funções Dados'!U127)</f>
        <v/>
      </c>
      <c r="L118" s="436"/>
      <c r="M118" s="437"/>
      <c r="N118" s="422" t="str">
        <f>IF(ISBLANK('Funções Dados'!R127),"",'Funções Dados'!R127)</f>
        <v/>
      </c>
      <c r="O118" s="417" t="str">
        <f>IF(ISBLANK('Funções Dados'!AC127),"", 'Funções Dados'!AC127)</f>
        <v/>
      </c>
      <c r="P118" s="417" t="str">
        <f>IF(ISBLANK('Funções Dados'!AD127),"", 'Funções Dados'!AD127)</f>
        <v/>
      </c>
      <c r="Q118" s="417" t="str">
        <f>IF(ISBLANK('Funções Dados'!AE127),"", 'Funções Dados'!AE127)</f>
        <v/>
      </c>
      <c r="R118" s="417" t="str">
        <f>IF(ISBLANK('Funções Dados'!AF127),"", 'Funções Dados'!AF127)</f>
        <v/>
      </c>
      <c r="S118" s="429"/>
      <c r="T118" s="423"/>
      <c r="U118" s="423"/>
      <c r="V118" s="423"/>
      <c r="W118" s="423"/>
      <c r="X118" s="423"/>
      <c r="Y118" s="423"/>
      <c r="Z118" s="423"/>
    </row>
    <row r="119" spans="1:26" ht="12.75" customHeight="1">
      <c r="A119" s="419" t="str">
        <f>IF(ISBLANK('Funções Dados'!C128),"",'Funções Dados'!C128)</f>
        <v/>
      </c>
      <c r="B119" s="417" t="str">
        <f>IF((A119=""),"",LOOKUP(A119,'Casos de Uso'!$B$3:B$102,'Casos de Uso'!$C$3:C$102))</f>
        <v/>
      </c>
      <c r="C119" s="417" t="str">
        <f>IF(ISBLANK('Funções Dados'!B128), "", 'Funções Dados'!B128)</f>
        <v/>
      </c>
      <c r="D119" s="420" t="str">
        <f>IF(ISBLANK('Funções Dados'!M128), "", 'Funções Dados'!M128)</f>
        <v/>
      </c>
      <c r="E119" s="420" t="str">
        <f>IF(ISBLANK('Funções Dados'!N128), "", 'Funções Dados'!N128)</f>
        <v/>
      </c>
      <c r="F119" s="420" t="str">
        <f>IF(ISBLANK('Funções Dados'!O128), "", 'Funções Dados'!O128)</f>
        <v/>
      </c>
      <c r="G119" s="420" t="str">
        <f>IF(ISBLANK('Funções Dados'!P128), "", 'Funções Dados'!P128)</f>
        <v/>
      </c>
      <c r="H119" s="420" t="str">
        <f>IF(ISBLANK('Funções Dados'!Q128), "", 'Funções Dados'!Q128)</f>
        <v/>
      </c>
      <c r="I119" s="421" t="str">
        <f>IF(ISBLANK('Funções Dados'!S128),"",'Funções Dados'!S128)</f>
        <v/>
      </c>
      <c r="J119" s="421" t="str">
        <f>IF(ISBLANK('Funções Dados'!T128),"",'Funções Dados'!T128)</f>
        <v/>
      </c>
      <c r="K119" s="421" t="str">
        <f>IF(ISBLANK('Funções Dados'!U128),"",'Funções Dados'!U128)</f>
        <v/>
      </c>
      <c r="L119" s="436"/>
      <c r="M119" s="437"/>
      <c r="N119" s="422" t="str">
        <f>IF(ISBLANK('Funções Dados'!R128),"",'Funções Dados'!R128)</f>
        <v/>
      </c>
      <c r="O119" s="417" t="str">
        <f>IF(ISBLANK('Funções Dados'!AC128),"", 'Funções Dados'!AC128)</f>
        <v/>
      </c>
      <c r="P119" s="417" t="str">
        <f>IF(ISBLANK('Funções Dados'!AD128),"", 'Funções Dados'!AD128)</f>
        <v/>
      </c>
      <c r="Q119" s="417" t="str">
        <f>IF(ISBLANK('Funções Dados'!AE128),"", 'Funções Dados'!AE128)</f>
        <v/>
      </c>
      <c r="R119" s="417" t="str">
        <f>IF(ISBLANK('Funções Dados'!AF128),"", 'Funções Dados'!AF128)</f>
        <v/>
      </c>
      <c r="S119" s="429"/>
      <c r="T119" s="423"/>
      <c r="U119" s="423"/>
      <c r="V119" s="423"/>
      <c r="W119" s="423"/>
      <c r="X119" s="423"/>
      <c r="Y119" s="423"/>
      <c r="Z119" s="423"/>
    </row>
    <row r="120" spans="1:26" ht="12.75" customHeight="1">
      <c r="A120" s="419" t="str">
        <f>IF(ISBLANK('Funções Dados'!C129),"",'Funções Dados'!C129)</f>
        <v/>
      </c>
      <c r="B120" s="417" t="str">
        <f>IF((A120=""),"",LOOKUP(A120,'Casos de Uso'!$B$3:B$102,'Casos de Uso'!$C$3:C$102))</f>
        <v/>
      </c>
      <c r="C120" s="417" t="str">
        <f>IF(ISBLANK('Funções Dados'!B129), "", 'Funções Dados'!B129)</f>
        <v/>
      </c>
      <c r="D120" s="420" t="str">
        <f>IF(ISBLANK('Funções Dados'!M129), "", 'Funções Dados'!M129)</f>
        <v/>
      </c>
      <c r="E120" s="420" t="str">
        <f>IF(ISBLANK('Funções Dados'!N129), "", 'Funções Dados'!N129)</f>
        <v/>
      </c>
      <c r="F120" s="420" t="str">
        <f>IF(ISBLANK('Funções Dados'!O129), "", 'Funções Dados'!O129)</f>
        <v/>
      </c>
      <c r="G120" s="420" t="str">
        <f>IF(ISBLANK('Funções Dados'!P129), "", 'Funções Dados'!P129)</f>
        <v/>
      </c>
      <c r="H120" s="420" t="str">
        <f>IF(ISBLANK('Funções Dados'!Q129), "", 'Funções Dados'!Q129)</f>
        <v/>
      </c>
      <c r="I120" s="421" t="str">
        <f>IF(ISBLANK('Funções Dados'!S129),"",'Funções Dados'!S129)</f>
        <v/>
      </c>
      <c r="J120" s="421" t="str">
        <f>IF(ISBLANK('Funções Dados'!T129),"",'Funções Dados'!T129)</f>
        <v/>
      </c>
      <c r="K120" s="421" t="str">
        <f>IF(ISBLANK('Funções Dados'!U129),"",'Funções Dados'!U129)</f>
        <v/>
      </c>
      <c r="L120" s="436"/>
      <c r="M120" s="437"/>
      <c r="N120" s="422" t="str">
        <f>IF(ISBLANK('Funções Dados'!R129),"",'Funções Dados'!R129)</f>
        <v/>
      </c>
      <c r="O120" s="417" t="str">
        <f>IF(ISBLANK('Funções Dados'!AC129),"", 'Funções Dados'!AC129)</f>
        <v/>
      </c>
      <c r="P120" s="417" t="str">
        <f>IF(ISBLANK('Funções Dados'!AD129),"", 'Funções Dados'!AD129)</f>
        <v/>
      </c>
      <c r="Q120" s="417" t="str">
        <f>IF(ISBLANK('Funções Dados'!AE129),"", 'Funções Dados'!AE129)</f>
        <v/>
      </c>
      <c r="R120" s="417" t="str">
        <f>IF(ISBLANK('Funções Dados'!AF129),"", 'Funções Dados'!AF129)</f>
        <v/>
      </c>
      <c r="S120" s="429"/>
      <c r="T120" s="423"/>
      <c r="U120" s="423"/>
      <c r="V120" s="423"/>
      <c r="W120" s="423"/>
      <c r="X120" s="423"/>
      <c r="Y120" s="423"/>
      <c r="Z120" s="423"/>
    </row>
    <row r="121" spans="1:26" ht="12.75" customHeight="1">
      <c r="A121" s="419" t="str">
        <f>IF(ISBLANK('Funções Dados'!C130),"",'Funções Dados'!C130)</f>
        <v/>
      </c>
      <c r="B121" s="417" t="str">
        <f>IF((A121=""),"",LOOKUP(A121,'Casos de Uso'!$B$3:B$102,'Casos de Uso'!$C$3:C$102))</f>
        <v/>
      </c>
      <c r="C121" s="417" t="str">
        <f>IF(ISBLANK('Funções Dados'!B130), "", 'Funções Dados'!B130)</f>
        <v/>
      </c>
      <c r="D121" s="420" t="str">
        <f>IF(ISBLANK('Funções Dados'!M130), "", 'Funções Dados'!M130)</f>
        <v/>
      </c>
      <c r="E121" s="420" t="str">
        <f>IF(ISBLANK('Funções Dados'!N130), "", 'Funções Dados'!N130)</f>
        <v/>
      </c>
      <c r="F121" s="420" t="str">
        <f>IF(ISBLANK('Funções Dados'!O130), "", 'Funções Dados'!O130)</f>
        <v/>
      </c>
      <c r="G121" s="420" t="str">
        <f>IF(ISBLANK('Funções Dados'!P130), "", 'Funções Dados'!P130)</f>
        <v/>
      </c>
      <c r="H121" s="420" t="str">
        <f>IF(ISBLANK('Funções Dados'!Q130), "", 'Funções Dados'!Q130)</f>
        <v/>
      </c>
      <c r="I121" s="421" t="str">
        <f>IF(ISBLANK('Funções Dados'!S130),"",'Funções Dados'!S130)</f>
        <v/>
      </c>
      <c r="J121" s="421" t="str">
        <f>IF(ISBLANK('Funções Dados'!T130),"",'Funções Dados'!T130)</f>
        <v/>
      </c>
      <c r="K121" s="421" t="str">
        <f>IF(ISBLANK('Funções Dados'!U130),"",'Funções Dados'!U130)</f>
        <v/>
      </c>
      <c r="L121" s="436"/>
      <c r="M121" s="437"/>
      <c r="N121" s="422" t="str">
        <f>IF(ISBLANK('Funções Dados'!R130),"",'Funções Dados'!R130)</f>
        <v/>
      </c>
      <c r="O121" s="417" t="str">
        <f>IF(ISBLANK('Funções Dados'!AC130),"", 'Funções Dados'!AC130)</f>
        <v/>
      </c>
      <c r="P121" s="417" t="str">
        <f>IF(ISBLANK('Funções Dados'!AD130),"", 'Funções Dados'!AD130)</f>
        <v/>
      </c>
      <c r="Q121" s="417" t="str">
        <f>IF(ISBLANK('Funções Dados'!AE130),"", 'Funções Dados'!AE130)</f>
        <v/>
      </c>
      <c r="R121" s="417" t="str">
        <f>IF(ISBLANK('Funções Dados'!AF130),"", 'Funções Dados'!AF130)</f>
        <v/>
      </c>
      <c r="S121" s="429"/>
      <c r="T121" s="423"/>
      <c r="U121" s="423"/>
      <c r="V121" s="423"/>
      <c r="W121" s="423"/>
      <c r="X121" s="423"/>
      <c r="Y121" s="423"/>
      <c r="Z121" s="423"/>
    </row>
    <row r="122" spans="1:26" ht="12.75" customHeight="1">
      <c r="A122" s="419" t="str">
        <f>IF(ISBLANK('Funções Dados'!C131),"",'Funções Dados'!C131)</f>
        <v/>
      </c>
      <c r="B122" s="417" t="str">
        <f>IF((A122=""),"",LOOKUP(A122,'Casos de Uso'!$B$3:B$102,'Casos de Uso'!$C$3:C$102))</f>
        <v/>
      </c>
      <c r="C122" s="417" t="str">
        <f>IF(ISBLANK('Funções Dados'!B131), "", 'Funções Dados'!B131)</f>
        <v/>
      </c>
      <c r="D122" s="420" t="str">
        <f>IF(ISBLANK('Funções Dados'!M131), "", 'Funções Dados'!M131)</f>
        <v/>
      </c>
      <c r="E122" s="420" t="str">
        <f>IF(ISBLANK('Funções Dados'!N131), "", 'Funções Dados'!N131)</f>
        <v/>
      </c>
      <c r="F122" s="420" t="str">
        <f>IF(ISBLANK('Funções Dados'!O131), "", 'Funções Dados'!O131)</f>
        <v/>
      </c>
      <c r="G122" s="420" t="str">
        <f>IF(ISBLANK('Funções Dados'!P131), "", 'Funções Dados'!P131)</f>
        <v/>
      </c>
      <c r="H122" s="420" t="str">
        <f>IF(ISBLANK('Funções Dados'!Q131), "", 'Funções Dados'!Q131)</f>
        <v/>
      </c>
      <c r="I122" s="421" t="str">
        <f>IF(ISBLANK('Funções Dados'!S131),"",'Funções Dados'!S131)</f>
        <v/>
      </c>
      <c r="J122" s="421" t="str">
        <f>IF(ISBLANK('Funções Dados'!T131),"",'Funções Dados'!T131)</f>
        <v/>
      </c>
      <c r="K122" s="421" t="str">
        <f>IF(ISBLANK('Funções Dados'!U131),"",'Funções Dados'!U131)</f>
        <v/>
      </c>
      <c r="L122" s="436"/>
      <c r="M122" s="437"/>
      <c r="N122" s="422" t="str">
        <f>IF(ISBLANK('Funções Dados'!R131),"",'Funções Dados'!R131)</f>
        <v/>
      </c>
      <c r="O122" s="417" t="str">
        <f>IF(ISBLANK('Funções Dados'!AC131),"", 'Funções Dados'!AC131)</f>
        <v/>
      </c>
      <c r="P122" s="417" t="str">
        <f>IF(ISBLANK('Funções Dados'!AD131),"", 'Funções Dados'!AD131)</f>
        <v/>
      </c>
      <c r="Q122" s="417" t="str">
        <f>IF(ISBLANK('Funções Dados'!AE131),"", 'Funções Dados'!AE131)</f>
        <v/>
      </c>
      <c r="R122" s="417" t="str">
        <f>IF(ISBLANK('Funções Dados'!AF131),"", 'Funções Dados'!AF131)</f>
        <v/>
      </c>
      <c r="S122" s="429"/>
      <c r="T122" s="423"/>
      <c r="U122" s="423"/>
      <c r="V122" s="423"/>
      <c r="W122" s="423"/>
      <c r="X122" s="423"/>
      <c r="Y122" s="423"/>
      <c r="Z122" s="423"/>
    </row>
    <row r="123" spans="1:26" ht="12.75" customHeight="1">
      <c r="A123" s="419" t="str">
        <f>IF(ISBLANK('Funções Dados'!C132),"",'Funções Dados'!C132)</f>
        <v/>
      </c>
      <c r="B123" s="417" t="str">
        <f>IF((A123=""),"",LOOKUP(A123,'Casos de Uso'!$B$3:B$102,'Casos de Uso'!$C$3:C$102))</f>
        <v/>
      </c>
      <c r="C123" s="417" t="str">
        <f>IF(ISBLANK('Funções Dados'!B132), "", 'Funções Dados'!B132)</f>
        <v/>
      </c>
      <c r="D123" s="420" t="str">
        <f>IF(ISBLANK('Funções Dados'!M132), "", 'Funções Dados'!M132)</f>
        <v/>
      </c>
      <c r="E123" s="420" t="str">
        <f>IF(ISBLANK('Funções Dados'!N132), "", 'Funções Dados'!N132)</f>
        <v/>
      </c>
      <c r="F123" s="420" t="str">
        <f>IF(ISBLANK('Funções Dados'!O132), "", 'Funções Dados'!O132)</f>
        <v/>
      </c>
      <c r="G123" s="420" t="str">
        <f>IF(ISBLANK('Funções Dados'!P132), "", 'Funções Dados'!P132)</f>
        <v/>
      </c>
      <c r="H123" s="420" t="str">
        <f>IF(ISBLANK('Funções Dados'!Q132), "", 'Funções Dados'!Q132)</f>
        <v/>
      </c>
      <c r="I123" s="421" t="str">
        <f>IF(ISBLANK('Funções Dados'!S132),"",'Funções Dados'!S132)</f>
        <v/>
      </c>
      <c r="J123" s="421" t="str">
        <f>IF(ISBLANK('Funções Dados'!T132),"",'Funções Dados'!T132)</f>
        <v/>
      </c>
      <c r="K123" s="421" t="str">
        <f>IF(ISBLANK('Funções Dados'!U132),"",'Funções Dados'!U132)</f>
        <v/>
      </c>
      <c r="L123" s="436"/>
      <c r="M123" s="437"/>
      <c r="N123" s="422" t="str">
        <f>IF(ISBLANK('Funções Dados'!R132),"",'Funções Dados'!R132)</f>
        <v/>
      </c>
      <c r="O123" s="417" t="str">
        <f>IF(ISBLANK('Funções Dados'!AC132),"", 'Funções Dados'!AC132)</f>
        <v/>
      </c>
      <c r="P123" s="417" t="str">
        <f>IF(ISBLANK('Funções Dados'!AD132),"", 'Funções Dados'!AD132)</f>
        <v/>
      </c>
      <c r="Q123" s="417" t="str">
        <f>IF(ISBLANK('Funções Dados'!AE132),"", 'Funções Dados'!AE132)</f>
        <v/>
      </c>
      <c r="R123" s="417" t="str">
        <f>IF(ISBLANK('Funções Dados'!AF132),"", 'Funções Dados'!AF132)</f>
        <v/>
      </c>
      <c r="S123" s="429"/>
      <c r="T123" s="423"/>
      <c r="U123" s="423"/>
      <c r="V123" s="423"/>
      <c r="W123" s="423"/>
      <c r="X123" s="423"/>
      <c r="Y123" s="423"/>
      <c r="Z123" s="423"/>
    </row>
    <row r="124" spans="1:26" ht="12.75" customHeight="1">
      <c r="A124" s="419" t="str">
        <f>IF(ISBLANK('Funções Dados'!C133),"",'Funções Dados'!C133)</f>
        <v/>
      </c>
      <c r="B124" s="417" t="str">
        <f>IF((A124=""),"",LOOKUP(A124,'Casos de Uso'!$B$3:B$102,'Casos de Uso'!$C$3:C$102))</f>
        <v/>
      </c>
      <c r="C124" s="417" t="str">
        <f>IF(ISBLANK('Funções Dados'!B133), "", 'Funções Dados'!B133)</f>
        <v/>
      </c>
      <c r="D124" s="420" t="str">
        <f>IF(ISBLANK('Funções Dados'!M133), "", 'Funções Dados'!M133)</f>
        <v/>
      </c>
      <c r="E124" s="420" t="str">
        <f>IF(ISBLANK('Funções Dados'!N133), "", 'Funções Dados'!N133)</f>
        <v/>
      </c>
      <c r="F124" s="420" t="str">
        <f>IF(ISBLANK('Funções Dados'!O133), "", 'Funções Dados'!O133)</f>
        <v/>
      </c>
      <c r="G124" s="420" t="str">
        <f>IF(ISBLANK('Funções Dados'!P133), "", 'Funções Dados'!P133)</f>
        <v/>
      </c>
      <c r="H124" s="420" t="str">
        <f>IF(ISBLANK('Funções Dados'!Q133), "", 'Funções Dados'!Q133)</f>
        <v/>
      </c>
      <c r="I124" s="421" t="str">
        <f>IF(ISBLANK('Funções Dados'!S133),"",'Funções Dados'!S133)</f>
        <v/>
      </c>
      <c r="J124" s="421" t="str">
        <f>IF(ISBLANK('Funções Dados'!T133),"",'Funções Dados'!T133)</f>
        <v/>
      </c>
      <c r="K124" s="421" t="str">
        <f>IF(ISBLANK('Funções Dados'!U133),"",'Funções Dados'!U133)</f>
        <v/>
      </c>
      <c r="L124" s="436"/>
      <c r="M124" s="437"/>
      <c r="N124" s="422" t="str">
        <f>IF(ISBLANK('Funções Dados'!R133),"",'Funções Dados'!R133)</f>
        <v/>
      </c>
      <c r="O124" s="417" t="str">
        <f>IF(ISBLANK('Funções Dados'!AC133),"", 'Funções Dados'!AC133)</f>
        <v/>
      </c>
      <c r="P124" s="417" t="str">
        <f>IF(ISBLANK('Funções Dados'!AD133),"", 'Funções Dados'!AD133)</f>
        <v/>
      </c>
      <c r="Q124" s="417" t="str">
        <f>IF(ISBLANK('Funções Dados'!AE133),"", 'Funções Dados'!AE133)</f>
        <v/>
      </c>
      <c r="R124" s="417" t="str">
        <f>IF(ISBLANK('Funções Dados'!AF133),"", 'Funções Dados'!AF133)</f>
        <v/>
      </c>
      <c r="S124" s="429"/>
      <c r="T124" s="423"/>
      <c r="U124" s="423"/>
      <c r="V124" s="423"/>
      <c r="W124" s="423"/>
      <c r="X124" s="423"/>
      <c r="Y124" s="423"/>
      <c r="Z124" s="423"/>
    </row>
    <row r="125" spans="1:26" ht="12.75" customHeight="1">
      <c r="A125" s="419" t="str">
        <f>IF(ISBLANK('Funções Dados'!C134),"",'Funções Dados'!C134)</f>
        <v/>
      </c>
      <c r="B125" s="417" t="str">
        <f>IF((A125=""),"",LOOKUP(A125,'Casos de Uso'!$B$3:B$102,'Casos de Uso'!$C$3:C$102))</f>
        <v/>
      </c>
      <c r="C125" s="417" t="str">
        <f>IF(ISBLANK('Funções Dados'!B134), "", 'Funções Dados'!B134)</f>
        <v/>
      </c>
      <c r="D125" s="420" t="str">
        <f>IF(ISBLANK('Funções Dados'!M134), "", 'Funções Dados'!M134)</f>
        <v/>
      </c>
      <c r="E125" s="420" t="str">
        <f>IF(ISBLANK('Funções Dados'!N134), "", 'Funções Dados'!N134)</f>
        <v/>
      </c>
      <c r="F125" s="420" t="str">
        <f>IF(ISBLANK('Funções Dados'!O134), "", 'Funções Dados'!O134)</f>
        <v/>
      </c>
      <c r="G125" s="420" t="str">
        <f>IF(ISBLANK('Funções Dados'!P134), "", 'Funções Dados'!P134)</f>
        <v/>
      </c>
      <c r="H125" s="420" t="str">
        <f>IF(ISBLANK('Funções Dados'!Q134), "", 'Funções Dados'!Q134)</f>
        <v/>
      </c>
      <c r="I125" s="421" t="str">
        <f>IF(ISBLANK('Funções Dados'!S134),"",'Funções Dados'!S134)</f>
        <v/>
      </c>
      <c r="J125" s="421" t="str">
        <f>IF(ISBLANK('Funções Dados'!T134),"",'Funções Dados'!T134)</f>
        <v/>
      </c>
      <c r="K125" s="421" t="str">
        <f>IF(ISBLANK('Funções Dados'!U134),"",'Funções Dados'!U134)</f>
        <v/>
      </c>
      <c r="L125" s="436"/>
      <c r="M125" s="437"/>
      <c r="N125" s="422" t="str">
        <f>IF(ISBLANK('Funções Dados'!R134),"",'Funções Dados'!R134)</f>
        <v/>
      </c>
      <c r="O125" s="417" t="str">
        <f>IF(ISBLANK('Funções Dados'!AC134),"", 'Funções Dados'!AC134)</f>
        <v/>
      </c>
      <c r="P125" s="417" t="str">
        <f>IF(ISBLANK('Funções Dados'!AD134),"", 'Funções Dados'!AD134)</f>
        <v/>
      </c>
      <c r="Q125" s="417" t="str">
        <f>IF(ISBLANK('Funções Dados'!AE134),"", 'Funções Dados'!AE134)</f>
        <v/>
      </c>
      <c r="R125" s="417" t="str">
        <f>IF(ISBLANK('Funções Dados'!AF134),"", 'Funções Dados'!AF134)</f>
        <v/>
      </c>
      <c r="S125" s="429"/>
      <c r="T125" s="423"/>
      <c r="U125" s="423"/>
      <c r="V125" s="423"/>
      <c r="W125" s="423"/>
      <c r="X125" s="423"/>
      <c r="Y125" s="423"/>
      <c r="Z125" s="423"/>
    </row>
    <row r="126" spans="1:26" ht="12.75" customHeight="1">
      <c r="A126" s="419" t="str">
        <f>IF(ISBLANK('Funções Dados'!C135),"",'Funções Dados'!C135)</f>
        <v/>
      </c>
      <c r="B126" s="417" t="str">
        <f>IF((A126=""),"",LOOKUP(A126,'Casos de Uso'!$B$3:B$102,'Casos de Uso'!$C$3:C$102))</f>
        <v/>
      </c>
      <c r="C126" s="417" t="str">
        <f>IF(ISBLANK('Funções Dados'!B135), "", 'Funções Dados'!B135)</f>
        <v/>
      </c>
      <c r="D126" s="420" t="str">
        <f>IF(ISBLANK('Funções Dados'!M135), "", 'Funções Dados'!M135)</f>
        <v/>
      </c>
      <c r="E126" s="420" t="str">
        <f>IF(ISBLANK('Funções Dados'!N135), "", 'Funções Dados'!N135)</f>
        <v/>
      </c>
      <c r="F126" s="420" t="str">
        <f>IF(ISBLANK('Funções Dados'!O135), "", 'Funções Dados'!O135)</f>
        <v/>
      </c>
      <c r="G126" s="420" t="str">
        <f>IF(ISBLANK('Funções Dados'!P135), "", 'Funções Dados'!P135)</f>
        <v/>
      </c>
      <c r="H126" s="420" t="str">
        <f>IF(ISBLANK('Funções Dados'!Q135), "", 'Funções Dados'!Q135)</f>
        <v/>
      </c>
      <c r="I126" s="421" t="str">
        <f>IF(ISBLANK('Funções Dados'!S135),"",'Funções Dados'!S135)</f>
        <v/>
      </c>
      <c r="J126" s="421" t="str">
        <f>IF(ISBLANK('Funções Dados'!T135),"",'Funções Dados'!T135)</f>
        <v/>
      </c>
      <c r="K126" s="421" t="str">
        <f>IF(ISBLANK('Funções Dados'!U135),"",'Funções Dados'!U135)</f>
        <v/>
      </c>
      <c r="L126" s="436"/>
      <c r="M126" s="437"/>
      <c r="N126" s="422" t="str">
        <f>IF(ISBLANK('Funções Dados'!R135),"",'Funções Dados'!R135)</f>
        <v/>
      </c>
      <c r="O126" s="417" t="str">
        <f>IF(ISBLANK('Funções Dados'!AC135),"", 'Funções Dados'!AC135)</f>
        <v/>
      </c>
      <c r="P126" s="417" t="str">
        <f>IF(ISBLANK('Funções Dados'!AD135),"", 'Funções Dados'!AD135)</f>
        <v/>
      </c>
      <c r="Q126" s="417" t="str">
        <f>IF(ISBLANK('Funções Dados'!AE135),"", 'Funções Dados'!AE135)</f>
        <v/>
      </c>
      <c r="R126" s="417" t="str">
        <f>IF(ISBLANK('Funções Dados'!AF135),"", 'Funções Dados'!AF135)</f>
        <v/>
      </c>
      <c r="S126" s="429"/>
      <c r="T126" s="423"/>
      <c r="U126" s="423"/>
      <c r="V126" s="423"/>
      <c r="W126" s="423"/>
      <c r="X126" s="423"/>
      <c r="Y126" s="423"/>
      <c r="Z126" s="423"/>
    </row>
    <row r="127" spans="1:26" ht="12.75" customHeight="1">
      <c r="A127" s="419" t="str">
        <f>IF(ISBLANK('Funções Dados'!C136),"",'Funções Dados'!C136)</f>
        <v/>
      </c>
      <c r="B127" s="417" t="str">
        <f>IF((A127=""),"",LOOKUP(A127,'Casos de Uso'!$B$3:B$102,'Casos de Uso'!$C$3:C$102))</f>
        <v/>
      </c>
      <c r="C127" s="417" t="str">
        <f>IF(ISBLANK('Funções Dados'!B136), "", 'Funções Dados'!B136)</f>
        <v/>
      </c>
      <c r="D127" s="420" t="str">
        <f>IF(ISBLANK('Funções Dados'!M136), "", 'Funções Dados'!M136)</f>
        <v/>
      </c>
      <c r="E127" s="420" t="str">
        <f>IF(ISBLANK('Funções Dados'!N136), "", 'Funções Dados'!N136)</f>
        <v/>
      </c>
      <c r="F127" s="420" t="str">
        <f>IF(ISBLANK('Funções Dados'!O136), "", 'Funções Dados'!O136)</f>
        <v/>
      </c>
      <c r="G127" s="420" t="str">
        <f>IF(ISBLANK('Funções Dados'!P136), "", 'Funções Dados'!P136)</f>
        <v/>
      </c>
      <c r="H127" s="420" t="str">
        <f>IF(ISBLANK('Funções Dados'!Q136), "", 'Funções Dados'!Q136)</f>
        <v/>
      </c>
      <c r="I127" s="421" t="str">
        <f>IF(ISBLANK('Funções Dados'!S136),"",'Funções Dados'!S136)</f>
        <v/>
      </c>
      <c r="J127" s="421" t="str">
        <f>IF(ISBLANK('Funções Dados'!T136),"",'Funções Dados'!T136)</f>
        <v/>
      </c>
      <c r="K127" s="421" t="str">
        <f>IF(ISBLANK('Funções Dados'!U136),"",'Funções Dados'!U136)</f>
        <v/>
      </c>
      <c r="L127" s="436"/>
      <c r="M127" s="437"/>
      <c r="N127" s="422" t="str">
        <f>IF(ISBLANK('Funções Dados'!R136),"",'Funções Dados'!R136)</f>
        <v/>
      </c>
      <c r="O127" s="417" t="str">
        <f>IF(ISBLANK('Funções Dados'!AC136),"", 'Funções Dados'!AC136)</f>
        <v/>
      </c>
      <c r="P127" s="417" t="str">
        <f>IF(ISBLANK('Funções Dados'!AD136),"", 'Funções Dados'!AD136)</f>
        <v/>
      </c>
      <c r="Q127" s="417" t="str">
        <f>IF(ISBLANK('Funções Dados'!AE136),"", 'Funções Dados'!AE136)</f>
        <v/>
      </c>
      <c r="R127" s="417" t="str">
        <f>IF(ISBLANK('Funções Dados'!AF136),"", 'Funções Dados'!AF136)</f>
        <v/>
      </c>
      <c r="S127" s="429"/>
      <c r="T127" s="423"/>
      <c r="U127" s="423"/>
      <c r="V127" s="423"/>
      <c r="W127" s="423"/>
      <c r="X127" s="423"/>
      <c r="Y127" s="423"/>
      <c r="Z127" s="423"/>
    </row>
    <row r="128" spans="1:26" ht="12.75" customHeight="1">
      <c r="A128" s="419" t="str">
        <f>IF(ISBLANK('Funções Dados'!C137),"",'Funções Dados'!C137)</f>
        <v/>
      </c>
      <c r="B128" s="417" t="str">
        <f>IF((A128=""),"",LOOKUP(A128,'Casos de Uso'!$B$3:B$102,'Casos de Uso'!$C$3:C$102))</f>
        <v/>
      </c>
      <c r="C128" s="417" t="str">
        <f>IF(ISBLANK('Funções Dados'!B137), "", 'Funções Dados'!B137)</f>
        <v/>
      </c>
      <c r="D128" s="420" t="str">
        <f>IF(ISBLANK('Funções Dados'!M137), "", 'Funções Dados'!M137)</f>
        <v/>
      </c>
      <c r="E128" s="420" t="str">
        <f>IF(ISBLANK('Funções Dados'!N137), "", 'Funções Dados'!N137)</f>
        <v/>
      </c>
      <c r="F128" s="420" t="str">
        <f>IF(ISBLANK('Funções Dados'!O137), "", 'Funções Dados'!O137)</f>
        <v/>
      </c>
      <c r="G128" s="420" t="str">
        <f>IF(ISBLANK('Funções Dados'!P137), "", 'Funções Dados'!P137)</f>
        <v/>
      </c>
      <c r="H128" s="420" t="str">
        <f>IF(ISBLANK('Funções Dados'!Q137), "", 'Funções Dados'!Q137)</f>
        <v/>
      </c>
      <c r="I128" s="421" t="str">
        <f>IF(ISBLANK('Funções Dados'!S137),"",'Funções Dados'!S137)</f>
        <v/>
      </c>
      <c r="J128" s="421" t="str">
        <f>IF(ISBLANK('Funções Dados'!T137),"",'Funções Dados'!T137)</f>
        <v/>
      </c>
      <c r="K128" s="421" t="str">
        <f>IF(ISBLANK('Funções Dados'!U137),"",'Funções Dados'!U137)</f>
        <v/>
      </c>
      <c r="L128" s="436"/>
      <c r="M128" s="437"/>
      <c r="N128" s="422" t="str">
        <f>IF(ISBLANK('Funções Dados'!R137),"",'Funções Dados'!R137)</f>
        <v/>
      </c>
      <c r="O128" s="417" t="str">
        <f>IF(ISBLANK('Funções Dados'!AC137),"", 'Funções Dados'!AC137)</f>
        <v/>
      </c>
      <c r="P128" s="417" t="str">
        <f>IF(ISBLANK('Funções Dados'!AD137),"", 'Funções Dados'!AD137)</f>
        <v/>
      </c>
      <c r="Q128" s="417" t="str">
        <f>IF(ISBLANK('Funções Dados'!AE137),"", 'Funções Dados'!AE137)</f>
        <v/>
      </c>
      <c r="R128" s="417" t="str">
        <f>IF(ISBLANK('Funções Dados'!AF137),"", 'Funções Dados'!AF137)</f>
        <v/>
      </c>
      <c r="S128" s="429"/>
      <c r="T128" s="423"/>
      <c r="U128" s="423"/>
      <c r="V128" s="423"/>
      <c r="W128" s="423"/>
      <c r="X128" s="423"/>
      <c r="Y128" s="423"/>
      <c r="Z128" s="423"/>
    </row>
    <row r="129" spans="1:26" ht="12.75" customHeight="1">
      <c r="A129" s="419" t="str">
        <f>IF(ISBLANK('Funções Dados'!C138),"",'Funções Dados'!C138)</f>
        <v/>
      </c>
      <c r="B129" s="417" t="str">
        <f>IF((A129=""),"",LOOKUP(A129,'Casos de Uso'!$B$3:B$102,'Casos de Uso'!$C$3:C$102))</f>
        <v/>
      </c>
      <c r="C129" s="417" t="str">
        <f>IF(ISBLANK('Funções Dados'!B138), "", 'Funções Dados'!B138)</f>
        <v/>
      </c>
      <c r="D129" s="420" t="str">
        <f>IF(ISBLANK('Funções Dados'!M138), "", 'Funções Dados'!M138)</f>
        <v/>
      </c>
      <c r="E129" s="420" t="str">
        <f>IF(ISBLANK('Funções Dados'!N138), "", 'Funções Dados'!N138)</f>
        <v/>
      </c>
      <c r="F129" s="420" t="str">
        <f>IF(ISBLANK('Funções Dados'!O138), "", 'Funções Dados'!O138)</f>
        <v/>
      </c>
      <c r="G129" s="420" t="str">
        <f>IF(ISBLANK('Funções Dados'!P138), "", 'Funções Dados'!P138)</f>
        <v/>
      </c>
      <c r="H129" s="420" t="str">
        <f>IF(ISBLANK('Funções Dados'!Q138), "", 'Funções Dados'!Q138)</f>
        <v/>
      </c>
      <c r="I129" s="421" t="str">
        <f>IF(ISBLANK('Funções Dados'!S138),"",'Funções Dados'!S138)</f>
        <v/>
      </c>
      <c r="J129" s="421" t="str">
        <f>IF(ISBLANK('Funções Dados'!T138),"",'Funções Dados'!T138)</f>
        <v/>
      </c>
      <c r="K129" s="421" t="str">
        <f>IF(ISBLANK('Funções Dados'!U138),"",'Funções Dados'!U138)</f>
        <v/>
      </c>
      <c r="L129" s="436"/>
      <c r="M129" s="437"/>
      <c r="N129" s="422" t="str">
        <f>IF(ISBLANK('Funções Dados'!R138),"",'Funções Dados'!R138)</f>
        <v/>
      </c>
      <c r="O129" s="417" t="str">
        <f>IF(ISBLANK('Funções Dados'!AC138),"", 'Funções Dados'!AC138)</f>
        <v/>
      </c>
      <c r="P129" s="417" t="str">
        <f>IF(ISBLANK('Funções Dados'!AD138),"", 'Funções Dados'!AD138)</f>
        <v/>
      </c>
      <c r="Q129" s="417" t="str">
        <f>IF(ISBLANK('Funções Dados'!AE138),"", 'Funções Dados'!AE138)</f>
        <v/>
      </c>
      <c r="R129" s="417" t="str">
        <f>IF(ISBLANK('Funções Dados'!AF138),"", 'Funções Dados'!AF138)</f>
        <v/>
      </c>
      <c r="S129" s="429"/>
      <c r="T129" s="423"/>
      <c r="U129" s="423"/>
      <c r="V129" s="423"/>
      <c r="W129" s="423"/>
      <c r="X129" s="423"/>
      <c r="Y129" s="423"/>
      <c r="Z129" s="423"/>
    </row>
    <row r="130" spans="1:26" ht="12.75" customHeight="1">
      <c r="A130" s="419" t="str">
        <f>IF(ISBLANK('Funções Dados'!C139),"",'Funções Dados'!C139)</f>
        <v/>
      </c>
      <c r="B130" s="417" t="str">
        <f>IF((A130=""),"",LOOKUP(A130,'Casos de Uso'!$B$3:B$102,'Casos de Uso'!$C$3:C$102))</f>
        <v/>
      </c>
      <c r="C130" s="417" t="str">
        <f>IF(ISBLANK('Funções Dados'!B139), "", 'Funções Dados'!B139)</f>
        <v/>
      </c>
      <c r="D130" s="420" t="str">
        <f>IF(ISBLANK('Funções Dados'!M139), "", 'Funções Dados'!M139)</f>
        <v/>
      </c>
      <c r="E130" s="420" t="str">
        <f>IF(ISBLANK('Funções Dados'!N139), "", 'Funções Dados'!N139)</f>
        <v/>
      </c>
      <c r="F130" s="420" t="str">
        <f>IF(ISBLANK('Funções Dados'!O139), "", 'Funções Dados'!O139)</f>
        <v/>
      </c>
      <c r="G130" s="420" t="str">
        <f>IF(ISBLANK('Funções Dados'!P139), "", 'Funções Dados'!P139)</f>
        <v/>
      </c>
      <c r="H130" s="420" t="str">
        <f>IF(ISBLANK('Funções Dados'!Q139), "", 'Funções Dados'!Q139)</f>
        <v/>
      </c>
      <c r="I130" s="421" t="str">
        <f>IF(ISBLANK('Funções Dados'!S139),"",'Funções Dados'!S139)</f>
        <v/>
      </c>
      <c r="J130" s="421" t="str">
        <f>IF(ISBLANK('Funções Dados'!T139),"",'Funções Dados'!T139)</f>
        <v/>
      </c>
      <c r="K130" s="421" t="str">
        <f>IF(ISBLANK('Funções Dados'!U139),"",'Funções Dados'!U139)</f>
        <v/>
      </c>
      <c r="L130" s="436"/>
      <c r="M130" s="437"/>
      <c r="N130" s="422" t="str">
        <f>IF(ISBLANK('Funções Dados'!R139),"",'Funções Dados'!R139)</f>
        <v/>
      </c>
      <c r="O130" s="417" t="str">
        <f>IF(ISBLANK('Funções Dados'!AC139),"", 'Funções Dados'!AC139)</f>
        <v/>
      </c>
      <c r="P130" s="417" t="str">
        <f>IF(ISBLANK('Funções Dados'!AD139),"", 'Funções Dados'!AD139)</f>
        <v/>
      </c>
      <c r="Q130" s="417" t="str">
        <f>IF(ISBLANK('Funções Dados'!AE139),"", 'Funções Dados'!AE139)</f>
        <v/>
      </c>
      <c r="R130" s="417" t="str">
        <f>IF(ISBLANK('Funções Dados'!AF139),"", 'Funções Dados'!AF139)</f>
        <v/>
      </c>
      <c r="S130" s="429"/>
      <c r="T130" s="423"/>
      <c r="U130" s="423"/>
      <c r="V130" s="423"/>
      <c r="W130" s="423"/>
      <c r="X130" s="423"/>
      <c r="Y130" s="423"/>
      <c r="Z130" s="423"/>
    </row>
    <row r="131" spans="1:26" ht="12.75" customHeight="1">
      <c r="A131" s="419" t="str">
        <f>IF(ISBLANK('Funções Dados'!C140),"",'Funções Dados'!C140)</f>
        <v/>
      </c>
      <c r="B131" s="417" t="str">
        <f>IF((A131=""),"",LOOKUP(A131,'Casos de Uso'!$B$3:B$102,'Casos de Uso'!$C$3:C$102))</f>
        <v/>
      </c>
      <c r="C131" s="417" t="str">
        <f>IF(ISBLANK('Funções Dados'!B140), "", 'Funções Dados'!B140)</f>
        <v/>
      </c>
      <c r="D131" s="420" t="str">
        <f>IF(ISBLANK('Funções Dados'!M140), "", 'Funções Dados'!M140)</f>
        <v/>
      </c>
      <c r="E131" s="420" t="str">
        <f>IF(ISBLANK('Funções Dados'!N140), "", 'Funções Dados'!N140)</f>
        <v/>
      </c>
      <c r="F131" s="420" t="str">
        <f>IF(ISBLANK('Funções Dados'!O140), "", 'Funções Dados'!O140)</f>
        <v/>
      </c>
      <c r="G131" s="420" t="str">
        <f>IF(ISBLANK('Funções Dados'!P140), "", 'Funções Dados'!P140)</f>
        <v/>
      </c>
      <c r="H131" s="420" t="str">
        <f>IF(ISBLANK('Funções Dados'!Q140), "", 'Funções Dados'!Q140)</f>
        <v/>
      </c>
      <c r="I131" s="421" t="str">
        <f>IF(ISBLANK('Funções Dados'!S140),"",'Funções Dados'!S140)</f>
        <v/>
      </c>
      <c r="J131" s="421" t="str">
        <f>IF(ISBLANK('Funções Dados'!T140),"",'Funções Dados'!T140)</f>
        <v/>
      </c>
      <c r="K131" s="421" t="str">
        <f>IF(ISBLANK('Funções Dados'!U140),"",'Funções Dados'!U140)</f>
        <v/>
      </c>
      <c r="L131" s="436"/>
      <c r="M131" s="437"/>
      <c r="N131" s="422" t="str">
        <f>IF(ISBLANK('Funções Dados'!R140),"",'Funções Dados'!R140)</f>
        <v/>
      </c>
      <c r="O131" s="417" t="str">
        <f>IF(ISBLANK('Funções Dados'!AC140),"", 'Funções Dados'!AC140)</f>
        <v/>
      </c>
      <c r="P131" s="417" t="str">
        <f>IF(ISBLANK('Funções Dados'!AD140),"", 'Funções Dados'!AD140)</f>
        <v/>
      </c>
      <c r="Q131" s="417" t="str">
        <f>IF(ISBLANK('Funções Dados'!AE140),"", 'Funções Dados'!AE140)</f>
        <v/>
      </c>
      <c r="R131" s="417" t="str">
        <f>IF(ISBLANK('Funções Dados'!AF140),"", 'Funções Dados'!AF140)</f>
        <v/>
      </c>
      <c r="S131" s="429"/>
      <c r="T131" s="423"/>
      <c r="U131" s="423"/>
      <c r="V131" s="423"/>
      <c r="W131" s="423"/>
      <c r="X131" s="423"/>
      <c r="Y131" s="423"/>
      <c r="Z131" s="423"/>
    </row>
    <row r="132" spans="1:26" ht="12.75" customHeight="1">
      <c r="A132" s="419" t="str">
        <f>IF(ISBLANK('Funções Dados'!C141),"",'Funções Dados'!C141)</f>
        <v/>
      </c>
      <c r="B132" s="417" t="str">
        <f>IF((A132=""),"",LOOKUP(A132,'Casos de Uso'!$B$3:B$102,'Casos de Uso'!$C$3:C$102))</f>
        <v/>
      </c>
      <c r="C132" s="417" t="str">
        <f>IF(ISBLANK('Funções Dados'!B141), "", 'Funções Dados'!B141)</f>
        <v/>
      </c>
      <c r="D132" s="420" t="str">
        <f>IF(ISBLANK('Funções Dados'!M141), "", 'Funções Dados'!M141)</f>
        <v/>
      </c>
      <c r="E132" s="420" t="str">
        <f>IF(ISBLANK('Funções Dados'!N141), "", 'Funções Dados'!N141)</f>
        <v/>
      </c>
      <c r="F132" s="420" t="str">
        <f>IF(ISBLANK('Funções Dados'!O141), "", 'Funções Dados'!O141)</f>
        <v/>
      </c>
      <c r="G132" s="420" t="str">
        <f>IF(ISBLANK('Funções Dados'!P141), "", 'Funções Dados'!P141)</f>
        <v/>
      </c>
      <c r="H132" s="420" t="str">
        <f>IF(ISBLANK('Funções Dados'!Q141), "", 'Funções Dados'!Q141)</f>
        <v/>
      </c>
      <c r="I132" s="421" t="str">
        <f>IF(ISBLANK('Funções Dados'!S141),"",'Funções Dados'!S141)</f>
        <v/>
      </c>
      <c r="J132" s="421" t="str">
        <f>IF(ISBLANK('Funções Dados'!T141),"",'Funções Dados'!T141)</f>
        <v/>
      </c>
      <c r="K132" s="421" t="str">
        <f>IF(ISBLANK('Funções Dados'!U141),"",'Funções Dados'!U141)</f>
        <v/>
      </c>
      <c r="L132" s="436"/>
      <c r="M132" s="437"/>
      <c r="N132" s="422" t="str">
        <f>IF(ISBLANK('Funções Dados'!R141),"",'Funções Dados'!R141)</f>
        <v/>
      </c>
      <c r="O132" s="417" t="str">
        <f>IF(ISBLANK('Funções Dados'!AC141),"", 'Funções Dados'!AC141)</f>
        <v/>
      </c>
      <c r="P132" s="417" t="str">
        <f>IF(ISBLANK('Funções Dados'!AD141),"", 'Funções Dados'!AD141)</f>
        <v/>
      </c>
      <c r="Q132" s="417" t="str">
        <f>IF(ISBLANK('Funções Dados'!AE141),"", 'Funções Dados'!AE141)</f>
        <v/>
      </c>
      <c r="R132" s="417" t="str">
        <f>IF(ISBLANK('Funções Dados'!AF141),"", 'Funções Dados'!AF141)</f>
        <v/>
      </c>
      <c r="S132" s="429"/>
      <c r="T132" s="423"/>
      <c r="U132" s="423"/>
      <c r="V132" s="423"/>
      <c r="W132" s="423"/>
      <c r="X132" s="423"/>
      <c r="Y132" s="423"/>
      <c r="Z132" s="423"/>
    </row>
    <row r="133" spans="1:26" ht="12.75" customHeight="1">
      <c r="A133" s="419" t="str">
        <f>IF(ISBLANK('Funções Dados'!C142),"",'Funções Dados'!C142)</f>
        <v/>
      </c>
      <c r="B133" s="417" t="str">
        <f>IF((A133=""),"",LOOKUP(A133,'Casos de Uso'!$B$3:B$102,'Casos de Uso'!$C$3:C$102))</f>
        <v/>
      </c>
      <c r="C133" s="417" t="str">
        <f>IF(ISBLANK('Funções Dados'!B142), "", 'Funções Dados'!B142)</f>
        <v/>
      </c>
      <c r="D133" s="420" t="str">
        <f>IF(ISBLANK('Funções Dados'!M142), "", 'Funções Dados'!M142)</f>
        <v/>
      </c>
      <c r="E133" s="420" t="str">
        <f>IF(ISBLANK('Funções Dados'!N142), "", 'Funções Dados'!N142)</f>
        <v/>
      </c>
      <c r="F133" s="420" t="str">
        <f>IF(ISBLANK('Funções Dados'!O142), "", 'Funções Dados'!O142)</f>
        <v/>
      </c>
      <c r="G133" s="420" t="str">
        <f>IF(ISBLANK('Funções Dados'!P142), "", 'Funções Dados'!P142)</f>
        <v/>
      </c>
      <c r="H133" s="420" t="str">
        <f>IF(ISBLANK('Funções Dados'!Q142), "", 'Funções Dados'!Q142)</f>
        <v/>
      </c>
      <c r="I133" s="421" t="str">
        <f>IF(ISBLANK('Funções Dados'!S142),"",'Funções Dados'!S142)</f>
        <v/>
      </c>
      <c r="J133" s="421" t="str">
        <f>IF(ISBLANK('Funções Dados'!T142),"",'Funções Dados'!T142)</f>
        <v/>
      </c>
      <c r="K133" s="421" t="str">
        <f>IF(ISBLANK('Funções Dados'!U142),"",'Funções Dados'!U142)</f>
        <v/>
      </c>
      <c r="L133" s="436"/>
      <c r="M133" s="437"/>
      <c r="N133" s="422" t="str">
        <f>IF(ISBLANK('Funções Dados'!R142),"",'Funções Dados'!R142)</f>
        <v/>
      </c>
      <c r="O133" s="417" t="str">
        <f>IF(ISBLANK('Funções Dados'!AC142),"", 'Funções Dados'!AC142)</f>
        <v/>
      </c>
      <c r="P133" s="417" t="str">
        <f>IF(ISBLANK('Funções Dados'!AD142),"", 'Funções Dados'!AD142)</f>
        <v/>
      </c>
      <c r="Q133" s="417" t="str">
        <f>IF(ISBLANK('Funções Dados'!AE142),"", 'Funções Dados'!AE142)</f>
        <v/>
      </c>
      <c r="R133" s="417" t="str">
        <f>IF(ISBLANK('Funções Dados'!AF142),"", 'Funções Dados'!AF142)</f>
        <v/>
      </c>
      <c r="S133" s="429"/>
      <c r="T133" s="423"/>
      <c r="U133" s="423"/>
      <c r="V133" s="423"/>
      <c r="W133" s="423"/>
      <c r="X133" s="423"/>
      <c r="Y133" s="423"/>
      <c r="Z133" s="423"/>
    </row>
    <row r="134" spans="1:26" ht="12.75" customHeight="1">
      <c r="A134" s="419" t="str">
        <f>IF(ISBLANK('Funções Dados'!C143),"",'Funções Dados'!C143)</f>
        <v/>
      </c>
      <c r="B134" s="417" t="str">
        <f>IF((A134=""),"",LOOKUP(A134,'Casos de Uso'!$B$3:B$102,'Casos de Uso'!$C$3:C$102))</f>
        <v/>
      </c>
      <c r="C134" s="417" t="str">
        <f>IF(ISBLANK('Funções Dados'!B143), "", 'Funções Dados'!B143)</f>
        <v/>
      </c>
      <c r="D134" s="420" t="str">
        <f>IF(ISBLANK('Funções Dados'!M143), "", 'Funções Dados'!M143)</f>
        <v/>
      </c>
      <c r="E134" s="420" t="str">
        <f>IF(ISBLANK('Funções Dados'!N143), "", 'Funções Dados'!N143)</f>
        <v/>
      </c>
      <c r="F134" s="420" t="str">
        <f>IF(ISBLANK('Funções Dados'!O143), "", 'Funções Dados'!O143)</f>
        <v/>
      </c>
      <c r="G134" s="420" t="str">
        <f>IF(ISBLANK('Funções Dados'!P143), "", 'Funções Dados'!P143)</f>
        <v/>
      </c>
      <c r="H134" s="420" t="str">
        <f>IF(ISBLANK('Funções Dados'!Q143), "", 'Funções Dados'!Q143)</f>
        <v/>
      </c>
      <c r="I134" s="421" t="str">
        <f>IF(ISBLANK('Funções Dados'!S143),"",'Funções Dados'!S143)</f>
        <v/>
      </c>
      <c r="J134" s="421" t="str">
        <f>IF(ISBLANK('Funções Dados'!T143),"",'Funções Dados'!T143)</f>
        <v/>
      </c>
      <c r="K134" s="421" t="str">
        <f>IF(ISBLANK('Funções Dados'!U143),"",'Funções Dados'!U143)</f>
        <v/>
      </c>
      <c r="L134" s="436"/>
      <c r="M134" s="437"/>
      <c r="N134" s="422" t="str">
        <f>IF(ISBLANK('Funções Dados'!R143),"",'Funções Dados'!R143)</f>
        <v/>
      </c>
      <c r="O134" s="417" t="str">
        <f>IF(ISBLANK('Funções Dados'!AC143),"", 'Funções Dados'!AC143)</f>
        <v/>
      </c>
      <c r="P134" s="417" t="str">
        <f>IF(ISBLANK('Funções Dados'!AD143),"", 'Funções Dados'!AD143)</f>
        <v/>
      </c>
      <c r="Q134" s="417" t="str">
        <f>IF(ISBLANK('Funções Dados'!AE143),"", 'Funções Dados'!AE143)</f>
        <v/>
      </c>
      <c r="R134" s="417" t="str">
        <f>IF(ISBLANK('Funções Dados'!AF143),"", 'Funções Dados'!AF143)</f>
        <v/>
      </c>
      <c r="S134" s="429"/>
      <c r="T134" s="423"/>
      <c r="U134" s="423"/>
      <c r="V134" s="423"/>
      <c r="W134" s="423"/>
      <c r="X134" s="423"/>
      <c r="Y134" s="423"/>
      <c r="Z134" s="423"/>
    </row>
    <row r="135" spans="1:26" ht="12.75" customHeight="1">
      <c r="A135" s="419" t="str">
        <f>IF(ISBLANK('Funções Dados'!C144),"",'Funções Dados'!C144)</f>
        <v/>
      </c>
      <c r="B135" s="417" t="str">
        <f>IF((A135=""),"",LOOKUP(A135,'Casos de Uso'!$B$3:B$102,'Casos de Uso'!$C$3:C$102))</f>
        <v/>
      </c>
      <c r="C135" s="417" t="str">
        <f>IF(ISBLANK('Funções Dados'!B144), "", 'Funções Dados'!B144)</f>
        <v/>
      </c>
      <c r="D135" s="420" t="str">
        <f>IF(ISBLANK('Funções Dados'!M144), "", 'Funções Dados'!M144)</f>
        <v/>
      </c>
      <c r="E135" s="420" t="str">
        <f>IF(ISBLANK('Funções Dados'!N144), "", 'Funções Dados'!N144)</f>
        <v/>
      </c>
      <c r="F135" s="420" t="str">
        <f>IF(ISBLANK('Funções Dados'!O144), "", 'Funções Dados'!O144)</f>
        <v/>
      </c>
      <c r="G135" s="420" t="str">
        <f>IF(ISBLANK('Funções Dados'!P144), "", 'Funções Dados'!P144)</f>
        <v/>
      </c>
      <c r="H135" s="420" t="str">
        <f>IF(ISBLANK('Funções Dados'!Q144), "", 'Funções Dados'!Q144)</f>
        <v/>
      </c>
      <c r="I135" s="421" t="str">
        <f>IF(ISBLANK('Funções Dados'!S144),"",'Funções Dados'!S144)</f>
        <v/>
      </c>
      <c r="J135" s="421" t="str">
        <f>IF(ISBLANK('Funções Dados'!T144),"",'Funções Dados'!T144)</f>
        <v/>
      </c>
      <c r="K135" s="421" t="str">
        <f>IF(ISBLANK('Funções Dados'!U144),"",'Funções Dados'!U144)</f>
        <v/>
      </c>
      <c r="L135" s="436"/>
      <c r="M135" s="437"/>
      <c r="N135" s="422" t="str">
        <f>IF(ISBLANK('Funções Dados'!R144),"",'Funções Dados'!R144)</f>
        <v/>
      </c>
      <c r="O135" s="417" t="str">
        <f>IF(ISBLANK('Funções Dados'!AC144),"", 'Funções Dados'!AC144)</f>
        <v/>
      </c>
      <c r="P135" s="417" t="str">
        <f>IF(ISBLANK('Funções Dados'!AD144),"", 'Funções Dados'!AD144)</f>
        <v/>
      </c>
      <c r="Q135" s="417" t="str">
        <f>IF(ISBLANK('Funções Dados'!AE144),"", 'Funções Dados'!AE144)</f>
        <v/>
      </c>
      <c r="R135" s="417" t="str">
        <f>IF(ISBLANK('Funções Dados'!AF144),"", 'Funções Dados'!AF144)</f>
        <v/>
      </c>
      <c r="S135" s="429"/>
      <c r="T135" s="423"/>
      <c r="U135" s="423"/>
      <c r="V135" s="423"/>
      <c r="W135" s="423"/>
      <c r="X135" s="423"/>
      <c r="Y135" s="423"/>
      <c r="Z135" s="423"/>
    </row>
    <row r="136" spans="1:26" ht="12.75" customHeight="1">
      <c r="A136" s="419" t="str">
        <f>IF(ISBLANK('Funções Dados'!C145),"",'Funções Dados'!C145)</f>
        <v/>
      </c>
      <c r="B136" s="417" t="str">
        <f>IF((A136=""),"",LOOKUP(A136,'Casos de Uso'!$B$3:B$102,'Casos de Uso'!$C$3:C$102))</f>
        <v/>
      </c>
      <c r="C136" s="417" t="str">
        <f>IF(ISBLANK('Funções Dados'!B145), "", 'Funções Dados'!B145)</f>
        <v/>
      </c>
      <c r="D136" s="420" t="str">
        <f>IF(ISBLANK('Funções Dados'!M145), "", 'Funções Dados'!M145)</f>
        <v/>
      </c>
      <c r="E136" s="420" t="str">
        <f>IF(ISBLANK('Funções Dados'!N145), "", 'Funções Dados'!N145)</f>
        <v/>
      </c>
      <c r="F136" s="420" t="str">
        <f>IF(ISBLANK('Funções Dados'!O145), "", 'Funções Dados'!O145)</f>
        <v/>
      </c>
      <c r="G136" s="420" t="str">
        <f>IF(ISBLANK('Funções Dados'!P145), "", 'Funções Dados'!P145)</f>
        <v/>
      </c>
      <c r="H136" s="420" t="str">
        <f>IF(ISBLANK('Funções Dados'!Q145), "", 'Funções Dados'!Q145)</f>
        <v/>
      </c>
      <c r="I136" s="421" t="str">
        <f>IF(ISBLANK('Funções Dados'!S145),"",'Funções Dados'!S145)</f>
        <v/>
      </c>
      <c r="J136" s="421" t="str">
        <f>IF(ISBLANK('Funções Dados'!T145),"",'Funções Dados'!T145)</f>
        <v/>
      </c>
      <c r="K136" s="421" t="str">
        <f>IF(ISBLANK('Funções Dados'!U145),"",'Funções Dados'!U145)</f>
        <v/>
      </c>
      <c r="L136" s="436"/>
      <c r="M136" s="437"/>
      <c r="N136" s="422" t="str">
        <f>IF(ISBLANK('Funções Dados'!R145),"",'Funções Dados'!R145)</f>
        <v/>
      </c>
      <c r="O136" s="417" t="str">
        <f>IF(ISBLANK('Funções Dados'!AC145),"", 'Funções Dados'!AC145)</f>
        <v/>
      </c>
      <c r="P136" s="417" t="str">
        <f>IF(ISBLANK('Funções Dados'!AD145),"", 'Funções Dados'!AD145)</f>
        <v/>
      </c>
      <c r="Q136" s="417" t="str">
        <f>IF(ISBLANK('Funções Dados'!AE145),"", 'Funções Dados'!AE145)</f>
        <v/>
      </c>
      <c r="R136" s="417" t="str">
        <f>IF(ISBLANK('Funções Dados'!AF145),"", 'Funções Dados'!AF145)</f>
        <v/>
      </c>
      <c r="S136" s="429"/>
      <c r="T136" s="423"/>
      <c r="U136" s="423"/>
      <c r="V136" s="423"/>
      <c r="W136" s="423"/>
      <c r="X136" s="423"/>
      <c r="Y136" s="423"/>
      <c r="Z136" s="423"/>
    </row>
    <row r="137" spans="1:26" ht="12.75" customHeight="1">
      <c r="A137" s="419" t="str">
        <f>IF(ISBLANK('Funções Dados'!C146),"",'Funções Dados'!C146)</f>
        <v/>
      </c>
      <c r="B137" s="417" t="str">
        <f>IF((A137=""),"",LOOKUP(A137,'Casos de Uso'!$B$3:B$102,'Casos de Uso'!$C$3:C$102))</f>
        <v/>
      </c>
      <c r="C137" s="417" t="str">
        <f>IF(ISBLANK('Funções Dados'!B146), "", 'Funções Dados'!B146)</f>
        <v/>
      </c>
      <c r="D137" s="420" t="str">
        <f>IF(ISBLANK('Funções Dados'!M146), "", 'Funções Dados'!M146)</f>
        <v/>
      </c>
      <c r="E137" s="420" t="str">
        <f>IF(ISBLANK('Funções Dados'!N146), "", 'Funções Dados'!N146)</f>
        <v/>
      </c>
      <c r="F137" s="420" t="str">
        <f>IF(ISBLANK('Funções Dados'!O146), "", 'Funções Dados'!O146)</f>
        <v/>
      </c>
      <c r="G137" s="420" t="str">
        <f>IF(ISBLANK('Funções Dados'!P146), "", 'Funções Dados'!P146)</f>
        <v/>
      </c>
      <c r="H137" s="420" t="str">
        <f>IF(ISBLANK('Funções Dados'!Q146), "", 'Funções Dados'!Q146)</f>
        <v/>
      </c>
      <c r="I137" s="421" t="str">
        <f>IF(ISBLANK('Funções Dados'!S146),"",'Funções Dados'!S146)</f>
        <v/>
      </c>
      <c r="J137" s="421" t="str">
        <f>IF(ISBLANK('Funções Dados'!T146),"",'Funções Dados'!T146)</f>
        <v/>
      </c>
      <c r="K137" s="421" t="str">
        <f>IF(ISBLANK('Funções Dados'!U146),"",'Funções Dados'!U146)</f>
        <v/>
      </c>
      <c r="L137" s="436"/>
      <c r="M137" s="437"/>
      <c r="N137" s="422" t="str">
        <f>IF(ISBLANK('Funções Dados'!R146),"",'Funções Dados'!R146)</f>
        <v/>
      </c>
      <c r="O137" s="417" t="str">
        <f>IF(ISBLANK('Funções Dados'!AC146),"", 'Funções Dados'!AC146)</f>
        <v/>
      </c>
      <c r="P137" s="417" t="str">
        <f>IF(ISBLANK('Funções Dados'!AD146),"", 'Funções Dados'!AD146)</f>
        <v/>
      </c>
      <c r="Q137" s="417" t="str">
        <f>IF(ISBLANK('Funções Dados'!AE146),"", 'Funções Dados'!AE146)</f>
        <v/>
      </c>
      <c r="R137" s="417" t="str">
        <f>IF(ISBLANK('Funções Dados'!AF146),"", 'Funções Dados'!AF146)</f>
        <v/>
      </c>
      <c r="S137" s="429"/>
      <c r="T137" s="423"/>
      <c r="U137" s="423"/>
      <c r="V137" s="423"/>
      <c r="W137" s="423"/>
      <c r="X137" s="423"/>
      <c r="Y137" s="423"/>
      <c r="Z137" s="423"/>
    </row>
    <row r="138" spans="1:26" ht="12.75" customHeight="1">
      <c r="A138" s="419" t="str">
        <f>IF(ISBLANK('Funções Dados'!C147),"",'Funções Dados'!C147)</f>
        <v/>
      </c>
      <c r="B138" s="417" t="str">
        <f>IF((A138=""),"",LOOKUP(A138,'Casos de Uso'!$B$3:B$102,'Casos de Uso'!$C$3:C$102))</f>
        <v/>
      </c>
      <c r="C138" s="417" t="str">
        <f>IF(ISBLANK('Funções Dados'!B147), "", 'Funções Dados'!B147)</f>
        <v/>
      </c>
      <c r="D138" s="420" t="str">
        <f>IF(ISBLANK('Funções Dados'!M147), "", 'Funções Dados'!M147)</f>
        <v/>
      </c>
      <c r="E138" s="420" t="str">
        <f>IF(ISBLANK('Funções Dados'!N147), "", 'Funções Dados'!N147)</f>
        <v/>
      </c>
      <c r="F138" s="420" t="str">
        <f>IF(ISBLANK('Funções Dados'!O147), "", 'Funções Dados'!O147)</f>
        <v/>
      </c>
      <c r="G138" s="420" t="str">
        <f>IF(ISBLANK('Funções Dados'!P147), "", 'Funções Dados'!P147)</f>
        <v/>
      </c>
      <c r="H138" s="420" t="str">
        <f>IF(ISBLANK('Funções Dados'!Q147), "", 'Funções Dados'!Q147)</f>
        <v/>
      </c>
      <c r="I138" s="421" t="str">
        <f>IF(ISBLANK('Funções Dados'!S147),"",'Funções Dados'!S147)</f>
        <v/>
      </c>
      <c r="J138" s="421" t="str">
        <f>IF(ISBLANK('Funções Dados'!T147),"",'Funções Dados'!T147)</f>
        <v/>
      </c>
      <c r="K138" s="421" t="str">
        <f>IF(ISBLANK('Funções Dados'!U147),"",'Funções Dados'!U147)</f>
        <v/>
      </c>
      <c r="L138" s="436"/>
      <c r="M138" s="437"/>
      <c r="N138" s="422" t="str">
        <f>IF(ISBLANK('Funções Dados'!R147),"",'Funções Dados'!R147)</f>
        <v/>
      </c>
      <c r="O138" s="417" t="str">
        <f>IF(ISBLANK('Funções Dados'!AC147),"", 'Funções Dados'!AC147)</f>
        <v/>
      </c>
      <c r="P138" s="417" t="str">
        <f>IF(ISBLANK('Funções Dados'!AD147),"", 'Funções Dados'!AD147)</f>
        <v/>
      </c>
      <c r="Q138" s="417" t="str">
        <f>IF(ISBLANK('Funções Dados'!AE147),"", 'Funções Dados'!AE147)</f>
        <v/>
      </c>
      <c r="R138" s="417" t="str">
        <f>IF(ISBLANK('Funções Dados'!AF147),"", 'Funções Dados'!AF147)</f>
        <v/>
      </c>
      <c r="S138" s="429"/>
      <c r="T138" s="423"/>
      <c r="U138" s="423"/>
      <c r="V138" s="423"/>
      <c r="W138" s="423"/>
      <c r="X138" s="423"/>
      <c r="Y138" s="423"/>
      <c r="Z138" s="423"/>
    </row>
    <row r="139" spans="1:26" ht="12.75" customHeight="1">
      <c r="A139" s="419" t="str">
        <f>IF(ISBLANK('Funções Dados'!C148),"",'Funções Dados'!C148)</f>
        <v/>
      </c>
      <c r="B139" s="417" t="str">
        <f>IF((A139=""),"",LOOKUP(A139,'Casos de Uso'!$B$3:B$102,'Casos de Uso'!$C$3:C$102))</f>
        <v/>
      </c>
      <c r="C139" s="417" t="str">
        <f>IF(ISBLANK('Funções Dados'!B148), "", 'Funções Dados'!B148)</f>
        <v/>
      </c>
      <c r="D139" s="420" t="str">
        <f>IF(ISBLANK('Funções Dados'!M148), "", 'Funções Dados'!M148)</f>
        <v/>
      </c>
      <c r="E139" s="420" t="str">
        <f>IF(ISBLANK('Funções Dados'!N148), "", 'Funções Dados'!N148)</f>
        <v/>
      </c>
      <c r="F139" s="420" t="str">
        <f>IF(ISBLANK('Funções Dados'!O148), "", 'Funções Dados'!O148)</f>
        <v/>
      </c>
      <c r="G139" s="420" t="str">
        <f>IF(ISBLANK('Funções Dados'!P148), "", 'Funções Dados'!P148)</f>
        <v/>
      </c>
      <c r="H139" s="420" t="str">
        <f>IF(ISBLANK('Funções Dados'!Q148), "", 'Funções Dados'!Q148)</f>
        <v/>
      </c>
      <c r="I139" s="421" t="str">
        <f>IF(ISBLANK('Funções Dados'!S148),"",'Funções Dados'!S148)</f>
        <v/>
      </c>
      <c r="J139" s="421" t="str">
        <f>IF(ISBLANK('Funções Dados'!T148),"",'Funções Dados'!T148)</f>
        <v/>
      </c>
      <c r="K139" s="421" t="str">
        <f>IF(ISBLANK('Funções Dados'!U148),"",'Funções Dados'!U148)</f>
        <v/>
      </c>
      <c r="L139" s="436"/>
      <c r="M139" s="437"/>
      <c r="N139" s="422" t="str">
        <f>IF(ISBLANK('Funções Dados'!R148),"",'Funções Dados'!R148)</f>
        <v/>
      </c>
      <c r="O139" s="417" t="str">
        <f>IF(ISBLANK('Funções Dados'!AC148),"", 'Funções Dados'!AC148)</f>
        <v/>
      </c>
      <c r="P139" s="417" t="str">
        <f>IF(ISBLANK('Funções Dados'!AD148),"", 'Funções Dados'!AD148)</f>
        <v/>
      </c>
      <c r="Q139" s="417" t="str">
        <f>IF(ISBLANK('Funções Dados'!AE148),"", 'Funções Dados'!AE148)</f>
        <v/>
      </c>
      <c r="R139" s="417" t="str">
        <f>IF(ISBLANK('Funções Dados'!AF148),"", 'Funções Dados'!AF148)</f>
        <v/>
      </c>
      <c r="S139" s="429"/>
      <c r="T139" s="423"/>
      <c r="U139" s="423"/>
      <c r="V139" s="423"/>
      <c r="W139" s="423"/>
      <c r="X139" s="423"/>
      <c r="Y139" s="423"/>
      <c r="Z139" s="423"/>
    </row>
    <row r="140" spans="1:26" ht="12.75" customHeight="1">
      <c r="A140" s="419" t="str">
        <f>IF(ISBLANK('Funções Dados'!C149),"",'Funções Dados'!C149)</f>
        <v/>
      </c>
      <c r="B140" s="417" t="str">
        <f>IF((A140=""),"",LOOKUP(A140,'Casos de Uso'!$B$3:B$102,'Casos de Uso'!$C$3:C$102))</f>
        <v/>
      </c>
      <c r="C140" s="417" t="str">
        <f>IF(ISBLANK('Funções Dados'!B149), "", 'Funções Dados'!B149)</f>
        <v/>
      </c>
      <c r="D140" s="420" t="str">
        <f>IF(ISBLANK('Funções Dados'!M149), "", 'Funções Dados'!M149)</f>
        <v/>
      </c>
      <c r="E140" s="420" t="str">
        <f>IF(ISBLANK('Funções Dados'!N149), "", 'Funções Dados'!N149)</f>
        <v/>
      </c>
      <c r="F140" s="420" t="str">
        <f>IF(ISBLANK('Funções Dados'!O149), "", 'Funções Dados'!O149)</f>
        <v/>
      </c>
      <c r="G140" s="420" t="str">
        <f>IF(ISBLANK('Funções Dados'!P149), "", 'Funções Dados'!P149)</f>
        <v/>
      </c>
      <c r="H140" s="420" t="str">
        <f>IF(ISBLANK('Funções Dados'!Q149), "", 'Funções Dados'!Q149)</f>
        <v/>
      </c>
      <c r="I140" s="421" t="str">
        <f>IF(ISBLANK('Funções Dados'!S149),"",'Funções Dados'!S149)</f>
        <v/>
      </c>
      <c r="J140" s="421" t="str">
        <f>IF(ISBLANK('Funções Dados'!T149),"",'Funções Dados'!T149)</f>
        <v/>
      </c>
      <c r="K140" s="421" t="str">
        <f>IF(ISBLANK('Funções Dados'!U149),"",'Funções Dados'!U149)</f>
        <v/>
      </c>
      <c r="L140" s="436"/>
      <c r="M140" s="437"/>
      <c r="N140" s="422" t="str">
        <f>IF(ISBLANK('Funções Dados'!R149),"",'Funções Dados'!R149)</f>
        <v/>
      </c>
      <c r="O140" s="417" t="str">
        <f>IF(ISBLANK('Funções Dados'!AC149),"", 'Funções Dados'!AC149)</f>
        <v/>
      </c>
      <c r="P140" s="417" t="str">
        <f>IF(ISBLANK('Funções Dados'!AD149),"", 'Funções Dados'!AD149)</f>
        <v/>
      </c>
      <c r="Q140" s="417" t="str">
        <f>IF(ISBLANK('Funções Dados'!AE149),"", 'Funções Dados'!AE149)</f>
        <v/>
      </c>
      <c r="R140" s="417" t="str">
        <f>IF(ISBLANK('Funções Dados'!AF149),"", 'Funções Dados'!AF149)</f>
        <v/>
      </c>
      <c r="S140" s="429"/>
      <c r="T140" s="423"/>
      <c r="U140" s="423"/>
      <c r="V140" s="423"/>
      <c r="W140" s="423"/>
      <c r="X140" s="423"/>
      <c r="Y140" s="423"/>
      <c r="Z140" s="423"/>
    </row>
    <row r="141" spans="1:26" ht="12.75" customHeight="1">
      <c r="A141" s="419" t="str">
        <f>IF(ISBLANK('Funções Dados'!C150),"",'Funções Dados'!C150)</f>
        <v/>
      </c>
      <c r="B141" s="417" t="str">
        <f>IF((A141=""),"",LOOKUP(A141,'Casos de Uso'!$B$3:B$102,'Casos de Uso'!$C$3:C$102))</f>
        <v/>
      </c>
      <c r="C141" s="417" t="str">
        <f>IF(ISBLANK('Funções Dados'!B150), "", 'Funções Dados'!B150)</f>
        <v/>
      </c>
      <c r="D141" s="420" t="str">
        <f>IF(ISBLANK('Funções Dados'!M150), "", 'Funções Dados'!M150)</f>
        <v/>
      </c>
      <c r="E141" s="420" t="str">
        <f>IF(ISBLANK('Funções Dados'!N150), "", 'Funções Dados'!N150)</f>
        <v/>
      </c>
      <c r="F141" s="420" t="str">
        <f>IF(ISBLANK('Funções Dados'!O150), "", 'Funções Dados'!O150)</f>
        <v/>
      </c>
      <c r="G141" s="420" t="str">
        <f>IF(ISBLANK('Funções Dados'!P150), "", 'Funções Dados'!P150)</f>
        <v/>
      </c>
      <c r="H141" s="420" t="str">
        <f>IF(ISBLANK('Funções Dados'!Q150), "", 'Funções Dados'!Q150)</f>
        <v/>
      </c>
      <c r="I141" s="421" t="str">
        <f>IF(ISBLANK('Funções Dados'!S150),"",'Funções Dados'!S150)</f>
        <v/>
      </c>
      <c r="J141" s="421" t="str">
        <f>IF(ISBLANK('Funções Dados'!T150),"",'Funções Dados'!T150)</f>
        <v/>
      </c>
      <c r="K141" s="421" t="str">
        <f>IF(ISBLANK('Funções Dados'!U150),"",'Funções Dados'!U150)</f>
        <v/>
      </c>
      <c r="L141" s="436"/>
      <c r="M141" s="437"/>
      <c r="N141" s="422" t="str">
        <f>IF(ISBLANK('Funções Dados'!R150),"",'Funções Dados'!R150)</f>
        <v/>
      </c>
      <c r="O141" s="417" t="str">
        <f>IF(ISBLANK('Funções Dados'!AC150),"", 'Funções Dados'!AC150)</f>
        <v/>
      </c>
      <c r="P141" s="417" t="str">
        <f>IF(ISBLANK('Funções Dados'!AD150),"", 'Funções Dados'!AD150)</f>
        <v/>
      </c>
      <c r="Q141" s="417" t="str">
        <f>IF(ISBLANK('Funções Dados'!AE150),"", 'Funções Dados'!AE150)</f>
        <v/>
      </c>
      <c r="R141" s="417" t="str">
        <f>IF(ISBLANK('Funções Dados'!AF150),"", 'Funções Dados'!AF150)</f>
        <v/>
      </c>
      <c r="S141" s="429"/>
      <c r="T141" s="423"/>
      <c r="U141" s="423"/>
      <c r="V141" s="423"/>
      <c r="W141" s="423"/>
      <c r="X141" s="423"/>
      <c r="Y141" s="423"/>
      <c r="Z141" s="423"/>
    </row>
    <row r="142" spans="1:26" ht="12.75" customHeight="1">
      <c r="A142" s="419" t="str">
        <f>IF(ISBLANK('Funções Dados'!C151),"",'Funções Dados'!C151)</f>
        <v/>
      </c>
      <c r="B142" s="417" t="str">
        <f>IF((A142=""),"",LOOKUP(A142,'Casos de Uso'!$B$3:B$102,'Casos de Uso'!$C$3:C$102))</f>
        <v/>
      </c>
      <c r="C142" s="417" t="str">
        <f>IF(ISBLANK('Funções Dados'!B151), "", 'Funções Dados'!B151)</f>
        <v/>
      </c>
      <c r="D142" s="420" t="str">
        <f>IF(ISBLANK('Funções Dados'!M151), "", 'Funções Dados'!M151)</f>
        <v/>
      </c>
      <c r="E142" s="420" t="str">
        <f>IF(ISBLANK('Funções Dados'!N151), "", 'Funções Dados'!N151)</f>
        <v/>
      </c>
      <c r="F142" s="420" t="str">
        <f>IF(ISBLANK('Funções Dados'!O151), "", 'Funções Dados'!O151)</f>
        <v/>
      </c>
      <c r="G142" s="420" t="str">
        <f>IF(ISBLANK('Funções Dados'!P151), "", 'Funções Dados'!P151)</f>
        <v/>
      </c>
      <c r="H142" s="420" t="str">
        <f>IF(ISBLANK('Funções Dados'!Q151), "", 'Funções Dados'!Q151)</f>
        <v/>
      </c>
      <c r="I142" s="421" t="str">
        <f>IF(ISBLANK('Funções Dados'!S151),"",'Funções Dados'!S151)</f>
        <v/>
      </c>
      <c r="J142" s="421" t="str">
        <f>IF(ISBLANK('Funções Dados'!T151),"",'Funções Dados'!T151)</f>
        <v/>
      </c>
      <c r="K142" s="421" t="str">
        <f>IF(ISBLANK('Funções Dados'!U151),"",'Funções Dados'!U151)</f>
        <v/>
      </c>
      <c r="L142" s="436"/>
      <c r="M142" s="437"/>
      <c r="N142" s="422" t="str">
        <f>IF(ISBLANK('Funções Dados'!R151),"",'Funções Dados'!R151)</f>
        <v/>
      </c>
      <c r="O142" s="417" t="str">
        <f>IF(ISBLANK('Funções Dados'!AC151),"", 'Funções Dados'!AC151)</f>
        <v/>
      </c>
      <c r="P142" s="417" t="str">
        <f>IF(ISBLANK('Funções Dados'!AD151),"", 'Funções Dados'!AD151)</f>
        <v/>
      </c>
      <c r="Q142" s="417" t="str">
        <f>IF(ISBLANK('Funções Dados'!AE151),"", 'Funções Dados'!AE151)</f>
        <v/>
      </c>
      <c r="R142" s="417" t="str">
        <f>IF(ISBLANK('Funções Dados'!AF151),"", 'Funções Dados'!AF151)</f>
        <v/>
      </c>
      <c r="S142" s="429"/>
      <c r="T142" s="423"/>
      <c r="U142" s="423"/>
      <c r="V142" s="423"/>
      <c r="W142" s="423"/>
      <c r="X142" s="423"/>
      <c r="Y142" s="423"/>
      <c r="Z142" s="423"/>
    </row>
    <row r="143" spans="1:26" ht="12.75" customHeight="1">
      <c r="A143" s="419" t="str">
        <f>IF(ISBLANK('Funções Dados'!C152),"",'Funções Dados'!C152)</f>
        <v/>
      </c>
      <c r="B143" s="417" t="str">
        <f>IF((A143=""),"",LOOKUP(A143,'Casos de Uso'!$B$3:B$102,'Casos de Uso'!$C$3:C$102))</f>
        <v/>
      </c>
      <c r="C143" s="417" t="str">
        <f>IF(ISBLANK('Funções Dados'!B152), "", 'Funções Dados'!B152)</f>
        <v/>
      </c>
      <c r="D143" s="420" t="str">
        <f>IF(ISBLANK('Funções Dados'!M152), "", 'Funções Dados'!M152)</f>
        <v/>
      </c>
      <c r="E143" s="420" t="str">
        <f>IF(ISBLANK('Funções Dados'!N152), "", 'Funções Dados'!N152)</f>
        <v/>
      </c>
      <c r="F143" s="420" t="str">
        <f>IF(ISBLANK('Funções Dados'!O152), "", 'Funções Dados'!O152)</f>
        <v/>
      </c>
      <c r="G143" s="420" t="str">
        <f>IF(ISBLANK('Funções Dados'!P152), "", 'Funções Dados'!P152)</f>
        <v/>
      </c>
      <c r="H143" s="420" t="str">
        <f>IF(ISBLANK('Funções Dados'!Q152), "", 'Funções Dados'!Q152)</f>
        <v/>
      </c>
      <c r="I143" s="421" t="str">
        <f>IF(ISBLANK('Funções Dados'!S152),"",'Funções Dados'!S152)</f>
        <v/>
      </c>
      <c r="J143" s="421" t="str">
        <f>IF(ISBLANK('Funções Dados'!T152),"",'Funções Dados'!T152)</f>
        <v/>
      </c>
      <c r="K143" s="421" t="str">
        <f>IF(ISBLANK('Funções Dados'!U152),"",'Funções Dados'!U152)</f>
        <v/>
      </c>
      <c r="L143" s="436"/>
      <c r="M143" s="437"/>
      <c r="N143" s="422" t="str">
        <f>IF(ISBLANK('Funções Dados'!R152),"",'Funções Dados'!R152)</f>
        <v/>
      </c>
      <c r="O143" s="417" t="str">
        <f>IF(ISBLANK('Funções Dados'!AC152),"", 'Funções Dados'!AC152)</f>
        <v/>
      </c>
      <c r="P143" s="417" t="str">
        <f>IF(ISBLANK('Funções Dados'!AD152),"", 'Funções Dados'!AD152)</f>
        <v/>
      </c>
      <c r="Q143" s="417" t="str">
        <f>IF(ISBLANK('Funções Dados'!AE152),"", 'Funções Dados'!AE152)</f>
        <v/>
      </c>
      <c r="R143" s="417" t="str">
        <f>IF(ISBLANK('Funções Dados'!AF152),"", 'Funções Dados'!AF152)</f>
        <v/>
      </c>
      <c r="S143" s="429"/>
      <c r="T143" s="423"/>
      <c r="U143" s="423"/>
      <c r="V143" s="423"/>
      <c r="W143" s="423"/>
      <c r="X143" s="423"/>
      <c r="Y143" s="423"/>
      <c r="Z143" s="423"/>
    </row>
    <row r="144" spans="1:26" ht="12.75" customHeight="1">
      <c r="A144" s="419" t="str">
        <f>IF(ISBLANK('Funções Dados'!C153),"",'Funções Dados'!C153)</f>
        <v/>
      </c>
      <c r="B144" s="417" t="str">
        <f>IF((A144=""),"",LOOKUP(A144,'Casos de Uso'!$B$3:B$102,'Casos de Uso'!$C$3:C$102))</f>
        <v/>
      </c>
      <c r="C144" s="417" t="str">
        <f>IF(ISBLANK('Funções Dados'!B153), "", 'Funções Dados'!B153)</f>
        <v/>
      </c>
      <c r="D144" s="420" t="str">
        <f>IF(ISBLANK('Funções Dados'!M153), "", 'Funções Dados'!M153)</f>
        <v/>
      </c>
      <c r="E144" s="420" t="str">
        <f>IF(ISBLANK('Funções Dados'!N153), "", 'Funções Dados'!N153)</f>
        <v/>
      </c>
      <c r="F144" s="420" t="str">
        <f>IF(ISBLANK('Funções Dados'!O153), "", 'Funções Dados'!O153)</f>
        <v/>
      </c>
      <c r="G144" s="420" t="str">
        <f>IF(ISBLANK('Funções Dados'!P153), "", 'Funções Dados'!P153)</f>
        <v/>
      </c>
      <c r="H144" s="420" t="str">
        <f>IF(ISBLANK('Funções Dados'!Q153), "", 'Funções Dados'!Q153)</f>
        <v/>
      </c>
      <c r="I144" s="421" t="str">
        <f>IF(ISBLANK('Funções Dados'!S153),"",'Funções Dados'!S153)</f>
        <v/>
      </c>
      <c r="J144" s="421" t="str">
        <f>IF(ISBLANK('Funções Dados'!T153),"",'Funções Dados'!T153)</f>
        <v/>
      </c>
      <c r="K144" s="421" t="str">
        <f>IF(ISBLANK('Funções Dados'!U153),"",'Funções Dados'!U153)</f>
        <v/>
      </c>
      <c r="L144" s="436"/>
      <c r="M144" s="437"/>
      <c r="N144" s="422" t="str">
        <f>IF(ISBLANK('Funções Dados'!R153),"",'Funções Dados'!R153)</f>
        <v/>
      </c>
      <c r="O144" s="417" t="str">
        <f>IF(ISBLANK('Funções Dados'!AC153),"", 'Funções Dados'!AC153)</f>
        <v/>
      </c>
      <c r="P144" s="417" t="str">
        <f>IF(ISBLANK('Funções Dados'!AD153),"", 'Funções Dados'!AD153)</f>
        <v/>
      </c>
      <c r="Q144" s="417" t="str">
        <f>IF(ISBLANK('Funções Dados'!AE153),"", 'Funções Dados'!AE153)</f>
        <v/>
      </c>
      <c r="R144" s="417" t="str">
        <f>IF(ISBLANK('Funções Dados'!AF153),"", 'Funções Dados'!AF153)</f>
        <v/>
      </c>
      <c r="S144" s="429"/>
      <c r="T144" s="423"/>
      <c r="U144" s="423"/>
      <c r="V144" s="423"/>
      <c r="W144" s="423"/>
      <c r="X144" s="423"/>
      <c r="Y144" s="423"/>
      <c r="Z144" s="423"/>
    </row>
    <row r="145" spans="1:26" ht="12.75" customHeight="1">
      <c r="A145" s="419" t="str">
        <f>IF(ISBLANK('Funções Dados'!C154),"",'Funções Dados'!C154)</f>
        <v/>
      </c>
      <c r="B145" s="417" t="str">
        <f>IF((A145=""),"",LOOKUP(A145,'Casos de Uso'!$B$3:B$102,'Casos de Uso'!$C$3:C$102))</f>
        <v/>
      </c>
      <c r="C145" s="417" t="str">
        <f>IF(ISBLANK('Funções Dados'!B154), "", 'Funções Dados'!B154)</f>
        <v/>
      </c>
      <c r="D145" s="420" t="str">
        <f>IF(ISBLANK('Funções Dados'!M154), "", 'Funções Dados'!M154)</f>
        <v/>
      </c>
      <c r="E145" s="420" t="str">
        <f>IF(ISBLANK('Funções Dados'!N154), "", 'Funções Dados'!N154)</f>
        <v/>
      </c>
      <c r="F145" s="420" t="str">
        <f>IF(ISBLANK('Funções Dados'!O154), "", 'Funções Dados'!O154)</f>
        <v/>
      </c>
      <c r="G145" s="420" t="str">
        <f>IF(ISBLANK('Funções Dados'!P154), "", 'Funções Dados'!P154)</f>
        <v/>
      </c>
      <c r="H145" s="420" t="str">
        <f>IF(ISBLANK('Funções Dados'!Q154), "", 'Funções Dados'!Q154)</f>
        <v/>
      </c>
      <c r="I145" s="421" t="str">
        <f>IF(ISBLANK('Funções Dados'!S154),"",'Funções Dados'!S154)</f>
        <v/>
      </c>
      <c r="J145" s="421" t="str">
        <f>IF(ISBLANK('Funções Dados'!T154),"",'Funções Dados'!T154)</f>
        <v/>
      </c>
      <c r="K145" s="421" t="str">
        <f>IF(ISBLANK('Funções Dados'!U154),"",'Funções Dados'!U154)</f>
        <v/>
      </c>
      <c r="L145" s="436"/>
      <c r="M145" s="437"/>
      <c r="N145" s="422" t="str">
        <f>IF(ISBLANK('Funções Dados'!R154),"",'Funções Dados'!R154)</f>
        <v/>
      </c>
      <c r="O145" s="417" t="str">
        <f>IF(ISBLANK('Funções Dados'!AC154),"", 'Funções Dados'!AC154)</f>
        <v/>
      </c>
      <c r="P145" s="417" t="str">
        <f>IF(ISBLANK('Funções Dados'!AD154),"", 'Funções Dados'!AD154)</f>
        <v/>
      </c>
      <c r="Q145" s="417" t="str">
        <f>IF(ISBLANK('Funções Dados'!AE154),"", 'Funções Dados'!AE154)</f>
        <v/>
      </c>
      <c r="R145" s="417" t="str">
        <f>IF(ISBLANK('Funções Dados'!AF154),"", 'Funções Dados'!AF154)</f>
        <v/>
      </c>
      <c r="S145" s="429"/>
      <c r="T145" s="423"/>
      <c r="U145" s="423"/>
      <c r="V145" s="423"/>
      <c r="W145" s="423"/>
      <c r="X145" s="423"/>
      <c r="Y145" s="423"/>
      <c r="Z145" s="423"/>
    </row>
    <row r="146" spans="1:26" ht="12.75" customHeight="1">
      <c r="A146" s="419" t="str">
        <f>IF(ISBLANK('Funções Dados'!C155),"",'Funções Dados'!C155)</f>
        <v/>
      </c>
      <c r="B146" s="417" t="str">
        <f>IF((A146=""),"",LOOKUP(A146,'Casos de Uso'!$B$3:B$102,'Casos de Uso'!$C$3:C$102))</f>
        <v/>
      </c>
      <c r="C146" s="417" t="str">
        <f>IF(ISBLANK('Funções Dados'!B155), "", 'Funções Dados'!B155)</f>
        <v/>
      </c>
      <c r="D146" s="420" t="str">
        <f>IF(ISBLANK('Funções Dados'!M155), "", 'Funções Dados'!M155)</f>
        <v/>
      </c>
      <c r="E146" s="420" t="str">
        <f>IF(ISBLANK('Funções Dados'!N155), "", 'Funções Dados'!N155)</f>
        <v/>
      </c>
      <c r="F146" s="420" t="str">
        <f>IF(ISBLANK('Funções Dados'!O155), "", 'Funções Dados'!O155)</f>
        <v/>
      </c>
      <c r="G146" s="420" t="str">
        <f>IF(ISBLANK('Funções Dados'!P155), "", 'Funções Dados'!P155)</f>
        <v/>
      </c>
      <c r="H146" s="420" t="str">
        <f>IF(ISBLANK('Funções Dados'!Q155), "", 'Funções Dados'!Q155)</f>
        <v/>
      </c>
      <c r="I146" s="421" t="str">
        <f>IF(ISBLANK('Funções Dados'!S155),"",'Funções Dados'!S155)</f>
        <v/>
      </c>
      <c r="J146" s="421" t="str">
        <f>IF(ISBLANK('Funções Dados'!T155),"",'Funções Dados'!T155)</f>
        <v/>
      </c>
      <c r="K146" s="421" t="str">
        <f>IF(ISBLANK('Funções Dados'!U155),"",'Funções Dados'!U155)</f>
        <v/>
      </c>
      <c r="L146" s="436"/>
      <c r="M146" s="437"/>
      <c r="N146" s="422" t="str">
        <f>IF(ISBLANK('Funções Dados'!R155),"",'Funções Dados'!R155)</f>
        <v/>
      </c>
      <c r="O146" s="417" t="str">
        <f>IF(ISBLANK('Funções Dados'!AC155),"", 'Funções Dados'!AC155)</f>
        <v/>
      </c>
      <c r="P146" s="417" t="str">
        <f>IF(ISBLANK('Funções Dados'!AD155),"", 'Funções Dados'!AD155)</f>
        <v/>
      </c>
      <c r="Q146" s="417" t="str">
        <f>IF(ISBLANK('Funções Dados'!AE155),"", 'Funções Dados'!AE155)</f>
        <v/>
      </c>
      <c r="R146" s="417" t="str">
        <f>IF(ISBLANK('Funções Dados'!AF155),"", 'Funções Dados'!AF155)</f>
        <v/>
      </c>
      <c r="S146" s="429"/>
      <c r="T146" s="423"/>
      <c r="U146" s="423"/>
      <c r="V146" s="423"/>
      <c r="W146" s="423"/>
      <c r="X146" s="423"/>
      <c r="Y146" s="423"/>
      <c r="Z146" s="423"/>
    </row>
    <row r="147" spans="1:26" ht="12.75" customHeight="1">
      <c r="A147" s="419" t="str">
        <f>IF(ISBLANK('Funções Dados'!C156),"",'Funções Dados'!C156)</f>
        <v/>
      </c>
      <c r="B147" s="417" t="str">
        <f>IF((A147=""),"",LOOKUP(A147,'Casos de Uso'!$B$3:B$102,'Casos de Uso'!$C$3:C$102))</f>
        <v/>
      </c>
      <c r="C147" s="417" t="str">
        <f>IF(ISBLANK('Funções Dados'!B156), "", 'Funções Dados'!B156)</f>
        <v/>
      </c>
      <c r="D147" s="420" t="str">
        <f>IF(ISBLANK('Funções Dados'!M156), "", 'Funções Dados'!M156)</f>
        <v/>
      </c>
      <c r="E147" s="420" t="str">
        <f>IF(ISBLANK('Funções Dados'!N156), "", 'Funções Dados'!N156)</f>
        <v/>
      </c>
      <c r="F147" s="420" t="str">
        <f>IF(ISBLANK('Funções Dados'!O156), "", 'Funções Dados'!O156)</f>
        <v/>
      </c>
      <c r="G147" s="420" t="str">
        <f>IF(ISBLANK('Funções Dados'!P156), "", 'Funções Dados'!P156)</f>
        <v/>
      </c>
      <c r="H147" s="420" t="str">
        <f>IF(ISBLANK('Funções Dados'!Q156), "", 'Funções Dados'!Q156)</f>
        <v/>
      </c>
      <c r="I147" s="421" t="str">
        <f>IF(ISBLANK('Funções Dados'!S156),"",'Funções Dados'!S156)</f>
        <v/>
      </c>
      <c r="J147" s="421" t="str">
        <f>IF(ISBLANK('Funções Dados'!T156),"",'Funções Dados'!T156)</f>
        <v/>
      </c>
      <c r="K147" s="421" t="str">
        <f>IF(ISBLANK('Funções Dados'!U156),"",'Funções Dados'!U156)</f>
        <v/>
      </c>
      <c r="L147" s="436"/>
      <c r="M147" s="437"/>
      <c r="N147" s="422" t="str">
        <f>IF(ISBLANK('Funções Dados'!R156),"",'Funções Dados'!R156)</f>
        <v/>
      </c>
      <c r="O147" s="417" t="str">
        <f>IF(ISBLANK('Funções Dados'!AC156),"", 'Funções Dados'!AC156)</f>
        <v/>
      </c>
      <c r="P147" s="417" t="str">
        <f>IF(ISBLANK('Funções Dados'!AD156),"", 'Funções Dados'!AD156)</f>
        <v/>
      </c>
      <c r="Q147" s="417" t="str">
        <f>IF(ISBLANK('Funções Dados'!AE156),"", 'Funções Dados'!AE156)</f>
        <v/>
      </c>
      <c r="R147" s="417" t="str">
        <f>IF(ISBLANK('Funções Dados'!AF156),"", 'Funções Dados'!AF156)</f>
        <v/>
      </c>
      <c r="S147" s="429"/>
      <c r="T147" s="423"/>
      <c r="U147" s="423"/>
      <c r="V147" s="423"/>
      <c r="W147" s="423"/>
      <c r="X147" s="423"/>
      <c r="Y147" s="423"/>
      <c r="Z147" s="423"/>
    </row>
    <row r="148" spans="1:26" ht="12.75" customHeight="1">
      <c r="A148" s="419" t="str">
        <f>IF(ISBLANK('Funções Dados'!C157),"",'Funções Dados'!C157)</f>
        <v/>
      </c>
      <c r="B148" s="417" t="str">
        <f>IF((A148=""),"",LOOKUP(A148,'Casos de Uso'!$B$3:B$102,'Casos de Uso'!$C$3:C$102))</f>
        <v/>
      </c>
      <c r="C148" s="417" t="str">
        <f>IF(ISBLANK('Funções Dados'!B157), "", 'Funções Dados'!B157)</f>
        <v/>
      </c>
      <c r="D148" s="420" t="str">
        <f>IF(ISBLANK('Funções Dados'!M157), "", 'Funções Dados'!M157)</f>
        <v/>
      </c>
      <c r="E148" s="420" t="str">
        <f>IF(ISBLANK('Funções Dados'!N157), "", 'Funções Dados'!N157)</f>
        <v/>
      </c>
      <c r="F148" s="420" t="str">
        <f>IF(ISBLANK('Funções Dados'!O157), "", 'Funções Dados'!O157)</f>
        <v/>
      </c>
      <c r="G148" s="420" t="str">
        <f>IF(ISBLANK('Funções Dados'!P157), "", 'Funções Dados'!P157)</f>
        <v/>
      </c>
      <c r="H148" s="420" t="str">
        <f>IF(ISBLANK('Funções Dados'!Q157), "", 'Funções Dados'!Q157)</f>
        <v/>
      </c>
      <c r="I148" s="421" t="str">
        <f>IF(ISBLANK('Funções Dados'!S157),"",'Funções Dados'!S157)</f>
        <v/>
      </c>
      <c r="J148" s="421" t="str">
        <f>IF(ISBLANK('Funções Dados'!T157),"",'Funções Dados'!T157)</f>
        <v/>
      </c>
      <c r="K148" s="421" t="str">
        <f>IF(ISBLANK('Funções Dados'!U157),"",'Funções Dados'!U157)</f>
        <v/>
      </c>
      <c r="L148" s="436"/>
      <c r="M148" s="437"/>
      <c r="N148" s="422" t="str">
        <f>IF(ISBLANK('Funções Dados'!R157),"",'Funções Dados'!R157)</f>
        <v/>
      </c>
      <c r="O148" s="417" t="str">
        <f>IF(ISBLANK('Funções Dados'!AC157),"", 'Funções Dados'!AC157)</f>
        <v/>
      </c>
      <c r="P148" s="417" t="str">
        <f>IF(ISBLANK('Funções Dados'!AD157),"", 'Funções Dados'!AD157)</f>
        <v/>
      </c>
      <c r="Q148" s="417" t="str">
        <f>IF(ISBLANK('Funções Dados'!AE157),"", 'Funções Dados'!AE157)</f>
        <v/>
      </c>
      <c r="R148" s="417" t="str">
        <f>IF(ISBLANK('Funções Dados'!AF157),"", 'Funções Dados'!AF157)</f>
        <v/>
      </c>
      <c r="S148" s="429"/>
      <c r="T148" s="423"/>
      <c r="U148" s="423"/>
      <c r="V148" s="423"/>
      <c r="W148" s="423"/>
      <c r="X148" s="423"/>
      <c r="Y148" s="423"/>
      <c r="Z148" s="423"/>
    </row>
    <row r="149" spans="1:26" ht="12.75" customHeight="1">
      <c r="A149" s="419" t="str">
        <f>IF(ISBLANK('Funções Dados'!C158),"",'Funções Dados'!C158)</f>
        <v/>
      </c>
      <c r="B149" s="417" t="str">
        <f>IF((A149=""),"",LOOKUP(A149,'Casos de Uso'!$B$3:B$102,'Casos de Uso'!$C$3:C$102))</f>
        <v/>
      </c>
      <c r="C149" s="417" t="str">
        <f>IF(ISBLANK('Funções Dados'!B158), "", 'Funções Dados'!B158)</f>
        <v/>
      </c>
      <c r="D149" s="420" t="str">
        <f>IF(ISBLANK('Funções Dados'!M158), "", 'Funções Dados'!M158)</f>
        <v/>
      </c>
      <c r="E149" s="420" t="str">
        <f>IF(ISBLANK('Funções Dados'!N158), "", 'Funções Dados'!N158)</f>
        <v/>
      </c>
      <c r="F149" s="420" t="str">
        <f>IF(ISBLANK('Funções Dados'!O158), "", 'Funções Dados'!O158)</f>
        <v/>
      </c>
      <c r="G149" s="420" t="str">
        <f>IF(ISBLANK('Funções Dados'!P158), "", 'Funções Dados'!P158)</f>
        <v/>
      </c>
      <c r="H149" s="420" t="str">
        <f>IF(ISBLANK('Funções Dados'!Q158), "", 'Funções Dados'!Q158)</f>
        <v/>
      </c>
      <c r="I149" s="421" t="str">
        <f>IF(ISBLANK('Funções Dados'!S158),"",'Funções Dados'!S158)</f>
        <v/>
      </c>
      <c r="J149" s="421" t="str">
        <f>IF(ISBLANK('Funções Dados'!T158),"",'Funções Dados'!T158)</f>
        <v/>
      </c>
      <c r="K149" s="421" t="str">
        <f>IF(ISBLANK('Funções Dados'!U158),"",'Funções Dados'!U158)</f>
        <v/>
      </c>
      <c r="L149" s="436"/>
      <c r="M149" s="437"/>
      <c r="N149" s="422" t="str">
        <f>IF(ISBLANK('Funções Dados'!R158),"",'Funções Dados'!R158)</f>
        <v/>
      </c>
      <c r="O149" s="417" t="str">
        <f>IF(ISBLANK('Funções Dados'!AC158),"", 'Funções Dados'!AC158)</f>
        <v/>
      </c>
      <c r="P149" s="417" t="str">
        <f>IF(ISBLANK('Funções Dados'!AD158),"", 'Funções Dados'!AD158)</f>
        <v/>
      </c>
      <c r="Q149" s="417" t="str">
        <f>IF(ISBLANK('Funções Dados'!AE158),"", 'Funções Dados'!AE158)</f>
        <v/>
      </c>
      <c r="R149" s="417" t="str">
        <f>IF(ISBLANK('Funções Dados'!AF158),"", 'Funções Dados'!AF158)</f>
        <v/>
      </c>
      <c r="S149" s="429"/>
      <c r="T149" s="423"/>
      <c r="U149" s="423"/>
      <c r="V149" s="423"/>
      <c r="W149" s="423"/>
      <c r="X149" s="423"/>
      <c r="Y149" s="423"/>
      <c r="Z149" s="423"/>
    </row>
    <row r="150" spans="1:26" ht="12.75" customHeight="1">
      <c r="A150" s="419" t="str">
        <f>IF(ISBLANK('Funções Dados'!C159),"",'Funções Dados'!C159)</f>
        <v/>
      </c>
      <c r="B150" s="417" t="str">
        <f>IF((A150=""),"",LOOKUP(A150,'Casos de Uso'!$B$3:B$102,'Casos de Uso'!$C$3:C$102))</f>
        <v/>
      </c>
      <c r="C150" s="417" t="str">
        <f>IF(ISBLANK('Funções Dados'!B159), "", 'Funções Dados'!B159)</f>
        <v/>
      </c>
      <c r="D150" s="420" t="str">
        <f>IF(ISBLANK('Funções Dados'!M159), "", 'Funções Dados'!M159)</f>
        <v/>
      </c>
      <c r="E150" s="420" t="str">
        <f>IF(ISBLANK('Funções Dados'!N159), "", 'Funções Dados'!N159)</f>
        <v/>
      </c>
      <c r="F150" s="420" t="str">
        <f>IF(ISBLANK('Funções Dados'!O159), "", 'Funções Dados'!O159)</f>
        <v/>
      </c>
      <c r="G150" s="420" t="str">
        <f>IF(ISBLANK('Funções Dados'!P159), "", 'Funções Dados'!P159)</f>
        <v/>
      </c>
      <c r="H150" s="420" t="str">
        <f>IF(ISBLANK('Funções Dados'!Q159), "", 'Funções Dados'!Q159)</f>
        <v/>
      </c>
      <c r="I150" s="421" t="str">
        <f>IF(ISBLANK('Funções Dados'!S159),"",'Funções Dados'!S159)</f>
        <v/>
      </c>
      <c r="J150" s="421" t="str">
        <f>IF(ISBLANK('Funções Dados'!T159),"",'Funções Dados'!T159)</f>
        <v/>
      </c>
      <c r="K150" s="421" t="str">
        <f>IF(ISBLANK('Funções Dados'!U159),"",'Funções Dados'!U159)</f>
        <v/>
      </c>
      <c r="L150" s="436"/>
      <c r="M150" s="437"/>
      <c r="N150" s="422" t="str">
        <f>IF(ISBLANK('Funções Dados'!R159),"",'Funções Dados'!R159)</f>
        <v/>
      </c>
      <c r="O150" s="417" t="str">
        <f>IF(ISBLANK('Funções Dados'!AC159),"", 'Funções Dados'!AC159)</f>
        <v/>
      </c>
      <c r="P150" s="417" t="str">
        <f>IF(ISBLANK('Funções Dados'!AD159),"", 'Funções Dados'!AD159)</f>
        <v/>
      </c>
      <c r="Q150" s="417" t="str">
        <f>IF(ISBLANK('Funções Dados'!AE159),"", 'Funções Dados'!AE159)</f>
        <v/>
      </c>
      <c r="R150" s="417" t="str">
        <f>IF(ISBLANK('Funções Dados'!AF159),"", 'Funções Dados'!AF159)</f>
        <v/>
      </c>
      <c r="S150" s="429"/>
      <c r="T150" s="423"/>
      <c r="U150" s="423"/>
      <c r="V150" s="423"/>
      <c r="W150" s="423"/>
      <c r="X150" s="423"/>
      <c r="Y150" s="423"/>
      <c r="Z150" s="423"/>
    </row>
    <row r="151" spans="1:26" ht="12.75" customHeight="1">
      <c r="A151" s="419" t="str">
        <f>IF(ISBLANK('Funções Dados'!C160),"",'Funções Dados'!C160)</f>
        <v/>
      </c>
      <c r="B151" s="417" t="str">
        <f>IF((A151=""),"",LOOKUP(A151,'Casos de Uso'!$B$3:B$102,'Casos de Uso'!$C$3:C$102))</f>
        <v/>
      </c>
      <c r="C151" s="417" t="str">
        <f>IF(ISBLANK('Funções Dados'!B160), "", 'Funções Dados'!B160)</f>
        <v/>
      </c>
      <c r="D151" s="420" t="str">
        <f>IF(ISBLANK('Funções Dados'!M160), "", 'Funções Dados'!M160)</f>
        <v/>
      </c>
      <c r="E151" s="420" t="str">
        <f>IF(ISBLANK('Funções Dados'!N160), "", 'Funções Dados'!N160)</f>
        <v/>
      </c>
      <c r="F151" s="420" t="str">
        <f>IF(ISBLANK('Funções Dados'!O160), "", 'Funções Dados'!O160)</f>
        <v/>
      </c>
      <c r="G151" s="420" t="str">
        <f>IF(ISBLANK('Funções Dados'!P160), "", 'Funções Dados'!P160)</f>
        <v/>
      </c>
      <c r="H151" s="420" t="str">
        <f>IF(ISBLANK('Funções Dados'!Q160), "", 'Funções Dados'!Q160)</f>
        <v/>
      </c>
      <c r="I151" s="421" t="str">
        <f>IF(ISBLANK('Funções Dados'!S160),"",'Funções Dados'!S160)</f>
        <v/>
      </c>
      <c r="J151" s="421" t="str">
        <f>IF(ISBLANK('Funções Dados'!T160),"",'Funções Dados'!T160)</f>
        <v/>
      </c>
      <c r="K151" s="421" t="str">
        <f>IF(ISBLANK('Funções Dados'!U160),"",'Funções Dados'!U160)</f>
        <v/>
      </c>
      <c r="L151" s="436"/>
      <c r="M151" s="437"/>
      <c r="N151" s="422" t="str">
        <f>IF(ISBLANK('Funções Dados'!R160),"",'Funções Dados'!R160)</f>
        <v/>
      </c>
      <c r="O151" s="417" t="str">
        <f>IF(ISBLANK('Funções Dados'!AC160),"", 'Funções Dados'!AC160)</f>
        <v/>
      </c>
      <c r="P151" s="417" t="str">
        <f>IF(ISBLANK('Funções Dados'!AD160),"", 'Funções Dados'!AD160)</f>
        <v/>
      </c>
      <c r="Q151" s="417" t="str">
        <f>IF(ISBLANK('Funções Dados'!AE160),"", 'Funções Dados'!AE160)</f>
        <v/>
      </c>
      <c r="R151" s="417" t="str">
        <f>IF(ISBLANK('Funções Dados'!AF160),"", 'Funções Dados'!AF160)</f>
        <v/>
      </c>
      <c r="S151" s="429"/>
      <c r="T151" s="423"/>
      <c r="U151" s="423"/>
      <c r="V151" s="423"/>
      <c r="W151" s="423"/>
      <c r="X151" s="423"/>
      <c r="Y151" s="423"/>
      <c r="Z151" s="423"/>
    </row>
    <row r="152" spans="1:26" ht="12.75" customHeight="1">
      <c r="A152" s="419" t="str">
        <f>IF(ISBLANK('Funções Dados'!C161),"",'Funções Dados'!C161)</f>
        <v/>
      </c>
      <c r="B152" s="417" t="str">
        <f>IF((A152=""),"",LOOKUP(A152,'Casos de Uso'!$B$3:B$102,'Casos de Uso'!$C$3:C$102))</f>
        <v/>
      </c>
      <c r="C152" s="417" t="str">
        <f>IF(ISBLANK('Funções Dados'!B161), "", 'Funções Dados'!B161)</f>
        <v/>
      </c>
      <c r="D152" s="420" t="str">
        <f>IF(ISBLANK('Funções Dados'!M161), "", 'Funções Dados'!M161)</f>
        <v/>
      </c>
      <c r="E152" s="420" t="str">
        <f>IF(ISBLANK('Funções Dados'!N161), "", 'Funções Dados'!N161)</f>
        <v/>
      </c>
      <c r="F152" s="420" t="str">
        <f>IF(ISBLANK('Funções Dados'!O161), "", 'Funções Dados'!O161)</f>
        <v/>
      </c>
      <c r="G152" s="420" t="str">
        <f>IF(ISBLANK('Funções Dados'!P161), "", 'Funções Dados'!P161)</f>
        <v/>
      </c>
      <c r="H152" s="420" t="str">
        <f>IF(ISBLANK('Funções Dados'!Q161), "", 'Funções Dados'!Q161)</f>
        <v/>
      </c>
      <c r="I152" s="421" t="str">
        <f>IF(ISBLANK('Funções Dados'!S161),"",'Funções Dados'!S161)</f>
        <v/>
      </c>
      <c r="J152" s="421" t="str">
        <f>IF(ISBLANK('Funções Dados'!T161),"",'Funções Dados'!T161)</f>
        <v/>
      </c>
      <c r="K152" s="421" t="str">
        <f>IF(ISBLANK('Funções Dados'!U161),"",'Funções Dados'!U161)</f>
        <v/>
      </c>
      <c r="L152" s="436"/>
      <c r="M152" s="437"/>
      <c r="N152" s="422" t="str">
        <f>IF(ISBLANK('Funções Dados'!R161),"",'Funções Dados'!R161)</f>
        <v/>
      </c>
      <c r="O152" s="417" t="str">
        <f>IF(ISBLANK('Funções Dados'!AC161),"", 'Funções Dados'!AC161)</f>
        <v/>
      </c>
      <c r="P152" s="417" t="str">
        <f>IF(ISBLANK('Funções Dados'!AD161),"", 'Funções Dados'!AD161)</f>
        <v/>
      </c>
      <c r="Q152" s="417" t="str">
        <f>IF(ISBLANK('Funções Dados'!AE161),"", 'Funções Dados'!AE161)</f>
        <v/>
      </c>
      <c r="R152" s="417" t="str">
        <f>IF(ISBLANK('Funções Dados'!AF161),"", 'Funções Dados'!AF161)</f>
        <v/>
      </c>
      <c r="S152" s="429"/>
      <c r="T152" s="423"/>
      <c r="U152" s="423"/>
      <c r="V152" s="423"/>
      <c r="W152" s="423"/>
      <c r="X152" s="423"/>
      <c r="Y152" s="423"/>
      <c r="Z152" s="423"/>
    </row>
    <row r="153" spans="1:26" ht="12.75" customHeight="1">
      <c r="A153" s="419" t="str">
        <f>IF(ISBLANK('Funções Dados'!C162),"",'Funções Dados'!C162)</f>
        <v/>
      </c>
      <c r="B153" s="417" t="str">
        <f>IF((A153=""),"",LOOKUP(A153,'Casos de Uso'!$B$3:B$102,'Casos de Uso'!$C$3:C$102))</f>
        <v/>
      </c>
      <c r="C153" s="417" t="str">
        <f>IF(ISBLANK('Funções Dados'!B162), "", 'Funções Dados'!B162)</f>
        <v/>
      </c>
      <c r="D153" s="420" t="str">
        <f>IF(ISBLANK('Funções Dados'!M162), "", 'Funções Dados'!M162)</f>
        <v/>
      </c>
      <c r="E153" s="420" t="str">
        <f>IF(ISBLANK('Funções Dados'!N162), "", 'Funções Dados'!N162)</f>
        <v/>
      </c>
      <c r="F153" s="420" t="str">
        <f>IF(ISBLANK('Funções Dados'!O162), "", 'Funções Dados'!O162)</f>
        <v/>
      </c>
      <c r="G153" s="420" t="str">
        <f>IF(ISBLANK('Funções Dados'!P162), "", 'Funções Dados'!P162)</f>
        <v/>
      </c>
      <c r="H153" s="420" t="str">
        <f>IF(ISBLANK('Funções Dados'!Q162), "", 'Funções Dados'!Q162)</f>
        <v/>
      </c>
      <c r="I153" s="421" t="str">
        <f>IF(ISBLANK('Funções Dados'!S162),"",'Funções Dados'!S162)</f>
        <v/>
      </c>
      <c r="J153" s="421" t="str">
        <f>IF(ISBLANK('Funções Dados'!T162),"",'Funções Dados'!T162)</f>
        <v/>
      </c>
      <c r="K153" s="421" t="str">
        <f>IF(ISBLANK('Funções Dados'!U162),"",'Funções Dados'!U162)</f>
        <v/>
      </c>
      <c r="L153" s="436"/>
      <c r="M153" s="437"/>
      <c r="N153" s="422" t="str">
        <f>IF(ISBLANK('Funções Dados'!R162),"",'Funções Dados'!R162)</f>
        <v/>
      </c>
      <c r="O153" s="417" t="str">
        <f>IF(ISBLANK('Funções Dados'!AC162),"", 'Funções Dados'!AC162)</f>
        <v/>
      </c>
      <c r="P153" s="417" t="str">
        <f>IF(ISBLANK('Funções Dados'!AD162),"", 'Funções Dados'!AD162)</f>
        <v/>
      </c>
      <c r="Q153" s="417" t="str">
        <f>IF(ISBLANK('Funções Dados'!AE162),"", 'Funções Dados'!AE162)</f>
        <v/>
      </c>
      <c r="R153" s="417" t="str">
        <f>IF(ISBLANK('Funções Dados'!AF162),"", 'Funções Dados'!AF162)</f>
        <v/>
      </c>
      <c r="S153" s="429"/>
      <c r="T153" s="423"/>
      <c r="U153" s="423"/>
      <c r="V153" s="423"/>
      <c r="W153" s="423"/>
      <c r="X153" s="423"/>
      <c r="Y153" s="423"/>
      <c r="Z153" s="423"/>
    </row>
    <row r="154" spans="1:26" ht="12.75" customHeight="1">
      <c r="A154" s="419" t="str">
        <f>IF(ISBLANK('Funções Dados'!C163),"",'Funções Dados'!C163)</f>
        <v/>
      </c>
      <c r="B154" s="417" t="str">
        <f>IF((A154=""),"",LOOKUP(A154,'Casos de Uso'!$B$3:B$102,'Casos de Uso'!$C$3:C$102))</f>
        <v/>
      </c>
      <c r="C154" s="417" t="str">
        <f>IF(ISBLANK('Funções Dados'!B163), "", 'Funções Dados'!B163)</f>
        <v/>
      </c>
      <c r="D154" s="420" t="str">
        <f>IF(ISBLANK('Funções Dados'!M163), "", 'Funções Dados'!M163)</f>
        <v/>
      </c>
      <c r="E154" s="420" t="str">
        <f>IF(ISBLANK('Funções Dados'!N163), "", 'Funções Dados'!N163)</f>
        <v/>
      </c>
      <c r="F154" s="420" t="str">
        <f>IF(ISBLANK('Funções Dados'!O163), "", 'Funções Dados'!O163)</f>
        <v/>
      </c>
      <c r="G154" s="420" t="str">
        <f>IF(ISBLANK('Funções Dados'!P163), "", 'Funções Dados'!P163)</f>
        <v/>
      </c>
      <c r="H154" s="420" t="str">
        <f>IF(ISBLANK('Funções Dados'!Q163), "", 'Funções Dados'!Q163)</f>
        <v/>
      </c>
      <c r="I154" s="421" t="str">
        <f>IF(ISBLANK('Funções Dados'!S163),"",'Funções Dados'!S163)</f>
        <v/>
      </c>
      <c r="J154" s="421" t="str">
        <f>IF(ISBLANK('Funções Dados'!T163),"",'Funções Dados'!T163)</f>
        <v/>
      </c>
      <c r="K154" s="421" t="str">
        <f>IF(ISBLANK('Funções Dados'!U163),"",'Funções Dados'!U163)</f>
        <v/>
      </c>
      <c r="L154" s="436"/>
      <c r="M154" s="437"/>
      <c r="N154" s="422" t="str">
        <f>IF(ISBLANK('Funções Dados'!R163),"",'Funções Dados'!R163)</f>
        <v/>
      </c>
      <c r="O154" s="417" t="str">
        <f>IF(ISBLANK('Funções Dados'!AC163),"", 'Funções Dados'!AC163)</f>
        <v/>
      </c>
      <c r="P154" s="417" t="str">
        <f>IF(ISBLANK('Funções Dados'!AD163),"", 'Funções Dados'!AD163)</f>
        <v/>
      </c>
      <c r="Q154" s="417" t="str">
        <f>IF(ISBLANK('Funções Dados'!AE163),"", 'Funções Dados'!AE163)</f>
        <v/>
      </c>
      <c r="R154" s="417" t="str">
        <f>IF(ISBLANK('Funções Dados'!AF163),"", 'Funções Dados'!AF163)</f>
        <v/>
      </c>
      <c r="S154" s="429"/>
      <c r="T154" s="423"/>
      <c r="U154" s="423"/>
      <c r="V154" s="423"/>
      <c r="W154" s="423"/>
      <c r="X154" s="423"/>
      <c r="Y154" s="423"/>
      <c r="Z154" s="423"/>
    </row>
    <row r="155" spans="1:26" ht="12.75" customHeight="1">
      <c r="A155" s="419" t="str">
        <f>IF(ISBLANK('Funções Dados'!C164),"",'Funções Dados'!C164)</f>
        <v/>
      </c>
      <c r="B155" s="417" t="str">
        <f>IF((A155=""),"",LOOKUP(A155,'Casos de Uso'!$B$3:B$102,'Casos de Uso'!$C$3:C$102))</f>
        <v/>
      </c>
      <c r="C155" s="417" t="str">
        <f>IF(ISBLANK('Funções Dados'!B164), "", 'Funções Dados'!B164)</f>
        <v/>
      </c>
      <c r="D155" s="420" t="str">
        <f>IF(ISBLANK('Funções Dados'!M164), "", 'Funções Dados'!M164)</f>
        <v/>
      </c>
      <c r="E155" s="420" t="str">
        <f>IF(ISBLANK('Funções Dados'!N164), "", 'Funções Dados'!N164)</f>
        <v/>
      </c>
      <c r="F155" s="420" t="str">
        <f>IF(ISBLANK('Funções Dados'!O164), "", 'Funções Dados'!O164)</f>
        <v/>
      </c>
      <c r="G155" s="420" t="str">
        <f>IF(ISBLANK('Funções Dados'!P164), "", 'Funções Dados'!P164)</f>
        <v/>
      </c>
      <c r="H155" s="420" t="str">
        <f>IF(ISBLANK('Funções Dados'!Q164), "", 'Funções Dados'!Q164)</f>
        <v/>
      </c>
      <c r="I155" s="421" t="str">
        <f>IF(ISBLANK('Funções Dados'!S164),"",'Funções Dados'!S164)</f>
        <v/>
      </c>
      <c r="J155" s="421" t="str">
        <f>IF(ISBLANK('Funções Dados'!T164),"",'Funções Dados'!T164)</f>
        <v/>
      </c>
      <c r="K155" s="421" t="str">
        <f>IF(ISBLANK('Funções Dados'!U164),"",'Funções Dados'!U164)</f>
        <v/>
      </c>
      <c r="L155" s="436"/>
      <c r="M155" s="437"/>
      <c r="N155" s="422" t="str">
        <f>IF(ISBLANK('Funções Dados'!R164),"",'Funções Dados'!R164)</f>
        <v/>
      </c>
      <c r="O155" s="417" t="str">
        <f>IF(ISBLANK('Funções Dados'!AC164),"", 'Funções Dados'!AC164)</f>
        <v/>
      </c>
      <c r="P155" s="417" t="str">
        <f>IF(ISBLANK('Funções Dados'!AD164),"", 'Funções Dados'!AD164)</f>
        <v/>
      </c>
      <c r="Q155" s="417" t="str">
        <f>IF(ISBLANK('Funções Dados'!AE164),"", 'Funções Dados'!AE164)</f>
        <v/>
      </c>
      <c r="R155" s="417" t="str">
        <f>IF(ISBLANK('Funções Dados'!AF164),"", 'Funções Dados'!AF164)</f>
        <v/>
      </c>
      <c r="S155" s="429"/>
      <c r="T155" s="423"/>
      <c r="U155" s="423"/>
      <c r="V155" s="423"/>
      <c r="W155" s="423"/>
      <c r="X155" s="423"/>
      <c r="Y155" s="423"/>
      <c r="Z155" s="423"/>
    </row>
    <row r="156" spans="1:26" ht="12.75" customHeight="1">
      <c r="A156" s="419" t="str">
        <f>IF(ISBLANK('Funções Dados'!C165),"",'Funções Dados'!C165)</f>
        <v/>
      </c>
      <c r="B156" s="417" t="str">
        <f>IF((A156=""),"",LOOKUP(A156,'Casos de Uso'!$B$3:B$102,'Casos de Uso'!$C$3:C$102))</f>
        <v/>
      </c>
      <c r="C156" s="417" t="str">
        <f>IF(ISBLANK('Funções Dados'!B165), "", 'Funções Dados'!B165)</f>
        <v/>
      </c>
      <c r="D156" s="420" t="str">
        <f>IF(ISBLANK('Funções Dados'!M165), "", 'Funções Dados'!M165)</f>
        <v/>
      </c>
      <c r="E156" s="420" t="str">
        <f>IF(ISBLANK('Funções Dados'!N165), "", 'Funções Dados'!N165)</f>
        <v/>
      </c>
      <c r="F156" s="420" t="str">
        <f>IF(ISBLANK('Funções Dados'!O165), "", 'Funções Dados'!O165)</f>
        <v/>
      </c>
      <c r="G156" s="420" t="str">
        <f>IF(ISBLANK('Funções Dados'!P165), "", 'Funções Dados'!P165)</f>
        <v/>
      </c>
      <c r="H156" s="420" t="str">
        <f>IF(ISBLANK('Funções Dados'!Q165), "", 'Funções Dados'!Q165)</f>
        <v/>
      </c>
      <c r="I156" s="421" t="str">
        <f>IF(ISBLANK('Funções Dados'!S165),"",'Funções Dados'!S165)</f>
        <v/>
      </c>
      <c r="J156" s="421" t="str">
        <f>IF(ISBLANK('Funções Dados'!T165),"",'Funções Dados'!T165)</f>
        <v/>
      </c>
      <c r="K156" s="421" t="str">
        <f>IF(ISBLANK('Funções Dados'!U165),"",'Funções Dados'!U165)</f>
        <v/>
      </c>
      <c r="L156" s="436"/>
      <c r="M156" s="437"/>
      <c r="N156" s="422" t="str">
        <f>IF(ISBLANK('Funções Dados'!R165),"",'Funções Dados'!R165)</f>
        <v/>
      </c>
      <c r="O156" s="417" t="str">
        <f>IF(ISBLANK('Funções Dados'!AC165),"", 'Funções Dados'!AC165)</f>
        <v/>
      </c>
      <c r="P156" s="417" t="str">
        <f>IF(ISBLANK('Funções Dados'!AD165),"", 'Funções Dados'!AD165)</f>
        <v/>
      </c>
      <c r="Q156" s="417" t="str">
        <f>IF(ISBLANK('Funções Dados'!AE165),"", 'Funções Dados'!AE165)</f>
        <v/>
      </c>
      <c r="R156" s="417" t="str">
        <f>IF(ISBLANK('Funções Dados'!AF165),"", 'Funções Dados'!AF165)</f>
        <v/>
      </c>
      <c r="S156" s="429"/>
      <c r="T156" s="423"/>
      <c r="U156" s="423"/>
      <c r="V156" s="423"/>
      <c r="W156" s="423"/>
      <c r="X156" s="423"/>
      <c r="Y156" s="423"/>
      <c r="Z156" s="423"/>
    </row>
    <row r="157" spans="1:26" ht="12.75" customHeight="1">
      <c r="A157" s="419" t="str">
        <f>IF(ISBLANK('Funções Dados'!C166),"",'Funções Dados'!C166)</f>
        <v/>
      </c>
      <c r="B157" s="417" t="str">
        <f>IF((A157=""),"",LOOKUP(A157,'Casos de Uso'!$B$3:B$102,'Casos de Uso'!$C$3:C$102))</f>
        <v/>
      </c>
      <c r="C157" s="417" t="str">
        <f>IF(ISBLANK('Funções Dados'!B166), "", 'Funções Dados'!B166)</f>
        <v/>
      </c>
      <c r="D157" s="420" t="str">
        <f>IF(ISBLANK('Funções Dados'!M166), "", 'Funções Dados'!M166)</f>
        <v/>
      </c>
      <c r="E157" s="420" t="str">
        <f>IF(ISBLANK('Funções Dados'!N166), "", 'Funções Dados'!N166)</f>
        <v/>
      </c>
      <c r="F157" s="420" t="str">
        <f>IF(ISBLANK('Funções Dados'!O166), "", 'Funções Dados'!O166)</f>
        <v/>
      </c>
      <c r="G157" s="420" t="str">
        <f>IF(ISBLANK('Funções Dados'!P166), "", 'Funções Dados'!P166)</f>
        <v/>
      </c>
      <c r="H157" s="420" t="str">
        <f>IF(ISBLANK('Funções Dados'!Q166), "", 'Funções Dados'!Q166)</f>
        <v/>
      </c>
      <c r="I157" s="421" t="str">
        <f>IF(ISBLANK('Funções Dados'!S166),"",'Funções Dados'!S166)</f>
        <v/>
      </c>
      <c r="J157" s="421" t="str">
        <f>IF(ISBLANK('Funções Dados'!T166),"",'Funções Dados'!T166)</f>
        <v/>
      </c>
      <c r="K157" s="421" t="str">
        <f>IF(ISBLANK('Funções Dados'!U166),"",'Funções Dados'!U166)</f>
        <v/>
      </c>
      <c r="L157" s="436"/>
      <c r="M157" s="437"/>
      <c r="N157" s="422" t="str">
        <f>IF(ISBLANK('Funções Dados'!R166),"",'Funções Dados'!R166)</f>
        <v/>
      </c>
      <c r="O157" s="417" t="str">
        <f>IF(ISBLANK('Funções Dados'!AC166),"", 'Funções Dados'!AC166)</f>
        <v/>
      </c>
      <c r="P157" s="417" t="str">
        <f>IF(ISBLANK('Funções Dados'!AD166),"", 'Funções Dados'!AD166)</f>
        <v/>
      </c>
      <c r="Q157" s="417" t="str">
        <f>IF(ISBLANK('Funções Dados'!AE166),"", 'Funções Dados'!AE166)</f>
        <v/>
      </c>
      <c r="R157" s="417" t="str">
        <f>IF(ISBLANK('Funções Dados'!AF166),"", 'Funções Dados'!AF166)</f>
        <v/>
      </c>
      <c r="S157" s="429"/>
      <c r="T157" s="423"/>
      <c r="U157" s="423"/>
      <c r="V157" s="423"/>
      <c r="W157" s="423"/>
      <c r="X157" s="423"/>
      <c r="Y157" s="423"/>
      <c r="Z157" s="423"/>
    </row>
    <row r="158" spans="1:26" ht="12.75" customHeight="1">
      <c r="A158" s="419" t="str">
        <f>IF(ISBLANK('Funções Dados'!C167),"",'Funções Dados'!C167)</f>
        <v/>
      </c>
      <c r="B158" s="417" t="str">
        <f>IF((A158=""),"",LOOKUP(A158,'Casos de Uso'!$B$3:B$102,'Casos de Uso'!$C$3:C$102))</f>
        <v/>
      </c>
      <c r="C158" s="417" t="str">
        <f>IF(ISBLANK('Funções Dados'!B167), "", 'Funções Dados'!B167)</f>
        <v/>
      </c>
      <c r="D158" s="420" t="str">
        <f>IF(ISBLANK('Funções Dados'!M167), "", 'Funções Dados'!M167)</f>
        <v/>
      </c>
      <c r="E158" s="420" t="str">
        <f>IF(ISBLANK('Funções Dados'!N167), "", 'Funções Dados'!N167)</f>
        <v/>
      </c>
      <c r="F158" s="420" t="str">
        <f>IF(ISBLANK('Funções Dados'!O167), "", 'Funções Dados'!O167)</f>
        <v/>
      </c>
      <c r="G158" s="420" t="str">
        <f>IF(ISBLANK('Funções Dados'!P167), "", 'Funções Dados'!P167)</f>
        <v/>
      </c>
      <c r="H158" s="420" t="str">
        <f>IF(ISBLANK('Funções Dados'!Q167), "", 'Funções Dados'!Q167)</f>
        <v/>
      </c>
      <c r="I158" s="421" t="str">
        <f>IF(ISBLANK('Funções Dados'!S167),"",'Funções Dados'!S167)</f>
        <v/>
      </c>
      <c r="J158" s="421" t="str">
        <f>IF(ISBLANK('Funções Dados'!T167),"",'Funções Dados'!T167)</f>
        <v/>
      </c>
      <c r="K158" s="421" t="str">
        <f>IF(ISBLANK('Funções Dados'!U167),"",'Funções Dados'!U167)</f>
        <v/>
      </c>
      <c r="L158" s="436"/>
      <c r="M158" s="437"/>
      <c r="N158" s="422" t="str">
        <f>IF(ISBLANK('Funções Dados'!R167),"",'Funções Dados'!R167)</f>
        <v/>
      </c>
      <c r="O158" s="417" t="str">
        <f>IF(ISBLANK('Funções Dados'!AC167),"", 'Funções Dados'!AC167)</f>
        <v/>
      </c>
      <c r="P158" s="417" t="str">
        <f>IF(ISBLANK('Funções Dados'!AD167),"", 'Funções Dados'!AD167)</f>
        <v/>
      </c>
      <c r="Q158" s="417" t="str">
        <f>IF(ISBLANK('Funções Dados'!AE167),"", 'Funções Dados'!AE167)</f>
        <v/>
      </c>
      <c r="R158" s="417" t="str">
        <f>IF(ISBLANK('Funções Dados'!AF167),"", 'Funções Dados'!AF167)</f>
        <v/>
      </c>
      <c r="S158" s="429"/>
      <c r="T158" s="423"/>
      <c r="U158" s="423"/>
      <c r="V158" s="423"/>
      <c r="W158" s="423"/>
      <c r="X158" s="423"/>
      <c r="Y158" s="423"/>
      <c r="Z158" s="423"/>
    </row>
    <row r="159" spans="1:26" ht="12.75" customHeight="1">
      <c r="A159" s="645" t="s">
        <v>231</v>
      </c>
      <c r="B159" s="646"/>
      <c r="C159" s="647"/>
      <c r="D159" s="424"/>
      <c r="E159" s="425">
        <f t="shared" ref="E159:K159" si="4">SUM(E109:E158)</f>
        <v>0</v>
      </c>
      <c r="F159" s="425">
        <f t="shared" si="4"/>
        <v>0</v>
      </c>
      <c r="G159" s="425">
        <f t="shared" si="4"/>
        <v>0</v>
      </c>
      <c r="H159" s="425">
        <f t="shared" si="4"/>
        <v>0</v>
      </c>
      <c r="I159" s="426">
        <f t="shared" si="4"/>
        <v>0</v>
      </c>
      <c r="J159" s="426">
        <f t="shared" si="4"/>
        <v>0</v>
      </c>
      <c r="K159" s="426">
        <f t="shared" si="4"/>
        <v>0</v>
      </c>
      <c r="L159" s="438"/>
      <c r="M159" s="438"/>
      <c r="N159" s="439"/>
      <c r="O159" s="428"/>
      <c r="P159" s="428"/>
      <c r="Q159" s="428"/>
      <c r="R159" s="428"/>
      <c r="S159" s="429"/>
    </row>
    <row r="160" spans="1:26" ht="12.75" customHeight="1">
      <c r="A160" s="651" t="s">
        <v>246</v>
      </c>
      <c r="B160" s="646"/>
      <c r="C160" s="646"/>
      <c r="D160" s="646"/>
      <c r="E160" s="646"/>
      <c r="F160" s="646"/>
      <c r="G160" s="646"/>
      <c r="H160" s="646"/>
      <c r="I160" s="646"/>
      <c r="J160" s="646"/>
      <c r="K160" s="646"/>
      <c r="L160" s="646"/>
      <c r="M160" s="646"/>
      <c r="N160" s="646"/>
      <c r="O160" s="646"/>
      <c r="P160" s="646"/>
      <c r="Q160" s="646"/>
      <c r="R160" s="646"/>
      <c r="S160" s="652"/>
    </row>
    <row r="161" spans="1:26" ht="12.75" customHeight="1">
      <c r="A161" s="430" t="s">
        <v>236</v>
      </c>
      <c r="B161" s="431" t="s">
        <v>237</v>
      </c>
      <c r="C161" s="431" t="s">
        <v>238</v>
      </c>
      <c r="D161" s="432" t="s">
        <v>82</v>
      </c>
      <c r="E161" s="432" t="s">
        <v>39</v>
      </c>
      <c r="F161" s="432" t="s">
        <v>40</v>
      </c>
      <c r="G161" s="432" t="s">
        <v>41</v>
      </c>
      <c r="H161" s="432" t="s">
        <v>42</v>
      </c>
      <c r="I161" s="408" t="s">
        <v>239</v>
      </c>
      <c r="J161" s="408" t="s">
        <v>240</v>
      </c>
      <c r="K161" s="432" t="s">
        <v>45</v>
      </c>
      <c r="L161" s="432" t="s">
        <v>241</v>
      </c>
      <c r="M161" s="432" t="s">
        <v>87</v>
      </c>
      <c r="N161" s="433" t="s">
        <v>84</v>
      </c>
      <c r="O161" s="407" t="s">
        <v>88</v>
      </c>
      <c r="P161" s="407" t="s">
        <v>242</v>
      </c>
      <c r="Q161" s="407" t="s">
        <v>90</v>
      </c>
      <c r="R161" s="407" t="s">
        <v>91</v>
      </c>
      <c r="S161" s="410" t="s">
        <v>92</v>
      </c>
    </row>
    <row r="162" spans="1:26" ht="12.75" customHeight="1">
      <c r="A162" s="419">
        <f>IF(ISBLANK('Funções Transações'!C6),"", 'Funções Transações'!C6)</f>
        <v>2</v>
      </c>
      <c r="B162" s="417" t="str">
        <f>IF((A162=""),"",LOOKUP(A162,'Casos de Uso'!$B$3:B$102,'Casos de Uso'!$C$3:C$102))</f>
        <v>Aprovar Cotação</v>
      </c>
      <c r="C162" s="417" t="str">
        <f>IF(ISBLANK('Funções Transações'!B6),"",'Funções Transações'!B6)</f>
        <v>Freelancer</v>
      </c>
      <c r="D162" s="420" t="str">
        <f>IF(ISBLANK('Funções Transações'!M6),"", 'Funções Transações'!M6)</f>
        <v>EI</v>
      </c>
      <c r="E162" s="420">
        <f>IF(ISBLANK('Funções Transações'!N6),"", 'Funções Transações'!N6)</f>
        <v>25</v>
      </c>
      <c r="F162" s="420">
        <f>IF(ISBLANK('Funções Transações'!O6),"", 'Funções Transações'!O6)</f>
        <v>1</v>
      </c>
      <c r="G162" s="420">
        <f>IF(ISBLANK('Funções Transações'!P6),"", 'Funções Transações'!P6)</f>
        <v>0</v>
      </c>
      <c r="H162" s="420">
        <f>IF(ISBLANK('Funções Transações'!Q6),"", 'Funções Transações'!Q6)</f>
        <v>2</v>
      </c>
      <c r="I162" s="421">
        <f>IF(ISBLANK('Funções Transações'!S6),"", 'Funções Transações'!S6)</f>
        <v>4</v>
      </c>
      <c r="J162" s="421">
        <f>IF(ISBLANK('Funções Transações'!T6),"", 'Funções Transações'!T6)</f>
        <v>6.25</v>
      </c>
      <c r="K162" s="421">
        <f>IF(ISBLANK('Funções Transações'!U6),"", 'Funções Transações'!U6)</f>
        <v>0</v>
      </c>
      <c r="L162" s="420" t="str">
        <f>IF(ISBLANK('Funções Transações'!AA6),"", 'Funções Transações'!AA6)</f>
        <v/>
      </c>
      <c r="M162" s="421" t="str">
        <f>IF(ISBLANK('Funções Transações'!AB6),"", 'Funções Transações'!AB6)</f>
        <v/>
      </c>
      <c r="N162" s="422">
        <f>IF(ISBLANK('Funções Transações'!R6),"", 'Funções Transações'!R6)</f>
        <v>25</v>
      </c>
      <c r="O162" s="417" t="str">
        <f>IF(ISBLANK('Funções Transações'!AC6),"", 'Funções Transações'!AC6)</f>
        <v/>
      </c>
      <c r="P162" s="417" t="str">
        <f>IF(ISBLANK('Funções Transações'!AD6),"", 'Funções Transações'!AD6)</f>
        <v/>
      </c>
      <c r="Q162" s="417" t="str">
        <f>IF(ISBLANK('Funções Transações'!AE6),"", 'Funções Transações'!AE6)</f>
        <v/>
      </c>
      <c r="R162" s="417" t="str">
        <f>IF(ISBLANK('Funções Transações'!AF6),"", 'Funções Transações'!AF6)</f>
        <v/>
      </c>
      <c r="S162" s="418" t="str">
        <f>IF(ISBLANK('Funções Transações'!AG6),"", 'Funções Transações'!AG6)</f>
        <v xml:space="preserve"> </v>
      </c>
      <c r="T162" s="423"/>
      <c r="U162" s="423"/>
      <c r="V162" s="423"/>
      <c r="W162" s="423"/>
      <c r="X162" s="423"/>
      <c r="Y162" s="423"/>
      <c r="Z162" s="423"/>
    </row>
    <row r="163" spans="1:26" ht="12.75" customHeight="1">
      <c r="A163" s="419">
        <f>IF(ISBLANK('Funções Transações'!C7),"", 'Funções Transações'!C7)</f>
        <v>1</v>
      </c>
      <c r="B163" s="417" t="str">
        <f>IF((A163=""),"",LOOKUP(A163,'Casos de Uso'!$B$3:B$102,'Casos de Uso'!$C$3:C$102))</f>
        <v>Solicitar Cotação</v>
      </c>
      <c r="C163" s="417" t="str">
        <f>IF(ISBLANK('Funções Transações'!B7),"",'Funções Transações'!B7)</f>
        <v>Cliente</v>
      </c>
      <c r="D163" s="420" t="str">
        <f>IF(ISBLANK('Funções Transações'!M7),"", 'Funções Transações'!M7)</f>
        <v>EI</v>
      </c>
      <c r="E163" s="420">
        <f>IF(ISBLANK('Funções Transações'!N7),"", 'Funções Transações'!N7)</f>
        <v>28</v>
      </c>
      <c r="F163" s="420">
        <f>IF(ISBLANK('Funções Transações'!O7),"", 'Funções Transações'!O7)</f>
        <v>1</v>
      </c>
      <c r="G163" s="420">
        <f>IF(ISBLANK('Funções Transações'!P7),"", 'Funções Transações'!P7)</f>
        <v>0</v>
      </c>
      <c r="H163" s="420">
        <f>IF(ISBLANK('Funções Transações'!Q7),"", 'Funções Transações'!Q7)</f>
        <v>2</v>
      </c>
      <c r="I163" s="421">
        <f>IF(ISBLANK('Funções Transações'!S7),"", 'Funções Transações'!S7)</f>
        <v>4</v>
      </c>
      <c r="J163" s="421">
        <f>IF(ISBLANK('Funções Transações'!T7),"", 'Funções Transações'!T7)</f>
        <v>7</v>
      </c>
      <c r="K163" s="421">
        <f>IF(ISBLANK('Funções Transações'!U7),"", 'Funções Transações'!U7)</f>
        <v>0</v>
      </c>
      <c r="L163" s="420" t="str">
        <f>IF(ISBLANK('Funções Transações'!AA7),"", 'Funções Transações'!AA7)</f>
        <v/>
      </c>
      <c r="M163" s="421" t="str">
        <f>IF(ISBLANK('Funções Transações'!AB7),"", 'Funções Transações'!AB7)</f>
        <v/>
      </c>
      <c r="N163" s="422">
        <f>IF(ISBLANK('Funções Transações'!R7),"", 'Funções Transações'!R7)</f>
        <v>28</v>
      </c>
      <c r="O163" s="417" t="str">
        <f>IF(ISBLANK('Funções Transações'!AC7),"", 'Funções Transações'!AC7)</f>
        <v/>
      </c>
      <c r="P163" s="417" t="str">
        <f>IF(ISBLANK('Funções Transações'!AD7),"", 'Funções Transações'!AD7)</f>
        <v/>
      </c>
      <c r="Q163" s="417" t="str">
        <f>IF(ISBLANK('Funções Transações'!AE7),"", 'Funções Transações'!AE7)</f>
        <v/>
      </c>
      <c r="R163" s="417" t="str">
        <f>IF(ISBLANK('Funções Transações'!AF7),"", 'Funções Transações'!AF7)</f>
        <v/>
      </c>
      <c r="S163" s="418" t="str">
        <f>IF(ISBLANK('Funções Transações'!AG7),"", 'Funções Transações'!AG7)</f>
        <v/>
      </c>
      <c r="T163" s="423"/>
      <c r="U163" s="423"/>
      <c r="V163" s="423"/>
      <c r="W163" s="423"/>
      <c r="X163" s="423"/>
      <c r="Y163" s="423"/>
      <c r="Z163" s="423"/>
    </row>
    <row r="164" spans="1:26" ht="12.75" customHeight="1">
      <c r="A164" s="419">
        <f>IF(ISBLANK('Funções Transações'!C8),"", 'Funções Transações'!C8)</f>
        <v>3</v>
      </c>
      <c r="B164" s="417" t="str">
        <f>IF((A164=""),"",LOOKUP(A164,'Casos de Uso'!$B$3:B$102,'Casos de Uso'!$C$3:C$102))</f>
        <v>Sistema de lançamento de coletas</v>
      </c>
      <c r="C164" s="417" t="str">
        <f>IF(ISBLANK('Funções Transações'!B8),"",'Funções Transações'!B8)</f>
        <v>Serviço</v>
      </c>
      <c r="D164" s="420" t="str">
        <f>IF(ISBLANK('Funções Transações'!M8),"", 'Funções Transações'!M8)</f>
        <v>EO</v>
      </c>
      <c r="E164" s="420">
        <f>IF(ISBLANK('Funções Transações'!N8),"", 'Funções Transações'!N8)</f>
        <v>20</v>
      </c>
      <c r="F164" s="420">
        <f>IF(ISBLANK('Funções Transações'!O8),"", 'Funções Transações'!O8)</f>
        <v>1</v>
      </c>
      <c r="G164" s="420">
        <f>IF(ISBLANK('Funções Transações'!P8),"", 'Funções Transações'!P8)</f>
        <v>1</v>
      </c>
      <c r="H164" s="420">
        <f>IF(ISBLANK('Funções Transações'!Q8),"", 'Funções Transações'!Q8)</f>
        <v>3</v>
      </c>
      <c r="I164" s="421">
        <f>IF(ISBLANK('Funções Transações'!S8),"", 'Funções Transações'!S8)</f>
        <v>5</v>
      </c>
      <c r="J164" s="421">
        <f>IF(ISBLANK('Funções Transações'!T8),"", 'Funções Transações'!T8)</f>
        <v>5</v>
      </c>
      <c r="K164" s="421">
        <f>IF(ISBLANK('Funções Transações'!U8),"", 'Funções Transações'!U8)</f>
        <v>0.6</v>
      </c>
      <c r="L164" s="420" t="str">
        <f>IF(ISBLANK('Funções Transações'!AA8),"", 'Funções Transações'!AA8)</f>
        <v/>
      </c>
      <c r="M164" s="421" t="str">
        <f>IF(ISBLANK('Funções Transações'!AB8),"", 'Funções Transações'!AB8)</f>
        <v/>
      </c>
      <c r="N164" s="422">
        <f>IF(ISBLANK('Funções Transações'!R8),"", 'Funções Transações'!R8)</f>
        <v>22.4</v>
      </c>
      <c r="O164" s="417" t="str">
        <f>IF(ISBLANK('Funções Transações'!AC8),"", 'Funções Transações'!AC8)</f>
        <v/>
      </c>
      <c r="P164" s="417" t="str">
        <f>IF(ISBLANK('Funções Transações'!AD8),"", 'Funções Transações'!AD8)</f>
        <v/>
      </c>
      <c r="Q164" s="417" t="str">
        <f>IF(ISBLANK('Funções Transações'!AE8),"", 'Funções Transações'!AE8)</f>
        <v/>
      </c>
      <c r="R164" s="417" t="str">
        <f>IF(ISBLANK('Funções Transações'!AF8),"", 'Funções Transações'!AF8)</f>
        <v/>
      </c>
      <c r="S164" s="418" t="str">
        <f>IF(ISBLANK('Funções Transações'!AG8),"", 'Funções Transações'!AG8)</f>
        <v/>
      </c>
      <c r="T164" s="423"/>
      <c r="U164" s="423"/>
      <c r="V164" s="423"/>
      <c r="W164" s="423"/>
      <c r="X164" s="423"/>
      <c r="Y164" s="423"/>
      <c r="Z164" s="423"/>
    </row>
    <row r="165" spans="1:26" ht="12.75" customHeight="1">
      <c r="A165" s="419">
        <f>IF(ISBLANK('Funções Transações'!C9),"", 'Funções Transações'!C9)</f>
        <v>4</v>
      </c>
      <c r="B165" s="417" t="str">
        <f>IF((A165=""),"",LOOKUP(A165,'Casos de Uso'!$B$3:B$102,'Casos de Uso'!$C$3:C$102))</f>
        <v>Rastreamento do transporte</v>
      </c>
      <c r="C165" s="417" t="str">
        <f>IF(ISBLANK('Funções Transações'!B9),"",'Funções Transações'!B9)</f>
        <v>Proposta</v>
      </c>
      <c r="D165" s="420" t="str">
        <f>IF(ISBLANK('Funções Transações'!M9),"", 'Funções Transações'!M9)</f>
        <v>EI</v>
      </c>
      <c r="E165" s="420">
        <f>IF(ISBLANK('Funções Transações'!N9),"", 'Funções Transações'!N9)</f>
        <v>15</v>
      </c>
      <c r="F165" s="420">
        <f>IF(ISBLANK('Funções Transações'!O9),"", 'Funções Transações'!O9)</f>
        <v>1</v>
      </c>
      <c r="G165" s="420">
        <f>IF(ISBLANK('Funções Transações'!P9),"", 'Funções Transações'!P9)</f>
        <v>1</v>
      </c>
      <c r="H165" s="420">
        <f>IF(ISBLANK('Funções Transações'!Q9),"", 'Funções Transações'!Q9)</f>
        <v>2</v>
      </c>
      <c r="I165" s="421">
        <f>IF(ISBLANK('Funções Transações'!S9),"", 'Funções Transações'!S9)</f>
        <v>3</v>
      </c>
      <c r="J165" s="421">
        <f>IF(ISBLANK('Funções Transações'!T9),"", 'Funções Transações'!T9)</f>
        <v>3</v>
      </c>
      <c r="K165" s="421">
        <f>IF(ISBLANK('Funções Transações'!U9),"", 'Funções Transações'!U9)</f>
        <v>0.6</v>
      </c>
      <c r="L165" s="420" t="str">
        <f>IF(ISBLANK('Funções Transações'!AA9),"", 'Funções Transações'!AA9)</f>
        <v/>
      </c>
      <c r="M165" s="421" t="str">
        <f>IF(ISBLANK('Funções Transações'!AB9),"", 'Funções Transações'!AB9)</f>
        <v/>
      </c>
      <c r="N165" s="422">
        <f>IF(ISBLANK('Funções Transações'!R9),"", 'Funções Transações'!R9)</f>
        <v>14.4</v>
      </c>
      <c r="O165" s="417" t="str">
        <f>IF(ISBLANK('Funções Transações'!AC9),"", 'Funções Transações'!AC9)</f>
        <v/>
      </c>
      <c r="P165" s="417" t="str">
        <f>IF(ISBLANK('Funções Transações'!AD9),"", 'Funções Transações'!AD9)</f>
        <v/>
      </c>
      <c r="Q165" s="417" t="str">
        <f>IF(ISBLANK('Funções Transações'!AE9),"", 'Funções Transações'!AE9)</f>
        <v/>
      </c>
      <c r="R165" s="417" t="str">
        <f>IF(ISBLANK('Funções Transações'!AF9),"", 'Funções Transações'!AF9)</f>
        <v/>
      </c>
      <c r="S165" s="418" t="str">
        <f>IF(ISBLANK('Funções Transações'!AG9),"", 'Funções Transações'!AG9)</f>
        <v/>
      </c>
      <c r="T165" s="423"/>
      <c r="U165" s="423"/>
      <c r="V165" s="423"/>
      <c r="W165" s="423"/>
      <c r="X165" s="423"/>
      <c r="Y165" s="423"/>
      <c r="Z165" s="423"/>
    </row>
    <row r="166" spans="1:26" ht="12.75" customHeight="1">
      <c r="A166" s="419" t="str">
        <f>IF(ISBLANK('Funções Transações'!C10),"", 'Funções Transações'!C10)</f>
        <v/>
      </c>
      <c r="B166" s="417" t="str">
        <f>IF((A166=""),"",LOOKUP(A166,'Casos de Uso'!$B$3:B$102,'Casos de Uso'!$C$3:C$102))</f>
        <v/>
      </c>
      <c r="C166" s="417" t="str">
        <f>IF(ISBLANK('Funções Transações'!B10),"",'Funções Transações'!B10)</f>
        <v/>
      </c>
      <c r="D166" s="420" t="str">
        <f>IF(ISBLANK('Funções Transações'!M10),"", 'Funções Transações'!M10)</f>
        <v/>
      </c>
      <c r="E166" s="420" t="str">
        <f>IF(ISBLANK('Funções Transações'!N10),"", 'Funções Transações'!N10)</f>
        <v/>
      </c>
      <c r="F166" s="420" t="str">
        <f>IF(ISBLANK('Funções Transações'!O10),"", 'Funções Transações'!O10)</f>
        <v/>
      </c>
      <c r="G166" s="420" t="str">
        <f>IF(ISBLANK('Funções Transações'!P10),"", 'Funções Transações'!P10)</f>
        <v/>
      </c>
      <c r="H166" s="420" t="str">
        <f>IF(ISBLANK('Funções Transações'!Q10),"", 'Funções Transações'!Q10)</f>
        <v/>
      </c>
      <c r="I166" s="421" t="str">
        <f>IF(ISBLANK('Funções Transações'!S10),"", 'Funções Transações'!S10)</f>
        <v/>
      </c>
      <c r="J166" s="421" t="str">
        <f>IF(ISBLANK('Funções Transações'!T10),"", 'Funções Transações'!T10)</f>
        <v/>
      </c>
      <c r="K166" s="421" t="str">
        <f>IF(ISBLANK('Funções Transações'!U10),"", 'Funções Transações'!U10)</f>
        <v/>
      </c>
      <c r="L166" s="420" t="str">
        <f>IF(ISBLANK('Funções Transações'!AA10),"", 'Funções Transações'!AA10)</f>
        <v/>
      </c>
      <c r="M166" s="421" t="str">
        <f>IF(ISBLANK('Funções Transações'!AB10),"", 'Funções Transações'!AB10)</f>
        <v/>
      </c>
      <c r="N166" s="422" t="str">
        <f>IF(ISBLANK('Funções Transações'!R10),"", 'Funções Transações'!R10)</f>
        <v/>
      </c>
      <c r="O166" s="417" t="str">
        <f>IF(ISBLANK('Funções Transações'!AC10),"", 'Funções Transações'!AC10)</f>
        <v/>
      </c>
      <c r="P166" s="417" t="str">
        <f>IF(ISBLANK('Funções Transações'!AC10),"", 'Funções Transações'!AC10)</f>
        <v/>
      </c>
      <c r="Q166" s="417" t="str">
        <f>IF(ISBLANK('Funções Transações'!AE10),"", 'Funções Transações'!AE10)</f>
        <v/>
      </c>
      <c r="R166" s="417" t="str">
        <f>IF(ISBLANK('Funções Transações'!AF10),"", 'Funções Transações'!AF10)</f>
        <v/>
      </c>
      <c r="S166" s="418" t="str">
        <f>IF(ISBLANK('Funções Transações'!AG10),"", 'Funções Transações'!AG10)</f>
        <v/>
      </c>
      <c r="T166" s="423"/>
      <c r="U166" s="423"/>
      <c r="V166" s="423"/>
      <c r="W166" s="423"/>
      <c r="X166" s="423"/>
      <c r="Y166" s="423"/>
      <c r="Z166" s="423"/>
    </row>
    <row r="167" spans="1:26" ht="12.75" customHeight="1">
      <c r="A167" s="419" t="str">
        <f>IF(ISBLANK('Funções Transações'!C11),"", 'Funções Transações'!C11)</f>
        <v/>
      </c>
      <c r="B167" s="417" t="str">
        <f>IF((A167=""),"",LOOKUP(A167,'Casos de Uso'!$B$3:B$102,'Casos de Uso'!$C$3:C$102))</f>
        <v/>
      </c>
      <c r="C167" s="417" t="str">
        <f>IF(ISBLANK('Funções Transações'!B11),"",'Funções Transações'!B11)</f>
        <v/>
      </c>
      <c r="D167" s="420" t="str">
        <f>IF(ISBLANK('Funções Transações'!M11),"", 'Funções Transações'!M11)</f>
        <v/>
      </c>
      <c r="E167" s="420" t="str">
        <f>IF(ISBLANK('Funções Transações'!N11),"", 'Funções Transações'!N11)</f>
        <v/>
      </c>
      <c r="F167" s="420" t="str">
        <f>IF(ISBLANK('Funções Transações'!O11),"", 'Funções Transações'!O11)</f>
        <v/>
      </c>
      <c r="G167" s="420" t="str">
        <f>IF(ISBLANK('Funções Transações'!P11),"", 'Funções Transações'!P11)</f>
        <v/>
      </c>
      <c r="H167" s="420" t="str">
        <f>IF(ISBLANK('Funções Transações'!Q11),"", 'Funções Transações'!Q11)</f>
        <v/>
      </c>
      <c r="I167" s="421" t="str">
        <f>IF(ISBLANK('Funções Transações'!S11),"", 'Funções Transações'!S11)</f>
        <v/>
      </c>
      <c r="J167" s="421" t="str">
        <f>IF(ISBLANK('Funções Transações'!T11),"", 'Funções Transações'!T11)</f>
        <v/>
      </c>
      <c r="K167" s="421" t="str">
        <f>IF(ISBLANK('Funções Transações'!U11),"", 'Funções Transações'!U11)</f>
        <v/>
      </c>
      <c r="L167" s="420" t="str">
        <f>IF(ISBLANK('Funções Transações'!AA11),"", 'Funções Transações'!AA11)</f>
        <v/>
      </c>
      <c r="M167" s="421" t="str">
        <f>IF(ISBLANK('Funções Transações'!AB11),"", 'Funções Transações'!AB11)</f>
        <v/>
      </c>
      <c r="N167" s="422" t="str">
        <f>IF(ISBLANK('Funções Transações'!R11),"", 'Funções Transações'!R11)</f>
        <v/>
      </c>
      <c r="O167" s="417" t="str">
        <f>IF(ISBLANK('Funções Transações'!AC11),"", 'Funções Transações'!AC11)</f>
        <v/>
      </c>
      <c r="P167" s="417" t="str">
        <f>IF(ISBLANK('Funções Transações'!AD11),"", 'Funções Transações'!AD11)</f>
        <v/>
      </c>
      <c r="Q167" s="417" t="str">
        <f>IF(ISBLANK('Funções Transações'!AE11),"", 'Funções Transações'!AE11)</f>
        <v/>
      </c>
      <c r="R167" s="417" t="str">
        <f>IF(ISBLANK('Funções Transações'!AF11),"", 'Funções Transações'!AF11)</f>
        <v/>
      </c>
      <c r="S167" s="418" t="str">
        <f>IF(ISBLANK('Funções Transações'!AG11),"", 'Funções Transações'!AG11)</f>
        <v/>
      </c>
      <c r="T167" s="423"/>
      <c r="U167" s="423"/>
      <c r="V167" s="423"/>
      <c r="W167" s="423"/>
      <c r="X167" s="423"/>
      <c r="Y167" s="423"/>
      <c r="Z167" s="423"/>
    </row>
    <row r="168" spans="1:26" ht="12.75" customHeight="1">
      <c r="A168" s="419" t="str">
        <f>IF(ISBLANK('Funções Transações'!C12),"", 'Funções Transações'!C12)</f>
        <v/>
      </c>
      <c r="B168" s="417" t="str">
        <f>IF((A168=""),"",LOOKUP(A168,'Casos de Uso'!$B$3:B$102,'Casos de Uso'!$C$3:C$102))</f>
        <v/>
      </c>
      <c r="C168" s="417" t="str">
        <f>IF(ISBLANK('Funções Transações'!B12),"",'Funções Transações'!B12)</f>
        <v/>
      </c>
      <c r="D168" s="420" t="str">
        <f>IF(ISBLANK('Funções Transações'!M12),"", 'Funções Transações'!M12)</f>
        <v/>
      </c>
      <c r="E168" s="420" t="str">
        <f>IF(ISBLANK('Funções Transações'!N12),"", 'Funções Transações'!N12)</f>
        <v/>
      </c>
      <c r="F168" s="420" t="str">
        <f>IF(ISBLANK('Funções Transações'!O12),"", 'Funções Transações'!O12)</f>
        <v/>
      </c>
      <c r="G168" s="420" t="str">
        <f>IF(ISBLANK('Funções Transações'!P12),"", 'Funções Transações'!P12)</f>
        <v/>
      </c>
      <c r="H168" s="420" t="str">
        <f>IF(ISBLANK('Funções Transações'!Q12),"", 'Funções Transações'!Q12)</f>
        <v/>
      </c>
      <c r="I168" s="421" t="str">
        <f>IF(ISBLANK('Funções Transações'!S12),"", 'Funções Transações'!S12)</f>
        <v/>
      </c>
      <c r="J168" s="421" t="str">
        <f>IF(ISBLANK('Funções Transações'!T12),"", 'Funções Transações'!T12)</f>
        <v/>
      </c>
      <c r="K168" s="421" t="str">
        <f>IF(ISBLANK('Funções Transações'!U12),"", 'Funções Transações'!U12)</f>
        <v/>
      </c>
      <c r="L168" s="420" t="str">
        <f>IF(ISBLANK('Funções Transações'!AA12),"", 'Funções Transações'!AA12)</f>
        <v/>
      </c>
      <c r="M168" s="421" t="str">
        <f>IF(ISBLANK('Funções Transações'!AB12),"", 'Funções Transações'!AB12)</f>
        <v/>
      </c>
      <c r="N168" s="422" t="str">
        <f>IF(ISBLANK('Funções Transações'!R12),"", 'Funções Transações'!R12)</f>
        <v/>
      </c>
      <c r="O168" s="417" t="str">
        <f>IF(ISBLANK('Funções Transações'!AC12),"", 'Funções Transações'!AC12)</f>
        <v/>
      </c>
      <c r="P168" s="417" t="str">
        <f>IF(ISBLANK('Funções Transações'!AD12),"", 'Funções Transações'!AD12)</f>
        <v/>
      </c>
      <c r="Q168" s="417" t="str">
        <f>IF(ISBLANK('Funções Transações'!AE12),"", 'Funções Transações'!AE12)</f>
        <v/>
      </c>
      <c r="R168" s="417" t="str">
        <f>IF(ISBLANK('Funções Transações'!AF12),"", 'Funções Transações'!AF12)</f>
        <v/>
      </c>
      <c r="S168" s="418" t="str">
        <f>IF(ISBLANK('Funções Transações'!AG12),"", 'Funções Transações'!AG12)</f>
        <v/>
      </c>
      <c r="T168" s="423"/>
      <c r="U168" s="423"/>
      <c r="V168" s="423"/>
      <c r="W168" s="423"/>
      <c r="X168" s="423"/>
      <c r="Y168" s="423"/>
      <c r="Z168" s="423"/>
    </row>
    <row r="169" spans="1:26" ht="12.75" customHeight="1">
      <c r="A169" s="419" t="str">
        <f>IF(ISBLANK('Funções Transações'!C13),"", 'Funções Transações'!C13)</f>
        <v/>
      </c>
      <c r="B169" s="417" t="str">
        <f>IF((A169=""),"",LOOKUP(A169,'Casos de Uso'!$B$3:B$102,'Casos de Uso'!$C$3:C$102))</f>
        <v/>
      </c>
      <c r="C169" s="417" t="str">
        <f>IF(ISBLANK('Funções Transações'!B13),"",'Funções Transações'!B13)</f>
        <v/>
      </c>
      <c r="D169" s="420" t="str">
        <f>IF(ISBLANK('Funções Transações'!M13),"", 'Funções Transações'!M13)</f>
        <v/>
      </c>
      <c r="E169" s="420" t="str">
        <f>IF(ISBLANK('Funções Transações'!N13),"", 'Funções Transações'!N13)</f>
        <v/>
      </c>
      <c r="F169" s="420" t="str">
        <f>IF(ISBLANK('Funções Transações'!O13),"", 'Funções Transações'!O13)</f>
        <v/>
      </c>
      <c r="G169" s="420" t="str">
        <f>IF(ISBLANK('Funções Transações'!P13),"", 'Funções Transações'!P13)</f>
        <v/>
      </c>
      <c r="H169" s="420" t="str">
        <f>IF(ISBLANK('Funções Transações'!Q13),"", 'Funções Transações'!Q13)</f>
        <v/>
      </c>
      <c r="I169" s="421" t="str">
        <f>IF(ISBLANK('Funções Transações'!S13),"", 'Funções Transações'!S13)</f>
        <v/>
      </c>
      <c r="J169" s="421" t="str">
        <f>IF(ISBLANK('Funções Transações'!T13),"", 'Funções Transações'!T13)</f>
        <v/>
      </c>
      <c r="K169" s="421" t="str">
        <f>IF(ISBLANK('Funções Transações'!U13),"", 'Funções Transações'!U13)</f>
        <v/>
      </c>
      <c r="L169" s="420" t="str">
        <f>IF(ISBLANK('Funções Transações'!AA13),"", 'Funções Transações'!AA13)</f>
        <v/>
      </c>
      <c r="M169" s="421" t="str">
        <f>IF(ISBLANK('Funções Transações'!AB13),"", 'Funções Transações'!AB13)</f>
        <v/>
      </c>
      <c r="N169" s="422" t="str">
        <f>IF(ISBLANK('Funções Transações'!R13),"", 'Funções Transações'!R13)</f>
        <v/>
      </c>
      <c r="O169" s="417" t="str">
        <f>IF(ISBLANK('Funções Transações'!AC13),"", 'Funções Transações'!AC13)</f>
        <v/>
      </c>
      <c r="P169" s="417" t="str">
        <f>IF(ISBLANK('Funções Transações'!AD13),"", 'Funções Transações'!AD13)</f>
        <v/>
      </c>
      <c r="Q169" s="417" t="str">
        <f>IF(ISBLANK('Funções Transações'!AE13),"", 'Funções Transações'!AE13)</f>
        <v/>
      </c>
      <c r="R169" s="417" t="str">
        <f>IF(ISBLANK('Funções Transações'!AF13),"", 'Funções Transações'!AF13)</f>
        <v/>
      </c>
      <c r="S169" s="418" t="str">
        <f>IF(ISBLANK('Funções Transações'!AG13),"", 'Funções Transações'!AG13)</f>
        <v/>
      </c>
      <c r="T169" s="423"/>
      <c r="U169" s="423"/>
      <c r="V169" s="423"/>
      <c r="W169" s="423"/>
      <c r="X169" s="423"/>
      <c r="Y169" s="423"/>
      <c r="Z169" s="423"/>
    </row>
    <row r="170" spans="1:26" ht="12.75" customHeight="1">
      <c r="A170" s="419" t="str">
        <f>IF(ISBLANK('Funções Transações'!C14),"", 'Funções Transações'!C14)</f>
        <v/>
      </c>
      <c r="B170" s="417" t="str">
        <f>IF((A170=""),"",LOOKUP(A170,'Casos de Uso'!$B$3:B$102,'Casos de Uso'!$C$3:C$102))</f>
        <v/>
      </c>
      <c r="C170" s="417" t="str">
        <f>IF(ISBLANK('Funções Transações'!B14),"",'Funções Transações'!B14)</f>
        <v/>
      </c>
      <c r="D170" s="420" t="str">
        <f>IF(ISBLANK('Funções Transações'!M14),"", 'Funções Transações'!M14)</f>
        <v/>
      </c>
      <c r="E170" s="420" t="str">
        <f>IF(ISBLANK('Funções Transações'!N14),"", 'Funções Transações'!N14)</f>
        <v/>
      </c>
      <c r="F170" s="420" t="str">
        <f>IF(ISBLANK('Funções Transações'!O14),"", 'Funções Transações'!O14)</f>
        <v/>
      </c>
      <c r="G170" s="420" t="str">
        <f>IF(ISBLANK('Funções Transações'!P14),"", 'Funções Transações'!P14)</f>
        <v/>
      </c>
      <c r="H170" s="420" t="str">
        <f>IF(ISBLANK('Funções Transações'!Q14),"", 'Funções Transações'!Q14)</f>
        <v/>
      </c>
      <c r="I170" s="421" t="str">
        <f>IF(ISBLANK('Funções Transações'!S14),"", 'Funções Transações'!S14)</f>
        <v/>
      </c>
      <c r="J170" s="421" t="str">
        <f>IF(ISBLANK('Funções Transações'!T14),"", 'Funções Transações'!T14)</f>
        <v/>
      </c>
      <c r="K170" s="421" t="str">
        <f>IF(ISBLANK('Funções Transações'!U14),"", 'Funções Transações'!U14)</f>
        <v/>
      </c>
      <c r="L170" s="420" t="str">
        <f>IF(ISBLANK('Funções Transações'!AA14),"", 'Funções Transações'!AA14)</f>
        <v/>
      </c>
      <c r="M170" s="421" t="str">
        <f>IF(ISBLANK('Funções Transações'!AB14),"", 'Funções Transações'!AB14)</f>
        <v/>
      </c>
      <c r="N170" s="422" t="str">
        <f>IF(ISBLANK('Funções Transações'!R14),"", 'Funções Transações'!R14)</f>
        <v/>
      </c>
      <c r="O170" s="417" t="str">
        <f>IF(ISBLANK('Funções Transações'!AC14),"", 'Funções Transações'!AC14)</f>
        <v/>
      </c>
      <c r="P170" s="417" t="str">
        <f>IF(ISBLANK('Funções Transações'!AD14),"", 'Funções Transações'!AD14)</f>
        <v/>
      </c>
      <c r="Q170" s="417" t="str">
        <f>IF(ISBLANK('Funções Transações'!AE14),"", 'Funções Transações'!AE14)</f>
        <v/>
      </c>
      <c r="R170" s="417" t="str">
        <f>IF(ISBLANK('Funções Transações'!AF14),"", 'Funções Transações'!AF14)</f>
        <v/>
      </c>
      <c r="S170" s="418" t="str">
        <f>IF(ISBLANK('Funções Transações'!AG14),"", 'Funções Transações'!AG14)</f>
        <v/>
      </c>
      <c r="T170" s="423"/>
      <c r="U170" s="423"/>
      <c r="V170" s="423"/>
      <c r="W170" s="423"/>
      <c r="X170" s="423"/>
      <c r="Y170" s="423"/>
      <c r="Z170" s="423"/>
    </row>
    <row r="171" spans="1:26" ht="12.75" customHeight="1">
      <c r="A171" s="419" t="str">
        <f>IF(ISBLANK('Funções Transações'!C15),"", 'Funções Transações'!C15)</f>
        <v/>
      </c>
      <c r="B171" s="417" t="str">
        <f>IF((A171=""),"",LOOKUP(A171,'Casos de Uso'!$B$3:B$102,'Casos de Uso'!$C$3:C$102))</f>
        <v/>
      </c>
      <c r="C171" s="417" t="str">
        <f>IF(ISBLANK('Funções Transações'!B15),"",'Funções Transações'!B15)</f>
        <v/>
      </c>
      <c r="D171" s="420" t="str">
        <f>IF(ISBLANK('Funções Transações'!M15),"", 'Funções Transações'!M15)</f>
        <v/>
      </c>
      <c r="E171" s="420" t="str">
        <f>IF(ISBLANK('Funções Transações'!N15),"", 'Funções Transações'!N15)</f>
        <v/>
      </c>
      <c r="F171" s="420" t="str">
        <f>IF(ISBLANK('Funções Transações'!O15),"", 'Funções Transações'!O15)</f>
        <v/>
      </c>
      <c r="G171" s="420" t="str">
        <f>IF(ISBLANK('Funções Transações'!P15),"", 'Funções Transações'!P15)</f>
        <v/>
      </c>
      <c r="H171" s="420" t="str">
        <f>IF(ISBLANK('Funções Transações'!Q15),"", 'Funções Transações'!Q15)</f>
        <v/>
      </c>
      <c r="I171" s="421" t="str">
        <f>IF(ISBLANK('Funções Transações'!S15),"", 'Funções Transações'!S15)</f>
        <v/>
      </c>
      <c r="J171" s="421" t="str">
        <f>IF(ISBLANK('Funções Transações'!T15),"", 'Funções Transações'!T15)</f>
        <v/>
      </c>
      <c r="K171" s="421" t="str">
        <f>IF(ISBLANK('Funções Transações'!U15),"", 'Funções Transações'!U15)</f>
        <v/>
      </c>
      <c r="L171" s="420" t="str">
        <f>IF(ISBLANK('Funções Transações'!AA15),"", 'Funções Transações'!AA15)</f>
        <v/>
      </c>
      <c r="M171" s="421" t="str">
        <f>IF(ISBLANK('Funções Transações'!AB15),"", 'Funções Transações'!AB15)</f>
        <v/>
      </c>
      <c r="N171" s="422" t="str">
        <f>IF(ISBLANK('Funções Transações'!R15),"", 'Funções Transações'!R15)</f>
        <v/>
      </c>
      <c r="O171" s="417" t="str">
        <f>IF(ISBLANK('Funções Transações'!AC15),"", 'Funções Transações'!AC15)</f>
        <v/>
      </c>
      <c r="P171" s="417" t="str">
        <f>IF(ISBLANK('Funções Transações'!AD15),"", 'Funções Transações'!AD15)</f>
        <v/>
      </c>
      <c r="Q171" s="417" t="str">
        <f>IF(ISBLANK('Funções Transações'!AE15),"", 'Funções Transações'!AE15)</f>
        <v/>
      </c>
      <c r="R171" s="417" t="str">
        <f>IF(ISBLANK('Funções Transações'!AF15),"", 'Funções Transações'!AF15)</f>
        <v/>
      </c>
      <c r="S171" s="418" t="str">
        <f>IF(ISBLANK('Funções Transações'!AG15),"", 'Funções Transações'!AG15)</f>
        <v/>
      </c>
      <c r="T171" s="423"/>
      <c r="U171" s="423"/>
      <c r="V171" s="423"/>
      <c r="W171" s="423"/>
      <c r="X171" s="423"/>
      <c r="Y171" s="423"/>
      <c r="Z171" s="423"/>
    </row>
    <row r="172" spans="1:26" ht="12.75" customHeight="1">
      <c r="A172" s="419" t="str">
        <f>IF(ISBLANK('Funções Transações'!C16),"", 'Funções Transações'!C16)</f>
        <v/>
      </c>
      <c r="B172" s="417" t="str">
        <f>IF((A172=""),"",LOOKUP(A172,'Casos de Uso'!$B$3:B$102,'Casos de Uso'!$C$3:C$102))</f>
        <v/>
      </c>
      <c r="C172" s="417" t="str">
        <f>IF(ISBLANK('Funções Transações'!B16),"",'Funções Transações'!B16)</f>
        <v/>
      </c>
      <c r="D172" s="420" t="str">
        <f>IF(ISBLANK('Funções Transações'!M16),"", 'Funções Transações'!M16)</f>
        <v/>
      </c>
      <c r="E172" s="420" t="str">
        <f>IF(ISBLANK('Funções Transações'!N16),"", 'Funções Transações'!N16)</f>
        <v/>
      </c>
      <c r="F172" s="420" t="str">
        <f>IF(ISBLANK('Funções Transações'!O16),"", 'Funções Transações'!O16)</f>
        <v/>
      </c>
      <c r="G172" s="420" t="str">
        <f>IF(ISBLANK('Funções Transações'!P16),"", 'Funções Transações'!P16)</f>
        <v/>
      </c>
      <c r="H172" s="420" t="str">
        <f>IF(ISBLANK('Funções Transações'!Q16),"", 'Funções Transações'!Q16)</f>
        <v/>
      </c>
      <c r="I172" s="421" t="str">
        <f>IF(ISBLANK('Funções Transações'!S16),"", 'Funções Transações'!S16)</f>
        <v/>
      </c>
      <c r="J172" s="421" t="str">
        <f>IF(ISBLANK('Funções Transações'!T16),"", 'Funções Transações'!T16)</f>
        <v/>
      </c>
      <c r="K172" s="421" t="str">
        <f>IF(ISBLANK('Funções Transações'!U16),"", 'Funções Transações'!U16)</f>
        <v/>
      </c>
      <c r="L172" s="420" t="str">
        <f>IF(ISBLANK('Funções Transações'!AA16),"", 'Funções Transações'!AA16)</f>
        <v/>
      </c>
      <c r="M172" s="421" t="str">
        <f>IF(ISBLANK('Funções Transações'!AB16),"", 'Funções Transações'!AB16)</f>
        <v/>
      </c>
      <c r="N172" s="422" t="str">
        <f>IF(ISBLANK('Funções Transações'!R16),"", 'Funções Transações'!R16)</f>
        <v/>
      </c>
      <c r="O172" s="417" t="str">
        <f>IF(ISBLANK('Funções Transações'!AC16),"", 'Funções Transações'!AC16)</f>
        <v/>
      </c>
      <c r="P172" s="417" t="str">
        <f>IF(ISBLANK('Funções Transações'!AD16),"", 'Funções Transações'!AD16)</f>
        <v/>
      </c>
      <c r="Q172" s="417" t="str">
        <f>IF(ISBLANK('Funções Transações'!AE16),"", 'Funções Transações'!AE16)</f>
        <v/>
      </c>
      <c r="R172" s="417" t="str">
        <f>IF(ISBLANK('Funções Transações'!AF16),"", 'Funções Transações'!AF16)</f>
        <v/>
      </c>
      <c r="S172" s="418" t="str">
        <f>IF(ISBLANK('Funções Transações'!AG16),"", 'Funções Transações'!AG16)</f>
        <v/>
      </c>
      <c r="T172" s="423"/>
      <c r="U172" s="423"/>
      <c r="V172" s="423"/>
      <c r="W172" s="423"/>
      <c r="X172" s="423"/>
      <c r="Y172" s="423"/>
      <c r="Z172" s="423"/>
    </row>
    <row r="173" spans="1:26" ht="12.75" customHeight="1">
      <c r="A173" s="419" t="str">
        <f>IF(ISBLANK('Funções Transações'!C17),"", 'Funções Transações'!C17)</f>
        <v/>
      </c>
      <c r="B173" s="417" t="str">
        <f>IF((A173=""),"",LOOKUP(A173,'Casos de Uso'!$B$3:B$102,'Casos de Uso'!$C$3:C$102))</f>
        <v/>
      </c>
      <c r="C173" s="417" t="str">
        <f>IF(ISBLANK('Funções Transações'!B17),"",'Funções Transações'!B17)</f>
        <v/>
      </c>
      <c r="D173" s="420" t="str">
        <f>IF(ISBLANK('Funções Transações'!M17),"", 'Funções Transações'!M17)</f>
        <v/>
      </c>
      <c r="E173" s="420" t="str">
        <f>IF(ISBLANK('Funções Transações'!N17),"", 'Funções Transações'!N17)</f>
        <v/>
      </c>
      <c r="F173" s="420" t="str">
        <f>IF(ISBLANK('Funções Transações'!O17),"", 'Funções Transações'!O17)</f>
        <v/>
      </c>
      <c r="G173" s="420" t="str">
        <f>IF(ISBLANK('Funções Transações'!P17),"", 'Funções Transações'!P17)</f>
        <v/>
      </c>
      <c r="H173" s="420" t="str">
        <f>IF(ISBLANK('Funções Transações'!Q17),"", 'Funções Transações'!Q17)</f>
        <v/>
      </c>
      <c r="I173" s="421" t="str">
        <f>IF(ISBLANK('Funções Transações'!S17),"", 'Funções Transações'!S17)</f>
        <v/>
      </c>
      <c r="J173" s="421" t="str">
        <f>IF(ISBLANK('Funções Transações'!T17),"", 'Funções Transações'!T17)</f>
        <v/>
      </c>
      <c r="K173" s="421" t="str">
        <f>IF(ISBLANK('Funções Transações'!U17),"", 'Funções Transações'!U17)</f>
        <v/>
      </c>
      <c r="L173" s="420" t="str">
        <f>IF(ISBLANK('Funções Transações'!AA17),"", 'Funções Transações'!AA17)</f>
        <v/>
      </c>
      <c r="M173" s="421" t="str">
        <f>IF(ISBLANK('Funções Transações'!AB17),"", 'Funções Transações'!AB17)</f>
        <v/>
      </c>
      <c r="N173" s="422" t="str">
        <f>IF(ISBLANK('Funções Transações'!R17),"", 'Funções Transações'!R17)</f>
        <v/>
      </c>
      <c r="O173" s="417" t="str">
        <f>IF(ISBLANK('Funções Transações'!AC17),"", 'Funções Transações'!AC17)</f>
        <v/>
      </c>
      <c r="P173" s="417" t="str">
        <f>IF(ISBLANK('Funções Transações'!AD17),"", 'Funções Transações'!AD17)</f>
        <v/>
      </c>
      <c r="Q173" s="417" t="str">
        <f>IF(ISBLANK('Funções Transações'!AE17),"", 'Funções Transações'!AE17)</f>
        <v/>
      </c>
      <c r="R173" s="417" t="str">
        <f>IF(ISBLANK('Funções Transações'!AF17),"", 'Funções Transações'!AF17)</f>
        <v/>
      </c>
      <c r="S173" s="418" t="str">
        <f>IF(ISBLANK('Funções Transações'!AG17),"", 'Funções Transações'!AG17)</f>
        <v/>
      </c>
      <c r="T173" s="423"/>
      <c r="U173" s="423"/>
      <c r="V173" s="423"/>
      <c r="W173" s="423"/>
      <c r="X173" s="423"/>
      <c r="Y173" s="423"/>
      <c r="Z173" s="423"/>
    </row>
    <row r="174" spans="1:26" ht="12.75" customHeight="1">
      <c r="A174" s="419" t="str">
        <f>IF(ISBLANK('Funções Transações'!C18),"", 'Funções Transações'!C18)</f>
        <v/>
      </c>
      <c r="B174" s="417" t="str">
        <f>IF((A174=""),"",LOOKUP(A174,'Casos de Uso'!$B$3:B$102,'Casos de Uso'!$C$3:C$102))</f>
        <v/>
      </c>
      <c r="C174" s="417" t="str">
        <f>IF(ISBLANK('Funções Transações'!B18),"",'Funções Transações'!B18)</f>
        <v/>
      </c>
      <c r="D174" s="420" t="str">
        <f>IF(ISBLANK('Funções Transações'!M18),"", 'Funções Transações'!M18)</f>
        <v/>
      </c>
      <c r="E174" s="420" t="str">
        <f>IF(ISBLANK('Funções Transações'!N18),"", 'Funções Transações'!N18)</f>
        <v/>
      </c>
      <c r="F174" s="420" t="str">
        <f>IF(ISBLANK('Funções Transações'!O18),"", 'Funções Transações'!O18)</f>
        <v/>
      </c>
      <c r="G174" s="420" t="str">
        <f>IF(ISBLANK('Funções Transações'!P18),"", 'Funções Transações'!P18)</f>
        <v/>
      </c>
      <c r="H174" s="420" t="str">
        <f>IF(ISBLANK('Funções Transações'!Q18),"", 'Funções Transações'!Q18)</f>
        <v/>
      </c>
      <c r="I174" s="421" t="str">
        <f>IF(ISBLANK('Funções Transações'!S18),"", 'Funções Transações'!S18)</f>
        <v/>
      </c>
      <c r="J174" s="421" t="str">
        <f>IF(ISBLANK('Funções Transações'!T18),"", 'Funções Transações'!T18)</f>
        <v/>
      </c>
      <c r="K174" s="421" t="str">
        <f>IF(ISBLANK('Funções Transações'!U18),"", 'Funções Transações'!U18)</f>
        <v/>
      </c>
      <c r="L174" s="420" t="str">
        <f>IF(ISBLANK('Funções Transações'!AA18),"", 'Funções Transações'!AA18)</f>
        <v/>
      </c>
      <c r="M174" s="421" t="str">
        <f>IF(ISBLANK('Funções Transações'!AB18),"", 'Funções Transações'!AB18)</f>
        <v/>
      </c>
      <c r="N174" s="422" t="str">
        <f>IF(ISBLANK('Funções Transações'!R18),"", 'Funções Transações'!R18)</f>
        <v/>
      </c>
      <c r="O174" s="417" t="str">
        <f>IF(ISBLANK('Funções Transações'!AC18),"", 'Funções Transações'!AC18)</f>
        <v/>
      </c>
      <c r="P174" s="417" t="str">
        <f>IF(ISBLANK('Funções Transações'!AD18),"", 'Funções Transações'!AD18)</f>
        <v/>
      </c>
      <c r="Q174" s="417" t="str">
        <f>IF(ISBLANK('Funções Transações'!AE18),"", 'Funções Transações'!AE18)</f>
        <v/>
      </c>
      <c r="R174" s="417" t="str">
        <f>IF(ISBLANK('Funções Transações'!AF18),"", 'Funções Transações'!AF18)</f>
        <v/>
      </c>
      <c r="S174" s="418" t="str">
        <f>IF(ISBLANK('Funções Transações'!AG18),"", 'Funções Transações'!AG18)</f>
        <v/>
      </c>
      <c r="T174" s="423"/>
      <c r="U174" s="423"/>
      <c r="V174" s="423"/>
      <c r="W174" s="423"/>
      <c r="X174" s="423"/>
      <c r="Y174" s="423"/>
      <c r="Z174" s="423"/>
    </row>
    <row r="175" spans="1:26" ht="12.75" customHeight="1">
      <c r="A175" s="419" t="str">
        <f>IF(ISBLANK('Funções Transações'!C19),"", 'Funções Transações'!C19)</f>
        <v/>
      </c>
      <c r="B175" s="417" t="str">
        <f>IF((A175=""),"",LOOKUP(A175,'Casos de Uso'!$B$3:B$102,'Casos de Uso'!$C$3:C$102))</f>
        <v/>
      </c>
      <c r="C175" s="417" t="str">
        <f>IF(ISBLANK('Funções Transações'!B19),"",'Funções Transações'!B19)</f>
        <v/>
      </c>
      <c r="D175" s="420" t="str">
        <f>IF(ISBLANK('Funções Transações'!M19),"", 'Funções Transações'!M19)</f>
        <v/>
      </c>
      <c r="E175" s="420" t="str">
        <f>IF(ISBLANK('Funções Transações'!N19),"", 'Funções Transações'!N19)</f>
        <v/>
      </c>
      <c r="F175" s="420" t="str">
        <f>IF(ISBLANK('Funções Transações'!O19),"", 'Funções Transações'!O19)</f>
        <v/>
      </c>
      <c r="G175" s="420" t="str">
        <f>IF(ISBLANK('Funções Transações'!P19),"", 'Funções Transações'!P19)</f>
        <v/>
      </c>
      <c r="H175" s="420" t="str">
        <f>IF(ISBLANK('Funções Transações'!Q19),"", 'Funções Transações'!Q19)</f>
        <v/>
      </c>
      <c r="I175" s="421" t="str">
        <f>IF(ISBLANK('Funções Transações'!S19),"", 'Funções Transações'!S19)</f>
        <v/>
      </c>
      <c r="J175" s="421" t="str">
        <f>IF(ISBLANK('Funções Transações'!T19),"", 'Funções Transações'!T19)</f>
        <v/>
      </c>
      <c r="K175" s="421" t="str">
        <f>IF(ISBLANK('Funções Transações'!U19),"", 'Funções Transações'!U19)</f>
        <v/>
      </c>
      <c r="L175" s="420" t="str">
        <f>IF(ISBLANK('Funções Transações'!AA19),"", 'Funções Transações'!AA19)</f>
        <v/>
      </c>
      <c r="M175" s="421" t="str">
        <f>IF(ISBLANK('Funções Transações'!AB19),"", 'Funções Transações'!AB19)</f>
        <v/>
      </c>
      <c r="N175" s="422" t="str">
        <f>IF(ISBLANK('Funções Transações'!R19),"", 'Funções Transações'!R19)</f>
        <v/>
      </c>
      <c r="O175" s="417" t="str">
        <f>IF(ISBLANK('Funções Transações'!AC19),"", 'Funções Transações'!AC19)</f>
        <v/>
      </c>
      <c r="P175" s="417" t="str">
        <f>IF(ISBLANK('Funções Transações'!AD19),"", 'Funções Transações'!AD19)</f>
        <v/>
      </c>
      <c r="Q175" s="417" t="str">
        <f>IF(ISBLANK('Funções Transações'!AE19),"", 'Funções Transações'!AE19)</f>
        <v/>
      </c>
      <c r="R175" s="417" t="str">
        <f>IF(ISBLANK('Funções Transações'!AF19),"", 'Funções Transações'!AF19)</f>
        <v/>
      </c>
      <c r="S175" s="418" t="str">
        <f>IF(ISBLANK('Funções Transações'!AG19),"", 'Funções Transações'!AG19)</f>
        <v/>
      </c>
      <c r="T175" s="423"/>
      <c r="U175" s="423"/>
      <c r="V175" s="423"/>
      <c r="W175" s="423"/>
      <c r="X175" s="423"/>
      <c r="Y175" s="423"/>
      <c r="Z175" s="423"/>
    </row>
    <row r="176" spans="1:26" ht="12.75" customHeight="1">
      <c r="A176" s="419" t="str">
        <f>IF(ISBLANK('Funções Transações'!C20),"", 'Funções Transações'!C20)</f>
        <v/>
      </c>
      <c r="B176" s="417" t="str">
        <f>IF((A176=""),"",LOOKUP(A176,'Casos de Uso'!$B$3:B$102,'Casos de Uso'!$C$3:C$102))</f>
        <v/>
      </c>
      <c r="C176" s="417" t="str">
        <f>IF(ISBLANK('Funções Transações'!B20),"",'Funções Transações'!B20)</f>
        <v/>
      </c>
      <c r="D176" s="420" t="str">
        <f>IF(ISBLANK('Funções Transações'!M20),"", 'Funções Transações'!M20)</f>
        <v/>
      </c>
      <c r="E176" s="420" t="str">
        <f>IF(ISBLANK('Funções Transações'!N20),"", 'Funções Transações'!N20)</f>
        <v/>
      </c>
      <c r="F176" s="420" t="str">
        <f>IF(ISBLANK('Funções Transações'!O20),"", 'Funções Transações'!O20)</f>
        <v/>
      </c>
      <c r="G176" s="420" t="str">
        <f>IF(ISBLANK('Funções Transações'!P20),"", 'Funções Transações'!P20)</f>
        <v/>
      </c>
      <c r="H176" s="420" t="str">
        <f>IF(ISBLANK('Funções Transações'!Q20),"", 'Funções Transações'!Q20)</f>
        <v/>
      </c>
      <c r="I176" s="421" t="str">
        <f>IF(ISBLANK('Funções Transações'!S20),"", 'Funções Transações'!S20)</f>
        <v/>
      </c>
      <c r="J176" s="421" t="str">
        <f>IF(ISBLANK('Funções Transações'!T20),"", 'Funções Transações'!T20)</f>
        <v/>
      </c>
      <c r="K176" s="421" t="str">
        <f>IF(ISBLANK('Funções Transações'!U20),"", 'Funções Transações'!U20)</f>
        <v/>
      </c>
      <c r="L176" s="420" t="str">
        <f>IF(ISBLANK('Funções Transações'!AA20),"", 'Funções Transações'!AA20)</f>
        <v/>
      </c>
      <c r="M176" s="421" t="str">
        <f>IF(ISBLANK('Funções Transações'!AB20),"", 'Funções Transações'!AB20)</f>
        <v/>
      </c>
      <c r="N176" s="422" t="str">
        <f>IF(ISBLANK('Funções Transações'!R20),"", 'Funções Transações'!R20)</f>
        <v/>
      </c>
      <c r="O176" s="417" t="str">
        <f>IF(ISBLANK('Funções Transações'!AC20),"", 'Funções Transações'!AC20)</f>
        <v/>
      </c>
      <c r="P176" s="417" t="str">
        <f>IF(ISBLANK('Funções Transações'!AD20),"", 'Funções Transações'!AD20)</f>
        <v/>
      </c>
      <c r="Q176" s="417" t="str">
        <f>IF(ISBLANK('Funções Transações'!AE20),"", 'Funções Transações'!AE20)</f>
        <v/>
      </c>
      <c r="R176" s="417" t="str">
        <f>IF(ISBLANK('Funções Transações'!AF20),"", 'Funções Transações'!AF20)</f>
        <v/>
      </c>
      <c r="S176" s="418" t="str">
        <f>IF(ISBLANK('Funções Transações'!AG20),"", 'Funções Transações'!AG20)</f>
        <v/>
      </c>
      <c r="T176" s="423"/>
      <c r="U176" s="423"/>
      <c r="V176" s="423"/>
      <c r="W176" s="423"/>
      <c r="X176" s="423"/>
      <c r="Y176" s="423"/>
      <c r="Z176" s="423"/>
    </row>
    <row r="177" spans="1:26" ht="12.75" customHeight="1">
      <c r="A177" s="419" t="str">
        <f>IF(ISBLANK('Funções Transações'!C21),"", 'Funções Transações'!C21)</f>
        <v/>
      </c>
      <c r="B177" s="417" t="str">
        <f>IF((A177=""),"",LOOKUP(A177,'Casos de Uso'!$B$3:B$102,'Casos de Uso'!$C$3:C$102))</f>
        <v/>
      </c>
      <c r="C177" s="417" t="str">
        <f>IF(ISBLANK('Funções Transações'!B21),"",'Funções Transações'!B21)</f>
        <v/>
      </c>
      <c r="D177" s="420" t="str">
        <f>IF(ISBLANK('Funções Transações'!M21),"", 'Funções Transações'!M21)</f>
        <v/>
      </c>
      <c r="E177" s="420" t="str">
        <f>IF(ISBLANK('Funções Transações'!N21),"", 'Funções Transações'!N21)</f>
        <v/>
      </c>
      <c r="F177" s="420" t="str">
        <f>IF(ISBLANK('Funções Transações'!O21),"", 'Funções Transações'!O21)</f>
        <v/>
      </c>
      <c r="G177" s="420" t="str">
        <f>IF(ISBLANK('Funções Transações'!P21),"", 'Funções Transações'!P21)</f>
        <v/>
      </c>
      <c r="H177" s="420" t="str">
        <f>IF(ISBLANK('Funções Transações'!Q21),"", 'Funções Transações'!Q21)</f>
        <v/>
      </c>
      <c r="I177" s="421" t="str">
        <f>IF(ISBLANK('Funções Transações'!S21),"", 'Funções Transações'!S21)</f>
        <v/>
      </c>
      <c r="J177" s="421" t="str">
        <f>IF(ISBLANK('Funções Transações'!T21),"", 'Funções Transações'!T21)</f>
        <v/>
      </c>
      <c r="K177" s="421" t="str">
        <f>IF(ISBLANK('Funções Transações'!U21),"", 'Funções Transações'!U21)</f>
        <v/>
      </c>
      <c r="L177" s="420" t="str">
        <f>IF(ISBLANK('Funções Transações'!AA21),"", 'Funções Transações'!AA21)</f>
        <v/>
      </c>
      <c r="M177" s="421" t="str">
        <f>IF(ISBLANK('Funções Transações'!AB21),"", 'Funções Transações'!AB21)</f>
        <v/>
      </c>
      <c r="N177" s="422" t="str">
        <f>IF(ISBLANK('Funções Transações'!R21),"", 'Funções Transações'!R21)</f>
        <v/>
      </c>
      <c r="O177" s="417" t="str">
        <f>IF(ISBLANK('Funções Transações'!AC21),"", 'Funções Transações'!AC21)</f>
        <v/>
      </c>
      <c r="P177" s="417" t="str">
        <f>IF(ISBLANK('Funções Transações'!AD21),"", 'Funções Transações'!AD21)</f>
        <v/>
      </c>
      <c r="Q177" s="417" t="str">
        <f>IF(ISBLANK('Funções Transações'!AE21),"", 'Funções Transações'!AE21)</f>
        <v/>
      </c>
      <c r="R177" s="417" t="str">
        <f>IF(ISBLANK('Funções Transações'!AF21),"", 'Funções Transações'!AF21)</f>
        <v/>
      </c>
      <c r="S177" s="418" t="str">
        <f>IF(ISBLANK('Funções Transações'!AG21),"", 'Funções Transações'!AG21)</f>
        <v/>
      </c>
      <c r="T177" s="423"/>
      <c r="U177" s="423"/>
      <c r="V177" s="423"/>
      <c r="W177" s="423"/>
      <c r="X177" s="423"/>
      <c r="Y177" s="423"/>
      <c r="Z177" s="423"/>
    </row>
    <row r="178" spans="1:26" ht="12.75" customHeight="1">
      <c r="A178" s="419" t="str">
        <f>IF(ISBLANK('Funções Transações'!C22),"", 'Funções Transações'!C22)</f>
        <v/>
      </c>
      <c r="B178" s="417" t="str">
        <f>IF((A178=""),"",LOOKUP(A178,'Casos de Uso'!$B$3:B$102,'Casos de Uso'!$C$3:C$102))</f>
        <v/>
      </c>
      <c r="C178" s="417" t="str">
        <f>IF(ISBLANK('Funções Transações'!B22),"",'Funções Transações'!B22)</f>
        <v/>
      </c>
      <c r="D178" s="420" t="str">
        <f>IF(ISBLANK('Funções Transações'!M22),"", 'Funções Transações'!M22)</f>
        <v/>
      </c>
      <c r="E178" s="420" t="str">
        <f>IF(ISBLANK('Funções Transações'!N22),"", 'Funções Transações'!N22)</f>
        <v/>
      </c>
      <c r="F178" s="420" t="str">
        <f>IF(ISBLANK('Funções Transações'!O22),"", 'Funções Transações'!O22)</f>
        <v/>
      </c>
      <c r="G178" s="420" t="str">
        <f>IF(ISBLANK('Funções Transações'!P22),"", 'Funções Transações'!P22)</f>
        <v/>
      </c>
      <c r="H178" s="420" t="str">
        <f>IF(ISBLANK('Funções Transações'!Q22),"", 'Funções Transações'!Q22)</f>
        <v/>
      </c>
      <c r="I178" s="421" t="str">
        <f>IF(ISBLANK('Funções Transações'!S22),"", 'Funções Transações'!S22)</f>
        <v/>
      </c>
      <c r="J178" s="421" t="str">
        <f>IF(ISBLANK('Funções Transações'!T22),"", 'Funções Transações'!T22)</f>
        <v/>
      </c>
      <c r="K178" s="421" t="str">
        <f>IF(ISBLANK('Funções Transações'!U22),"", 'Funções Transações'!U22)</f>
        <v/>
      </c>
      <c r="L178" s="420" t="str">
        <f>IF(ISBLANK('Funções Transações'!AA22),"", 'Funções Transações'!AA22)</f>
        <v/>
      </c>
      <c r="M178" s="421" t="str">
        <f>IF(ISBLANK('Funções Transações'!AB22),"", 'Funções Transações'!AB22)</f>
        <v/>
      </c>
      <c r="N178" s="422" t="str">
        <f>IF(ISBLANK('Funções Transações'!R22),"", 'Funções Transações'!R22)</f>
        <v/>
      </c>
      <c r="O178" s="417" t="str">
        <f>IF(ISBLANK('Funções Transações'!AC22),"", 'Funções Transações'!AC22)</f>
        <v/>
      </c>
      <c r="P178" s="417" t="str">
        <f>IF(ISBLANK('Funções Transações'!AD22),"", 'Funções Transações'!AD22)</f>
        <v/>
      </c>
      <c r="Q178" s="417" t="str">
        <f>IF(ISBLANK('Funções Transações'!AE22),"", 'Funções Transações'!AE22)</f>
        <v/>
      </c>
      <c r="R178" s="417" t="str">
        <f>IF(ISBLANK('Funções Transações'!AF22),"", 'Funções Transações'!AF22)</f>
        <v/>
      </c>
      <c r="S178" s="418" t="str">
        <f>IF(ISBLANK('Funções Transações'!AG22),"", 'Funções Transações'!AG22)</f>
        <v/>
      </c>
      <c r="T178" s="423"/>
      <c r="U178" s="423"/>
      <c r="V178" s="423"/>
      <c r="W178" s="423"/>
      <c r="X178" s="423"/>
      <c r="Y178" s="423"/>
      <c r="Z178" s="423"/>
    </row>
    <row r="179" spans="1:26" ht="12.75" customHeight="1">
      <c r="A179" s="419" t="str">
        <f>IF(ISBLANK('Funções Transações'!C23),"", 'Funções Transações'!C23)</f>
        <v/>
      </c>
      <c r="B179" s="417" t="str">
        <f>IF((A179=""),"",LOOKUP(A179,'Casos de Uso'!$B$3:B$102,'Casos de Uso'!$C$3:C$102))</f>
        <v/>
      </c>
      <c r="C179" s="417" t="str">
        <f>IF(ISBLANK('Funções Transações'!B23),"",'Funções Transações'!B23)</f>
        <v/>
      </c>
      <c r="D179" s="420" t="str">
        <f>IF(ISBLANK('Funções Transações'!M23),"", 'Funções Transações'!M23)</f>
        <v/>
      </c>
      <c r="E179" s="420" t="str">
        <f>IF(ISBLANK('Funções Transações'!N23),"", 'Funções Transações'!N23)</f>
        <v/>
      </c>
      <c r="F179" s="420" t="str">
        <f>IF(ISBLANK('Funções Transações'!O23),"", 'Funções Transações'!O23)</f>
        <v/>
      </c>
      <c r="G179" s="420" t="str">
        <f>IF(ISBLANK('Funções Transações'!P23),"", 'Funções Transações'!P23)</f>
        <v/>
      </c>
      <c r="H179" s="420" t="str">
        <f>IF(ISBLANK('Funções Transações'!Q23),"", 'Funções Transações'!Q23)</f>
        <v/>
      </c>
      <c r="I179" s="421" t="str">
        <f>IF(ISBLANK('Funções Transações'!S23),"", 'Funções Transações'!S23)</f>
        <v/>
      </c>
      <c r="J179" s="421" t="str">
        <f>IF(ISBLANK('Funções Transações'!T23),"", 'Funções Transações'!T23)</f>
        <v/>
      </c>
      <c r="K179" s="421" t="str">
        <f>IF(ISBLANK('Funções Transações'!U23),"", 'Funções Transações'!U23)</f>
        <v/>
      </c>
      <c r="L179" s="420" t="str">
        <f>IF(ISBLANK('Funções Transações'!AA23),"", 'Funções Transações'!AA23)</f>
        <v/>
      </c>
      <c r="M179" s="421" t="str">
        <f>IF(ISBLANK('Funções Transações'!AB23),"", 'Funções Transações'!AB23)</f>
        <v/>
      </c>
      <c r="N179" s="422" t="str">
        <f>IF(ISBLANK('Funções Transações'!R23),"", 'Funções Transações'!R23)</f>
        <v/>
      </c>
      <c r="O179" s="417" t="str">
        <f>IF(ISBLANK('Funções Transações'!AC23),"", 'Funções Transações'!AC23)</f>
        <v/>
      </c>
      <c r="P179" s="417" t="str">
        <f>IF(ISBLANK('Funções Transações'!AD23),"", 'Funções Transações'!AD23)</f>
        <v/>
      </c>
      <c r="Q179" s="417" t="str">
        <f>IF(ISBLANK('Funções Transações'!AE23),"", 'Funções Transações'!AE23)</f>
        <v/>
      </c>
      <c r="R179" s="417" t="str">
        <f>IF(ISBLANK('Funções Transações'!AF23),"", 'Funções Transações'!AF23)</f>
        <v/>
      </c>
      <c r="S179" s="418" t="str">
        <f>IF(ISBLANK('Funções Transações'!AG23),"", 'Funções Transações'!AG23)</f>
        <v/>
      </c>
      <c r="T179" s="423"/>
      <c r="U179" s="423"/>
      <c r="V179" s="423"/>
      <c r="W179" s="423"/>
      <c r="X179" s="423"/>
      <c r="Y179" s="423"/>
      <c r="Z179" s="423"/>
    </row>
    <row r="180" spans="1:26" ht="12.75" customHeight="1">
      <c r="A180" s="419" t="str">
        <f>IF(ISBLANK('Funções Transações'!C24),"", 'Funções Transações'!C24)</f>
        <v/>
      </c>
      <c r="B180" s="417" t="str">
        <f>IF((A180=""),"",LOOKUP(A180,'Casos de Uso'!$B$3:B$102,'Casos de Uso'!$C$3:C$102))</f>
        <v/>
      </c>
      <c r="C180" s="417" t="str">
        <f>IF(ISBLANK('Funções Transações'!B24),"",'Funções Transações'!B24)</f>
        <v/>
      </c>
      <c r="D180" s="420" t="str">
        <f>IF(ISBLANK('Funções Transações'!M24),"", 'Funções Transações'!M24)</f>
        <v/>
      </c>
      <c r="E180" s="420" t="str">
        <f>IF(ISBLANK('Funções Transações'!N24),"", 'Funções Transações'!N24)</f>
        <v/>
      </c>
      <c r="F180" s="420" t="str">
        <f>IF(ISBLANK('Funções Transações'!O24),"", 'Funções Transações'!O24)</f>
        <v/>
      </c>
      <c r="G180" s="420" t="str">
        <f>IF(ISBLANK('Funções Transações'!P24),"", 'Funções Transações'!P24)</f>
        <v/>
      </c>
      <c r="H180" s="420" t="str">
        <f>IF(ISBLANK('Funções Transações'!Q24),"", 'Funções Transações'!Q24)</f>
        <v/>
      </c>
      <c r="I180" s="421" t="str">
        <f>IF(ISBLANK('Funções Transações'!S24),"", 'Funções Transações'!S24)</f>
        <v/>
      </c>
      <c r="J180" s="421" t="str">
        <f>IF(ISBLANK('Funções Transações'!T24),"", 'Funções Transações'!T24)</f>
        <v/>
      </c>
      <c r="K180" s="421" t="str">
        <f>IF(ISBLANK('Funções Transações'!U24),"", 'Funções Transações'!U24)</f>
        <v/>
      </c>
      <c r="L180" s="420" t="str">
        <f>IF(ISBLANK('Funções Transações'!AA24),"", 'Funções Transações'!AA24)</f>
        <v/>
      </c>
      <c r="M180" s="421" t="str">
        <f>IF(ISBLANK('Funções Transações'!AB24),"", 'Funções Transações'!AB24)</f>
        <v/>
      </c>
      <c r="N180" s="422" t="str">
        <f>IF(ISBLANK('Funções Transações'!R24),"", 'Funções Transações'!R24)</f>
        <v/>
      </c>
      <c r="O180" s="417" t="str">
        <f>IF(ISBLANK('Funções Transações'!AC24),"", 'Funções Transações'!AC24)</f>
        <v/>
      </c>
      <c r="P180" s="417" t="str">
        <f>IF(ISBLANK('Funções Transações'!AD24),"", 'Funções Transações'!AD24)</f>
        <v/>
      </c>
      <c r="Q180" s="417" t="str">
        <f>IF(ISBLANK('Funções Transações'!AE24),"", 'Funções Transações'!AE24)</f>
        <v/>
      </c>
      <c r="R180" s="417" t="str">
        <f>IF(ISBLANK('Funções Transações'!AF24),"", 'Funções Transações'!AF24)</f>
        <v/>
      </c>
      <c r="S180" s="418" t="str">
        <f>IF(ISBLANK('Funções Transações'!AG24),"", 'Funções Transações'!AG24)</f>
        <v/>
      </c>
      <c r="T180" s="423"/>
      <c r="U180" s="423"/>
      <c r="V180" s="423"/>
      <c r="W180" s="423"/>
      <c r="X180" s="423"/>
      <c r="Y180" s="423"/>
      <c r="Z180" s="423"/>
    </row>
    <row r="181" spans="1:26" ht="12.75" customHeight="1">
      <c r="A181" s="419" t="str">
        <f>IF(ISBLANK('Funções Transações'!C25),"", 'Funções Transações'!C25)</f>
        <v/>
      </c>
      <c r="B181" s="417" t="str">
        <f>IF((A181=""),"",LOOKUP(A181,'Casos de Uso'!$B$3:B$102,'Casos de Uso'!$C$3:C$102))</f>
        <v/>
      </c>
      <c r="C181" s="417" t="str">
        <f>IF(ISBLANK('Funções Transações'!B25),"",'Funções Transações'!B25)</f>
        <v/>
      </c>
      <c r="D181" s="420" t="str">
        <f>IF(ISBLANK('Funções Transações'!M25),"", 'Funções Transações'!M25)</f>
        <v/>
      </c>
      <c r="E181" s="420" t="str">
        <f>IF(ISBLANK('Funções Transações'!N25),"", 'Funções Transações'!N25)</f>
        <v/>
      </c>
      <c r="F181" s="420" t="str">
        <f>IF(ISBLANK('Funções Transações'!O25),"", 'Funções Transações'!O25)</f>
        <v/>
      </c>
      <c r="G181" s="420" t="str">
        <f>IF(ISBLANK('Funções Transações'!P25),"", 'Funções Transações'!P25)</f>
        <v/>
      </c>
      <c r="H181" s="420" t="str">
        <f>IF(ISBLANK('Funções Transações'!Q25),"", 'Funções Transações'!Q25)</f>
        <v/>
      </c>
      <c r="I181" s="421" t="str">
        <f>IF(ISBLANK('Funções Transações'!S25),"", 'Funções Transações'!S25)</f>
        <v/>
      </c>
      <c r="J181" s="421" t="str">
        <f>IF(ISBLANK('Funções Transações'!T25),"", 'Funções Transações'!T25)</f>
        <v/>
      </c>
      <c r="K181" s="421" t="str">
        <f>IF(ISBLANK('Funções Transações'!U25),"", 'Funções Transações'!U25)</f>
        <v/>
      </c>
      <c r="L181" s="420" t="str">
        <f>IF(ISBLANK('Funções Transações'!AA25),"", 'Funções Transações'!AA25)</f>
        <v/>
      </c>
      <c r="M181" s="421" t="str">
        <f>IF(ISBLANK('Funções Transações'!AB25),"", 'Funções Transações'!AB25)</f>
        <v/>
      </c>
      <c r="N181" s="422" t="str">
        <f>IF(ISBLANK('Funções Transações'!R25),"", 'Funções Transações'!R25)</f>
        <v/>
      </c>
      <c r="O181" s="417" t="str">
        <f>IF(ISBLANK('Funções Transações'!AC25),"", 'Funções Transações'!AC25)</f>
        <v/>
      </c>
      <c r="P181" s="417" t="str">
        <f>IF(ISBLANK('Funções Transações'!AD25),"", 'Funções Transações'!AD25)</f>
        <v/>
      </c>
      <c r="Q181" s="417" t="str">
        <f>IF(ISBLANK('Funções Transações'!AE25),"", 'Funções Transações'!AE25)</f>
        <v/>
      </c>
      <c r="R181" s="417" t="str">
        <f>IF(ISBLANK('Funções Transações'!AF25),"", 'Funções Transações'!AF25)</f>
        <v/>
      </c>
      <c r="S181" s="418" t="str">
        <f>IF(ISBLANK('Funções Transações'!AG25),"", 'Funções Transações'!AG25)</f>
        <v/>
      </c>
      <c r="T181" s="423"/>
      <c r="U181" s="423"/>
      <c r="V181" s="423"/>
      <c r="W181" s="423"/>
      <c r="X181" s="423"/>
      <c r="Y181" s="423"/>
      <c r="Z181" s="423"/>
    </row>
    <row r="182" spans="1:26" ht="12.75" customHeight="1">
      <c r="A182" s="419" t="str">
        <f>IF(ISBLANK('Funções Transações'!C26),"", 'Funções Transações'!C26)</f>
        <v/>
      </c>
      <c r="B182" s="417" t="str">
        <f>IF((A182=""),"",LOOKUP(A182,'Casos de Uso'!$B$3:B$102,'Casos de Uso'!$C$3:C$102))</f>
        <v/>
      </c>
      <c r="C182" s="417" t="str">
        <f>IF(ISBLANK('Funções Transações'!B26),"",'Funções Transações'!B26)</f>
        <v/>
      </c>
      <c r="D182" s="420" t="str">
        <f>IF(ISBLANK('Funções Transações'!M26),"", 'Funções Transações'!M26)</f>
        <v/>
      </c>
      <c r="E182" s="420" t="str">
        <f>IF(ISBLANK('Funções Transações'!N26),"", 'Funções Transações'!N26)</f>
        <v/>
      </c>
      <c r="F182" s="420" t="str">
        <f>IF(ISBLANK('Funções Transações'!O26),"", 'Funções Transações'!O26)</f>
        <v/>
      </c>
      <c r="G182" s="420" t="str">
        <f>IF(ISBLANK('Funções Transações'!P26),"", 'Funções Transações'!P26)</f>
        <v/>
      </c>
      <c r="H182" s="420" t="str">
        <f>IF(ISBLANK('Funções Transações'!Q26),"", 'Funções Transações'!Q26)</f>
        <v/>
      </c>
      <c r="I182" s="421" t="str">
        <f>IF(ISBLANK('Funções Transações'!S26),"", 'Funções Transações'!S26)</f>
        <v/>
      </c>
      <c r="J182" s="421" t="str">
        <f>IF(ISBLANK('Funções Transações'!T26),"", 'Funções Transações'!T26)</f>
        <v/>
      </c>
      <c r="K182" s="421" t="str">
        <f>IF(ISBLANK('Funções Transações'!U26),"", 'Funções Transações'!U26)</f>
        <v/>
      </c>
      <c r="L182" s="420" t="str">
        <f>IF(ISBLANK('Funções Transações'!AA26),"", 'Funções Transações'!AA26)</f>
        <v/>
      </c>
      <c r="M182" s="421" t="str">
        <f>IF(ISBLANK('Funções Transações'!AB26),"", 'Funções Transações'!AB26)</f>
        <v/>
      </c>
      <c r="N182" s="422" t="str">
        <f>IF(ISBLANK('Funções Transações'!R26),"", 'Funções Transações'!R26)</f>
        <v/>
      </c>
      <c r="O182" s="417" t="str">
        <f>IF(ISBLANK('Funções Transações'!AC26),"", 'Funções Transações'!AC26)</f>
        <v/>
      </c>
      <c r="P182" s="417" t="str">
        <f>IF(ISBLANK('Funções Transações'!AD26),"", 'Funções Transações'!AD26)</f>
        <v/>
      </c>
      <c r="Q182" s="417" t="str">
        <f>IF(ISBLANK('Funções Transações'!AE26),"", 'Funções Transações'!AE26)</f>
        <v/>
      </c>
      <c r="R182" s="417" t="str">
        <f>IF(ISBLANK('Funções Transações'!AF26),"", 'Funções Transações'!AF26)</f>
        <v/>
      </c>
      <c r="S182" s="418" t="str">
        <f>IF(ISBLANK('Funções Transações'!AG26),"", 'Funções Transações'!AG26)</f>
        <v/>
      </c>
      <c r="T182" s="423"/>
      <c r="U182" s="423"/>
      <c r="V182" s="423"/>
      <c r="W182" s="423"/>
      <c r="X182" s="423"/>
      <c r="Y182" s="423"/>
      <c r="Z182" s="423"/>
    </row>
    <row r="183" spans="1:26" ht="12.75" customHeight="1">
      <c r="A183" s="419" t="str">
        <f>IF(ISBLANK('Funções Transações'!C27),"", 'Funções Transações'!C27)</f>
        <v/>
      </c>
      <c r="B183" s="417" t="str">
        <f>IF((A183=""),"",LOOKUP(A183,'Casos de Uso'!$B$3:B$102,'Casos de Uso'!$C$3:C$102))</f>
        <v/>
      </c>
      <c r="C183" s="417" t="str">
        <f>IF(ISBLANK('Funções Transações'!B27),"",'Funções Transações'!B27)</f>
        <v/>
      </c>
      <c r="D183" s="420" t="str">
        <f>IF(ISBLANK('Funções Transações'!M27),"", 'Funções Transações'!M27)</f>
        <v/>
      </c>
      <c r="E183" s="420" t="str">
        <f>IF(ISBLANK('Funções Transações'!N27),"", 'Funções Transações'!N27)</f>
        <v/>
      </c>
      <c r="F183" s="420" t="str">
        <f>IF(ISBLANK('Funções Transações'!O27),"", 'Funções Transações'!O27)</f>
        <v/>
      </c>
      <c r="G183" s="420" t="str">
        <f>IF(ISBLANK('Funções Transações'!P27),"", 'Funções Transações'!P27)</f>
        <v/>
      </c>
      <c r="H183" s="420" t="str">
        <f>IF(ISBLANK('Funções Transações'!Q27),"", 'Funções Transações'!Q27)</f>
        <v/>
      </c>
      <c r="I183" s="421" t="str">
        <f>IF(ISBLANK('Funções Transações'!S27),"", 'Funções Transações'!S27)</f>
        <v/>
      </c>
      <c r="J183" s="421" t="str">
        <f>IF(ISBLANK('Funções Transações'!T27),"", 'Funções Transações'!T27)</f>
        <v/>
      </c>
      <c r="K183" s="421" t="str">
        <f>IF(ISBLANK('Funções Transações'!U27),"", 'Funções Transações'!U27)</f>
        <v/>
      </c>
      <c r="L183" s="420" t="str">
        <f>IF(ISBLANK('Funções Transações'!AA27),"", 'Funções Transações'!AA27)</f>
        <v/>
      </c>
      <c r="M183" s="421" t="str">
        <f>IF(ISBLANK('Funções Transações'!AB27),"", 'Funções Transações'!AB27)</f>
        <v/>
      </c>
      <c r="N183" s="422" t="str">
        <f>IF(ISBLANK('Funções Transações'!R27),"", 'Funções Transações'!R27)</f>
        <v/>
      </c>
      <c r="O183" s="417" t="str">
        <f>IF(ISBLANK('Funções Transações'!AC27),"", 'Funções Transações'!AC27)</f>
        <v/>
      </c>
      <c r="P183" s="417" t="str">
        <f>IF(ISBLANK('Funções Transações'!AD27),"", 'Funções Transações'!AD27)</f>
        <v/>
      </c>
      <c r="Q183" s="417" t="str">
        <f>IF(ISBLANK('Funções Transações'!AE27),"", 'Funções Transações'!AE27)</f>
        <v/>
      </c>
      <c r="R183" s="417" t="str">
        <f>IF(ISBLANK('Funções Transações'!AF27),"", 'Funções Transações'!AF27)</f>
        <v/>
      </c>
      <c r="S183" s="418" t="str">
        <f>IF(ISBLANK('Funções Transações'!AG27),"", 'Funções Transações'!AG27)</f>
        <v/>
      </c>
      <c r="T183" s="423"/>
      <c r="U183" s="423"/>
      <c r="V183" s="423"/>
      <c r="W183" s="423"/>
      <c r="X183" s="423"/>
      <c r="Y183" s="423"/>
      <c r="Z183" s="423"/>
    </row>
    <row r="184" spans="1:26" ht="12.75" customHeight="1">
      <c r="A184" s="419" t="str">
        <f>IF(ISBLANK('Funções Transações'!C28),"", 'Funções Transações'!C28)</f>
        <v/>
      </c>
      <c r="B184" s="417" t="str">
        <f>IF((A184=""),"",LOOKUP(A184,'Casos de Uso'!$B$3:B$102,'Casos de Uso'!$C$3:C$102))</f>
        <v/>
      </c>
      <c r="C184" s="417" t="str">
        <f>IF(ISBLANK('Funções Transações'!B28),"",'Funções Transações'!B28)</f>
        <v/>
      </c>
      <c r="D184" s="420" t="str">
        <f>IF(ISBLANK('Funções Transações'!M28),"", 'Funções Transações'!M28)</f>
        <v/>
      </c>
      <c r="E184" s="420" t="str">
        <f>IF(ISBLANK('Funções Transações'!N28),"", 'Funções Transações'!N28)</f>
        <v/>
      </c>
      <c r="F184" s="420" t="str">
        <f>IF(ISBLANK('Funções Transações'!O28),"", 'Funções Transações'!O28)</f>
        <v/>
      </c>
      <c r="G184" s="420" t="str">
        <f>IF(ISBLANK('Funções Transações'!P28),"", 'Funções Transações'!P28)</f>
        <v/>
      </c>
      <c r="H184" s="420" t="str">
        <f>IF(ISBLANK('Funções Transações'!Q28),"", 'Funções Transações'!Q28)</f>
        <v/>
      </c>
      <c r="I184" s="421" t="str">
        <f>IF(ISBLANK('Funções Transações'!S28),"", 'Funções Transações'!S28)</f>
        <v/>
      </c>
      <c r="J184" s="421" t="str">
        <f>IF(ISBLANK('Funções Transações'!T28),"", 'Funções Transações'!T28)</f>
        <v/>
      </c>
      <c r="K184" s="421" t="str">
        <f>IF(ISBLANK('Funções Transações'!U28),"", 'Funções Transações'!U28)</f>
        <v/>
      </c>
      <c r="L184" s="420" t="str">
        <f>IF(ISBLANK('Funções Transações'!AA28),"", 'Funções Transações'!AA28)</f>
        <v/>
      </c>
      <c r="M184" s="421" t="str">
        <f>IF(ISBLANK('Funções Transações'!AB28),"", 'Funções Transações'!AB28)</f>
        <v/>
      </c>
      <c r="N184" s="422" t="str">
        <f>IF(ISBLANK('Funções Transações'!R28),"", 'Funções Transações'!R28)</f>
        <v/>
      </c>
      <c r="O184" s="417" t="str">
        <f>IF(ISBLANK('Funções Transações'!AC28),"", 'Funções Transações'!AC28)</f>
        <v/>
      </c>
      <c r="P184" s="417" t="str">
        <f>IF(ISBLANK('Funções Transações'!AD28),"", 'Funções Transações'!AD28)</f>
        <v/>
      </c>
      <c r="Q184" s="417" t="str">
        <f>IF(ISBLANK('Funções Transações'!AE28),"", 'Funções Transações'!AE28)</f>
        <v/>
      </c>
      <c r="R184" s="417" t="str">
        <f>IF(ISBLANK('Funções Transações'!AF28),"", 'Funções Transações'!AF28)</f>
        <v/>
      </c>
      <c r="S184" s="418" t="str">
        <f>IF(ISBLANK('Funções Transações'!AG28),"", 'Funções Transações'!AG28)</f>
        <v/>
      </c>
      <c r="T184" s="423"/>
      <c r="U184" s="423"/>
      <c r="V184" s="423"/>
      <c r="W184" s="423"/>
      <c r="X184" s="423"/>
      <c r="Y184" s="423"/>
      <c r="Z184" s="423"/>
    </row>
    <row r="185" spans="1:26" ht="12.75" customHeight="1">
      <c r="A185" s="419" t="str">
        <f>IF(ISBLANK('Funções Transações'!C29),"", 'Funções Transações'!C29)</f>
        <v/>
      </c>
      <c r="B185" s="417" t="str">
        <f>IF((A185=""),"",LOOKUP(A185,'Casos de Uso'!$B$3:B$102,'Casos de Uso'!$C$3:C$102))</f>
        <v/>
      </c>
      <c r="C185" s="417" t="str">
        <f>IF(ISBLANK('Funções Transações'!B29),"",'Funções Transações'!B29)</f>
        <v/>
      </c>
      <c r="D185" s="420" t="str">
        <f>IF(ISBLANK('Funções Transações'!M29),"", 'Funções Transações'!M29)</f>
        <v/>
      </c>
      <c r="E185" s="420" t="str">
        <f>IF(ISBLANK('Funções Transações'!N29),"", 'Funções Transações'!N29)</f>
        <v/>
      </c>
      <c r="F185" s="420" t="str">
        <f>IF(ISBLANK('Funções Transações'!O29),"", 'Funções Transações'!O29)</f>
        <v/>
      </c>
      <c r="G185" s="420" t="str">
        <f>IF(ISBLANK('Funções Transações'!P29),"", 'Funções Transações'!P29)</f>
        <v/>
      </c>
      <c r="H185" s="420" t="str">
        <f>IF(ISBLANK('Funções Transações'!Q29),"", 'Funções Transações'!Q29)</f>
        <v/>
      </c>
      <c r="I185" s="421" t="str">
        <f>IF(ISBLANK('Funções Transações'!S29),"", 'Funções Transações'!S29)</f>
        <v/>
      </c>
      <c r="J185" s="421" t="str">
        <f>IF(ISBLANK('Funções Transações'!T29),"", 'Funções Transações'!T29)</f>
        <v/>
      </c>
      <c r="K185" s="421" t="str">
        <f>IF(ISBLANK('Funções Transações'!U29),"", 'Funções Transações'!U29)</f>
        <v/>
      </c>
      <c r="L185" s="420" t="str">
        <f>IF(ISBLANK('Funções Transações'!AA29),"", 'Funções Transações'!AA29)</f>
        <v/>
      </c>
      <c r="M185" s="421" t="str">
        <f>IF(ISBLANK('Funções Transações'!AB29),"", 'Funções Transações'!AB29)</f>
        <v/>
      </c>
      <c r="N185" s="422" t="str">
        <f>IF(ISBLANK('Funções Transações'!R29),"", 'Funções Transações'!R29)</f>
        <v/>
      </c>
      <c r="O185" s="417" t="str">
        <f>IF(ISBLANK('Funções Transações'!AC29),"", 'Funções Transações'!AC29)</f>
        <v/>
      </c>
      <c r="P185" s="417" t="str">
        <f>IF(ISBLANK('Funções Transações'!AD29),"", 'Funções Transações'!AD29)</f>
        <v/>
      </c>
      <c r="Q185" s="417" t="str">
        <f>IF(ISBLANK('Funções Transações'!AE29),"", 'Funções Transações'!AE29)</f>
        <v/>
      </c>
      <c r="R185" s="417" t="str">
        <f>IF(ISBLANK('Funções Transações'!AF29),"", 'Funções Transações'!AF29)</f>
        <v/>
      </c>
      <c r="S185" s="418" t="str">
        <f>IF(ISBLANK('Funções Transações'!AG29),"", 'Funções Transações'!AG29)</f>
        <v/>
      </c>
      <c r="T185" s="423"/>
      <c r="U185" s="423"/>
      <c r="V185" s="423"/>
      <c r="W185" s="423"/>
      <c r="X185" s="423"/>
      <c r="Y185" s="423"/>
      <c r="Z185" s="423"/>
    </row>
    <row r="186" spans="1:26" ht="12.75" customHeight="1">
      <c r="A186" s="419" t="str">
        <f>IF(ISBLANK('Funções Transações'!C30),"", 'Funções Transações'!C30)</f>
        <v/>
      </c>
      <c r="B186" s="417" t="str">
        <f>IF((A186=""),"",LOOKUP(A186,'Casos de Uso'!$B$3:B$102,'Casos de Uso'!$C$3:C$102))</f>
        <v/>
      </c>
      <c r="C186" s="417" t="str">
        <f>IF(ISBLANK('Funções Transações'!B30),"",'Funções Transações'!B30)</f>
        <v/>
      </c>
      <c r="D186" s="420" t="str">
        <f>IF(ISBLANK('Funções Transações'!M30),"", 'Funções Transações'!M30)</f>
        <v/>
      </c>
      <c r="E186" s="420" t="str">
        <f>IF(ISBLANK('Funções Transações'!N30),"", 'Funções Transações'!N30)</f>
        <v/>
      </c>
      <c r="F186" s="420" t="str">
        <f>IF(ISBLANK('Funções Transações'!O30),"", 'Funções Transações'!O30)</f>
        <v/>
      </c>
      <c r="G186" s="420" t="str">
        <f>IF(ISBLANK('Funções Transações'!P30),"", 'Funções Transações'!P30)</f>
        <v/>
      </c>
      <c r="H186" s="420" t="str">
        <f>IF(ISBLANK('Funções Transações'!Q30),"", 'Funções Transações'!Q30)</f>
        <v/>
      </c>
      <c r="I186" s="421" t="str">
        <f>IF(ISBLANK('Funções Transações'!S30),"", 'Funções Transações'!S30)</f>
        <v/>
      </c>
      <c r="J186" s="421" t="str">
        <f>IF(ISBLANK('Funções Transações'!T30),"", 'Funções Transações'!T30)</f>
        <v/>
      </c>
      <c r="K186" s="421" t="str">
        <f>IF(ISBLANK('Funções Transações'!U30),"", 'Funções Transações'!U30)</f>
        <v/>
      </c>
      <c r="L186" s="420" t="str">
        <f>IF(ISBLANK('Funções Transações'!AA30),"", 'Funções Transações'!AA30)</f>
        <v/>
      </c>
      <c r="M186" s="421" t="str">
        <f>IF(ISBLANK('Funções Transações'!AB30),"", 'Funções Transações'!AB30)</f>
        <v/>
      </c>
      <c r="N186" s="422" t="str">
        <f>IF(ISBLANK('Funções Transações'!R30),"", 'Funções Transações'!R30)</f>
        <v/>
      </c>
      <c r="O186" s="417" t="str">
        <f>IF(ISBLANK('Funções Transações'!AC30),"", 'Funções Transações'!AC30)</f>
        <v/>
      </c>
      <c r="P186" s="417" t="str">
        <f>IF(ISBLANK('Funções Transações'!AD30),"", 'Funções Transações'!AD30)</f>
        <v/>
      </c>
      <c r="Q186" s="417" t="str">
        <f>IF(ISBLANK('Funções Transações'!AE30),"", 'Funções Transações'!AE30)</f>
        <v/>
      </c>
      <c r="R186" s="417" t="str">
        <f>IF(ISBLANK('Funções Transações'!AF30),"", 'Funções Transações'!AF30)</f>
        <v/>
      </c>
      <c r="S186" s="418" t="str">
        <f>IF(ISBLANK('Funções Transações'!AG30),"", 'Funções Transações'!AG30)</f>
        <v/>
      </c>
      <c r="T186" s="423"/>
      <c r="U186" s="423"/>
      <c r="V186" s="423"/>
      <c r="W186" s="423"/>
      <c r="X186" s="423"/>
      <c r="Y186" s="423"/>
      <c r="Z186" s="423"/>
    </row>
    <row r="187" spans="1:26" ht="12.75" customHeight="1">
      <c r="A187" s="419" t="str">
        <f>IF(ISBLANK('Funções Transações'!C31),"", 'Funções Transações'!C31)</f>
        <v/>
      </c>
      <c r="B187" s="417" t="str">
        <f>IF((A187=""),"",LOOKUP(A187,'Casos de Uso'!$B$3:B$102,'Casos de Uso'!$C$3:C$102))</f>
        <v/>
      </c>
      <c r="C187" s="417" t="str">
        <f>IF(ISBLANK('Funções Transações'!B31),"",'Funções Transações'!B31)</f>
        <v/>
      </c>
      <c r="D187" s="420" t="str">
        <f>IF(ISBLANK('Funções Transações'!M31),"", 'Funções Transações'!M31)</f>
        <v/>
      </c>
      <c r="E187" s="420" t="str">
        <f>IF(ISBLANK('Funções Transações'!N31),"", 'Funções Transações'!N31)</f>
        <v/>
      </c>
      <c r="F187" s="420" t="str">
        <f>IF(ISBLANK('Funções Transações'!O31),"", 'Funções Transações'!O31)</f>
        <v/>
      </c>
      <c r="G187" s="420" t="str">
        <f>IF(ISBLANK('Funções Transações'!P31),"", 'Funções Transações'!P31)</f>
        <v/>
      </c>
      <c r="H187" s="420" t="str">
        <f>IF(ISBLANK('Funções Transações'!Q31),"", 'Funções Transações'!Q31)</f>
        <v/>
      </c>
      <c r="I187" s="421" t="str">
        <f>IF(ISBLANK('Funções Transações'!S31),"", 'Funções Transações'!S31)</f>
        <v/>
      </c>
      <c r="J187" s="421" t="str">
        <f>IF(ISBLANK('Funções Transações'!T31),"", 'Funções Transações'!T31)</f>
        <v/>
      </c>
      <c r="K187" s="421" t="str">
        <f>IF(ISBLANK('Funções Transações'!U31),"", 'Funções Transações'!U31)</f>
        <v/>
      </c>
      <c r="L187" s="420" t="str">
        <f>IF(ISBLANK('Funções Transações'!AA31),"", 'Funções Transações'!AA31)</f>
        <v/>
      </c>
      <c r="M187" s="421" t="str">
        <f>IF(ISBLANK('Funções Transações'!AB31),"", 'Funções Transações'!AB31)</f>
        <v/>
      </c>
      <c r="N187" s="422" t="str">
        <f>IF(ISBLANK('Funções Transações'!R31),"", 'Funções Transações'!R31)</f>
        <v/>
      </c>
      <c r="O187" s="417" t="str">
        <f>IF(ISBLANK('Funções Transações'!AC31),"", 'Funções Transações'!AC31)</f>
        <v/>
      </c>
      <c r="P187" s="417" t="str">
        <f>IF(ISBLANK('Funções Transações'!AD31),"", 'Funções Transações'!AD31)</f>
        <v/>
      </c>
      <c r="Q187" s="417" t="str">
        <f>IF(ISBLANK('Funções Transações'!AE31),"", 'Funções Transações'!AE31)</f>
        <v/>
      </c>
      <c r="R187" s="417" t="str">
        <f>IF(ISBLANK('Funções Transações'!AF31),"", 'Funções Transações'!AF31)</f>
        <v/>
      </c>
      <c r="S187" s="418" t="str">
        <f>IF(ISBLANK('Funções Transações'!AG31),"", 'Funções Transações'!AG31)</f>
        <v/>
      </c>
      <c r="T187" s="423"/>
      <c r="U187" s="423"/>
      <c r="V187" s="423"/>
      <c r="W187" s="423"/>
      <c r="X187" s="423"/>
      <c r="Y187" s="423"/>
      <c r="Z187" s="423"/>
    </row>
    <row r="188" spans="1:26" ht="12.75" customHeight="1">
      <c r="A188" s="419" t="str">
        <f>IF(ISBLANK('Funções Transações'!C32),"", 'Funções Transações'!C32)</f>
        <v/>
      </c>
      <c r="B188" s="417" t="str">
        <f>IF((A188=""),"",LOOKUP(A188,'Casos de Uso'!$B$3:B$102,'Casos de Uso'!$C$3:C$102))</f>
        <v/>
      </c>
      <c r="C188" s="417" t="str">
        <f>IF(ISBLANK('Funções Transações'!B32),"",'Funções Transações'!B32)</f>
        <v/>
      </c>
      <c r="D188" s="420" t="str">
        <f>IF(ISBLANK('Funções Transações'!M32),"", 'Funções Transações'!M32)</f>
        <v/>
      </c>
      <c r="E188" s="420" t="str">
        <f>IF(ISBLANK('Funções Transações'!N32),"", 'Funções Transações'!N32)</f>
        <v/>
      </c>
      <c r="F188" s="420" t="str">
        <f>IF(ISBLANK('Funções Transações'!O32),"", 'Funções Transações'!O32)</f>
        <v/>
      </c>
      <c r="G188" s="420" t="str">
        <f>IF(ISBLANK('Funções Transações'!P32),"", 'Funções Transações'!P32)</f>
        <v/>
      </c>
      <c r="H188" s="420" t="str">
        <f>IF(ISBLANK('Funções Transações'!Q32),"", 'Funções Transações'!Q32)</f>
        <v/>
      </c>
      <c r="I188" s="421" t="str">
        <f>IF(ISBLANK('Funções Transações'!S32),"", 'Funções Transações'!S32)</f>
        <v/>
      </c>
      <c r="J188" s="421" t="str">
        <f>IF(ISBLANK('Funções Transações'!T32),"", 'Funções Transações'!T32)</f>
        <v/>
      </c>
      <c r="K188" s="421" t="str">
        <f>IF(ISBLANK('Funções Transações'!U32),"", 'Funções Transações'!U32)</f>
        <v/>
      </c>
      <c r="L188" s="420" t="str">
        <f>IF(ISBLANK('Funções Transações'!AA32),"", 'Funções Transações'!AA32)</f>
        <v/>
      </c>
      <c r="M188" s="421" t="str">
        <f>IF(ISBLANK('Funções Transações'!AB32),"", 'Funções Transações'!AB32)</f>
        <v/>
      </c>
      <c r="N188" s="422" t="str">
        <f>IF(ISBLANK('Funções Transações'!R32),"", 'Funções Transações'!R32)</f>
        <v/>
      </c>
      <c r="O188" s="417" t="str">
        <f>IF(ISBLANK('Funções Transações'!AC32),"", 'Funções Transações'!AC32)</f>
        <v/>
      </c>
      <c r="P188" s="417" t="str">
        <f>IF(ISBLANK('Funções Transações'!AD32),"", 'Funções Transações'!AD32)</f>
        <v/>
      </c>
      <c r="Q188" s="417" t="str">
        <f>IF(ISBLANK('Funções Transações'!AE32),"", 'Funções Transações'!AE32)</f>
        <v/>
      </c>
      <c r="R188" s="417" t="str">
        <f>IF(ISBLANK('Funções Transações'!AF32),"", 'Funções Transações'!AF32)</f>
        <v/>
      </c>
      <c r="S188" s="418" t="str">
        <f>IF(ISBLANK('Funções Transações'!AG32),"", 'Funções Transações'!AG32)</f>
        <v/>
      </c>
      <c r="T188" s="423"/>
      <c r="U188" s="423"/>
      <c r="V188" s="423"/>
      <c r="W188" s="423"/>
      <c r="X188" s="423"/>
      <c r="Y188" s="423"/>
      <c r="Z188" s="423"/>
    </row>
    <row r="189" spans="1:26" ht="12.75" customHeight="1">
      <c r="A189" s="419" t="str">
        <f>IF(ISBLANK('Funções Transações'!C33),"", 'Funções Transações'!C33)</f>
        <v/>
      </c>
      <c r="B189" s="417" t="str">
        <f>IF((A189=""),"",LOOKUP(A189,'Casos de Uso'!$B$3:B$102,'Casos de Uso'!$C$3:C$102))</f>
        <v/>
      </c>
      <c r="C189" s="417" t="str">
        <f>IF(ISBLANK('Funções Transações'!B33),"",'Funções Transações'!B33)</f>
        <v/>
      </c>
      <c r="D189" s="420" t="str">
        <f>IF(ISBLANK('Funções Transações'!M33),"", 'Funções Transações'!M33)</f>
        <v/>
      </c>
      <c r="E189" s="420" t="str">
        <f>IF(ISBLANK('Funções Transações'!N33),"", 'Funções Transações'!N33)</f>
        <v/>
      </c>
      <c r="F189" s="420" t="str">
        <f>IF(ISBLANK('Funções Transações'!O33),"", 'Funções Transações'!O33)</f>
        <v/>
      </c>
      <c r="G189" s="420" t="str">
        <f>IF(ISBLANK('Funções Transações'!P33),"", 'Funções Transações'!P33)</f>
        <v/>
      </c>
      <c r="H189" s="420" t="str">
        <f>IF(ISBLANK('Funções Transações'!Q33),"", 'Funções Transações'!Q33)</f>
        <v/>
      </c>
      <c r="I189" s="421" t="str">
        <f>IF(ISBLANK('Funções Transações'!S33),"", 'Funções Transações'!S33)</f>
        <v/>
      </c>
      <c r="J189" s="421" t="str">
        <f>IF(ISBLANK('Funções Transações'!T33),"", 'Funções Transações'!T33)</f>
        <v/>
      </c>
      <c r="K189" s="421" t="str">
        <f>IF(ISBLANK('Funções Transações'!U33),"", 'Funções Transações'!U33)</f>
        <v/>
      </c>
      <c r="L189" s="420" t="str">
        <f>IF(ISBLANK('Funções Transações'!AA33),"", 'Funções Transações'!AA33)</f>
        <v/>
      </c>
      <c r="M189" s="421" t="str">
        <f>IF(ISBLANK('Funções Transações'!AB33),"", 'Funções Transações'!AB33)</f>
        <v/>
      </c>
      <c r="N189" s="422" t="str">
        <f>IF(ISBLANK('Funções Transações'!R33),"", 'Funções Transações'!R33)</f>
        <v/>
      </c>
      <c r="O189" s="417" t="str">
        <f>IF(ISBLANK('Funções Transações'!AC33),"", 'Funções Transações'!AC33)</f>
        <v/>
      </c>
      <c r="P189" s="417" t="str">
        <f>IF(ISBLANK('Funções Transações'!AD33),"", 'Funções Transações'!AD33)</f>
        <v/>
      </c>
      <c r="Q189" s="417" t="str">
        <f>IF(ISBLANK('Funções Transações'!AE33),"", 'Funções Transações'!AE33)</f>
        <v/>
      </c>
      <c r="R189" s="417" t="str">
        <f>IF(ISBLANK('Funções Transações'!AF33),"", 'Funções Transações'!AF33)</f>
        <v/>
      </c>
      <c r="S189" s="418" t="str">
        <f>IF(ISBLANK('Funções Transações'!AG33),"", 'Funções Transações'!AG33)</f>
        <v/>
      </c>
      <c r="T189" s="423"/>
      <c r="U189" s="423"/>
      <c r="V189" s="423"/>
      <c r="W189" s="423"/>
      <c r="X189" s="423"/>
      <c r="Y189" s="423"/>
      <c r="Z189" s="423"/>
    </row>
    <row r="190" spans="1:26" ht="12.75" customHeight="1">
      <c r="A190" s="419" t="str">
        <f>IF(ISBLANK('Funções Transações'!C34),"", 'Funções Transações'!C34)</f>
        <v/>
      </c>
      <c r="B190" s="417" t="str">
        <f>IF((A190=""),"",LOOKUP(A190,'Casos de Uso'!$B$3:B$102,'Casos de Uso'!$C$3:C$102))</f>
        <v/>
      </c>
      <c r="C190" s="417" t="str">
        <f>IF(ISBLANK('Funções Transações'!B34),"",'Funções Transações'!B34)</f>
        <v/>
      </c>
      <c r="D190" s="420" t="str">
        <f>IF(ISBLANK('Funções Transações'!M34),"", 'Funções Transações'!M34)</f>
        <v/>
      </c>
      <c r="E190" s="420" t="str">
        <f>IF(ISBLANK('Funções Transações'!N34),"", 'Funções Transações'!N34)</f>
        <v/>
      </c>
      <c r="F190" s="420" t="str">
        <f>IF(ISBLANK('Funções Transações'!O34),"", 'Funções Transações'!O34)</f>
        <v/>
      </c>
      <c r="G190" s="420" t="str">
        <f>IF(ISBLANK('Funções Transações'!P34),"", 'Funções Transações'!P34)</f>
        <v/>
      </c>
      <c r="H190" s="420" t="str">
        <f>IF(ISBLANK('Funções Transações'!Q34),"", 'Funções Transações'!Q34)</f>
        <v/>
      </c>
      <c r="I190" s="421" t="str">
        <f>IF(ISBLANK('Funções Transações'!S34),"", 'Funções Transações'!S34)</f>
        <v/>
      </c>
      <c r="J190" s="421" t="str">
        <f>IF(ISBLANK('Funções Transações'!T34),"", 'Funções Transações'!T34)</f>
        <v/>
      </c>
      <c r="K190" s="421" t="str">
        <f>IF(ISBLANK('Funções Transações'!U34),"", 'Funções Transações'!U34)</f>
        <v/>
      </c>
      <c r="L190" s="420" t="str">
        <f>IF(ISBLANK('Funções Transações'!AA34),"", 'Funções Transações'!AA34)</f>
        <v/>
      </c>
      <c r="M190" s="421" t="str">
        <f>IF(ISBLANK('Funções Transações'!AB34),"", 'Funções Transações'!AB34)</f>
        <v/>
      </c>
      <c r="N190" s="422" t="str">
        <f>IF(ISBLANK('Funções Transações'!R34),"", 'Funções Transações'!R34)</f>
        <v/>
      </c>
      <c r="O190" s="417" t="str">
        <f>IF(ISBLANK('Funções Transações'!AC34),"", 'Funções Transações'!AC34)</f>
        <v/>
      </c>
      <c r="P190" s="417" t="str">
        <f>IF(ISBLANK('Funções Transações'!AD34),"", 'Funções Transações'!AD34)</f>
        <v/>
      </c>
      <c r="Q190" s="417" t="str">
        <f>IF(ISBLANK('Funções Transações'!AE34),"", 'Funções Transações'!AE34)</f>
        <v/>
      </c>
      <c r="R190" s="417" t="str">
        <f>IF(ISBLANK('Funções Transações'!AF34),"", 'Funções Transações'!AF34)</f>
        <v/>
      </c>
      <c r="S190" s="418" t="str">
        <f>IF(ISBLANK('Funções Transações'!AG34),"", 'Funções Transações'!AG34)</f>
        <v/>
      </c>
      <c r="T190" s="423"/>
      <c r="U190" s="423"/>
      <c r="V190" s="423"/>
      <c r="W190" s="423"/>
      <c r="X190" s="423"/>
      <c r="Y190" s="423"/>
      <c r="Z190" s="423"/>
    </row>
    <row r="191" spans="1:26" ht="12.75" customHeight="1">
      <c r="A191" s="419" t="str">
        <f>IF(ISBLANK('Funções Transações'!C35),"", 'Funções Transações'!C35)</f>
        <v/>
      </c>
      <c r="B191" s="417" t="str">
        <f>IF((A191=""),"",LOOKUP(A191,'Casos de Uso'!$B$3:B$102,'Casos de Uso'!$C$3:C$102))</f>
        <v/>
      </c>
      <c r="C191" s="417" t="str">
        <f>IF(ISBLANK('Funções Transações'!B35),"",'Funções Transações'!B35)</f>
        <v/>
      </c>
      <c r="D191" s="420" t="str">
        <f>IF(ISBLANK('Funções Transações'!M35),"", 'Funções Transações'!M35)</f>
        <v/>
      </c>
      <c r="E191" s="420" t="str">
        <f>IF(ISBLANK('Funções Transações'!N35),"", 'Funções Transações'!N35)</f>
        <v/>
      </c>
      <c r="F191" s="420" t="str">
        <f>IF(ISBLANK('Funções Transações'!O35),"", 'Funções Transações'!O35)</f>
        <v/>
      </c>
      <c r="G191" s="420" t="str">
        <f>IF(ISBLANK('Funções Transações'!P35),"", 'Funções Transações'!P35)</f>
        <v/>
      </c>
      <c r="H191" s="420" t="str">
        <f>IF(ISBLANK('Funções Transações'!Q35),"", 'Funções Transações'!Q35)</f>
        <v/>
      </c>
      <c r="I191" s="421" t="str">
        <f>IF(ISBLANK('Funções Transações'!S35),"", 'Funções Transações'!S35)</f>
        <v/>
      </c>
      <c r="J191" s="421" t="str">
        <f>IF(ISBLANK('Funções Transações'!T35),"", 'Funções Transações'!T35)</f>
        <v/>
      </c>
      <c r="K191" s="421" t="str">
        <f>IF(ISBLANK('Funções Transações'!U35),"", 'Funções Transações'!U35)</f>
        <v/>
      </c>
      <c r="L191" s="420" t="str">
        <f>IF(ISBLANK('Funções Transações'!AA35),"", 'Funções Transações'!AA35)</f>
        <v/>
      </c>
      <c r="M191" s="421" t="str">
        <f>IF(ISBLANK('Funções Transações'!AB35),"", 'Funções Transações'!AB35)</f>
        <v/>
      </c>
      <c r="N191" s="422" t="str">
        <f>IF(ISBLANK('Funções Transações'!R35),"", 'Funções Transações'!R35)</f>
        <v/>
      </c>
      <c r="O191" s="417" t="str">
        <f>IF(ISBLANK('Funções Transações'!AC35),"", 'Funções Transações'!AC35)</f>
        <v/>
      </c>
      <c r="P191" s="417" t="str">
        <f>IF(ISBLANK('Funções Transações'!AD35),"", 'Funções Transações'!AD35)</f>
        <v/>
      </c>
      <c r="Q191" s="417" t="str">
        <f>IF(ISBLANK('Funções Transações'!AE35),"", 'Funções Transações'!AE35)</f>
        <v/>
      </c>
      <c r="R191" s="417" t="str">
        <f>IF(ISBLANK('Funções Transações'!AF35),"", 'Funções Transações'!AF35)</f>
        <v/>
      </c>
      <c r="S191" s="418" t="str">
        <f>IF(ISBLANK('Funções Transações'!AG35),"", 'Funções Transações'!AG35)</f>
        <v/>
      </c>
      <c r="T191" s="423"/>
      <c r="U191" s="423"/>
      <c r="V191" s="423"/>
      <c r="W191" s="423"/>
      <c r="X191" s="423"/>
      <c r="Y191" s="423"/>
      <c r="Z191" s="423"/>
    </row>
    <row r="192" spans="1:26" ht="12.75" customHeight="1">
      <c r="A192" s="419" t="str">
        <f>IF(ISBLANK('Funções Transações'!C36),"", 'Funções Transações'!C36)</f>
        <v/>
      </c>
      <c r="B192" s="417" t="str">
        <f>IF((A192=""),"",LOOKUP(A192,'Casos de Uso'!$B$3:B$102,'Casos de Uso'!$C$3:C$102))</f>
        <v/>
      </c>
      <c r="C192" s="417" t="str">
        <f>IF(ISBLANK('Funções Transações'!B36),"",'Funções Transações'!B36)</f>
        <v/>
      </c>
      <c r="D192" s="420" t="str">
        <f>IF(ISBLANK('Funções Transações'!M36),"", 'Funções Transações'!M36)</f>
        <v/>
      </c>
      <c r="E192" s="420" t="str">
        <f>IF(ISBLANK('Funções Transações'!N36),"", 'Funções Transações'!N36)</f>
        <v/>
      </c>
      <c r="F192" s="420" t="str">
        <f>IF(ISBLANK('Funções Transações'!O36),"", 'Funções Transações'!O36)</f>
        <v/>
      </c>
      <c r="G192" s="420" t="str">
        <f>IF(ISBLANK('Funções Transações'!P36),"", 'Funções Transações'!P36)</f>
        <v/>
      </c>
      <c r="H192" s="420" t="str">
        <f>IF(ISBLANK('Funções Transações'!Q36),"", 'Funções Transações'!Q36)</f>
        <v/>
      </c>
      <c r="I192" s="421" t="str">
        <f>IF(ISBLANK('Funções Transações'!S36),"", 'Funções Transações'!S36)</f>
        <v/>
      </c>
      <c r="J192" s="421" t="str">
        <f>IF(ISBLANK('Funções Transações'!T36),"", 'Funções Transações'!T36)</f>
        <v/>
      </c>
      <c r="K192" s="421" t="str">
        <f>IF(ISBLANK('Funções Transações'!U36),"", 'Funções Transações'!U36)</f>
        <v/>
      </c>
      <c r="L192" s="420" t="str">
        <f>IF(ISBLANK('Funções Transações'!AA36),"", 'Funções Transações'!AA36)</f>
        <v/>
      </c>
      <c r="M192" s="421" t="str">
        <f>IF(ISBLANK('Funções Transações'!AB36),"", 'Funções Transações'!AB36)</f>
        <v/>
      </c>
      <c r="N192" s="422" t="str">
        <f>IF(ISBLANK('Funções Transações'!R36),"", 'Funções Transações'!R36)</f>
        <v/>
      </c>
      <c r="O192" s="417" t="str">
        <f>IF(ISBLANK('Funções Transações'!AC36),"", 'Funções Transações'!AC36)</f>
        <v/>
      </c>
      <c r="P192" s="417" t="str">
        <f>IF(ISBLANK('Funções Transações'!AD36),"", 'Funções Transações'!AD36)</f>
        <v/>
      </c>
      <c r="Q192" s="417" t="str">
        <f>IF(ISBLANK('Funções Transações'!AE36),"", 'Funções Transações'!AE36)</f>
        <v/>
      </c>
      <c r="R192" s="417" t="str">
        <f>IF(ISBLANK('Funções Transações'!AF36),"", 'Funções Transações'!AF36)</f>
        <v/>
      </c>
      <c r="S192" s="418" t="str">
        <f>IF(ISBLANK('Funções Transações'!AG36),"", 'Funções Transações'!AG36)</f>
        <v/>
      </c>
      <c r="T192" s="423"/>
      <c r="U192" s="423"/>
      <c r="V192" s="423"/>
      <c r="W192" s="423"/>
      <c r="X192" s="423"/>
      <c r="Y192" s="423"/>
      <c r="Z192" s="423"/>
    </row>
    <row r="193" spans="1:26" ht="12.75" customHeight="1">
      <c r="A193" s="419" t="str">
        <f>IF(ISBLANK('Funções Transações'!C37),"", 'Funções Transações'!C37)</f>
        <v/>
      </c>
      <c r="B193" s="417" t="str">
        <f>IF((A193=""),"",LOOKUP(A193,'Casos de Uso'!$B$3:B$102,'Casos de Uso'!$C$3:C$102))</f>
        <v/>
      </c>
      <c r="C193" s="417" t="str">
        <f>IF(ISBLANK('Funções Transações'!B37),"",'Funções Transações'!B37)</f>
        <v/>
      </c>
      <c r="D193" s="420" t="str">
        <f>IF(ISBLANK('Funções Transações'!M37),"", 'Funções Transações'!M37)</f>
        <v/>
      </c>
      <c r="E193" s="420" t="str">
        <f>IF(ISBLANK('Funções Transações'!N37),"", 'Funções Transações'!N37)</f>
        <v/>
      </c>
      <c r="F193" s="420" t="str">
        <f>IF(ISBLANK('Funções Transações'!O37),"", 'Funções Transações'!O37)</f>
        <v/>
      </c>
      <c r="G193" s="420" t="str">
        <f>IF(ISBLANK('Funções Transações'!P37),"", 'Funções Transações'!P37)</f>
        <v/>
      </c>
      <c r="H193" s="420" t="str">
        <f>IF(ISBLANK('Funções Transações'!Q37),"", 'Funções Transações'!Q37)</f>
        <v/>
      </c>
      <c r="I193" s="421" t="str">
        <f>IF(ISBLANK('Funções Transações'!S37),"", 'Funções Transações'!S37)</f>
        <v/>
      </c>
      <c r="J193" s="421" t="str">
        <f>IF(ISBLANK('Funções Transações'!T37),"", 'Funções Transações'!T37)</f>
        <v/>
      </c>
      <c r="K193" s="421" t="str">
        <f>IF(ISBLANK('Funções Transações'!U37),"", 'Funções Transações'!U37)</f>
        <v/>
      </c>
      <c r="L193" s="420" t="str">
        <f>IF(ISBLANK('Funções Transações'!AA37),"", 'Funções Transações'!AA37)</f>
        <v/>
      </c>
      <c r="M193" s="421" t="str">
        <f>IF(ISBLANK('Funções Transações'!AB37),"", 'Funções Transações'!AB37)</f>
        <v/>
      </c>
      <c r="N193" s="422" t="str">
        <f>IF(ISBLANK('Funções Transações'!R37),"", 'Funções Transações'!R37)</f>
        <v/>
      </c>
      <c r="O193" s="417" t="str">
        <f>IF(ISBLANK('Funções Transações'!AC37),"", 'Funções Transações'!AC37)</f>
        <v/>
      </c>
      <c r="P193" s="417" t="str">
        <f>IF(ISBLANK('Funções Transações'!AD37),"", 'Funções Transações'!AD37)</f>
        <v/>
      </c>
      <c r="Q193" s="417" t="str">
        <f>IF(ISBLANK('Funções Transações'!AE37),"", 'Funções Transações'!AE37)</f>
        <v/>
      </c>
      <c r="R193" s="417" t="str">
        <f>IF(ISBLANK('Funções Transações'!AF37),"", 'Funções Transações'!AF37)</f>
        <v/>
      </c>
      <c r="S193" s="418" t="str">
        <f>IF(ISBLANK('Funções Transações'!AG37),"", 'Funções Transações'!AG37)</f>
        <v/>
      </c>
      <c r="T193" s="423"/>
      <c r="U193" s="423"/>
      <c r="V193" s="423"/>
      <c r="W193" s="423"/>
      <c r="X193" s="423"/>
      <c r="Y193" s="423"/>
      <c r="Z193" s="423"/>
    </row>
    <row r="194" spans="1:26" ht="12.75" customHeight="1">
      <c r="A194" s="419" t="str">
        <f>IF(ISBLANK('Funções Transações'!C38),"", 'Funções Transações'!C38)</f>
        <v/>
      </c>
      <c r="B194" s="417" t="str">
        <f>IF((A194=""),"",LOOKUP(A194,'Casos de Uso'!$B$3:B$102,'Casos de Uso'!$C$3:C$102))</f>
        <v/>
      </c>
      <c r="C194" s="417" t="str">
        <f>IF(ISBLANK('Funções Transações'!B38),"",'Funções Transações'!B38)</f>
        <v/>
      </c>
      <c r="D194" s="420" t="str">
        <f>IF(ISBLANK('Funções Transações'!M38),"", 'Funções Transações'!M38)</f>
        <v/>
      </c>
      <c r="E194" s="420" t="str">
        <f>IF(ISBLANK('Funções Transações'!N38),"", 'Funções Transações'!N38)</f>
        <v/>
      </c>
      <c r="F194" s="420" t="str">
        <f>IF(ISBLANK('Funções Transações'!O38),"", 'Funções Transações'!O38)</f>
        <v/>
      </c>
      <c r="G194" s="420" t="str">
        <f>IF(ISBLANK('Funções Transações'!P38),"", 'Funções Transações'!P38)</f>
        <v/>
      </c>
      <c r="H194" s="420" t="str">
        <f>IF(ISBLANK('Funções Transações'!Q38),"", 'Funções Transações'!Q38)</f>
        <v/>
      </c>
      <c r="I194" s="421" t="str">
        <f>IF(ISBLANK('Funções Transações'!S38),"", 'Funções Transações'!S38)</f>
        <v/>
      </c>
      <c r="J194" s="421" t="str">
        <f>IF(ISBLANK('Funções Transações'!T38),"", 'Funções Transações'!T38)</f>
        <v/>
      </c>
      <c r="K194" s="421" t="str">
        <f>IF(ISBLANK('Funções Transações'!U38),"", 'Funções Transações'!U38)</f>
        <v/>
      </c>
      <c r="L194" s="420" t="str">
        <f>IF(ISBLANK('Funções Transações'!AA38),"", 'Funções Transações'!AA38)</f>
        <v/>
      </c>
      <c r="M194" s="421" t="str">
        <f>IF(ISBLANK('Funções Transações'!AB38),"", 'Funções Transações'!AB38)</f>
        <v/>
      </c>
      <c r="N194" s="422" t="str">
        <f>IF(ISBLANK('Funções Transações'!R38),"", 'Funções Transações'!R38)</f>
        <v/>
      </c>
      <c r="O194" s="417" t="str">
        <f>IF(ISBLANK('Funções Transações'!AC38),"", 'Funções Transações'!AC38)</f>
        <v/>
      </c>
      <c r="P194" s="417" t="str">
        <f>IF(ISBLANK('Funções Transações'!AD38),"", 'Funções Transações'!AD38)</f>
        <v/>
      </c>
      <c r="Q194" s="417" t="str">
        <f>IF(ISBLANK('Funções Transações'!AE38),"", 'Funções Transações'!AE38)</f>
        <v/>
      </c>
      <c r="R194" s="417" t="str">
        <f>IF(ISBLANK('Funções Transações'!AF38),"", 'Funções Transações'!AF38)</f>
        <v/>
      </c>
      <c r="S194" s="418" t="str">
        <f>IF(ISBLANK('Funções Transações'!AG38),"", 'Funções Transações'!AG38)</f>
        <v/>
      </c>
      <c r="T194" s="423"/>
      <c r="U194" s="423"/>
      <c r="V194" s="423"/>
      <c r="W194" s="423"/>
      <c r="X194" s="423"/>
      <c r="Y194" s="423"/>
      <c r="Z194" s="423"/>
    </row>
    <row r="195" spans="1:26" ht="12.75" customHeight="1">
      <c r="A195" s="419" t="str">
        <f>IF(ISBLANK('Funções Transações'!C39),"", 'Funções Transações'!C39)</f>
        <v/>
      </c>
      <c r="B195" s="417" t="str">
        <f>IF((A195=""),"",LOOKUP(A195,'Casos de Uso'!$B$3:B$102,'Casos de Uso'!$C$3:C$102))</f>
        <v/>
      </c>
      <c r="C195" s="417" t="str">
        <f>IF(ISBLANK('Funções Transações'!B39),"",'Funções Transações'!B39)</f>
        <v/>
      </c>
      <c r="D195" s="420" t="str">
        <f>IF(ISBLANK('Funções Transações'!M39),"", 'Funções Transações'!M39)</f>
        <v/>
      </c>
      <c r="E195" s="420" t="str">
        <f>IF(ISBLANK('Funções Transações'!N39),"", 'Funções Transações'!N39)</f>
        <v/>
      </c>
      <c r="F195" s="420" t="str">
        <f>IF(ISBLANK('Funções Transações'!O39),"", 'Funções Transações'!O39)</f>
        <v/>
      </c>
      <c r="G195" s="420" t="str">
        <f>IF(ISBLANK('Funções Transações'!P39),"", 'Funções Transações'!P39)</f>
        <v/>
      </c>
      <c r="H195" s="420" t="str">
        <f>IF(ISBLANK('Funções Transações'!Q39),"", 'Funções Transações'!Q39)</f>
        <v/>
      </c>
      <c r="I195" s="421" t="str">
        <f>IF(ISBLANK('Funções Transações'!S39),"", 'Funções Transações'!S39)</f>
        <v/>
      </c>
      <c r="J195" s="421" t="str">
        <f>IF(ISBLANK('Funções Transações'!T39),"", 'Funções Transações'!T39)</f>
        <v/>
      </c>
      <c r="K195" s="421" t="str">
        <f>IF(ISBLANK('Funções Transações'!U39),"", 'Funções Transações'!U39)</f>
        <v/>
      </c>
      <c r="L195" s="420" t="str">
        <f>IF(ISBLANK('Funções Transações'!AA39),"", 'Funções Transações'!AA39)</f>
        <v/>
      </c>
      <c r="M195" s="421" t="str">
        <f>IF(ISBLANK('Funções Transações'!AB39),"", 'Funções Transações'!AB39)</f>
        <v/>
      </c>
      <c r="N195" s="422" t="str">
        <f>IF(ISBLANK('Funções Transações'!R39),"", 'Funções Transações'!R39)</f>
        <v/>
      </c>
      <c r="O195" s="417" t="str">
        <f>IF(ISBLANK('Funções Transações'!AC39),"", 'Funções Transações'!AC39)</f>
        <v/>
      </c>
      <c r="P195" s="417" t="str">
        <f>IF(ISBLANK('Funções Transações'!AD39),"", 'Funções Transações'!AD39)</f>
        <v/>
      </c>
      <c r="Q195" s="417" t="str">
        <f>IF(ISBLANK('Funções Transações'!AE39),"", 'Funções Transações'!AE39)</f>
        <v/>
      </c>
      <c r="R195" s="417" t="str">
        <f>IF(ISBLANK('Funções Transações'!AF39),"", 'Funções Transações'!AF39)</f>
        <v/>
      </c>
      <c r="S195" s="418" t="str">
        <f>IF(ISBLANK('Funções Transações'!AG39),"", 'Funções Transações'!AG39)</f>
        <v/>
      </c>
      <c r="T195" s="423"/>
      <c r="U195" s="423"/>
      <c r="V195" s="423"/>
      <c r="W195" s="423"/>
      <c r="X195" s="423"/>
      <c r="Y195" s="423"/>
      <c r="Z195" s="423"/>
    </row>
    <row r="196" spans="1:26" ht="12.75" customHeight="1">
      <c r="A196" s="419" t="str">
        <f>IF(ISBLANK('Funções Transações'!C40),"", 'Funções Transações'!C40)</f>
        <v/>
      </c>
      <c r="B196" s="417" t="str">
        <f>IF((A196=""),"",LOOKUP(A196,'Casos de Uso'!$B$3:B$102,'Casos de Uso'!$C$3:C$102))</f>
        <v/>
      </c>
      <c r="C196" s="417" t="str">
        <f>IF(ISBLANK('Funções Transações'!B40),"",'Funções Transações'!B40)</f>
        <v/>
      </c>
      <c r="D196" s="420" t="str">
        <f>IF(ISBLANK('Funções Transações'!M40),"", 'Funções Transações'!M40)</f>
        <v/>
      </c>
      <c r="E196" s="420" t="str">
        <f>IF(ISBLANK('Funções Transações'!N40),"", 'Funções Transações'!N40)</f>
        <v/>
      </c>
      <c r="F196" s="420" t="str">
        <f>IF(ISBLANK('Funções Transações'!O40),"", 'Funções Transações'!O40)</f>
        <v/>
      </c>
      <c r="G196" s="420" t="str">
        <f>IF(ISBLANK('Funções Transações'!P40),"", 'Funções Transações'!P40)</f>
        <v/>
      </c>
      <c r="H196" s="420" t="str">
        <f>IF(ISBLANK('Funções Transações'!Q40),"", 'Funções Transações'!Q40)</f>
        <v/>
      </c>
      <c r="I196" s="421" t="str">
        <f>IF(ISBLANK('Funções Transações'!S40),"", 'Funções Transações'!S40)</f>
        <v/>
      </c>
      <c r="J196" s="421" t="str">
        <f>IF(ISBLANK('Funções Transações'!T40),"", 'Funções Transações'!T40)</f>
        <v/>
      </c>
      <c r="K196" s="421" t="str">
        <f>IF(ISBLANK('Funções Transações'!U40),"", 'Funções Transações'!U40)</f>
        <v/>
      </c>
      <c r="L196" s="420" t="str">
        <f>IF(ISBLANK('Funções Transações'!AA40),"", 'Funções Transações'!AA40)</f>
        <v/>
      </c>
      <c r="M196" s="421" t="str">
        <f>IF(ISBLANK('Funções Transações'!AB40),"", 'Funções Transações'!AB40)</f>
        <v/>
      </c>
      <c r="N196" s="422" t="str">
        <f>IF(ISBLANK('Funções Transações'!R40),"", 'Funções Transações'!R40)</f>
        <v/>
      </c>
      <c r="O196" s="417" t="str">
        <f>IF(ISBLANK('Funções Transações'!AC40),"", 'Funções Transações'!AC40)</f>
        <v/>
      </c>
      <c r="P196" s="417" t="str">
        <f>IF(ISBLANK('Funções Transações'!AD40),"", 'Funções Transações'!AD40)</f>
        <v/>
      </c>
      <c r="Q196" s="417" t="str">
        <f>IF(ISBLANK('Funções Transações'!AE40),"", 'Funções Transações'!AE40)</f>
        <v/>
      </c>
      <c r="R196" s="417" t="str">
        <f>IF(ISBLANK('Funções Transações'!AF40),"", 'Funções Transações'!AF40)</f>
        <v/>
      </c>
      <c r="S196" s="418" t="str">
        <f>IF(ISBLANK('Funções Transações'!AG40),"", 'Funções Transações'!AG40)</f>
        <v/>
      </c>
      <c r="T196" s="423"/>
      <c r="U196" s="423"/>
      <c r="V196" s="423"/>
      <c r="W196" s="423"/>
      <c r="X196" s="423"/>
      <c r="Y196" s="423"/>
      <c r="Z196" s="423"/>
    </row>
    <row r="197" spans="1:26" ht="12.75" customHeight="1">
      <c r="A197" s="419" t="str">
        <f>IF(ISBLANK('Funções Transações'!C41),"", 'Funções Transações'!C41)</f>
        <v/>
      </c>
      <c r="B197" s="417" t="str">
        <f>IF((A197=""),"",LOOKUP(A197,'Casos de Uso'!$B$3:B$102,'Casos de Uso'!$C$3:C$102))</f>
        <v/>
      </c>
      <c r="C197" s="417" t="str">
        <f>IF(ISBLANK('Funções Transações'!B41),"",'Funções Transações'!B41)</f>
        <v/>
      </c>
      <c r="D197" s="420" t="str">
        <f>IF(ISBLANK('Funções Transações'!M41),"", 'Funções Transações'!M41)</f>
        <v/>
      </c>
      <c r="E197" s="420" t="str">
        <f>IF(ISBLANK('Funções Transações'!N41),"", 'Funções Transações'!N41)</f>
        <v/>
      </c>
      <c r="F197" s="420" t="str">
        <f>IF(ISBLANK('Funções Transações'!O41),"", 'Funções Transações'!O41)</f>
        <v/>
      </c>
      <c r="G197" s="420" t="str">
        <f>IF(ISBLANK('Funções Transações'!P41),"", 'Funções Transações'!P41)</f>
        <v/>
      </c>
      <c r="H197" s="420" t="str">
        <f>IF(ISBLANK('Funções Transações'!Q41),"", 'Funções Transações'!Q41)</f>
        <v/>
      </c>
      <c r="I197" s="421" t="str">
        <f>IF(ISBLANK('Funções Transações'!S41),"", 'Funções Transações'!S41)</f>
        <v/>
      </c>
      <c r="J197" s="421" t="str">
        <f>IF(ISBLANK('Funções Transações'!T41),"", 'Funções Transações'!T41)</f>
        <v/>
      </c>
      <c r="K197" s="421" t="str">
        <f>IF(ISBLANK('Funções Transações'!U41),"", 'Funções Transações'!U41)</f>
        <v/>
      </c>
      <c r="L197" s="420" t="str">
        <f>IF(ISBLANK('Funções Transações'!AA41),"", 'Funções Transações'!AA41)</f>
        <v/>
      </c>
      <c r="M197" s="421" t="str">
        <f>IF(ISBLANK('Funções Transações'!AB41),"", 'Funções Transações'!AB41)</f>
        <v/>
      </c>
      <c r="N197" s="422" t="str">
        <f>IF(ISBLANK('Funções Transações'!R41),"", 'Funções Transações'!R41)</f>
        <v/>
      </c>
      <c r="O197" s="417" t="str">
        <f>IF(ISBLANK('Funções Transações'!AC41),"", 'Funções Transações'!AC41)</f>
        <v/>
      </c>
      <c r="P197" s="417" t="str">
        <f>IF(ISBLANK('Funções Transações'!AD41),"", 'Funções Transações'!AD41)</f>
        <v/>
      </c>
      <c r="Q197" s="417" t="str">
        <f>IF(ISBLANK('Funções Transações'!AE41),"", 'Funções Transações'!AE41)</f>
        <v/>
      </c>
      <c r="R197" s="417" t="str">
        <f>IF(ISBLANK('Funções Transações'!AF41),"", 'Funções Transações'!AF41)</f>
        <v/>
      </c>
      <c r="S197" s="418" t="str">
        <f>IF(ISBLANK('Funções Transações'!AG41),"", 'Funções Transações'!AG41)</f>
        <v/>
      </c>
      <c r="T197" s="423"/>
      <c r="U197" s="423"/>
      <c r="V197" s="423"/>
      <c r="W197" s="423"/>
      <c r="X197" s="423"/>
      <c r="Y197" s="423"/>
      <c r="Z197" s="423"/>
    </row>
    <row r="198" spans="1:26" ht="12.75" customHeight="1">
      <c r="A198" s="419" t="str">
        <f>IF(ISBLANK('Funções Transações'!C42),"", 'Funções Transações'!C42)</f>
        <v/>
      </c>
      <c r="B198" s="417" t="str">
        <f>IF((A198=""),"",LOOKUP(A198,'Casos de Uso'!$B$3:B$102,'Casos de Uso'!$C$3:C$102))</f>
        <v/>
      </c>
      <c r="C198" s="417" t="str">
        <f>IF(ISBLANK('Funções Transações'!B42),"",'Funções Transações'!B42)</f>
        <v/>
      </c>
      <c r="D198" s="420" t="str">
        <f>IF(ISBLANK('Funções Transações'!M42),"", 'Funções Transações'!M42)</f>
        <v/>
      </c>
      <c r="E198" s="420" t="str">
        <f>IF(ISBLANK('Funções Transações'!N42),"", 'Funções Transações'!N42)</f>
        <v/>
      </c>
      <c r="F198" s="420" t="str">
        <f>IF(ISBLANK('Funções Transações'!O42),"", 'Funções Transações'!O42)</f>
        <v/>
      </c>
      <c r="G198" s="420" t="str">
        <f>IF(ISBLANK('Funções Transações'!P42),"", 'Funções Transações'!P42)</f>
        <v/>
      </c>
      <c r="H198" s="420" t="str">
        <f>IF(ISBLANK('Funções Transações'!Q42),"", 'Funções Transações'!Q42)</f>
        <v/>
      </c>
      <c r="I198" s="421" t="str">
        <f>IF(ISBLANK('Funções Transações'!S42),"", 'Funções Transações'!S42)</f>
        <v/>
      </c>
      <c r="J198" s="421" t="str">
        <f>IF(ISBLANK('Funções Transações'!T42),"", 'Funções Transações'!T42)</f>
        <v/>
      </c>
      <c r="K198" s="421" t="str">
        <f>IF(ISBLANK('Funções Transações'!U42),"", 'Funções Transações'!U42)</f>
        <v/>
      </c>
      <c r="L198" s="420" t="str">
        <f>IF(ISBLANK('Funções Transações'!AA42),"", 'Funções Transações'!AA42)</f>
        <v/>
      </c>
      <c r="M198" s="421" t="str">
        <f>IF(ISBLANK('Funções Transações'!AB42),"", 'Funções Transações'!AB42)</f>
        <v/>
      </c>
      <c r="N198" s="422" t="str">
        <f>IF(ISBLANK('Funções Transações'!R42),"", 'Funções Transações'!R42)</f>
        <v/>
      </c>
      <c r="O198" s="417" t="str">
        <f>IF(ISBLANK('Funções Transações'!AC42),"", 'Funções Transações'!AC42)</f>
        <v/>
      </c>
      <c r="P198" s="417" t="str">
        <f>IF(ISBLANK('Funções Transações'!AD42),"", 'Funções Transações'!AD42)</f>
        <v/>
      </c>
      <c r="Q198" s="417" t="str">
        <f>IF(ISBLANK('Funções Transações'!AE42),"", 'Funções Transações'!AE42)</f>
        <v/>
      </c>
      <c r="R198" s="417" t="str">
        <f>IF(ISBLANK('Funções Transações'!AF42),"", 'Funções Transações'!AF42)</f>
        <v/>
      </c>
      <c r="S198" s="418" t="str">
        <f>IF(ISBLANK('Funções Transações'!AG42),"", 'Funções Transações'!AG42)</f>
        <v/>
      </c>
      <c r="T198" s="423"/>
      <c r="U198" s="423"/>
      <c r="V198" s="423"/>
      <c r="W198" s="423"/>
      <c r="X198" s="423"/>
      <c r="Y198" s="423"/>
      <c r="Z198" s="423"/>
    </row>
    <row r="199" spans="1:26" ht="12.75" customHeight="1">
      <c r="A199" s="419" t="str">
        <f>IF(ISBLANK('Funções Transações'!C43),"", 'Funções Transações'!C43)</f>
        <v/>
      </c>
      <c r="B199" s="417" t="str">
        <f>IF((A199=""),"",LOOKUP(A199,'Casos de Uso'!$B$3:B$102,'Casos de Uso'!$C$3:C$102))</f>
        <v/>
      </c>
      <c r="C199" s="417" t="str">
        <f>IF(ISBLANK('Funções Transações'!B43),"",'Funções Transações'!B43)</f>
        <v/>
      </c>
      <c r="D199" s="420" t="str">
        <f>IF(ISBLANK('Funções Transações'!M43),"", 'Funções Transações'!M43)</f>
        <v/>
      </c>
      <c r="E199" s="420" t="str">
        <f>IF(ISBLANK('Funções Transações'!N43),"", 'Funções Transações'!N43)</f>
        <v/>
      </c>
      <c r="F199" s="420" t="str">
        <f>IF(ISBLANK('Funções Transações'!O43),"", 'Funções Transações'!O43)</f>
        <v/>
      </c>
      <c r="G199" s="420" t="str">
        <f>IF(ISBLANK('Funções Transações'!P43),"", 'Funções Transações'!P43)</f>
        <v/>
      </c>
      <c r="H199" s="420" t="str">
        <f>IF(ISBLANK('Funções Transações'!Q43),"", 'Funções Transações'!Q43)</f>
        <v/>
      </c>
      <c r="I199" s="421" t="str">
        <f>IF(ISBLANK('Funções Transações'!S43),"", 'Funções Transações'!S43)</f>
        <v/>
      </c>
      <c r="J199" s="421" t="str">
        <f>IF(ISBLANK('Funções Transações'!T43),"", 'Funções Transações'!T43)</f>
        <v/>
      </c>
      <c r="K199" s="421" t="str">
        <f>IF(ISBLANK('Funções Transações'!U43),"", 'Funções Transações'!U43)</f>
        <v/>
      </c>
      <c r="L199" s="420" t="str">
        <f>IF(ISBLANK('Funções Transações'!AA43),"", 'Funções Transações'!AA43)</f>
        <v/>
      </c>
      <c r="M199" s="421" t="str">
        <f>IF(ISBLANK('Funções Transações'!AB43),"", 'Funções Transações'!AB43)</f>
        <v/>
      </c>
      <c r="N199" s="422" t="str">
        <f>IF(ISBLANK('Funções Transações'!R43),"", 'Funções Transações'!R43)</f>
        <v/>
      </c>
      <c r="O199" s="417" t="str">
        <f>IF(ISBLANK('Funções Transações'!AC43),"", 'Funções Transações'!AC43)</f>
        <v/>
      </c>
      <c r="P199" s="417" t="str">
        <f>IF(ISBLANK('Funções Transações'!AD43),"", 'Funções Transações'!AD43)</f>
        <v/>
      </c>
      <c r="Q199" s="417" t="str">
        <f>IF(ISBLANK('Funções Transações'!AE43),"", 'Funções Transações'!AE43)</f>
        <v/>
      </c>
      <c r="R199" s="417" t="str">
        <f>IF(ISBLANK('Funções Transações'!AF43),"", 'Funções Transações'!AF43)</f>
        <v/>
      </c>
      <c r="S199" s="418" t="str">
        <f>IF(ISBLANK('Funções Transações'!AG43),"", 'Funções Transações'!AG43)</f>
        <v/>
      </c>
      <c r="T199" s="423"/>
      <c r="U199" s="423"/>
      <c r="V199" s="423"/>
      <c r="W199" s="423"/>
      <c r="X199" s="423"/>
      <c r="Y199" s="423"/>
      <c r="Z199" s="423"/>
    </row>
    <row r="200" spans="1:26" ht="12.75" customHeight="1">
      <c r="A200" s="419" t="str">
        <f>IF(ISBLANK('Funções Transações'!C44),"", 'Funções Transações'!C44)</f>
        <v/>
      </c>
      <c r="B200" s="417" t="str">
        <f>IF((A200=""),"",LOOKUP(A200,'Casos de Uso'!$B$3:B$102,'Casos de Uso'!$C$3:C$102))</f>
        <v/>
      </c>
      <c r="C200" s="417" t="str">
        <f>IF(ISBLANK('Funções Transações'!B44),"",'Funções Transações'!B44)</f>
        <v/>
      </c>
      <c r="D200" s="420" t="str">
        <f>IF(ISBLANK('Funções Transações'!M44),"", 'Funções Transações'!M44)</f>
        <v/>
      </c>
      <c r="E200" s="420" t="str">
        <f>IF(ISBLANK('Funções Transações'!N44),"", 'Funções Transações'!N44)</f>
        <v/>
      </c>
      <c r="F200" s="420" t="str">
        <f>IF(ISBLANK('Funções Transações'!O44),"", 'Funções Transações'!O44)</f>
        <v/>
      </c>
      <c r="G200" s="420" t="str">
        <f>IF(ISBLANK('Funções Transações'!P44),"", 'Funções Transações'!P44)</f>
        <v/>
      </c>
      <c r="H200" s="420" t="str">
        <f>IF(ISBLANK('Funções Transações'!Q44),"", 'Funções Transações'!Q44)</f>
        <v/>
      </c>
      <c r="I200" s="421" t="str">
        <f>IF(ISBLANK('Funções Transações'!S44),"", 'Funções Transações'!S44)</f>
        <v/>
      </c>
      <c r="J200" s="421" t="str">
        <f>IF(ISBLANK('Funções Transações'!T44),"", 'Funções Transações'!T44)</f>
        <v/>
      </c>
      <c r="K200" s="421" t="str">
        <f>IF(ISBLANK('Funções Transações'!U44),"", 'Funções Transações'!U44)</f>
        <v/>
      </c>
      <c r="L200" s="420" t="str">
        <f>IF(ISBLANK('Funções Transações'!AA44),"", 'Funções Transações'!AA44)</f>
        <v/>
      </c>
      <c r="M200" s="421" t="str">
        <f>IF(ISBLANK('Funções Transações'!AB44),"", 'Funções Transações'!AB44)</f>
        <v/>
      </c>
      <c r="N200" s="422" t="str">
        <f>IF(ISBLANK('Funções Transações'!R44),"", 'Funções Transações'!R44)</f>
        <v/>
      </c>
      <c r="O200" s="417" t="str">
        <f>IF(ISBLANK('Funções Transações'!AC44),"", 'Funções Transações'!AC44)</f>
        <v/>
      </c>
      <c r="P200" s="417" t="str">
        <f>IF(ISBLANK('Funções Transações'!AD44),"", 'Funções Transações'!AD44)</f>
        <v/>
      </c>
      <c r="Q200" s="417" t="str">
        <f>IF(ISBLANK('Funções Transações'!AE44),"", 'Funções Transações'!AE44)</f>
        <v/>
      </c>
      <c r="R200" s="417" t="str">
        <f>IF(ISBLANK('Funções Transações'!AF44),"", 'Funções Transações'!AF44)</f>
        <v/>
      </c>
      <c r="S200" s="418" t="str">
        <f>IF(ISBLANK('Funções Transações'!AG44),"", 'Funções Transações'!AG44)</f>
        <v/>
      </c>
      <c r="T200" s="423"/>
      <c r="U200" s="423"/>
      <c r="V200" s="423"/>
      <c r="W200" s="423"/>
      <c r="X200" s="423"/>
      <c r="Y200" s="423"/>
      <c r="Z200" s="423"/>
    </row>
    <row r="201" spans="1:26" ht="12.75" customHeight="1">
      <c r="A201" s="419" t="str">
        <f>IF(ISBLANK('Funções Transações'!C45),"", 'Funções Transações'!C45)</f>
        <v/>
      </c>
      <c r="B201" s="417" t="str">
        <f>IF((A201=""),"",LOOKUP(A201,'Casos de Uso'!$B$3:B$102,'Casos de Uso'!$C$3:C$102))</f>
        <v/>
      </c>
      <c r="C201" s="417" t="str">
        <f>IF(ISBLANK('Funções Transações'!B45),"",'Funções Transações'!B45)</f>
        <v/>
      </c>
      <c r="D201" s="420" t="str">
        <f>IF(ISBLANK('Funções Transações'!M45),"", 'Funções Transações'!M45)</f>
        <v/>
      </c>
      <c r="E201" s="420" t="str">
        <f>IF(ISBLANK('Funções Transações'!N45),"", 'Funções Transações'!N45)</f>
        <v/>
      </c>
      <c r="F201" s="420" t="str">
        <f>IF(ISBLANK('Funções Transações'!O45),"", 'Funções Transações'!O45)</f>
        <v/>
      </c>
      <c r="G201" s="420" t="str">
        <f>IF(ISBLANK('Funções Transações'!P45),"", 'Funções Transações'!P45)</f>
        <v/>
      </c>
      <c r="H201" s="420" t="str">
        <f>IF(ISBLANK('Funções Transações'!Q45),"", 'Funções Transações'!Q45)</f>
        <v/>
      </c>
      <c r="I201" s="421" t="str">
        <f>IF(ISBLANK('Funções Transações'!S45),"", 'Funções Transações'!S45)</f>
        <v/>
      </c>
      <c r="J201" s="421" t="str">
        <f>IF(ISBLANK('Funções Transações'!T45),"", 'Funções Transações'!T45)</f>
        <v/>
      </c>
      <c r="K201" s="421" t="str">
        <f>IF(ISBLANK('Funções Transações'!U45),"", 'Funções Transações'!U45)</f>
        <v/>
      </c>
      <c r="L201" s="420" t="str">
        <f>IF(ISBLANK('Funções Transações'!AA45),"", 'Funções Transações'!AA45)</f>
        <v/>
      </c>
      <c r="M201" s="421" t="str">
        <f>IF(ISBLANK('Funções Transações'!AB45),"", 'Funções Transações'!AB45)</f>
        <v/>
      </c>
      <c r="N201" s="422" t="str">
        <f>IF(ISBLANK('Funções Transações'!R45),"", 'Funções Transações'!R45)</f>
        <v/>
      </c>
      <c r="O201" s="417" t="str">
        <f>IF(ISBLANK('Funções Transações'!AC45),"", 'Funções Transações'!AC45)</f>
        <v/>
      </c>
      <c r="P201" s="417" t="str">
        <f>IF(ISBLANK('Funções Transações'!AD45),"", 'Funções Transações'!AD45)</f>
        <v/>
      </c>
      <c r="Q201" s="417" t="str">
        <f>IF(ISBLANK('Funções Transações'!AE45),"", 'Funções Transações'!AE45)</f>
        <v/>
      </c>
      <c r="R201" s="417" t="str">
        <f>IF(ISBLANK('Funções Transações'!AF45),"", 'Funções Transações'!AF45)</f>
        <v/>
      </c>
      <c r="S201" s="418" t="str">
        <f>IF(ISBLANK('Funções Transações'!AG45),"", 'Funções Transações'!AG45)</f>
        <v/>
      </c>
      <c r="T201" s="423"/>
      <c r="U201" s="423"/>
      <c r="V201" s="423"/>
      <c r="W201" s="423"/>
      <c r="X201" s="423"/>
      <c r="Y201" s="423"/>
      <c r="Z201" s="423"/>
    </row>
    <row r="202" spans="1:26" ht="12.75" customHeight="1">
      <c r="A202" s="419" t="str">
        <f>IF(ISBLANK('Funções Transações'!C46),"", 'Funções Transações'!C46)</f>
        <v/>
      </c>
      <c r="B202" s="417" t="str">
        <f>IF((A202=""),"",LOOKUP(A202,'Casos de Uso'!$B$3:B$102,'Casos de Uso'!$C$3:C$102))</f>
        <v/>
      </c>
      <c r="C202" s="417" t="str">
        <f>IF(ISBLANK('Funções Transações'!B46),"",'Funções Transações'!B46)</f>
        <v/>
      </c>
      <c r="D202" s="420" t="str">
        <f>IF(ISBLANK('Funções Transações'!M46),"", 'Funções Transações'!M46)</f>
        <v/>
      </c>
      <c r="E202" s="420" t="str">
        <f>IF(ISBLANK('Funções Transações'!N46),"", 'Funções Transações'!N46)</f>
        <v/>
      </c>
      <c r="F202" s="420" t="str">
        <f>IF(ISBLANK('Funções Transações'!O46),"", 'Funções Transações'!O46)</f>
        <v/>
      </c>
      <c r="G202" s="420" t="str">
        <f>IF(ISBLANK('Funções Transações'!P46),"", 'Funções Transações'!P46)</f>
        <v/>
      </c>
      <c r="H202" s="420" t="str">
        <f>IF(ISBLANK('Funções Transações'!Q46),"", 'Funções Transações'!Q46)</f>
        <v/>
      </c>
      <c r="I202" s="421" t="str">
        <f>IF(ISBLANK('Funções Transações'!S46),"", 'Funções Transações'!S46)</f>
        <v/>
      </c>
      <c r="J202" s="421" t="str">
        <f>IF(ISBLANK('Funções Transações'!T46),"", 'Funções Transações'!T46)</f>
        <v/>
      </c>
      <c r="K202" s="421" t="str">
        <f>IF(ISBLANK('Funções Transações'!U46),"", 'Funções Transações'!U46)</f>
        <v/>
      </c>
      <c r="L202" s="420" t="str">
        <f>IF(ISBLANK('Funções Transações'!AA46),"", 'Funções Transações'!AA46)</f>
        <v/>
      </c>
      <c r="M202" s="421" t="str">
        <f>IF(ISBLANK('Funções Transações'!AB46),"", 'Funções Transações'!AB46)</f>
        <v/>
      </c>
      <c r="N202" s="422" t="str">
        <f>IF(ISBLANK('Funções Transações'!R46),"", 'Funções Transações'!R46)</f>
        <v/>
      </c>
      <c r="O202" s="417" t="str">
        <f>IF(ISBLANK('Funções Transações'!AC46),"", 'Funções Transações'!AC46)</f>
        <v/>
      </c>
      <c r="P202" s="417" t="str">
        <f>IF(ISBLANK('Funções Transações'!AD46),"", 'Funções Transações'!AD46)</f>
        <v/>
      </c>
      <c r="Q202" s="417" t="str">
        <f>IF(ISBLANK('Funções Transações'!AE46),"", 'Funções Transações'!AE46)</f>
        <v/>
      </c>
      <c r="R202" s="417" t="str">
        <f>IF(ISBLANK('Funções Transações'!AF46),"", 'Funções Transações'!AF46)</f>
        <v/>
      </c>
      <c r="S202" s="418" t="str">
        <f>IF(ISBLANK('Funções Transações'!AG46),"", 'Funções Transações'!AG46)</f>
        <v/>
      </c>
      <c r="T202" s="423"/>
      <c r="U202" s="423"/>
      <c r="V202" s="423"/>
      <c r="W202" s="423"/>
      <c r="X202" s="423"/>
      <c r="Y202" s="423"/>
      <c r="Z202" s="423"/>
    </row>
    <row r="203" spans="1:26" ht="12.75" customHeight="1">
      <c r="A203" s="419" t="str">
        <f>IF(ISBLANK('Funções Transações'!C47),"", 'Funções Transações'!C47)</f>
        <v/>
      </c>
      <c r="B203" s="417" t="str">
        <f>IF((A203=""),"",LOOKUP(A203,'Casos de Uso'!$B$3:B$102,'Casos de Uso'!$C$3:C$102))</f>
        <v/>
      </c>
      <c r="C203" s="417" t="str">
        <f>IF(ISBLANK('Funções Transações'!B47),"",'Funções Transações'!B47)</f>
        <v/>
      </c>
      <c r="D203" s="420" t="str">
        <f>IF(ISBLANK('Funções Transações'!M47),"", 'Funções Transações'!M47)</f>
        <v/>
      </c>
      <c r="E203" s="420" t="str">
        <f>IF(ISBLANK('Funções Transações'!N47),"", 'Funções Transações'!N47)</f>
        <v/>
      </c>
      <c r="F203" s="420" t="str">
        <f>IF(ISBLANK('Funções Transações'!O47),"", 'Funções Transações'!O47)</f>
        <v/>
      </c>
      <c r="G203" s="420" t="str">
        <f>IF(ISBLANK('Funções Transações'!P47),"", 'Funções Transações'!P47)</f>
        <v/>
      </c>
      <c r="H203" s="420" t="str">
        <f>IF(ISBLANK('Funções Transações'!Q47),"", 'Funções Transações'!Q47)</f>
        <v/>
      </c>
      <c r="I203" s="421" t="str">
        <f>IF(ISBLANK('Funções Transações'!S47),"", 'Funções Transações'!S47)</f>
        <v/>
      </c>
      <c r="J203" s="421" t="str">
        <f>IF(ISBLANK('Funções Transações'!T47),"", 'Funções Transações'!T47)</f>
        <v/>
      </c>
      <c r="K203" s="421" t="str">
        <f>IF(ISBLANK('Funções Transações'!U47),"", 'Funções Transações'!U47)</f>
        <v/>
      </c>
      <c r="L203" s="420" t="str">
        <f>IF(ISBLANK('Funções Transações'!AA47),"", 'Funções Transações'!AA47)</f>
        <v/>
      </c>
      <c r="M203" s="421" t="str">
        <f>IF(ISBLANK('Funções Transações'!AB47),"", 'Funções Transações'!AB47)</f>
        <v/>
      </c>
      <c r="N203" s="422" t="str">
        <f>IF(ISBLANK('Funções Transações'!R47),"", 'Funções Transações'!R47)</f>
        <v/>
      </c>
      <c r="O203" s="417" t="str">
        <f>IF(ISBLANK('Funções Transações'!AC47),"", 'Funções Transações'!AC47)</f>
        <v/>
      </c>
      <c r="P203" s="417" t="str">
        <f>IF(ISBLANK('Funções Transações'!AD47),"", 'Funções Transações'!AD47)</f>
        <v/>
      </c>
      <c r="Q203" s="417" t="str">
        <f>IF(ISBLANK('Funções Transações'!AE47),"", 'Funções Transações'!AE47)</f>
        <v/>
      </c>
      <c r="R203" s="417" t="str">
        <f>IF(ISBLANK('Funções Transações'!AF47),"", 'Funções Transações'!AF47)</f>
        <v/>
      </c>
      <c r="S203" s="418" t="str">
        <f>IF(ISBLANK('Funções Transações'!AG47),"", 'Funções Transações'!AG47)</f>
        <v/>
      </c>
      <c r="T203" s="423"/>
      <c r="U203" s="423"/>
      <c r="V203" s="423"/>
      <c r="W203" s="423"/>
      <c r="X203" s="423"/>
      <c r="Y203" s="423"/>
      <c r="Z203" s="423"/>
    </row>
    <row r="204" spans="1:26" ht="12.75" customHeight="1">
      <c r="A204" s="419" t="str">
        <f>IF(ISBLANK('Funções Transações'!C48),"", 'Funções Transações'!C48)</f>
        <v/>
      </c>
      <c r="B204" s="417" t="str">
        <f>IF((A204=""),"",LOOKUP(A204,'Casos de Uso'!$B$3:B$102,'Casos de Uso'!$C$3:C$102))</f>
        <v/>
      </c>
      <c r="C204" s="417" t="str">
        <f>IF(ISBLANK('Funções Transações'!B48),"",'Funções Transações'!B48)</f>
        <v/>
      </c>
      <c r="D204" s="420" t="str">
        <f>IF(ISBLANK('Funções Transações'!M48),"", 'Funções Transações'!M48)</f>
        <v/>
      </c>
      <c r="E204" s="420" t="str">
        <f>IF(ISBLANK('Funções Transações'!N48),"", 'Funções Transações'!N48)</f>
        <v/>
      </c>
      <c r="F204" s="420" t="str">
        <f>IF(ISBLANK('Funções Transações'!O48),"", 'Funções Transações'!O48)</f>
        <v/>
      </c>
      <c r="G204" s="420" t="str">
        <f>IF(ISBLANK('Funções Transações'!P48),"", 'Funções Transações'!P48)</f>
        <v/>
      </c>
      <c r="H204" s="420" t="str">
        <f>IF(ISBLANK('Funções Transações'!Q48),"", 'Funções Transações'!Q48)</f>
        <v/>
      </c>
      <c r="I204" s="421" t="str">
        <f>IF(ISBLANK('Funções Transações'!S48),"", 'Funções Transações'!S48)</f>
        <v/>
      </c>
      <c r="J204" s="421" t="str">
        <f>IF(ISBLANK('Funções Transações'!T48),"", 'Funções Transações'!T48)</f>
        <v/>
      </c>
      <c r="K204" s="421" t="str">
        <f>IF(ISBLANK('Funções Transações'!U48),"", 'Funções Transações'!U48)</f>
        <v/>
      </c>
      <c r="L204" s="420" t="str">
        <f>IF(ISBLANK('Funções Transações'!AA48),"", 'Funções Transações'!AA48)</f>
        <v/>
      </c>
      <c r="M204" s="421" t="str">
        <f>IF(ISBLANK('Funções Transações'!AB48),"", 'Funções Transações'!AB48)</f>
        <v/>
      </c>
      <c r="N204" s="422" t="str">
        <f>IF(ISBLANK('Funções Transações'!R48),"", 'Funções Transações'!R48)</f>
        <v/>
      </c>
      <c r="O204" s="417" t="str">
        <f>IF(ISBLANK('Funções Transações'!AC48),"", 'Funções Transações'!AC48)</f>
        <v/>
      </c>
      <c r="P204" s="417" t="str">
        <f>IF(ISBLANK('Funções Transações'!AD48),"", 'Funções Transações'!AD48)</f>
        <v/>
      </c>
      <c r="Q204" s="417" t="str">
        <f>IF(ISBLANK('Funções Transações'!AE48),"", 'Funções Transações'!AE48)</f>
        <v/>
      </c>
      <c r="R204" s="417" t="str">
        <f>IF(ISBLANK('Funções Transações'!AF48),"", 'Funções Transações'!AF48)</f>
        <v/>
      </c>
      <c r="S204" s="418" t="str">
        <f>IF(ISBLANK('Funções Transações'!AG48),"", 'Funções Transações'!AG48)</f>
        <v/>
      </c>
      <c r="T204" s="423"/>
      <c r="U204" s="423"/>
      <c r="V204" s="423"/>
      <c r="W204" s="423"/>
      <c r="X204" s="423"/>
      <c r="Y204" s="423"/>
      <c r="Z204" s="423"/>
    </row>
    <row r="205" spans="1:26" ht="12.75" customHeight="1">
      <c r="A205" s="419" t="str">
        <f>IF(ISBLANK('Funções Transações'!C49),"", 'Funções Transações'!C49)</f>
        <v/>
      </c>
      <c r="B205" s="417" t="str">
        <f>IF((A205=""),"",LOOKUP(A205,'Casos de Uso'!$B$3:B$102,'Casos de Uso'!$C$3:C$102))</f>
        <v/>
      </c>
      <c r="C205" s="417" t="str">
        <f>IF(ISBLANK('Funções Transações'!B49),"",'Funções Transações'!B49)</f>
        <v/>
      </c>
      <c r="D205" s="420" t="str">
        <f>IF(ISBLANK('Funções Transações'!M49),"", 'Funções Transações'!M49)</f>
        <v/>
      </c>
      <c r="E205" s="420" t="str">
        <f>IF(ISBLANK('Funções Transações'!N49),"", 'Funções Transações'!N49)</f>
        <v/>
      </c>
      <c r="F205" s="420" t="str">
        <f>IF(ISBLANK('Funções Transações'!O49),"", 'Funções Transações'!O49)</f>
        <v/>
      </c>
      <c r="G205" s="420" t="str">
        <f>IF(ISBLANK('Funções Transações'!P49),"", 'Funções Transações'!P49)</f>
        <v/>
      </c>
      <c r="H205" s="420" t="str">
        <f>IF(ISBLANK('Funções Transações'!Q49),"", 'Funções Transações'!Q49)</f>
        <v/>
      </c>
      <c r="I205" s="421" t="str">
        <f>IF(ISBLANK('Funções Transações'!S49),"", 'Funções Transações'!S49)</f>
        <v/>
      </c>
      <c r="J205" s="421" t="str">
        <f>IF(ISBLANK('Funções Transações'!T49),"", 'Funções Transações'!T49)</f>
        <v/>
      </c>
      <c r="K205" s="421" t="str">
        <f>IF(ISBLANK('Funções Transações'!U49),"", 'Funções Transações'!U49)</f>
        <v/>
      </c>
      <c r="L205" s="420" t="str">
        <f>IF(ISBLANK('Funções Transações'!AA49),"", 'Funções Transações'!AA49)</f>
        <v/>
      </c>
      <c r="M205" s="421" t="str">
        <f>IF(ISBLANK('Funções Transações'!AB49),"", 'Funções Transações'!AB49)</f>
        <v/>
      </c>
      <c r="N205" s="422" t="str">
        <f>IF(ISBLANK('Funções Transações'!R49),"", 'Funções Transações'!R49)</f>
        <v/>
      </c>
      <c r="O205" s="417" t="str">
        <f>IF(ISBLANK('Funções Transações'!AC49),"", 'Funções Transações'!AC49)</f>
        <v/>
      </c>
      <c r="P205" s="417" t="str">
        <f>IF(ISBLANK('Funções Transações'!AD49),"", 'Funções Transações'!AD49)</f>
        <v/>
      </c>
      <c r="Q205" s="417" t="str">
        <f>IF(ISBLANK('Funções Transações'!AE49),"", 'Funções Transações'!AE49)</f>
        <v/>
      </c>
      <c r="R205" s="417" t="str">
        <f>IF(ISBLANK('Funções Transações'!AF49),"", 'Funções Transações'!AF49)</f>
        <v/>
      </c>
      <c r="S205" s="418" t="str">
        <f>IF(ISBLANK('Funções Transações'!AG49),"", 'Funções Transações'!AG49)</f>
        <v/>
      </c>
      <c r="T205" s="423"/>
      <c r="U205" s="423"/>
      <c r="V205" s="423"/>
      <c r="W205" s="423"/>
      <c r="X205" s="423"/>
      <c r="Y205" s="423"/>
      <c r="Z205" s="423"/>
    </row>
    <row r="206" spans="1:26" ht="12.75" customHeight="1">
      <c r="A206" s="419" t="str">
        <f>IF(ISBLANK('Funções Transações'!C50),"", 'Funções Transações'!C50)</f>
        <v/>
      </c>
      <c r="B206" s="417" t="str">
        <f>IF((A206=""),"",LOOKUP(A206,'Casos de Uso'!$B$3:B$102,'Casos de Uso'!$C$3:C$102))</f>
        <v/>
      </c>
      <c r="C206" s="417" t="str">
        <f>IF(ISBLANK('Funções Transações'!B50),"",'Funções Transações'!B50)</f>
        <v/>
      </c>
      <c r="D206" s="420" t="str">
        <f>IF(ISBLANK('Funções Transações'!M50),"", 'Funções Transações'!M50)</f>
        <v/>
      </c>
      <c r="E206" s="420" t="str">
        <f>IF(ISBLANK('Funções Transações'!N50),"", 'Funções Transações'!N50)</f>
        <v/>
      </c>
      <c r="F206" s="420" t="str">
        <f>IF(ISBLANK('Funções Transações'!O50),"", 'Funções Transações'!O50)</f>
        <v/>
      </c>
      <c r="G206" s="420" t="str">
        <f>IF(ISBLANK('Funções Transações'!P50),"", 'Funções Transações'!P50)</f>
        <v/>
      </c>
      <c r="H206" s="420" t="str">
        <f>IF(ISBLANK('Funções Transações'!Q50),"", 'Funções Transações'!Q50)</f>
        <v/>
      </c>
      <c r="I206" s="421" t="str">
        <f>IF(ISBLANK('Funções Transações'!S50),"", 'Funções Transações'!S50)</f>
        <v/>
      </c>
      <c r="J206" s="421" t="str">
        <f>IF(ISBLANK('Funções Transações'!T50),"", 'Funções Transações'!T50)</f>
        <v/>
      </c>
      <c r="K206" s="421" t="str">
        <f>IF(ISBLANK('Funções Transações'!U50),"", 'Funções Transações'!U50)</f>
        <v/>
      </c>
      <c r="L206" s="420" t="str">
        <f>IF(ISBLANK('Funções Transações'!AA50),"", 'Funções Transações'!AA50)</f>
        <v/>
      </c>
      <c r="M206" s="421" t="str">
        <f>IF(ISBLANK('Funções Transações'!AB50),"", 'Funções Transações'!AB50)</f>
        <v/>
      </c>
      <c r="N206" s="422" t="str">
        <f>IF(ISBLANK('Funções Transações'!R50),"", 'Funções Transações'!R50)</f>
        <v/>
      </c>
      <c r="O206" s="417" t="str">
        <f>IF(ISBLANK('Funções Transações'!AC50),"", 'Funções Transações'!AC50)</f>
        <v/>
      </c>
      <c r="P206" s="417" t="str">
        <f>IF(ISBLANK('Funções Transações'!AD50),"", 'Funções Transações'!AD50)</f>
        <v/>
      </c>
      <c r="Q206" s="417" t="str">
        <f>IF(ISBLANK('Funções Transações'!AE50),"", 'Funções Transações'!AE50)</f>
        <v/>
      </c>
      <c r="R206" s="417" t="str">
        <f>IF(ISBLANK('Funções Transações'!AF50),"", 'Funções Transações'!AF50)</f>
        <v/>
      </c>
      <c r="S206" s="418" t="str">
        <f>IF(ISBLANK('Funções Transações'!AG50),"", 'Funções Transações'!AG50)</f>
        <v/>
      </c>
      <c r="T206" s="423"/>
      <c r="U206" s="423"/>
      <c r="V206" s="423"/>
      <c r="W206" s="423"/>
      <c r="X206" s="423"/>
      <c r="Y206" s="423"/>
      <c r="Z206" s="423"/>
    </row>
    <row r="207" spans="1:26" ht="12.75" customHeight="1">
      <c r="A207" s="419" t="str">
        <f>IF(ISBLANK('Funções Transações'!C51),"", 'Funções Transações'!C51)</f>
        <v/>
      </c>
      <c r="B207" s="417" t="str">
        <f>IF((A207=""),"",LOOKUP(A207,'Casos de Uso'!$B$3:B$102,'Casos de Uso'!$C$3:C$102))</f>
        <v/>
      </c>
      <c r="C207" s="417" t="str">
        <f>IF(ISBLANK('Funções Transações'!B51),"",'Funções Transações'!B51)</f>
        <v/>
      </c>
      <c r="D207" s="420" t="str">
        <f>IF(ISBLANK('Funções Transações'!M51),"", 'Funções Transações'!M51)</f>
        <v/>
      </c>
      <c r="E207" s="420" t="str">
        <f>IF(ISBLANK('Funções Transações'!N51),"", 'Funções Transações'!N51)</f>
        <v/>
      </c>
      <c r="F207" s="420" t="str">
        <f>IF(ISBLANK('Funções Transações'!O51),"", 'Funções Transações'!O51)</f>
        <v/>
      </c>
      <c r="G207" s="420" t="str">
        <f>IF(ISBLANK('Funções Transações'!P51),"", 'Funções Transações'!P51)</f>
        <v/>
      </c>
      <c r="H207" s="420" t="str">
        <f>IF(ISBLANK('Funções Transações'!Q51),"", 'Funções Transações'!Q51)</f>
        <v/>
      </c>
      <c r="I207" s="421" t="str">
        <f>IF(ISBLANK('Funções Transações'!S51),"", 'Funções Transações'!S51)</f>
        <v/>
      </c>
      <c r="J207" s="421" t="str">
        <f>IF(ISBLANK('Funções Transações'!T51),"", 'Funções Transações'!T51)</f>
        <v/>
      </c>
      <c r="K207" s="421" t="str">
        <f>IF(ISBLANK('Funções Transações'!U51),"", 'Funções Transações'!U51)</f>
        <v/>
      </c>
      <c r="L207" s="420" t="str">
        <f>IF(ISBLANK('Funções Transações'!AA51),"", 'Funções Transações'!AA51)</f>
        <v/>
      </c>
      <c r="M207" s="421" t="str">
        <f>IF(ISBLANK('Funções Transações'!AB51),"", 'Funções Transações'!AB51)</f>
        <v/>
      </c>
      <c r="N207" s="422" t="str">
        <f>IF(ISBLANK('Funções Transações'!R51),"", 'Funções Transações'!R51)</f>
        <v/>
      </c>
      <c r="O207" s="417" t="str">
        <f>IF(ISBLANK('Funções Transações'!AC51),"", 'Funções Transações'!AC51)</f>
        <v/>
      </c>
      <c r="P207" s="417" t="str">
        <f>IF(ISBLANK('Funções Transações'!AD51),"", 'Funções Transações'!AD51)</f>
        <v/>
      </c>
      <c r="Q207" s="417" t="str">
        <f>IF(ISBLANK('Funções Transações'!AE51),"", 'Funções Transações'!AE51)</f>
        <v/>
      </c>
      <c r="R207" s="417" t="str">
        <f>IF(ISBLANK('Funções Transações'!AF51),"", 'Funções Transações'!AF51)</f>
        <v/>
      </c>
      <c r="S207" s="418" t="str">
        <f>IF(ISBLANK('Funções Transações'!AG51),"", 'Funções Transações'!AG51)</f>
        <v/>
      </c>
      <c r="T207" s="423"/>
      <c r="U207" s="423"/>
      <c r="V207" s="423"/>
      <c r="W207" s="423"/>
      <c r="X207" s="423"/>
      <c r="Y207" s="423"/>
      <c r="Z207" s="423"/>
    </row>
    <row r="208" spans="1:26" ht="12.75" customHeight="1">
      <c r="A208" s="419" t="str">
        <f>IF(ISBLANK('Funções Transações'!C52),"", 'Funções Transações'!C52)</f>
        <v/>
      </c>
      <c r="B208" s="417" t="str">
        <f>IF((A208=""),"",LOOKUP(A208,'Casos de Uso'!$B$3:B$102,'Casos de Uso'!$C$3:C$102))</f>
        <v/>
      </c>
      <c r="C208" s="417" t="str">
        <f>IF(ISBLANK('Funções Transações'!B52),"",'Funções Transações'!B52)</f>
        <v/>
      </c>
      <c r="D208" s="420" t="str">
        <f>IF(ISBLANK('Funções Transações'!M52),"", 'Funções Transações'!M52)</f>
        <v/>
      </c>
      <c r="E208" s="420" t="str">
        <f>IF(ISBLANK('Funções Transações'!N52),"", 'Funções Transações'!N52)</f>
        <v/>
      </c>
      <c r="F208" s="420" t="str">
        <f>IF(ISBLANK('Funções Transações'!O52),"", 'Funções Transações'!O52)</f>
        <v/>
      </c>
      <c r="G208" s="420" t="str">
        <f>IF(ISBLANK('Funções Transações'!P52),"", 'Funções Transações'!P52)</f>
        <v/>
      </c>
      <c r="H208" s="420" t="str">
        <f>IF(ISBLANK('Funções Transações'!Q52),"", 'Funções Transações'!Q52)</f>
        <v/>
      </c>
      <c r="I208" s="421" t="str">
        <f>IF(ISBLANK('Funções Transações'!S52),"", 'Funções Transações'!S52)</f>
        <v/>
      </c>
      <c r="J208" s="421" t="str">
        <f>IF(ISBLANK('Funções Transações'!T52),"", 'Funções Transações'!T52)</f>
        <v/>
      </c>
      <c r="K208" s="421" t="str">
        <f>IF(ISBLANK('Funções Transações'!U52),"", 'Funções Transações'!U52)</f>
        <v/>
      </c>
      <c r="L208" s="420" t="str">
        <f>IF(ISBLANK('Funções Transações'!AA52),"", 'Funções Transações'!AA52)</f>
        <v/>
      </c>
      <c r="M208" s="421" t="str">
        <f>IF(ISBLANK('Funções Transações'!AB52),"", 'Funções Transações'!AB52)</f>
        <v/>
      </c>
      <c r="N208" s="422" t="str">
        <f>IF(ISBLANK('Funções Transações'!R52),"", 'Funções Transações'!R52)</f>
        <v/>
      </c>
      <c r="O208" s="417" t="str">
        <f>IF(ISBLANK('Funções Transações'!AC52),"", 'Funções Transações'!AC52)</f>
        <v/>
      </c>
      <c r="P208" s="417" t="str">
        <f>IF(ISBLANK('Funções Transações'!AD52),"", 'Funções Transações'!AD52)</f>
        <v/>
      </c>
      <c r="Q208" s="417" t="str">
        <f>IF(ISBLANK('Funções Transações'!AE52),"", 'Funções Transações'!AE52)</f>
        <v/>
      </c>
      <c r="R208" s="417" t="str">
        <f>IF(ISBLANK('Funções Transações'!AF52),"", 'Funções Transações'!AF52)</f>
        <v/>
      </c>
      <c r="S208" s="418" t="str">
        <f>IF(ISBLANK('Funções Transações'!AG52),"", 'Funções Transações'!AG52)</f>
        <v/>
      </c>
      <c r="T208" s="423"/>
      <c r="U208" s="423"/>
      <c r="V208" s="423"/>
      <c r="W208" s="423"/>
      <c r="X208" s="423"/>
      <c r="Y208" s="423"/>
      <c r="Z208" s="423"/>
    </row>
    <row r="209" spans="1:26" ht="12.75" customHeight="1">
      <c r="A209" s="419" t="str">
        <f>IF(ISBLANK('Funções Transações'!C53),"", 'Funções Transações'!C53)</f>
        <v/>
      </c>
      <c r="B209" s="417" t="str">
        <f>IF((A209=""),"",LOOKUP(A209,'Casos de Uso'!$B$3:B$102,'Casos de Uso'!$C$3:C$102))</f>
        <v/>
      </c>
      <c r="C209" s="417" t="str">
        <f>IF(ISBLANK('Funções Transações'!B53),"",'Funções Transações'!B53)</f>
        <v/>
      </c>
      <c r="D209" s="420" t="str">
        <f>IF(ISBLANK('Funções Transações'!M53),"", 'Funções Transações'!M53)</f>
        <v/>
      </c>
      <c r="E209" s="420" t="str">
        <f>IF(ISBLANK('Funções Transações'!N53),"", 'Funções Transações'!N53)</f>
        <v/>
      </c>
      <c r="F209" s="420" t="str">
        <f>IF(ISBLANK('Funções Transações'!O53),"", 'Funções Transações'!O53)</f>
        <v/>
      </c>
      <c r="G209" s="420" t="str">
        <f>IF(ISBLANK('Funções Transações'!P53),"", 'Funções Transações'!P53)</f>
        <v/>
      </c>
      <c r="H209" s="420" t="str">
        <f>IF(ISBLANK('Funções Transações'!Q53),"", 'Funções Transações'!Q53)</f>
        <v/>
      </c>
      <c r="I209" s="421" t="str">
        <f>IF(ISBLANK('Funções Transações'!S53),"", 'Funções Transações'!S53)</f>
        <v/>
      </c>
      <c r="J209" s="421" t="str">
        <f>IF(ISBLANK('Funções Transações'!T53),"", 'Funções Transações'!T53)</f>
        <v/>
      </c>
      <c r="K209" s="421" t="str">
        <f>IF(ISBLANK('Funções Transações'!U53),"", 'Funções Transações'!U53)</f>
        <v/>
      </c>
      <c r="L209" s="420" t="str">
        <f>IF(ISBLANK('Funções Transações'!AA53),"", 'Funções Transações'!AA53)</f>
        <v/>
      </c>
      <c r="M209" s="421" t="str">
        <f>IF(ISBLANK('Funções Transações'!AB53),"", 'Funções Transações'!AB53)</f>
        <v/>
      </c>
      <c r="N209" s="422" t="str">
        <f>IF(ISBLANK('Funções Transações'!R53),"", 'Funções Transações'!R53)</f>
        <v/>
      </c>
      <c r="O209" s="417" t="str">
        <f>IF(ISBLANK('Funções Transações'!AC53),"", 'Funções Transações'!AC53)</f>
        <v/>
      </c>
      <c r="P209" s="417" t="str">
        <f>IF(ISBLANK('Funções Transações'!AD53),"", 'Funções Transações'!AD53)</f>
        <v/>
      </c>
      <c r="Q209" s="417" t="str">
        <f>IF(ISBLANK('Funções Transações'!AE53),"", 'Funções Transações'!AE53)</f>
        <v/>
      </c>
      <c r="R209" s="417" t="str">
        <f>IF(ISBLANK('Funções Transações'!AF53),"", 'Funções Transações'!AF53)</f>
        <v/>
      </c>
      <c r="S209" s="418" t="str">
        <f>IF(ISBLANK('Funções Transações'!AG53),"", 'Funções Transações'!AG53)</f>
        <v/>
      </c>
      <c r="T209" s="423"/>
      <c r="U209" s="423"/>
      <c r="V209" s="423"/>
      <c r="W209" s="423"/>
      <c r="X209" s="423"/>
      <c r="Y209" s="423"/>
      <c r="Z209" s="423"/>
    </row>
    <row r="210" spans="1:26" ht="12.75" customHeight="1">
      <c r="A210" s="419" t="str">
        <f>IF(ISBLANK('Funções Transações'!C54),"", 'Funções Transações'!C54)</f>
        <v/>
      </c>
      <c r="B210" s="417" t="str">
        <f>IF((A210=""),"",LOOKUP(A210,'Casos de Uso'!$B$3:B$102,'Casos de Uso'!$C$3:C$102))</f>
        <v/>
      </c>
      <c r="C210" s="417" t="str">
        <f>IF(ISBLANK('Funções Transações'!B54),"",'Funções Transações'!B54)</f>
        <v/>
      </c>
      <c r="D210" s="420" t="str">
        <f>IF(ISBLANK('Funções Transações'!M54),"", 'Funções Transações'!M54)</f>
        <v/>
      </c>
      <c r="E210" s="420" t="str">
        <f>IF(ISBLANK('Funções Transações'!N54),"", 'Funções Transações'!N54)</f>
        <v/>
      </c>
      <c r="F210" s="420" t="str">
        <f>IF(ISBLANK('Funções Transações'!O54),"", 'Funções Transações'!O54)</f>
        <v/>
      </c>
      <c r="G210" s="420" t="str">
        <f>IF(ISBLANK('Funções Transações'!P54),"", 'Funções Transações'!P54)</f>
        <v/>
      </c>
      <c r="H210" s="420" t="str">
        <f>IF(ISBLANK('Funções Transações'!Q54),"", 'Funções Transações'!Q54)</f>
        <v/>
      </c>
      <c r="I210" s="421" t="str">
        <f>IF(ISBLANK('Funções Transações'!S54),"", 'Funções Transações'!S54)</f>
        <v/>
      </c>
      <c r="J210" s="421" t="str">
        <f>IF(ISBLANK('Funções Transações'!T54),"", 'Funções Transações'!T54)</f>
        <v/>
      </c>
      <c r="K210" s="421" t="str">
        <f>IF(ISBLANK('Funções Transações'!U54),"", 'Funções Transações'!U54)</f>
        <v/>
      </c>
      <c r="L210" s="420" t="str">
        <f>IF(ISBLANK('Funções Transações'!AA54),"", 'Funções Transações'!AA54)</f>
        <v/>
      </c>
      <c r="M210" s="421" t="str">
        <f>IF(ISBLANK('Funções Transações'!AB54),"", 'Funções Transações'!AB54)</f>
        <v/>
      </c>
      <c r="N210" s="422" t="str">
        <f>IF(ISBLANK('Funções Transações'!R54),"", 'Funções Transações'!R54)</f>
        <v/>
      </c>
      <c r="O210" s="417" t="str">
        <f>IF(ISBLANK('Funções Transações'!AC54),"", 'Funções Transações'!AC54)</f>
        <v/>
      </c>
      <c r="P210" s="417" t="str">
        <f>IF(ISBLANK('Funções Transações'!AD54),"", 'Funções Transações'!AD54)</f>
        <v/>
      </c>
      <c r="Q210" s="417" t="str">
        <f>IF(ISBLANK('Funções Transações'!AE54),"", 'Funções Transações'!AE54)</f>
        <v/>
      </c>
      <c r="R210" s="417" t="str">
        <f>IF(ISBLANK('Funções Transações'!AF54),"", 'Funções Transações'!AF54)</f>
        <v/>
      </c>
      <c r="S210" s="418" t="str">
        <f>IF(ISBLANK('Funções Transações'!AG54),"", 'Funções Transações'!AG54)</f>
        <v/>
      </c>
      <c r="T210" s="423"/>
      <c r="U210" s="423"/>
      <c r="V210" s="423"/>
      <c r="W210" s="423"/>
      <c r="X210" s="423"/>
      <c r="Y210" s="423"/>
      <c r="Z210" s="423"/>
    </row>
    <row r="211" spans="1:26" ht="12.75" customHeight="1">
      <c r="A211" s="419" t="str">
        <f>IF(ISBLANK('Funções Transações'!C55),"", 'Funções Transações'!C55)</f>
        <v/>
      </c>
      <c r="B211" s="417" t="str">
        <f>IF((A211=""),"",LOOKUP(A211,'Casos de Uso'!$B$3:B$102,'Casos de Uso'!$C$3:C$102))</f>
        <v/>
      </c>
      <c r="C211" s="417" t="str">
        <f>IF(ISBLANK('Funções Transações'!B55),"",'Funções Transações'!B55)</f>
        <v/>
      </c>
      <c r="D211" s="420" t="str">
        <f>IF(ISBLANK('Funções Transações'!M55),"", 'Funções Transações'!M55)</f>
        <v/>
      </c>
      <c r="E211" s="420" t="str">
        <f>IF(ISBLANK('Funções Transações'!N55),"", 'Funções Transações'!N55)</f>
        <v/>
      </c>
      <c r="F211" s="420" t="str">
        <f>IF(ISBLANK('Funções Transações'!O55),"", 'Funções Transações'!O55)</f>
        <v/>
      </c>
      <c r="G211" s="420" t="str">
        <f>IF(ISBLANK('Funções Transações'!P55),"", 'Funções Transações'!P55)</f>
        <v/>
      </c>
      <c r="H211" s="420" t="str">
        <f>IF(ISBLANK('Funções Transações'!Q55),"", 'Funções Transações'!Q55)</f>
        <v/>
      </c>
      <c r="I211" s="421" t="str">
        <f>IF(ISBLANK('Funções Transações'!S55),"", 'Funções Transações'!S55)</f>
        <v/>
      </c>
      <c r="J211" s="421" t="str">
        <f>IF(ISBLANK('Funções Transações'!T55),"", 'Funções Transações'!T55)</f>
        <v/>
      </c>
      <c r="K211" s="421" t="str">
        <f>IF(ISBLANK('Funções Transações'!U55),"", 'Funções Transações'!U55)</f>
        <v/>
      </c>
      <c r="L211" s="420" t="str">
        <f>IF(ISBLANK('Funções Transações'!AA55),"", 'Funções Transações'!AA55)</f>
        <v/>
      </c>
      <c r="M211" s="421" t="str">
        <f>IF(ISBLANK('Funções Transações'!AB55),"", 'Funções Transações'!AB55)</f>
        <v/>
      </c>
      <c r="N211" s="422" t="str">
        <f>IF(ISBLANK('Funções Transações'!R55),"", 'Funções Transações'!R55)</f>
        <v/>
      </c>
      <c r="O211" s="417" t="str">
        <f>IF(ISBLANK('Funções Transações'!AC55),"", 'Funções Transações'!AC55)</f>
        <v/>
      </c>
      <c r="P211" s="417" t="str">
        <f>IF(ISBLANK('Funções Transações'!AD55),"", 'Funções Transações'!AD55)</f>
        <v/>
      </c>
      <c r="Q211" s="417" t="str">
        <f>IF(ISBLANK('Funções Transações'!AE55),"", 'Funções Transações'!AE55)</f>
        <v/>
      </c>
      <c r="R211" s="417" t="str">
        <f>IF(ISBLANK('Funções Transações'!AF55),"", 'Funções Transações'!AF55)</f>
        <v/>
      </c>
      <c r="S211" s="418" t="str">
        <f>IF(ISBLANK('Funções Transações'!AG55),"", 'Funções Transações'!AG55)</f>
        <v/>
      </c>
      <c r="T211" s="423"/>
      <c r="U211" s="423"/>
      <c r="V211" s="423"/>
      <c r="W211" s="423"/>
      <c r="X211" s="423"/>
      <c r="Y211" s="423"/>
      <c r="Z211" s="423"/>
    </row>
    <row r="212" spans="1:26" ht="12.75" customHeight="1">
      <c r="A212" s="419" t="str">
        <f>IF(ISBLANK('Funções Transações'!C56),"", 'Funções Transações'!C56)</f>
        <v/>
      </c>
      <c r="B212" s="417" t="str">
        <f>IF((A212=""),"",LOOKUP(A212,'Casos de Uso'!$B$3:B$102,'Casos de Uso'!$C$3:C$102))</f>
        <v/>
      </c>
      <c r="C212" s="417" t="str">
        <f>IF(ISBLANK('Funções Transações'!B56),"",'Funções Transações'!B56)</f>
        <v/>
      </c>
      <c r="D212" s="420" t="str">
        <f>IF(ISBLANK('Funções Transações'!M56),"", 'Funções Transações'!M56)</f>
        <v/>
      </c>
      <c r="E212" s="420" t="str">
        <f>IF(ISBLANK('Funções Transações'!N56),"", 'Funções Transações'!N56)</f>
        <v/>
      </c>
      <c r="F212" s="420" t="str">
        <f>IF(ISBLANK('Funções Transações'!O56),"", 'Funções Transações'!O56)</f>
        <v/>
      </c>
      <c r="G212" s="420" t="str">
        <f>IF(ISBLANK('Funções Transações'!P56),"", 'Funções Transações'!P56)</f>
        <v/>
      </c>
      <c r="H212" s="420" t="str">
        <f>IF(ISBLANK('Funções Transações'!Q56),"", 'Funções Transações'!Q56)</f>
        <v/>
      </c>
      <c r="I212" s="421" t="str">
        <f>IF(ISBLANK('Funções Transações'!S56),"", 'Funções Transações'!S56)</f>
        <v/>
      </c>
      <c r="J212" s="421" t="str">
        <f>IF(ISBLANK('Funções Transações'!T56),"", 'Funções Transações'!T56)</f>
        <v/>
      </c>
      <c r="K212" s="421" t="str">
        <f>IF(ISBLANK('Funções Transações'!U56),"", 'Funções Transações'!U56)</f>
        <v/>
      </c>
      <c r="L212" s="420" t="str">
        <f>IF(ISBLANK('Funções Transações'!AA56),"", 'Funções Transações'!AA56)</f>
        <v/>
      </c>
      <c r="M212" s="421" t="str">
        <f>IF(ISBLANK('Funções Transações'!AB56),"", 'Funções Transações'!AB56)</f>
        <v/>
      </c>
      <c r="N212" s="422" t="str">
        <f>IF(ISBLANK('Funções Transações'!R56),"", 'Funções Transações'!R56)</f>
        <v/>
      </c>
      <c r="O212" s="417" t="str">
        <f>IF(ISBLANK('Funções Transações'!AC56),"", 'Funções Transações'!AC56)</f>
        <v/>
      </c>
      <c r="P212" s="417" t="str">
        <f>IF(ISBLANK('Funções Transações'!AD56),"", 'Funções Transações'!AD56)</f>
        <v/>
      </c>
      <c r="Q212" s="417" t="str">
        <f>IF(ISBLANK('Funções Transações'!AE56),"", 'Funções Transações'!AE56)</f>
        <v/>
      </c>
      <c r="R212" s="417" t="str">
        <f>IF(ISBLANK('Funções Transações'!AF56),"", 'Funções Transações'!AF56)</f>
        <v/>
      </c>
      <c r="S212" s="418" t="str">
        <f>IF(ISBLANK('Funções Transações'!AG56),"", 'Funções Transações'!AG56)</f>
        <v/>
      </c>
      <c r="T212" s="423"/>
      <c r="U212" s="423"/>
      <c r="V212" s="423"/>
      <c r="W212" s="423"/>
      <c r="X212" s="423"/>
      <c r="Y212" s="423"/>
      <c r="Z212" s="423"/>
    </row>
    <row r="213" spans="1:26" ht="12.75" customHeight="1">
      <c r="A213" s="419" t="str">
        <f>IF(ISBLANK('Funções Transações'!C57),"", 'Funções Transações'!C57)</f>
        <v/>
      </c>
      <c r="B213" s="417" t="str">
        <f>IF((A213=""),"",LOOKUP(A213,'Casos de Uso'!$B$3:B$102,'Casos de Uso'!$C$3:C$102))</f>
        <v/>
      </c>
      <c r="C213" s="417" t="str">
        <f>IF(ISBLANK('Funções Transações'!B57),"",'Funções Transações'!B57)</f>
        <v/>
      </c>
      <c r="D213" s="420" t="str">
        <f>IF(ISBLANK('Funções Transações'!M57),"", 'Funções Transações'!M57)</f>
        <v/>
      </c>
      <c r="E213" s="420" t="str">
        <f>IF(ISBLANK('Funções Transações'!N57),"", 'Funções Transações'!N57)</f>
        <v/>
      </c>
      <c r="F213" s="420" t="str">
        <f>IF(ISBLANK('Funções Transações'!O57),"", 'Funções Transações'!O57)</f>
        <v/>
      </c>
      <c r="G213" s="420" t="str">
        <f>IF(ISBLANK('Funções Transações'!P57),"", 'Funções Transações'!P57)</f>
        <v/>
      </c>
      <c r="H213" s="420" t="str">
        <f>IF(ISBLANK('Funções Transações'!Q57),"", 'Funções Transações'!Q57)</f>
        <v/>
      </c>
      <c r="I213" s="421" t="str">
        <f>IF(ISBLANK('Funções Transações'!S57),"", 'Funções Transações'!S57)</f>
        <v/>
      </c>
      <c r="J213" s="421" t="str">
        <f>IF(ISBLANK('Funções Transações'!T57),"", 'Funções Transações'!T57)</f>
        <v/>
      </c>
      <c r="K213" s="421" t="str">
        <f>IF(ISBLANK('Funções Transações'!U57),"", 'Funções Transações'!U57)</f>
        <v/>
      </c>
      <c r="L213" s="420" t="str">
        <f>IF(ISBLANK('Funções Transações'!AA57),"", 'Funções Transações'!AA57)</f>
        <v/>
      </c>
      <c r="M213" s="421" t="str">
        <f>IF(ISBLANK('Funções Transações'!AB57),"", 'Funções Transações'!AB57)</f>
        <v/>
      </c>
      <c r="N213" s="422" t="str">
        <f>IF(ISBLANK('Funções Transações'!R57),"", 'Funções Transações'!R57)</f>
        <v/>
      </c>
      <c r="O213" s="417" t="str">
        <f>IF(ISBLANK('Funções Transações'!AC57),"", 'Funções Transações'!AC57)</f>
        <v/>
      </c>
      <c r="P213" s="417" t="str">
        <f>IF(ISBLANK('Funções Transações'!AD57),"", 'Funções Transações'!AD57)</f>
        <v/>
      </c>
      <c r="Q213" s="417" t="str">
        <f>IF(ISBLANK('Funções Transações'!AE57),"", 'Funções Transações'!AE57)</f>
        <v/>
      </c>
      <c r="R213" s="417" t="str">
        <f>IF(ISBLANK('Funções Transações'!AF57),"", 'Funções Transações'!AF57)</f>
        <v/>
      </c>
      <c r="S213" s="418" t="str">
        <f>IF(ISBLANK('Funções Transações'!AG57),"", 'Funções Transações'!AG57)</f>
        <v/>
      </c>
      <c r="T213" s="423"/>
      <c r="U213" s="423"/>
      <c r="V213" s="423"/>
      <c r="W213" s="423"/>
      <c r="X213" s="423"/>
      <c r="Y213" s="423"/>
      <c r="Z213" s="423"/>
    </row>
    <row r="214" spans="1:26" ht="12.75" customHeight="1">
      <c r="A214" s="419" t="str">
        <f>IF(ISBLANK('Funções Transações'!C58),"", 'Funções Transações'!C58)</f>
        <v/>
      </c>
      <c r="B214" s="417" t="str">
        <f>IF((A214=""),"",LOOKUP(A214,'Casos de Uso'!$B$3:B$102,'Casos de Uso'!$C$3:C$102))</f>
        <v/>
      </c>
      <c r="C214" s="417" t="str">
        <f>IF(ISBLANK('Funções Transações'!B58),"",'Funções Transações'!B58)</f>
        <v/>
      </c>
      <c r="D214" s="420" t="str">
        <f>IF(ISBLANK('Funções Transações'!M58),"", 'Funções Transações'!M58)</f>
        <v/>
      </c>
      <c r="E214" s="420" t="str">
        <f>IF(ISBLANK('Funções Transações'!N58),"", 'Funções Transações'!N58)</f>
        <v/>
      </c>
      <c r="F214" s="420" t="str">
        <f>IF(ISBLANK('Funções Transações'!O58),"", 'Funções Transações'!O58)</f>
        <v/>
      </c>
      <c r="G214" s="420" t="str">
        <f>IF(ISBLANK('Funções Transações'!P58),"", 'Funções Transações'!P58)</f>
        <v/>
      </c>
      <c r="H214" s="420" t="str">
        <f>IF(ISBLANK('Funções Transações'!Q58),"", 'Funções Transações'!Q58)</f>
        <v/>
      </c>
      <c r="I214" s="421" t="str">
        <f>IF(ISBLANK('Funções Transações'!S58),"", 'Funções Transações'!S58)</f>
        <v/>
      </c>
      <c r="J214" s="421" t="str">
        <f>IF(ISBLANK('Funções Transações'!T58),"", 'Funções Transações'!T58)</f>
        <v/>
      </c>
      <c r="K214" s="421" t="str">
        <f>IF(ISBLANK('Funções Transações'!U58),"", 'Funções Transações'!U58)</f>
        <v/>
      </c>
      <c r="L214" s="420" t="str">
        <f>IF(ISBLANK('Funções Transações'!AA58),"", 'Funções Transações'!AA58)</f>
        <v/>
      </c>
      <c r="M214" s="421" t="str">
        <f>IF(ISBLANK('Funções Transações'!AB58),"", 'Funções Transações'!AB58)</f>
        <v/>
      </c>
      <c r="N214" s="422" t="str">
        <f>IF(ISBLANK('Funções Transações'!R58),"", 'Funções Transações'!R58)</f>
        <v/>
      </c>
      <c r="O214" s="417" t="str">
        <f>IF(ISBLANK('Funções Transações'!AC58),"", 'Funções Transações'!AC58)</f>
        <v/>
      </c>
      <c r="P214" s="417" t="str">
        <f>IF(ISBLANK('Funções Transações'!AD58),"", 'Funções Transações'!AD58)</f>
        <v/>
      </c>
      <c r="Q214" s="417" t="str">
        <f>IF(ISBLANK('Funções Transações'!AE58),"", 'Funções Transações'!AE58)</f>
        <v/>
      </c>
      <c r="R214" s="417" t="str">
        <f>IF(ISBLANK('Funções Transações'!AF58),"", 'Funções Transações'!AF58)</f>
        <v/>
      </c>
      <c r="S214" s="418" t="str">
        <f>IF(ISBLANK('Funções Transações'!AG58),"", 'Funções Transações'!AG58)</f>
        <v/>
      </c>
      <c r="T214" s="423"/>
      <c r="U214" s="423"/>
      <c r="V214" s="423"/>
      <c r="W214" s="423"/>
      <c r="X214" s="423"/>
      <c r="Y214" s="423"/>
      <c r="Z214" s="423"/>
    </row>
    <row r="215" spans="1:26" ht="12.75" customHeight="1">
      <c r="A215" s="419" t="str">
        <f>IF(ISBLANK('Funções Transações'!C59),"", 'Funções Transações'!C59)</f>
        <v/>
      </c>
      <c r="B215" s="417" t="str">
        <f>IF((A215=""),"",LOOKUP(A215,'Casos de Uso'!$B$3:B$102,'Casos de Uso'!$C$3:C$102))</f>
        <v/>
      </c>
      <c r="C215" s="417" t="str">
        <f>IF(ISBLANK('Funções Transações'!B59),"",'Funções Transações'!B59)</f>
        <v/>
      </c>
      <c r="D215" s="420" t="str">
        <f>IF(ISBLANK('Funções Transações'!M59),"", 'Funções Transações'!M59)</f>
        <v/>
      </c>
      <c r="E215" s="420" t="str">
        <f>IF(ISBLANK('Funções Transações'!N59),"", 'Funções Transações'!N59)</f>
        <v/>
      </c>
      <c r="F215" s="420" t="str">
        <f>IF(ISBLANK('Funções Transações'!O59),"", 'Funções Transações'!O59)</f>
        <v/>
      </c>
      <c r="G215" s="420" t="str">
        <f>IF(ISBLANK('Funções Transações'!P59),"", 'Funções Transações'!P59)</f>
        <v/>
      </c>
      <c r="H215" s="420" t="str">
        <f>IF(ISBLANK('Funções Transações'!Q59),"", 'Funções Transações'!Q59)</f>
        <v/>
      </c>
      <c r="I215" s="421" t="str">
        <f>IF(ISBLANK('Funções Transações'!S59),"", 'Funções Transações'!S59)</f>
        <v/>
      </c>
      <c r="J215" s="421" t="str">
        <f>IF(ISBLANK('Funções Transações'!T59),"", 'Funções Transações'!T59)</f>
        <v/>
      </c>
      <c r="K215" s="421" t="str">
        <f>IF(ISBLANK('Funções Transações'!U59),"", 'Funções Transações'!U59)</f>
        <v/>
      </c>
      <c r="L215" s="420" t="str">
        <f>IF(ISBLANK('Funções Transações'!AA59),"", 'Funções Transações'!AA59)</f>
        <v/>
      </c>
      <c r="M215" s="421" t="str">
        <f>IF(ISBLANK('Funções Transações'!AB59),"", 'Funções Transações'!AB59)</f>
        <v/>
      </c>
      <c r="N215" s="422" t="str">
        <f>IF(ISBLANK('Funções Transações'!R59),"", 'Funções Transações'!R59)</f>
        <v/>
      </c>
      <c r="O215" s="417" t="str">
        <f>IF(ISBLANK('Funções Transações'!AC59),"", 'Funções Transações'!AC59)</f>
        <v/>
      </c>
      <c r="P215" s="417" t="str">
        <f>IF(ISBLANK('Funções Transações'!AD59),"", 'Funções Transações'!AD59)</f>
        <v/>
      </c>
      <c r="Q215" s="417" t="str">
        <f>IF(ISBLANK('Funções Transações'!AE59),"", 'Funções Transações'!AE59)</f>
        <v/>
      </c>
      <c r="R215" s="417" t="str">
        <f>IF(ISBLANK('Funções Transações'!AF59),"", 'Funções Transações'!AF59)</f>
        <v/>
      </c>
      <c r="S215" s="418" t="str">
        <f>IF(ISBLANK('Funções Transações'!AG59),"", 'Funções Transações'!AG59)</f>
        <v/>
      </c>
      <c r="T215" s="423"/>
      <c r="U215" s="423"/>
      <c r="V215" s="423"/>
      <c r="W215" s="423"/>
      <c r="X215" s="423"/>
      <c r="Y215" s="423"/>
      <c r="Z215" s="423"/>
    </row>
    <row r="216" spans="1:26" ht="12.75" customHeight="1">
      <c r="A216" s="419" t="str">
        <f>IF(ISBLANK('Funções Transações'!C60),"", 'Funções Transações'!C60)</f>
        <v/>
      </c>
      <c r="B216" s="417" t="str">
        <f>IF((A216=""),"",LOOKUP(A216,'Casos de Uso'!$B$3:B$102,'Casos de Uso'!$C$3:C$102))</f>
        <v/>
      </c>
      <c r="C216" s="417" t="str">
        <f>IF(ISBLANK('Funções Transações'!B60),"",'Funções Transações'!B60)</f>
        <v/>
      </c>
      <c r="D216" s="420" t="str">
        <f>IF(ISBLANK('Funções Transações'!M60),"", 'Funções Transações'!M60)</f>
        <v/>
      </c>
      <c r="E216" s="420" t="str">
        <f>IF(ISBLANK('Funções Transações'!N60),"", 'Funções Transações'!N60)</f>
        <v/>
      </c>
      <c r="F216" s="420" t="str">
        <f>IF(ISBLANK('Funções Transações'!O60),"", 'Funções Transações'!O60)</f>
        <v/>
      </c>
      <c r="G216" s="420" t="str">
        <f>IF(ISBLANK('Funções Transações'!P60),"", 'Funções Transações'!P60)</f>
        <v/>
      </c>
      <c r="H216" s="420" t="str">
        <f>IF(ISBLANK('Funções Transações'!Q60),"", 'Funções Transações'!Q60)</f>
        <v/>
      </c>
      <c r="I216" s="421" t="str">
        <f>IF(ISBLANK('Funções Transações'!S60),"", 'Funções Transações'!S60)</f>
        <v/>
      </c>
      <c r="J216" s="421" t="str">
        <f>IF(ISBLANK('Funções Transações'!T60),"", 'Funções Transações'!T60)</f>
        <v/>
      </c>
      <c r="K216" s="421" t="str">
        <f>IF(ISBLANK('Funções Transações'!U60),"", 'Funções Transações'!U60)</f>
        <v/>
      </c>
      <c r="L216" s="420" t="str">
        <f>IF(ISBLANK('Funções Transações'!AA60),"", 'Funções Transações'!AA60)</f>
        <v/>
      </c>
      <c r="M216" s="421" t="str">
        <f>IF(ISBLANK('Funções Transações'!AB60),"", 'Funções Transações'!AB60)</f>
        <v/>
      </c>
      <c r="N216" s="422" t="str">
        <f>IF(ISBLANK('Funções Transações'!R60),"", 'Funções Transações'!R60)</f>
        <v/>
      </c>
      <c r="O216" s="417" t="str">
        <f>IF(ISBLANK('Funções Transações'!AC60),"", 'Funções Transações'!AC60)</f>
        <v/>
      </c>
      <c r="P216" s="417" t="str">
        <f>IF(ISBLANK('Funções Transações'!AD60),"", 'Funções Transações'!AD60)</f>
        <v/>
      </c>
      <c r="Q216" s="417" t="str">
        <f>IF(ISBLANK('Funções Transações'!AE60),"", 'Funções Transações'!AE60)</f>
        <v/>
      </c>
      <c r="R216" s="417" t="str">
        <f>IF(ISBLANK('Funções Transações'!AF60),"", 'Funções Transações'!AF60)</f>
        <v/>
      </c>
      <c r="S216" s="418" t="str">
        <f>IF(ISBLANK('Funções Transações'!AG60),"", 'Funções Transações'!AG60)</f>
        <v/>
      </c>
      <c r="T216" s="423"/>
      <c r="U216" s="423"/>
      <c r="V216" s="423"/>
      <c r="W216" s="423"/>
      <c r="X216" s="423"/>
      <c r="Y216" s="423"/>
      <c r="Z216" s="423"/>
    </row>
    <row r="217" spans="1:26" ht="12.75" customHeight="1">
      <c r="A217" s="419" t="str">
        <f>IF(ISBLANK('Funções Transações'!C61),"", 'Funções Transações'!C61)</f>
        <v/>
      </c>
      <c r="B217" s="417" t="str">
        <f>IF((A217=""),"",LOOKUP(A217,'Casos de Uso'!$B$3:B$102,'Casos de Uso'!$C$3:C$102))</f>
        <v/>
      </c>
      <c r="C217" s="417" t="str">
        <f>IF(ISBLANK('Funções Transações'!B61),"",'Funções Transações'!B61)</f>
        <v/>
      </c>
      <c r="D217" s="420" t="str">
        <f>IF(ISBLANK('Funções Transações'!M61),"", 'Funções Transações'!M61)</f>
        <v/>
      </c>
      <c r="E217" s="420" t="str">
        <f>IF(ISBLANK('Funções Transações'!N61),"", 'Funções Transações'!N61)</f>
        <v/>
      </c>
      <c r="F217" s="420" t="str">
        <f>IF(ISBLANK('Funções Transações'!O61),"", 'Funções Transações'!O61)</f>
        <v/>
      </c>
      <c r="G217" s="420" t="str">
        <f>IF(ISBLANK('Funções Transações'!P61),"", 'Funções Transações'!P61)</f>
        <v/>
      </c>
      <c r="H217" s="420" t="str">
        <f>IF(ISBLANK('Funções Transações'!Q61),"", 'Funções Transações'!Q61)</f>
        <v/>
      </c>
      <c r="I217" s="421" t="str">
        <f>IF(ISBLANK('Funções Transações'!S61),"", 'Funções Transações'!S61)</f>
        <v/>
      </c>
      <c r="J217" s="421" t="str">
        <f>IF(ISBLANK('Funções Transações'!T61),"", 'Funções Transações'!T61)</f>
        <v/>
      </c>
      <c r="K217" s="421" t="str">
        <f>IF(ISBLANK('Funções Transações'!U61),"", 'Funções Transações'!U61)</f>
        <v/>
      </c>
      <c r="L217" s="420" t="str">
        <f>IF(ISBLANK('Funções Transações'!AA61),"", 'Funções Transações'!AA61)</f>
        <v/>
      </c>
      <c r="M217" s="421" t="str">
        <f>IF(ISBLANK('Funções Transações'!AB61),"", 'Funções Transações'!AB61)</f>
        <v/>
      </c>
      <c r="N217" s="422" t="str">
        <f>IF(ISBLANK('Funções Transações'!R61),"", 'Funções Transações'!R61)</f>
        <v/>
      </c>
      <c r="O217" s="417" t="str">
        <f>IF(ISBLANK('Funções Transações'!AC61),"", 'Funções Transações'!AC61)</f>
        <v/>
      </c>
      <c r="P217" s="417" t="str">
        <f>IF(ISBLANK('Funções Transações'!AD61),"", 'Funções Transações'!AD61)</f>
        <v/>
      </c>
      <c r="Q217" s="417" t="str">
        <f>IF(ISBLANK('Funções Transações'!AE61),"", 'Funções Transações'!AE61)</f>
        <v/>
      </c>
      <c r="R217" s="417" t="str">
        <f>IF(ISBLANK('Funções Transações'!AF61),"", 'Funções Transações'!AF61)</f>
        <v/>
      </c>
      <c r="S217" s="418" t="str">
        <f>IF(ISBLANK('Funções Transações'!AG61),"", 'Funções Transações'!AG61)</f>
        <v/>
      </c>
      <c r="T217" s="423"/>
      <c r="U217" s="423"/>
      <c r="V217" s="423"/>
      <c r="W217" s="423"/>
      <c r="X217" s="423"/>
      <c r="Y217" s="423"/>
      <c r="Z217" s="423"/>
    </row>
    <row r="218" spans="1:26" ht="12.75" customHeight="1">
      <c r="A218" s="419" t="str">
        <f>IF(ISBLANK('Funções Transações'!C62),"", 'Funções Transações'!C62)</f>
        <v/>
      </c>
      <c r="B218" s="417" t="str">
        <f>IF((A218=""),"",LOOKUP(A218,'Casos de Uso'!$B$3:B$102,'Casos de Uso'!$C$3:C$102))</f>
        <v/>
      </c>
      <c r="C218" s="417" t="str">
        <f>IF(ISBLANK('Funções Transações'!B62),"",'Funções Transações'!B62)</f>
        <v/>
      </c>
      <c r="D218" s="420" t="str">
        <f>IF(ISBLANK('Funções Transações'!M62),"", 'Funções Transações'!M62)</f>
        <v/>
      </c>
      <c r="E218" s="420" t="str">
        <f>IF(ISBLANK('Funções Transações'!N62),"", 'Funções Transações'!N62)</f>
        <v/>
      </c>
      <c r="F218" s="420" t="str">
        <f>IF(ISBLANK('Funções Transações'!O62),"", 'Funções Transações'!O62)</f>
        <v/>
      </c>
      <c r="G218" s="420" t="str">
        <f>IF(ISBLANK('Funções Transações'!P62),"", 'Funções Transações'!P62)</f>
        <v/>
      </c>
      <c r="H218" s="420" t="str">
        <f>IF(ISBLANK('Funções Transações'!Q62),"", 'Funções Transações'!Q62)</f>
        <v/>
      </c>
      <c r="I218" s="421" t="str">
        <f>IF(ISBLANK('Funções Transações'!S62),"", 'Funções Transações'!S62)</f>
        <v/>
      </c>
      <c r="J218" s="421" t="str">
        <f>IF(ISBLANK('Funções Transações'!T62),"", 'Funções Transações'!T62)</f>
        <v/>
      </c>
      <c r="K218" s="421" t="str">
        <f>IF(ISBLANK('Funções Transações'!U62),"", 'Funções Transações'!U62)</f>
        <v/>
      </c>
      <c r="L218" s="420" t="str">
        <f>IF(ISBLANK('Funções Transações'!AA62),"", 'Funções Transações'!AA62)</f>
        <v/>
      </c>
      <c r="M218" s="421" t="str">
        <f>IF(ISBLANK('Funções Transações'!AB62),"", 'Funções Transações'!AB62)</f>
        <v/>
      </c>
      <c r="N218" s="422" t="str">
        <f>IF(ISBLANK('Funções Transações'!R62),"", 'Funções Transações'!R62)</f>
        <v/>
      </c>
      <c r="O218" s="417" t="str">
        <f>IF(ISBLANK('Funções Transações'!AC62),"", 'Funções Transações'!AC62)</f>
        <v/>
      </c>
      <c r="P218" s="417" t="str">
        <f>IF(ISBLANK('Funções Transações'!AD62),"", 'Funções Transações'!AD62)</f>
        <v/>
      </c>
      <c r="Q218" s="417" t="str">
        <f>IF(ISBLANK('Funções Transações'!AE62),"", 'Funções Transações'!AE62)</f>
        <v/>
      </c>
      <c r="R218" s="417" t="str">
        <f>IF(ISBLANK('Funções Transações'!AF62),"", 'Funções Transações'!AF62)</f>
        <v/>
      </c>
      <c r="S218" s="418" t="str">
        <f>IF(ISBLANK('Funções Transações'!AG62),"", 'Funções Transações'!AG62)</f>
        <v/>
      </c>
      <c r="T218" s="423"/>
      <c r="U218" s="423"/>
      <c r="V218" s="423"/>
      <c r="W218" s="423"/>
      <c r="X218" s="423"/>
      <c r="Y218" s="423"/>
      <c r="Z218" s="423"/>
    </row>
    <row r="219" spans="1:26" ht="12.75" customHeight="1">
      <c r="A219" s="419" t="str">
        <f>IF(ISBLANK('Funções Transações'!C63),"", 'Funções Transações'!C63)</f>
        <v/>
      </c>
      <c r="B219" s="417" t="str">
        <f>IF((A219=""),"",LOOKUP(A219,'Casos de Uso'!$B$3:B$102,'Casos de Uso'!$C$3:C$102))</f>
        <v/>
      </c>
      <c r="C219" s="417" t="str">
        <f>IF(ISBLANK('Funções Transações'!B63),"",'Funções Transações'!B63)</f>
        <v/>
      </c>
      <c r="D219" s="420" t="str">
        <f>IF(ISBLANK('Funções Transações'!M63),"", 'Funções Transações'!M63)</f>
        <v/>
      </c>
      <c r="E219" s="420" t="str">
        <f>IF(ISBLANK('Funções Transações'!N63),"", 'Funções Transações'!N63)</f>
        <v/>
      </c>
      <c r="F219" s="420" t="str">
        <f>IF(ISBLANK('Funções Transações'!O63),"", 'Funções Transações'!O63)</f>
        <v/>
      </c>
      <c r="G219" s="420" t="str">
        <f>IF(ISBLANK('Funções Transações'!P63),"", 'Funções Transações'!P63)</f>
        <v/>
      </c>
      <c r="H219" s="420" t="str">
        <f>IF(ISBLANK('Funções Transações'!Q63),"", 'Funções Transações'!Q63)</f>
        <v/>
      </c>
      <c r="I219" s="421" t="str">
        <f>IF(ISBLANK('Funções Transações'!S63),"", 'Funções Transações'!S63)</f>
        <v/>
      </c>
      <c r="J219" s="421" t="str">
        <f>IF(ISBLANK('Funções Transações'!T63),"", 'Funções Transações'!T63)</f>
        <v/>
      </c>
      <c r="K219" s="421" t="str">
        <f>IF(ISBLANK('Funções Transações'!U63),"", 'Funções Transações'!U63)</f>
        <v/>
      </c>
      <c r="L219" s="420" t="str">
        <f>IF(ISBLANK('Funções Transações'!AA63),"", 'Funções Transações'!AA63)</f>
        <v/>
      </c>
      <c r="M219" s="421" t="str">
        <f>IF(ISBLANK('Funções Transações'!AB63),"", 'Funções Transações'!AB63)</f>
        <v/>
      </c>
      <c r="N219" s="422" t="str">
        <f>IF(ISBLANK('Funções Transações'!R63),"", 'Funções Transações'!R63)</f>
        <v/>
      </c>
      <c r="O219" s="417" t="str">
        <f>IF(ISBLANK('Funções Transações'!AC63),"", 'Funções Transações'!AC63)</f>
        <v/>
      </c>
      <c r="P219" s="417" t="str">
        <f>IF(ISBLANK('Funções Transações'!AD63),"", 'Funções Transações'!AD63)</f>
        <v/>
      </c>
      <c r="Q219" s="417" t="str">
        <f>IF(ISBLANK('Funções Transações'!AE63),"", 'Funções Transações'!AE63)</f>
        <v/>
      </c>
      <c r="R219" s="417" t="str">
        <f>IF(ISBLANK('Funções Transações'!AF63),"", 'Funções Transações'!AF63)</f>
        <v/>
      </c>
      <c r="S219" s="418" t="str">
        <f>IF(ISBLANK('Funções Transações'!AG63),"", 'Funções Transações'!AG63)</f>
        <v/>
      </c>
      <c r="T219" s="423"/>
      <c r="U219" s="423"/>
      <c r="V219" s="423"/>
      <c r="W219" s="423"/>
      <c r="X219" s="423"/>
      <c r="Y219" s="423"/>
      <c r="Z219" s="423"/>
    </row>
    <row r="220" spans="1:26" ht="12.75" customHeight="1">
      <c r="A220" s="419" t="str">
        <f>IF(ISBLANK('Funções Transações'!C64),"", 'Funções Transações'!C64)</f>
        <v/>
      </c>
      <c r="B220" s="417" t="str">
        <f>IF((A220=""),"",LOOKUP(A220,'Casos de Uso'!$B$3:B$102,'Casos de Uso'!$C$3:C$102))</f>
        <v/>
      </c>
      <c r="C220" s="417" t="str">
        <f>IF(ISBLANK('Funções Transações'!B64),"",'Funções Transações'!B64)</f>
        <v/>
      </c>
      <c r="D220" s="420" t="str">
        <f>IF(ISBLANK('Funções Transações'!M64),"", 'Funções Transações'!M64)</f>
        <v/>
      </c>
      <c r="E220" s="420" t="str">
        <f>IF(ISBLANK('Funções Transações'!N64),"", 'Funções Transações'!N64)</f>
        <v/>
      </c>
      <c r="F220" s="420" t="str">
        <f>IF(ISBLANK('Funções Transações'!O64),"", 'Funções Transações'!O64)</f>
        <v/>
      </c>
      <c r="G220" s="420" t="str">
        <f>IF(ISBLANK('Funções Transações'!P64),"", 'Funções Transações'!P64)</f>
        <v/>
      </c>
      <c r="H220" s="420" t="str">
        <f>IF(ISBLANK('Funções Transações'!Q64),"", 'Funções Transações'!Q64)</f>
        <v/>
      </c>
      <c r="I220" s="421" t="str">
        <f>IF(ISBLANK('Funções Transações'!S64),"", 'Funções Transações'!S64)</f>
        <v/>
      </c>
      <c r="J220" s="421" t="str">
        <f>IF(ISBLANK('Funções Transações'!T64),"", 'Funções Transações'!T64)</f>
        <v/>
      </c>
      <c r="K220" s="421" t="str">
        <f>IF(ISBLANK('Funções Transações'!U64),"", 'Funções Transações'!U64)</f>
        <v/>
      </c>
      <c r="L220" s="420" t="str">
        <f>IF(ISBLANK('Funções Transações'!AA64),"", 'Funções Transações'!AA64)</f>
        <v/>
      </c>
      <c r="M220" s="421" t="str">
        <f>IF(ISBLANK('Funções Transações'!AB64),"", 'Funções Transações'!AB64)</f>
        <v/>
      </c>
      <c r="N220" s="422" t="str">
        <f>IF(ISBLANK('Funções Transações'!R64),"", 'Funções Transações'!R64)</f>
        <v/>
      </c>
      <c r="O220" s="417" t="str">
        <f>IF(ISBLANK('Funções Transações'!AC64),"", 'Funções Transações'!AC64)</f>
        <v/>
      </c>
      <c r="P220" s="417" t="str">
        <f>IF(ISBLANK('Funções Transações'!AD64),"", 'Funções Transações'!AD64)</f>
        <v/>
      </c>
      <c r="Q220" s="417" t="str">
        <f>IF(ISBLANK('Funções Transações'!AE64),"", 'Funções Transações'!AE64)</f>
        <v/>
      </c>
      <c r="R220" s="417" t="str">
        <f>IF(ISBLANK('Funções Transações'!AF64),"", 'Funções Transações'!AF64)</f>
        <v/>
      </c>
      <c r="S220" s="418" t="str">
        <f>IF(ISBLANK('Funções Transações'!AG64),"", 'Funções Transações'!AG64)</f>
        <v/>
      </c>
      <c r="T220" s="423"/>
      <c r="U220" s="423"/>
      <c r="V220" s="423"/>
      <c r="W220" s="423"/>
      <c r="X220" s="423"/>
      <c r="Y220" s="423"/>
      <c r="Z220" s="423"/>
    </row>
    <row r="221" spans="1:26" ht="12.75" customHeight="1">
      <c r="A221" s="419" t="str">
        <f>IF(ISBLANK('Funções Transações'!C65),"", 'Funções Transações'!C65)</f>
        <v/>
      </c>
      <c r="B221" s="417" t="str">
        <f>IF((A221=""),"",LOOKUP(A221,'Casos de Uso'!$B$3:B$102,'Casos de Uso'!$C$3:C$102))</f>
        <v/>
      </c>
      <c r="C221" s="417" t="str">
        <f>IF(ISBLANK('Funções Transações'!B65),"",'Funções Transações'!B65)</f>
        <v/>
      </c>
      <c r="D221" s="420" t="str">
        <f>IF(ISBLANK('Funções Transações'!M65),"", 'Funções Transações'!M65)</f>
        <v/>
      </c>
      <c r="E221" s="420" t="str">
        <f>IF(ISBLANK('Funções Transações'!N65),"", 'Funções Transações'!N65)</f>
        <v/>
      </c>
      <c r="F221" s="420" t="str">
        <f>IF(ISBLANK('Funções Transações'!O65),"", 'Funções Transações'!O65)</f>
        <v/>
      </c>
      <c r="G221" s="420" t="str">
        <f>IF(ISBLANK('Funções Transações'!P65),"", 'Funções Transações'!P65)</f>
        <v/>
      </c>
      <c r="H221" s="420" t="str">
        <f>IF(ISBLANK('Funções Transações'!Q65),"", 'Funções Transações'!Q65)</f>
        <v/>
      </c>
      <c r="I221" s="421" t="str">
        <f>IF(ISBLANK('Funções Transações'!S65),"", 'Funções Transações'!S65)</f>
        <v/>
      </c>
      <c r="J221" s="421" t="str">
        <f>IF(ISBLANK('Funções Transações'!T65),"", 'Funções Transações'!T65)</f>
        <v/>
      </c>
      <c r="K221" s="421" t="str">
        <f>IF(ISBLANK('Funções Transações'!U65),"", 'Funções Transações'!U65)</f>
        <v/>
      </c>
      <c r="L221" s="420" t="str">
        <f>IF(ISBLANK('Funções Transações'!AA65),"", 'Funções Transações'!AA65)</f>
        <v/>
      </c>
      <c r="M221" s="421" t="str">
        <f>IF(ISBLANK('Funções Transações'!AB65),"", 'Funções Transações'!AB65)</f>
        <v/>
      </c>
      <c r="N221" s="422" t="str">
        <f>IF(ISBLANK('Funções Transações'!R65),"", 'Funções Transações'!R65)</f>
        <v/>
      </c>
      <c r="O221" s="417" t="str">
        <f>IF(ISBLANK('Funções Transações'!AC65),"", 'Funções Transações'!AC65)</f>
        <v/>
      </c>
      <c r="P221" s="417" t="str">
        <f>IF(ISBLANK('Funções Transações'!AD65),"", 'Funções Transações'!AD65)</f>
        <v/>
      </c>
      <c r="Q221" s="417" t="str">
        <f>IF(ISBLANK('Funções Transações'!AE65),"", 'Funções Transações'!AE65)</f>
        <v/>
      </c>
      <c r="R221" s="417" t="str">
        <f>IF(ISBLANK('Funções Transações'!AF65),"", 'Funções Transações'!AF65)</f>
        <v/>
      </c>
      <c r="S221" s="418" t="str">
        <f>IF(ISBLANK('Funções Transações'!AG65),"", 'Funções Transações'!AG65)</f>
        <v/>
      </c>
      <c r="T221" s="423"/>
      <c r="U221" s="423"/>
      <c r="V221" s="423"/>
      <c r="W221" s="423"/>
      <c r="X221" s="423"/>
      <c r="Y221" s="423"/>
      <c r="Z221" s="423"/>
    </row>
    <row r="222" spans="1:26" ht="12.75" customHeight="1">
      <c r="A222" s="419" t="str">
        <f>IF(ISBLANK('Funções Transações'!C66),"", 'Funções Transações'!C66)</f>
        <v/>
      </c>
      <c r="B222" s="417" t="str">
        <f>IF((A222=""),"",LOOKUP(A222,'Casos de Uso'!$B$3:B$102,'Casos de Uso'!$C$3:C$102))</f>
        <v/>
      </c>
      <c r="C222" s="417" t="str">
        <f>IF(ISBLANK('Funções Transações'!B66),"",'Funções Transações'!B66)</f>
        <v/>
      </c>
      <c r="D222" s="420" t="str">
        <f>IF(ISBLANK('Funções Transações'!M66),"", 'Funções Transações'!M66)</f>
        <v/>
      </c>
      <c r="E222" s="420" t="str">
        <f>IF(ISBLANK('Funções Transações'!N66),"", 'Funções Transações'!N66)</f>
        <v/>
      </c>
      <c r="F222" s="420" t="str">
        <f>IF(ISBLANK('Funções Transações'!O66),"", 'Funções Transações'!O66)</f>
        <v/>
      </c>
      <c r="G222" s="420" t="str">
        <f>IF(ISBLANK('Funções Transações'!P66),"", 'Funções Transações'!P66)</f>
        <v/>
      </c>
      <c r="H222" s="420" t="str">
        <f>IF(ISBLANK('Funções Transações'!Q66),"", 'Funções Transações'!Q66)</f>
        <v/>
      </c>
      <c r="I222" s="421" t="str">
        <f>IF(ISBLANK('Funções Transações'!S66),"", 'Funções Transações'!S66)</f>
        <v/>
      </c>
      <c r="J222" s="421" t="str">
        <f>IF(ISBLANK('Funções Transações'!T66),"", 'Funções Transações'!T66)</f>
        <v/>
      </c>
      <c r="K222" s="421" t="str">
        <f>IF(ISBLANK('Funções Transações'!U66),"", 'Funções Transações'!U66)</f>
        <v/>
      </c>
      <c r="L222" s="420" t="str">
        <f>IF(ISBLANK('Funções Transações'!AA66),"", 'Funções Transações'!AA66)</f>
        <v/>
      </c>
      <c r="M222" s="421" t="str">
        <f>IF(ISBLANK('Funções Transações'!AB66),"", 'Funções Transações'!AB66)</f>
        <v/>
      </c>
      <c r="N222" s="422" t="str">
        <f>IF(ISBLANK('Funções Transações'!R66),"", 'Funções Transações'!R66)</f>
        <v/>
      </c>
      <c r="O222" s="417" t="str">
        <f>IF(ISBLANK('Funções Transações'!AC66),"", 'Funções Transações'!AC66)</f>
        <v/>
      </c>
      <c r="P222" s="417" t="str">
        <f>IF(ISBLANK('Funções Transações'!AD66),"", 'Funções Transações'!AD66)</f>
        <v/>
      </c>
      <c r="Q222" s="417" t="str">
        <f>IF(ISBLANK('Funções Transações'!AE66),"", 'Funções Transações'!AE66)</f>
        <v/>
      </c>
      <c r="R222" s="417" t="str">
        <f>IF(ISBLANK('Funções Transações'!AF66),"", 'Funções Transações'!AF66)</f>
        <v/>
      </c>
      <c r="S222" s="418" t="str">
        <f>IF(ISBLANK('Funções Transações'!AG66),"", 'Funções Transações'!AG66)</f>
        <v/>
      </c>
      <c r="T222" s="423"/>
      <c r="U222" s="423"/>
      <c r="V222" s="423"/>
      <c r="W222" s="423"/>
      <c r="X222" s="423"/>
      <c r="Y222" s="423"/>
      <c r="Z222" s="423"/>
    </row>
    <row r="223" spans="1:26" ht="12.75" customHeight="1">
      <c r="A223" s="419" t="str">
        <f>IF(ISBLANK('Funções Transações'!C67),"", 'Funções Transações'!C67)</f>
        <v/>
      </c>
      <c r="B223" s="417" t="str">
        <f>IF((A223=""),"",LOOKUP(A223,'Casos de Uso'!$B$3:B$102,'Casos de Uso'!$C$3:C$102))</f>
        <v/>
      </c>
      <c r="C223" s="417" t="str">
        <f>IF(ISBLANK('Funções Transações'!B67),"",'Funções Transações'!B67)</f>
        <v/>
      </c>
      <c r="D223" s="420" t="str">
        <f>IF(ISBLANK('Funções Transações'!M67),"", 'Funções Transações'!M67)</f>
        <v/>
      </c>
      <c r="E223" s="420" t="str">
        <f>IF(ISBLANK('Funções Transações'!N67),"", 'Funções Transações'!N67)</f>
        <v/>
      </c>
      <c r="F223" s="420" t="str">
        <f>IF(ISBLANK('Funções Transações'!O67),"", 'Funções Transações'!O67)</f>
        <v/>
      </c>
      <c r="G223" s="420" t="str">
        <f>IF(ISBLANK('Funções Transações'!P67),"", 'Funções Transações'!P67)</f>
        <v/>
      </c>
      <c r="H223" s="420" t="str">
        <f>IF(ISBLANK('Funções Transações'!Q67),"", 'Funções Transações'!Q67)</f>
        <v/>
      </c>
      <c r="I223" s="421" t="str">
        <f>IF(ISBLANK('Funções Transações'!S67),"", 'Funções Transações'!S67)</f>
        <v/>
      </c>
      <c r="J223" s="421" t="str">
        <f>IF(ISBLANK('Funções Transações'!T67),"", 'Funções Transações'!T67)</f>
        <v/>
      </c>
      <c r="K223" s="421" t="str">
        <f>IF(ISBLANK('Funções Transações'!U67),"", 'Funções Transações'!U67)</f>
        <v/>
      </c>
      <c r="L223" s="420" t="str">
        <f>IF(ISBLANK('Funções Transações'!AA67),"", 'Funções Transações'!AA67)</f>
        <v/>
      </c>
      <c r="M223" s="421" t="str">
        <f>IF(ISBLANK('Funções Transações'!AB67),"", 'Funções Transações'!AB67)</f>
        <v/>
      </c>
      <c r="N223" s="422" t="str">
        <f>IF(ISBLANK('Funções Transações'!R67),"", 'Funções Transações'!R67)</f>
        <v/>
      </c>
      <c r="O223" s="417" t="str">
        <f>IF(ISBLANK('Funções Transações'!AC67),"", 'Funções Transações'!AC67)</f>
        <v/>
      </c>
      <c r="P223" s="417" t="str">
        <f>IF(ISBLANK('Funções Transações'!AD67),"", 'Funções Transações'!AD67)</f>
        <v/>
      </c>
      <c r="Q223" s="417" t="str">
        <f>IF(ISBLANK('Funções Transações'!AE67),"", 'Funções Transações'!AE67)</f>
        <v/>
      </c>
      <c r="R223" s="417" t="str">
        <f>IF(ISBLANK('Funções Transações'!AF67),"", 'Funções Transações'!AF67)</f>
        <v/>
      </c>
      <c r="S223" s="418" t="str">
        <f>IF(ISBLANK('Funções Transações'!AG67),"", 'Funções Transações'!AG67)</f>
        <v/>
      </c>
      <c r="T223" s="423"/>
      <c r="U223" s="423"/>
      <c r="V223" s="423"/>
      <c r="W223" s="423"/>
      <c r="X223" s="423"/>
      <c r="Y223" s="423"/>
      <c r="Z223" s="423"/>
    </row>
    <row r="224" spans="1:26" ht="12.75" customHeight="1">
      <c r="A224" s="419" t="str">
        <f>IF(ISBLANK('Funções Transações'!C68),"", 'Funções Transações'!C68)</f>
        <v/>
      </c>
      <c r="B224" s="417" t="str">
        <f>IF((A224=""),"",LOOKUP(A224,'Casos de Uso'!$B$3:B$102,'Casos de Uso'!$C$3:C$102))</f>
        <v/>
      </c>
      <c r="C224" s="417" t="str">
        <f>IF(ISBLANK('Funções Transações'!B68),"",'Funções Transações'!B68)</f>
        <v/>
      </c>
      <c r="D224" s="420" t="str">
        <f>IF(ISBLANK('Funções Transações'!M68),"", 'Funções Transações'!M68)</f>
        <v/>
      </c>
      <c r="E224" s="420" t="str">
        <f>IF(ISBLANK('Funções Transações'!N68),"", 'Funções Transações'!N68)</f>
        <v/>
      </c>
      <c r="F224" s="420" t="str">
        <f>IF(ISBLANK('Funções Transações'!O68),"", 'Funções Transações'!O68)</f>
        <v/>
      </c>
      <c r="G224" s="420" t="str">
        <f>IF(ISBLANK('Funções Transações'!P68),"", 'Funções Transações'!P68)</f>
        <v/>
      </c>
      <c r="H224" s="420" t="str">
        <f>IF(ISBLANK('Funções Transações'!Q68),"", 'Funções Transações'!Q68)</f>
        <v/>
      </c>
      <c r="I224" s="421" t="str">
        <f>IF(ISBLANK('Funções Transações'!S68),"", 'Funções Transações'!S68)</f>
        <v/>
      </c>
      <c r="J224" s="421" t="str">
        <f>IF(ISBLANK('Funções Transações'!T68),"", 'Funções Transações'!T68)</f>
        <v/>
      </c>
      <c r="K224" s="421" t="str">
        <f>IF(ISBLANK('Funções Transações'!U68),"", 'Funções Transações'!U68)</f>
        <v/>
      </c>
      <c r="L224" s="420" t="str">
        <f>IF(ISBLANK('Funções Transações'!AA68),"", 'Funções Transações'!AA68)</f>
        <v/>
      </c>
      <c r="M224" s="421" t="str">
        <f>IF(ISBLANK('Funções Transações'!AB68),"", 'Funções Transações'!AB68)</f>
        <v/>
      </c>
      <c r="N224" s="422" t="str">
        <f>IF(ISBLANK('Funções Transações'!R68),"", 'Funções Transações'!R68)</f>
        <v/>
      </c>
      <c r="O224" s="417" t="str">
        <f>IF(ISBLANK('Funções Transações'!AC68),"", 'Funções Transações'!AC68)</f>
        <v/>
      </c>
      <c r="P224" s="417" t="str">
        <f>IF(ISBLANK('Funções Transações'!AD68),"", 'Funções Transações'!AD68)</f>
        <v/>
      </c>
      <c r="Q224" s="417" t="str">
        <f>IF(ISBLANK('Funções Transações'!AE68),"", 'Funções Transações'!AE68)</f>
        <v/>
      </c>
      <c r="R224" s="417" t="str">
        <f>IF(ISBLANK('Funções Transações'!AF68),"", 'Funções Transações'!AF68)</f>
        <v/>
      </c>
      <c r="S224" s="418" t="str">
        <f>IF(ISBLANK('Funções Transações'!AG68),"", 'Funções Transações'!AG68)</f>
        <v/>
      </c>
      <c r="T224" s="423"/>
      <c r="U224" s="423"/>
      <c r="V224" s="423"/>
      <c r="W224" s="423"/>
      <c r="X224" s="423"/>
      <c r="Y224" s="423"/>
      <c r="Z224" s="423"/>
    </row>
    <row r="225" spans="1:26" ht="12.75" customHeight="1">
      <c r="A225" s="419" t="str">
        <f>IF(ISBLANK('Funções Transações'!C69),"", 'Funções Transações'!C69)</f>
        <v/>
      </c>
      <c r="B225" s="417" t="str">
        <f>IF((A225=""),"",LOOKUP(A225,'Casos de Uso'!$B$3:B$102,'Casos de Uso'!$C$3:C$102))</f>
        <v/>
      </c>
      <c r="C225" s="417" t="str">
        <f>IF(ISBLANK('Funções Transações'!B69),"",'Funções Transações'!B69)</f>
        <v/>
      </c>
      <c r="D225" s="420" t="str">
        <f>IF(ISBLANK('Funções Transações'!M69),"", 'Funções Transações'!M69)</f>
        <v/>
      </c>
      <c r="E225" s="420" t="str">
        <f>IF(ISBLANK('Funções Transações'!N69),"", 'Funções Transações'!N69)</f>
        <v/>
      </c>
      <c r="F225" s="420" t="str">
        <f>IF(ISBLANK('Funções Transações'!O69),"", 'Funções Transações'!O69)</f>
        <v/>
      </c>
      <c r="G225" s="420" t="str">
        <f>IF(ISBLANK('Funções Transações'!P69),"", 'Funções Transações'!P69)</f>
        <v/>
      </c>
      <c r="H225" s="420" t="str">
        <f>IF(ISBLANK('Funções Transações'!Q69),"", 'Funções Transações'!Q69)</f>
        <v/>
      </c>
      <c r="I225" s="421" t="str">
        <f>IF(ISBLANK('Funções Transações'!S69),"", 'Funções Transações'!S69)</f>
        <v/>
      </c>
      <c r="J225" s="421" t="str">
        <f>IF(ISBLANK('Funções Transações'!T69),"", 'Funções Transações'!T69)</f>
        <v/>
      </c>
      <c r="K225" s="421" t="str">
        <f>IF(ISBLANK('Funções Transações'!U69),"", 'Funções Transações'!U69)</f>
        <v/>
      </c>
      <c r="L225" s="420" t="str">
        <f>IF(ISBLANK('Funções Transações'!AA69),"", 'Funções Transações'!AA69)</f>
        <v/>
      </c>
      <c r="M225" s="421" t="str">
        <f>IF(ISBLANK('Funções Transações'!AB69),"", 'Funções Transações'!AB69)</f>
        <v/>
      </c>
      <c r="N225" s="422" t="str">
        <f>IF(ISBLANK('Funções Transações'!R69),"", 'Funções Transações'!R69)</f>
        <v/>
      </c>
      <c r="O225" s="417" t="str">
        <f>IF(ISBLANK('Funções Transações'!AC69),"", 'Funções Transações'!AC69)</f>
        <v/>
      </c>
      <c r="P225" s="417" t="str">
        <f>IF(ISBLANK('Funções Transações'!AD69),"", 'Funções Transações'!AD69)</f>
        <v/>
      </c>
      <c r="Q225" s="417" t="str">
        <f>IF(ISBLANK('Funções Transações'!AE69),"", 'Funções Transações'!AE69)</f>
        <v/>
      </c>
      <c r="R225" s="417" t="str">
        <f>IF(ISBLANK('Funções Transações'!AF69),"", 'Funções Transações'!AF69)</f>
        <v/>
      </c>
      <c r="S225" s="418" t="str">
        <f>IF(ISBLANK('Funções Transações'!AG69),"", 'Funções Transações'!AG69)</f>
        <v/>
      </c>
      <c r="T225" s="423"/>
      <c r="U225" s="423"/>
      <c r="V225" s="423"/>
      <c r="W225" s="423"/>
      <c r="X225" s="423"/>
      <c r="Y225" s="423"/>
      <c r="Z225" s="423"/>
    </row>
    <row r="226" spans="1:26" ht="12.75" customHeight="1">
      <c r="A226" s="419" t="str">
        <f>IF(ISBLANK('Funções Transações'!C70),"", 'Funções Transações'!C70)</f>
        <v/>
      </c>
      <c r="B226" s="417" t="str">
        <f>IF((A226=""),"",LOOKUP(A226,'Casos de Uso'!$B$3:B$102,'Casos de Uso'!$C$3:C$102))</f>
        <v/>
      </c>
      <c r="C226" s="417" t="str">
        <f>IF(ISBLANK('Funções Transações'!B70),"",'Funções Transações'!B70)</f>
        <v/>
      </c>
      <c r="D226" s="420" t="str">
        <f>IF(ISBLANK('Funções Transações'!M70),"", 'Funções Transações'!M70)</f>
        <v/>
      </c>
      <c r="E226" s="420" t="str">
        <f>IF(ISBLANK('Funções Transações'!N70),"", 'Funções Transações'!N70)</f>
        <v/>
      </c>
      <c r="F226" s="420" t="str">
        <f>IF(ISBLANK('Funções Transações'!O70),"", 'Funções Transações'!O70)</f>
        <v/>
      </c>
      <c r="G226" s="420" t="str">
        <f>IF(ISBLANK('Funções Transações'!P70),"", 'Funções Transações'!P70)</f>
        <v/>
      </c>
      <c r="H226" s="420" t="str">
        <f>IF(ISBLANK('Funções Transações'!Q70),"", 'Funções Transações'!Q70)</f>
        <v/>
      </c>
      <c r="I226" s="421" t="str">
        <f>IF(ISBLANK('Funções Transações'!S70),"", 'Funções Transações'!S70)</f>
        <v/>
      </c>
      <c r="J226" s="421" t="str">
        <f>IF(ISBLANK('Funções Transações'!T70),"", 'Funções Transações'!T70)</f>
        <v/>
      </c>
      <c r="K226" s="421" t="str">
        <f>IF(ISBLANK('Funções Transações'!U70),"", 'Funções Transações'!U70)</f>
        <v/>
      </c>
      <c r="L226" s="420" t="str">
        <f>IF(ISBLANK('Funções Transações'!AA70),"", 'Funções Transações'!AA70)</f>
        <v/>
      </c>
      <c r="M226" s="421" t="str">
        <f>IF(ISBLANK('Funções Transações'!AB70),"", 'Funções Transações'!AB70)</f>
        <v/>
      </c>
      <c r="N226" s="422" t="str">
        <f>IF(ISBLANK('Funções Transações'!R70),"", 'Funções Transações'!R70)</f>
        <v/>
      </c>
      <c r="O226" s="417" t="str">
        <f>IF(ISBLANK('Funções Transações'!AC70),"", 'Funções Transações'!AC70)</f>
        <v/>
      </c>
      <c r="P226" s="417" t="str">
        <f>IF(ISBLANK('Funções Transações'!AD70),"", 'Funções Transações'!AD70)</f>
        <v/>
      </c>
      <c r="Q226" s="417" t="str">
        <f>IF(ISBLANK('Funções Transações'!AE70),"", 'Funções Transações'!AE70)</f>
        <v/>
      </c>
      <c r="R226" s="417" t="str">
        <f>IF(ISBLANK('Funções Transações'!AF70),"", 'Funções Transações'!AF70)</f>
        <v/>
      </c>
      <c r="S226" s="418" t="str">
        <f>IF(ISBLANK('Funções Transações'!AG70),"", 'Funções Transações'!AG70)</f>
        <v/>
      </c>
      <c r="T226" s="423"/>
      <c r="U226" s="423"/>
      <c r="V226" s="423"/>
      <c r="W226" s="423"/>
      <c r="X226" s="423"/>
      <c r="Y226" s="423"/>
      <c r="Z226" s="423"/>
    </row>
    <row r="227" spans="1:26" ht="12.75" customHeight="1">
      <c r="A227" s="419" t="str">
        <f>IF(ISBLANK('Funções Transações'!C71),"", 'Funções Transações'!C71)</f>
        <v/>
      </c>
      <c r="B227" s="417" t="str">
        <f>IF((A227=""),"",LOOKUP(A227,'Casos de Uso'!$B$3:B$102,'Casos de Uso'!$C$3:C$102))</f>
        <v/>
      </c>
      <c r="C227" s="417" t="str">
        <f>IF(ISBLANK('Funções Transações'!B71),"",'Funções Transações'!B71)</f>
        <v/>
      </c>
      <c r="D227" s="420" t="str">
        <f>IF(ISBLANK('Funções Transações'!M71),"", 'Funções Transações'!M71)</f>
        <v/>
      </c>
      <c r="E227" s="420" t="str">
        <f>IF(ISBLANK('Funções Transações'!N71),"", 'Funções Transações'!N71)</f>
        <v/>
      </c>
      <c r="F227" s="420" t="str">
        <f>IF(ISBLANK('Funções Transações'!O71),"", 'Funções Transações'!O71)</f>
        <v/>
      </c>
      <c r="G227" s="420" t="str">
        <f>IF(ISBLANK('Funções Transações'!P71),"", 'Funções Transações'!P71)</f>
        <v/>
      </c>
      <c r="H227" s="420" t="str">
        <f>IF(ISBLANK('Funções Transações'!Q71),"", 'Funções Transações'!Q71)</f>
        <v/>
      </c>
      <c r="I227" s="421" t="str">
        <f>IF(ISBLANK('Funções Transações'!S71),"", 'Funções Transações'!S71)</f>
        <v/>
      </c>
      <c r="J227" s="421" t="str">
        <f>IF(ISBLANK('Funções Transações'!T71),"", 'Funções Transações'!T71)</f>
        <v/>
      </c>
      <c r="K227" s="421" t="str">
        <f>IF(ISBLANK('Funções Transações'!U71),"", 'Funções Transações'!U71)</f>
        <v/>
      </c>
      <c r="L227" s="420" t="str">
        <f>IF(ISBLANK('Funções Transações'!AA71),"", 'Funções Transações'!AA71)</f>
        <v/>
      </c>
      <c r="M227" s="421" t="str">
        <f>IF(ISBLANK('Funções Transações'!AB71),"", 'Funções Transações'!AB71)</f>
        <v/>
      </c>
      <c r="N227" s="422" t="str">
        <f>IF(ISBLANK('Funções Transações'!R71),"", 'Funções Transações'!R71)</f>
        <v/>
      </c>
      <c r="O227" s="417" t="str">
        <f>IF(ISBLANK('Funções Transações'!AC71),"", 'Funções Transações'!AC71)</f>
        <v/>
      </c>
      <c r="P227" s="417" t="str">
        <f>IF(ISBLANK('Funções Transações'!AD71),"", 'Funções Transações'!AD71)</f>
        <v/>
      </c>
      <c r="Q227" s="417" t="str">
        <f>IF(ISBLANK('Funções Transações'!AE71),"", 'Funções Transações'!AE71)</f>
        <v/>
      </c>
      <c r="R227" s="417" t="str">
        <f>IF(ISBLANK('Funções Transações'!AF71),"", 'Funções Transações'!AF71)</f>
        <v/>
      </c>
      <c r="S227" s="418" t="str">
        <f>IF(ISBLANK('Funções Transações'!AG71),"", 'Funções Transações'!AG71)</f>
        <v/>
      </c>
      <c r="T227" s="423"/>
      <c r="U227" s="423"/>
      <c r="V227" s="423"/>
      <c r="W227" s="423"/>
      <c r="X227" s="423"/>
      <c r="Y227" s="423"/>
      <c r="Z227" s="423"/>
    </row>
    <row r="228" spans="1:26" ht="12.75" customHeight="1">
      <c r="A228" s="419" t="str">
        <f>IF(ISBLANK('Funções Transações'!C72),"", 'Funções Transações'!C72)</f>
        <v/>
      </c>
      <c r="B228" s="417" t="str">
        <f>IF((A228=""),"",LOOKUP(A228,'Casos de Uso'!$B$3:B$102,'Casos de Uso'!$C$3:C$102))</f>
        <v/>
      </c>
      <c r="C228" s="417" t="str">
        <f>IF(ISBLANK('Funções Transações'!B72),"",'Funções Transações'!B72)</f>
        <v/>
      </c>
      <c r="D228" s="420" t="str">
        <f>IF(ISBLANK('Funções Transações'!M72),"", 'Funções Transações'!M72)</f>
        <v/>
      </c>
      <c r="E228" s="420" t="str">
        <f>IF(ISBLANK('Funções Transações'!N72),"", 'Funções Transações'!N72)</f>
        <v/>
      </c>
      <c r="F228" s="420" t="str">
        <f>IF(ISBLANK('Funções Transações'!O72),"", 'Funções Transações'!O72)</f>
        <v/>
      </c>
      <c r="G228" s="420" t="str">
        <f>IF(ISBLANK('Funções Transações'!P72),"", 'Funções Transações'!P72)</f>
        <v/>
      </c>
      <c r="H228" s="420" t="str">
        <f>IF(ISBLANK('Funções Transações'!Q72),"", 'Funções Transações'!Q72)</f>
        <v/>
      </c>
      <c r="I228" s="421" t="str">
        <f>IF(ISBLANK('Funções Transações'!S72),"", 'Funções Transações'!S72)</f>
        <v/>
      </c>
      <c r="J228" s="421" t="str">
        <f>IF(ISBLANK('Funções Transações'!T72),"", 'Funções Transações'!T72)</f>
        <v/>
      </c>
      <c r="K228" s="421" t="str">
        <f>IF(ISBLANK('Funções Transações'!U72),"", 'Funções Transações'!U72)</f>
        <v/>
      </c>
      <c r="L228" s="420" t="str">
        <f>IF(ISBLANK('Funções Transações'!AA72),"", 'Funções Transações'!AA72)</f>
        <v/>
      </c>
      <c r="M228" s="421" t="str">
        <f>IF(ISBLANK('Funções Transações'!AB72),"", 'Funções Transações'!AB72)</f>
        <v/>
      </c>
      <c r="N228" s="422" t="str">
        <f>IF(ISBLANK('Funções Transações'!R72),"", 'Funções Transações'!R72)</f>
        <v/>
      </c>
      <c r="O228" s="417" t="str">
        <f>IF(ISBLANK('Funções Transações'!AC72),"", 'Funções Transações'!AC72)</f>
        <v/>
      </c>
      <c r="P228" s="417" t="str">
        <f>IF(ISBLANK('Funções Transações'!AD72),"", 'Funções Transações'!AD72)</f>
        <v/>
      </c>
      <c r="Q228" s="417" t="str">
        <f>IF(ISBLANK('Funções Transações'!AE72),"", 'Funções Transações'!AE72)</f>
        <v/>
      </c>
      <c r="R228" s="417" t="str">
        <f>IF(ISBLANK('Funções Transações'!AF72),"", 'Funções Transações'!AF72)</f>
        <v/>
      </c>
      <c r="S228" s="418" t="str">
        <f>IF(ISBLANK('Funções Transações'!AG72),"", 'Funções Transações'!AG72)</f>
        <v/>
      </c>
      <c r="T228" s="423"/>
      <c r="U228" s="423"/>
      <c r="V228" s="423"/>
      <c r="W228" s="423"/>
      <c r="X228" s="423"/>
      <c r="Y228" s="423"/>
      <c r="Z228" s="423"/>
    </row>
    <row r="229" spans="1:26" ht="12.75" customHeight="1">
      <c r="A229" s="419" t="str">
        <f>IF(ISBLANK('Funções Transações'!C73),"", 'Funções Transações'!C73)</f>
        <v/>
      </c>
      <c r="B229" s="417" t="str">
        <f>IF((A229=""),"",LOOKUP(A229,'Casos de Uso'!$B$3:B$102,'Casos de Uso'!$C$3:C$102))</f>
        <v/>
      </c>
      <c r="C229" s="417" t="str">
        <f>IF(ISBLANK('Funções Transações'!B73),"",'Funções Transações'!B73)</f>
        <v/>
      </c>
      <c r="D229" s="420" t="str">
        <f>IF(ISBLANK('Funções Transações'!M73),"", 'Funções Transações'!M73)</f>
        <v/>
      </c>
      <c r="E229" s="420" t="str">
        <f>IF(ISBLANK('Funções Transações'!N73),"", 'Funções Transações'!N73)</f>
        <v/>
      </c>
      <c r="F229" s="420" t="str">
        <f>IF(ISBLANK('Funções Transações'!O73),"", 'Funções Transações'!O73)</f>
        <v/>
      </c>
      <c r="G229" s="420" t="str">
        <f>IF(ISBLANK('Funções Transações'!P73),"", 'Funções Transações'!P73)</f>
        <v/>
      </c>
      <c r="H229" s="420" t="str">
        <f>IF(ISBLANK('Funções Transações'!Q73),"", 'Funções Transações'!Q73)</f>
        <v/>
      </c>
      <c r="I229" s="421" t="str">
        <f>IF(ISBLANK('Funções Transações'!S73),"", 'Funções Transações'!S73)</f>
        <v/>
      </c>
      <c r="J229" s="421" t="str">
        <f>IF(ISBLANK('Funções Transações'!T73),"", 'Funções Transações'!T73)</f>
        <v/>
      </c>
      <c r="K229" s="421" t="str">
        <f>IF(ISBLANK('Funções Transações'!U73),"", 'Funções Transações'!U73)</f>
        <v/>
      </c>
      <c r="L229" s="420" t="str">
        <f>IF(ISBLANK('Funções Transações'!AA73),"", 'Funções Transações'!AA73)</f>
        <v/>
      </c>
      <c r="M229" s="421" t="str">
        <f>IF(ISBLANK('Funções Transações'!AB73),"", 'Funções Transações'!AB73)</f>
        <v/>
      </c>
      <c r="N229" s="422" t="str">
        <f>IF(ISBLANK('Funções Transações'!R73),"", 'Funções Transações'!R73)</f>
        <v/>
      </c>
      <c r="O229" s="417" t="str">
        <f>IF(ISBLANK('Funções Transações'!AC73),"", 'Funções Transações'!AC73)</f>
        <v/>
      </c>
      <c r="P229" s="417" t="str">
        <f>IF(ISBLANK('Funções Transações'!AD73),"", 'Funções Transações'!AD73)</f>
        <v/>
      </c>
      <c r="Q229" s="417" t="str">
        <f>IF(ISBLANK('Funções Transações'!AE73),"", 'Funções Transações'!AE73)</f>
        <v/>
      </c>
      <c r="R229" s="417" t="str">
        <f>IF(ISBLANK('Funções Transações'!AF73),"", 'Funções Transações'!AF73)</f>
        <v/>
      </c>
      <c r="S229" s="418" t="str">
        <f>IF(ISBLANK('Funções Transações'!AG73),"", 'Funções Transações'!AG73)</f>
        <v/>
      </c>
      <c r="T229" s="423"/>
      <c r="U229" s="423"/>
      <c r="V229" s="423"/>
      <c r="W229" s="423"/>
      <c r="X229" s="423"/>
      <c r="Y229" s="423"/>
      <c r="Z229" s="423"/>
    </row>
    <row r="230" spans="1:26" ht="12.75" customHeight="1">
      <c r="A230" s="419" t="str">
        <f>IF(ISBLANK('Funções Transações'!C74),"", 'Funções Transações'!C74)</f>
        <v/>
      </c>
      <c r="B230" s="417" t="str">
        <f>IF((A230=""),"",LOOKUP(A230,'Casos de Uso'!$B$3:B$102,'Casos de Uso'!$C$3:C$102))</f>
        <v/>
      </c>
      <c r="C230" s="417" t="str">
        <f>IF(ISBLANK('Funções Transações'!B74),"",'Funções Transações'!B74)</f>
        <v/>
      </c>
      <c r="D230" s="420" t="str">
        <f>IF(ISBLANK('Funções Transações'!M74),"", 'Funções Transações'!M74)</f>
        <v/>
      </c>
      <c r="E230" s="420" t="str">
        <f>IF(ISBLANK('Funções Transações'!N74),"", 'Funções Transações'!N74)</f>
        <v/>
      </c>
      <c r="F230" s="420" t="str">
        <f>IF(ISBLANK('Funções Transações'!O74),"", 'Funções Transações'!O74)</f>
        <v/>
      </c>
      <c r="G230" s="420" t="str">
        <f>IF(ISBLANK('Funções Transações'!P74),"", 'Funções Transações'!P74)</f>
        <v/>
      </c>
      <c r="H230" s="420" t="str">
        <f>IF(ISBLANK('Funções Transações'!Q74),"", 'Funções Transações'!Q74)</f>
        <v/>
      </c>
      <c r="I230" s="421" t="str">
        <f>IF(ISBLANK('Funções Transações'!S74),"", 'Funções Transações'!S74)</f>
        <v/>
      </c>
      <c r="J230" s="421" t="str">
        <f>IF(ISBLANK('Funções Transações'!T74),"", 'Funções Transações'!T74)</f>
        <v/>
      </c>
      <c r="K230" s="421" t="str">
        <f>IF(ISBLANK('Funções Transações'!U74),"", 'Funções Transações'!U74)</f>
        <v/>
      </c>
      <c r="L230" s="420" t="str">
        <f>IF(ISBLANK('Funções Transações'!AA74),"", 'Funções Transações'!AA74)</f>
        <v/>
      </c>
      <c r="M230" s="421" t="str">
        <f>IF(ISBLANK('Funções Transações'!AB74),"", 'Funções Transações'!AB74)</f>
        <v/>
      </c>
      <c r="N230" s="422" t="str">
        <f>IF(ISBLANK('Funções Transações'!R74),"", 'Funções Transações'!R74)</f>
        <v/>
      </c>
      <c r="O230" s="417" t="str">
        <f>IF(ISBLANK('Funções Transações'!AC74),"", 'Funções Transações'!AC74)</f>
        <v/>
      </c>
      <c r="P230" s="417" t="str">
        <f>IF(ISBLANK('Funções Transações'!AD74),"", 'Funções Transações'!AD74)</f>
        <v/>
      </c>
      <c r="Q230" s="417" t="str">
        <f>IF(ISBLANK('Funções Transações'!AE74),"", 'Funções Transações'!AE74)</f>
        <v/>
      </c>
      <c r="R230" s="417" t="str">
        <f>IF(ISBLANK('Funções Transações'!AF74),"", 'Funções Transações'!AF74)</f>
        <v/>
      </c>
      <c r="S230" s="418" t="str">
        <f>IF(ISBLANK('Funções Transações'!AG74),"", 'Funções Transações'!AG74)</f>
        <v/>
      </c>
      <c r="T230" s="423"/>
      <c r="U230" s="423"/>
      <c r="V230" s="423"/>
      <c r="W230" s="423"/>
      <c r="X230" s="423"/>
      <c r="Y230" s="423"/>
      <c r="Z230" s="423"/>
    </row>
    <row r="231" spans="1:26" ht="12.75" customHeight="1">
      <c r="A231" s="419" t="str">
        <f>IF(ISBLANK('Funções Transações'!C75),"", 'Funções Transações'!C75)</f>
        <v/>
      </c>
      <c r="B231" s="417" t="str">
        <f>IF((A231=""),"",LOOKUP(A231,'Casos de Uso'!$B$3:B$102,'Casos de Uso'!$C$3:C$102))</f>
        <v/>
      </c>
      <c r="C231" s="417" t="str">
        <f>IF(ISBLANK('Funções Transações'!B75),"",'Funções Transações'!B75)</f>
        <v/>
      </c>
      <c r="D231" s="420" t="str">
        <f>IF(ISBLANK('Funções Transações'!M75),"", 'Funções Transações'!M75)</f>
        <v/>
      </c>
      <c r="E231" s="420" t="str">
        <f>IF(ISBLANK('Funções Transações'!N75),"", 'Funções Transações'!N75)</f>
        <v/>
      </c>
      <c r="F231" s="420" t="str">
        <f>IF(ISBLANK('Funções Transações'!O75),"", 'Funções Transações'!O75)</f>
        <v/>
      </c>
      <c r="G231" s="420" t="str">
        <f>IF(ISBLANK('Funções Transações'!P75),"", 'Funções Transações'!P75)</f>
        <v/>
      </c>
      <c r="H231" s="420" t="str">
        <f>IF(ISBLANK('Funções Transações'!Q75),"", 'Funções Transações'!Q75)</f>
        <v/>
      </c>
      <c r="I231" s="421" t="str">
        <f>IF(ISBLANK('Funções Transações'!S75),"", 'Funções Transações'!S75)</f>
        <v/>
      </c>
      <c r="J231" s="421" t="str">
        <f>IF(ISBLANK('Funções Transações'!T75),"", 'Funções Transações'!T75)</f>
        <v/>
      </c>
      <c r="K231" s="421" t="str">
        <f>IF(ISBLANK('Funções Transações'!U75),"", 'Funções Transações'!U75)</f>
        <v/>
      </c>
      <c r="L231" s="420" t="str">
        <f>IF(ISBLANK('Funções Transações'!AA75),"", 'Funções Transações'!AA75)</f>
        <v/>
      </c>
      <c r="M231" s="421" t="str">
        <f>IF(ISBLANK('Funções Transações'!AB75),"", 'Funções Transações'!AB75)</f>
        <v/>
      </c>
      <c r="N231" s="422" t="str">
        <f>IF(ISBLANK('Funções Transações'!R75),"", 'Funções Transações'!R75)</f>
        <v/>
      </c>
      <c r="O231" s="417" t="str">
        <f>IF(ISBLANK('Funções Transações'!AC75),"", 'Funções Transações'!AC75)</f>
        <v/>
      </c>
      <c r="P231" s="417" t="str">
        <f>IF(ISBLANK('Funções Transações'!AD75),"", 'Funções Transações'!AD75)</f>
        <v/>
      </c>
      <c r="Q231" s="417" t="str">
        <f>IF(ISBLANK('Funções Transações'!AE75),"", 'Funções Transações'!AE75)</f>
        <v/>
      </c>
      <c r="R231" s="417" t="str">
        <f>IF(ISBLANK('Funções Transações'!AF75),"", 'Funções Transações'!AF75)</f>
        <v/>
      </c>
      <c r="S231" s="418" t="str">
        <f>IF(ISBLANK('Funções Transações'!AG75),"", 'Funções Transações'!AG75)</f>
        <v/>
      </c>
      <c r="T231" s="423"/>
      <c r="U231" s="423"/>
      <c r="V231" s="423"/>
      <c r="W231" s="423"/>
      <c r="X231" s="423"/>
      <c r="Y231" s="423"/>
      <c r="Z231" s="423"/>
    </row>
    <row r="232" spans="1:26" ht="12.75" customHeight="1">
      <c r="A232" s="419" t="str">
        <f>IF(ISBLANK('Funções Transações'!C76),"", 'Funções Transações'!C76)</f>
        <v/>
      </c>
      <c r="B232" s="417" t="str">
        <f>IF((A232=""),"",LOOKUP(A232,'Casos de Uso'!$B$3:B$102,'Casos de Uso'!$C$3:C$102))</f>
        <v/>
      </c>
      <c r="C232" s="417" t="str">
        <f>IF(ISBLANK('Funções Transações'!B76),"",'Funções Transações'!B76)</f>
        <v/>
      </c>
      <c r="D232" s="420" t="str">
        <f>IF(ISBLANK('Funções Transações'!M76),"", 'Funções Transações'!M76)</f>
        <v/>
      </c>
      <c r="E232" s="420" t="str">
        <f>IF(ISBLANK('Funções Transações'!N76),"", 'Funções Transações'!N76)</f>
        <v/>
      </c>
      <c r="F232" s="420" t="str">
        <f>IF(ISBLANK('Funções Transações'!O76),"", 'Funções Transações'!O76)</f>
        <v/>
      </c>
      <c r="G232" s="420" t="str">
        <f>IF(ISBLANK('Funções Transações'!P76),"", 'Funções Transações'!P76)</f>
        <v/>
      </c>
      <c r="H232" s="420" t="str">
        <f>IF(ISBLANK('Funções Transações'!Q76),"", 'Funções Transações'!Q76)</f>
        <v/>
      </c>
      <c r="I232" s="421" t="str">
        <f>IF(ISBLANK('Funções Transações'!S76),"", 'Funções Transações'!S76)</f>
        <v/>
      </c>
      <c r="J232" s="421" t="str">
        <f>IF(ISBLANK('Funções Transações'!T76),"", 'Funções Transações'!T76)</f>
        <v/>
      </c>
      <c r="K232" s="421" t="str">
        <f>IF(ISBLANK('Funções Transações'!U76),"", 'Funções Transações'!U76)</f>
        <v/>
      </c>
      <c r="L232" s="420" t="str">
        <f>IF(ISBLANK('Funções Transações'!AA76),"", 'Funções Transações'!AA76)</f>
        <v/>
      </c>
      <c r="M232" s="421" t="str">
        <f>IF(ISBLANK('Funções Transações'!AB76),"", 'Funções Transações'!AB76)</f>
        <v/>
      </c>
      <c r="N232" s="422" t="str">
        <f>IF(ISBLANK('Funções Transações'!R76),"", 'Funções Transações'!R76)</f>
        <v/>
      </c>
      <c r="O232" s="417" t="str">
        <f>IF(ISBLANK('Funções Transações'!AC76),"", 'Funções Transações'!AC76)</f>
        <v/>
      </c>
      <c r="P232" s="417" t="str">
        <f>IF(ISBLANK('Funções Transações'!AD76),"", 'Funções Transações'!AD76)</f>
        <v/>
      </c>
      <c r="Q232" s="417" t="str">
        <f>IF(ISBLANK('Funções Transações'!AE76),"", 'Funções Transações'!AE76)</f>
        <v/>
      </c>
      <c r="R232" s="417" t="str">
        <f>IF(ISBLANK('Funções Transações'!AF76),"", 'Funções Transações'!AF76)</f>
        <v/>
      </c>
      <c r="S232" s="418" t="str">
        <f>IF(ISBLANK('Funções Transações'!AG76),"", 'Funções Transações'!AG76)</f>
        <v/>
      </c>
      <c r="T232" s="423"/>
      <c r="U232" s="423"/>
      <c r="V232" s="423"/>
      <c r="W232" s="423"/>
      <c r="X232" s="423"/>
      <c r="Y232" s="423"/>
      <c r="Z232" s="423"/>
    </row>
    <row r="233" spans="1:26" ht="12.75" customHeight="1">
      <c r="A233" s="419" t="str">
        <f>IF(ISBLANK('Funções Transações'!C77),"", 'Funções Transações'!C77)</f>
        <v/>
      </c>
      <c r="B233" s="417" t="str">
        <f>IF((A233=""),"",LOOKUP(A233,'Casos de Uso'!$B$3:B$102,'Casos de Uso'!$C$3:C$102))</f>
        <v/>
      </c>
      <c r="C233" s="417" t="str">
        <f>IF(ISBLANK('Funções Transações'!B77),"",'Funções Transações'!B77)</f>
        <v/>
      </c>
      <c r="D233" s="420" t="str">
        <f>IF(ISBLANK('Funções Transações'!M77),"", 'Funções Transações'!M77)</f>
        <v/>
      </c>
      <c r="E233" s="420" t="str">
        <f>IF(ISBLANK('Funções Transações'!N77),"", 'Funções Transações'!N77)</f>
        <v/>
      </c>
      <c r="F233" s="420" t="str">
        <f>IF(ISBLANK('Funções Transações'!O77),"", 'Funções Transações'!O77)</f>
        <v/>
      </c>
      <c r="G233" s="420" t="str">
        <f>IF(ISBLANK('Funções Transações'!P77),"", 'Funções Transações'!P77)</f>
        <v/>
      </c>
      <c r="H233" s="420" t="str">
        <f>IF(ISBLANK('Funções Transações'!Q77),"", 'Funções Transações'!Q77)</f>
        <v/>
      </c>
      <c r="I233" s="421" t="str">
        <f>IF(ISBLANK('Funções Transações'!S77),"", 'Funções Transações'!S77)</f>
        <v/>
      </c>
      <c r="J233" s="421" t="str">
        <f>IF(ISBLANK('Funções Transações'!T77),"", 'Funções Transações'!T77)</f>
        <v/>
      </c>
      <c r="K233" s="421" t="str">
        <f>IF(ISBLANK('Funções Transações'!U77),"", 'Funções Transações'!U77)</f>
        <v/>
      </c>
      <c r="L233" s="420" t="str">
        <f>IF(ISBLANK('Funções Transações'!AA77),"", 'Funções Transações'!AA77)</f>
        <v/>
      </c>
      <c r="M233" s="421" t="str">
        <f>IF(ISBLANK('Funções Transações'!AB77),"", 'Funções Transações'!AB77)</f>
        <v/>
      </c>
      <c r="N233" s="422" t="str">
        <f>IF(ISBLANK('Funções Transações'!R77),"", 'Funções Transações'!R77)</f>
        <v/>
      </c>
      <c r="O233" s="417" t="str">
        <f>IF(ISBLANK('Funções Transações'!AC77),"", 'Funções Transações'!AC77)</f>
        <v/>
      </c>
      <c r="P233" s="417" t="str">
        <f>IF(ISBLANK('Funções Transações'!AD77),"", 'Funções Transações'!AD77)</f>
        <v/>
      </c>
      <c r="Q233" s="417" t="str">
        <f>IF(ISBLANK('Funções Transações'!AE77),"", 'Funções Transações'!AE77)</f>
        <v/>
      </c>
      <c r="R233" s="417" t="str">
        <f>IF(ISBLANK('Funções Transações'!AF77),"", 'Funções Transações'!AF77)</f>
        <v/>
      </c>
      <c r="S233" s="418" t="str">
        <f>IF(ISBLANK('Funções Transações'!AG77),"", 'Funções Transações'!AG77)</f>
        <v/>
      </c>
      <c r="T233" s="423"/>
      <c r="U233" s="423"/>
      <c r="V233" s="423"/>
      <c r="W233" s="423"/>
      <c r="X233" s="423"/>
      <c r="Y233" s="423"/>
      <c r="Z233" s="423"/>
    </row>
    <row r="234" spans="1:26" ht="12.75" customHeight="1">
      <c r="A234" s="419" t="str">
        <f>IF(ISBLANK('Funções Transações'!C78),"", 'Funções Transações'!C78)</f>
        <v/>
      </c>
      <c r="B234" s="417" t="str">
        <f>IF((A234=""),"",LOOKUP(A234,'Casos de Uso'!$B$3:B$102,'Casos de Uso'!$C$3:C$102))</f>
        <v/>
      </c>
      <c r="C234" s="417" t="str">
        <f>IF(ISBLANK('Funções Transações'!B78),"",'Funções Transações'!B78)</f>
        <v/>
      </c>
      <c r="D234" s="420" t="str">
        <f>IF(ISBLANK('Funções Transações'!M78),"", 'Funções Transações'!M78)</f>
        <v/>
      </c>
      <c r="E234" s="420" t="str">
        <f>IF(ISBLANK('Funções Transações'!N78),"", 'Funções Transações'!N78)</f>
        <v/>
      </c>
      <c r="F234" s="420" t="str">
        <f>IF(ISBLANK('Funções Transações'!O78),"", 'Funções Transações'!O78)</f>
        <v/>
      </c>
      <c r="G234" s="420" t="str">
        <f>IF(ISBLANK('Funções Transações'!P78),"", 'Funções Transações'!P78)</f>
        <v/>
      </c>
      <c r="H234" s="420" t="str">
        <f>IF(ISBLANK('Funções Transações'!Q78),"", 'Funções Transações'!Q78)</f>
        <v/>
      </c>
      <c r="I234" s="421" t="str">
        <f>IF(ISBLANK('Funções Transações'!S78),"", 'Funções Transações'!S78)</f>
        <v/>
      </c>
      <c r="J234" s="421" t="str">
        <f>IF(ISBLANK('Funções Transações'!T78),"", 'Funções Transações'!T78)</f>
        <v/>
      </c>
      <c r="K234" s="421" t="str">
        <f>IF(ISBLANK('Funções Transações'!U78),"", 'Funções Transações'!U78)</f>
        <v/>
      </c>
      <c r="L234" s="420" t="str">
        <f>IF(ISBLANK('Funções Transações'!AA78),"", 'Funções Transações'!AA78)</f>
        <v/>
      </c>
      <c r="M234" s="421" t="str">
        <f>IF(ISBLANK('Funções Transações'!AB78),"", 'Funções Transações'!AB78)</f>
        <v/>
      </c>
      <c r="N234" s="422" t="str">
        <f>IF(ISBLANK('Funções Transações'!R78),"", 'Funções Transações'!R78)</f>
        <v/>
      </c>
      <c r="O234" s="417" t="str">
        <f>IF(ISBLANK('Funções Transações'!AC78),"", 'Funções Transações'!AC78)</f>
        <v/>
      </c>
      <c r="P234" s="417" t="str">
        <f>IF(ISBLANK('Funções Transações'!AD78),"", 'Funções Transações'!AD78)</f>
        <v/>
      </c>
      <c r="Q234" s="417" t="str">
        <f>IF(ISBLANK('Funções Transações'!AE78),"", 'Funções Transações'!AE78)</f>
        <v/>
      </c>
      <c r="R234" s="417" t="str">
        <f>IF(ISBLANK('Funções Transações'!AF78),"", 'Funções Transações'!AF78)</f>
        <v/>
      </c>
      <c r="S234" s="418" t="str">
        <f>IF(ISBLANK('Funções Transações'!AG78),"", 'Funções Transações'!AG78)</f>
        <v/>
      </c>
      <c r="T234" s="423"/>
      <c r="U234" s="423"/>
      <c r="V234" s="423"/>
      <c r="W234" s="423"/>
      <c r="X234" s="423"/>
      <c r="Y234" s="423"/>
      <c r="Z234" s="423"/>
    </row>
    <row r="235" spans="1:26" ht="12.75" customHeight="1">
      <c r="A235" s="419" t="str">
        <f>IF(ISBLANK('Funções Transações'!C79),"", 'Funções Transações'!C79)</f>
        <v/>
      </c>
      <c r="B235" s="417" t="str">
        <f>IF((A235=""),"",LOOKUP(A235,'Casos de Uso'!$B$3:B$102,'Casos de Uso'!$C$3:C$102))</f>
        <v/>
      </c>
      <c r="C235" s="417" t="str">
        <f>IF(ISBLANK('Funções Transações'!B79),"",'Funções Transações'!B79)</f>
        <v/>
      </c>
      <c r="D235" s="420" t="str">
        <f>IF(ISBLANK('Funções Transações'!M79),"", 'Funções Transações'!M79)</f>
        <v/>
      </c>
      <c r="E235" s="420" t="str">
        <f>IF(ISBLANK('Funções Transações'!N79),"", 'Funções Transações'!N79)</f>
        <v/>
      </c>
      <c r="F235" s="420" t="str">
        <f>IF(ISBLANK('Funções Transações'!O79),"", 'Funções Transações'!O79)</f>
        <v/>
      </c>
      <c r="G235" s="420" t="str">
        <f>IF(ISBLANK('Funções Transações'!P79),"", 'Funções Transações'!P79)</f>
        <v/>
      </c>
      <c r="H235" s="420" t="str">
        <f>IF(ISBLANK('Funções Transações'!Q79),"", 'Funções Transações'!Q79)</f>
        <v/>
      </c>
      <c r="I235" s="421" t="str">
        <f>IF(ISBLANK('Funções Transações'!S79),"", 'Funções Transações'!S79)</f>
        <v/>
      </c>
      <c r="J235" s="421" t="str">
        <f>IF(ISBLANK('Funções Transações'!T79),"", 'Funções Transações'!T79)</f>
        <v/>
      </c>
      <c r="K235" s="421" t="str">
        <f>IF(ISBLANK('Funções Transações'!U79),"", 'Funções Transações'!U79)</f>
        <v/>
      </c>
      <c r="L235" s="420" t="str">
        <f>IF(ISBLANK('Funções Transações'!AA79),"", 'Funções Transações'!AA79)</f>
        <v/>
      </c>
      <c r="M235" s="421" t="str">
        <f>IF(ISBLANK('Funções Transações'!AB79),"", 'Funções Transações'!AB79)</f>
        <v/>
      </c>
      <c r="N235" s="422" t="str">
        <f>IF(ISBLANK('Funções Transações'!R79),"", 'Funções Transações'!R79)</f>
        <v/>
      </c>
      <c r="O235" s="417" t="str">
        <f>IF(ISBLANK('Funções Transações'!AC79),"", 'Funções Transações'!AC79)</f>
        <v/>
      </c>
      <c r="P235" s="417" t="str">
        <f>IF(ISBLANK('Funções Transações'!AD79),"", 'Funções Transações'!AD79)</f>
        <v/>
      </c>
      <c r="Q235" s="417" t="str">
        <f>IF(ISBLANK('Funções Transações'!AE79),"", 'Funções Transações'!AE79)</f>
        <v/>
      </c>
      <c r="R235" s="417" t="str">
        <f>IF(ISBLANK('Funções Transações'!AF79),"", 'Funções Transações'!AF79)</f>
        <v/>
      </c>
      <c r="S235" s="418" t="str">
        <f>IF(ISBLANK('Funções Transações'!AG79),"", 'Funções Transações'!AG79)</f>
        <v/>
      </c>
      <c r="T235" s="423"/>
      <c r="U235" s="423"/>
      <c r="V235" s="423"/>
      <c r="W235" s="423"/>
      <c r="X235" s="423"/>
      <c r="Y235" s="423"/>
      <c r="Z235" s="423"/>
    </row>
    <row r="236" spans="1:26" ht="12.75" customHeight="1">
      <c r="A236" s="419" t="str">
        <f>IF(ISBLANK('Funções Transações'!C80),"", 'Funções Transações'!C80)</f>
        <v/>
      </c>
      <c r="B236" s="417" t="str">
        <f>IF((A236=""),"",LOOKUP(A236,'Casos de Uso'!$B$3:B$102,'Casos de Uso'!$C$3:C$102))</f>
        <v/>
      </c>
      <c r="C236" s="417" t="str">
        <f>IF(ISBLANK('Funções Transações'!B80),"",'Funções Transações'!B80)</f>
        <v/>
      </c>
      <c r="D236" s="420" t="str">
        <f>IF(ISBLANK('Funções Transações'!M80),"", 'Funções Transações'!M80)</f>
        <v/>
      </c>
      <c r="E236" s="420" t="str">
        <f>IF(ISBLANK('Funções Transações'!N80),"", 'Funções Transações'!N80)</f>
        <v/>
      </c>
      <c r="F236" s="420" t="str">
        <f>IF(ISBLANK('Funções Transações'!O80),"", 'Funções Transações'!O80)</f>
        <v/>
      </c>
      <c r="G236" s="420" t="str">
        <f>IF(ISBLANK('Funções Transações'!P80),"", 'Funções Transações'!P80)</f>
        <v/>
      </c>
      <c r="H236" s="420" t="str">
        <f>IF(ISBLANK('Funções Transações'!Q80),"", 'Funções Transações'!Q80)</f>
        <v/>
      </c>
      <c r="I236" s="421" t="str">
        <f>IF(ISBLANK('Funções Transações'!S80),"", 'Funções Transações'!S80)</f>
        <v/>
      </c>
      <c r="J236" s="421" t="str">
        <f>IF(ISBLANK('Funções Transações'!T80),"", 'Funções Transações'!T80)</f>
        <v/>
      </c>
      <c r="K236" s="421" t="str">
        <f>IF(ISBLANK('Funções Transações'!U80),"", 'Funções Transações'!U80)</f>
        <v/>
      </c>
      <c r="L236" s="420" t="str">
        <f>IF(ISBLANK('Funções Transações'!AA80),"", 'Funções Transações'!AA80)</f>
        <v/>
      </c>
      <c r="M236" s="421" t="str">
        <f>IF(ISBLANK('Funções Transações'!AB80),"", 'Funções Transações'!AB80)</f>
        <v/>
      </c>
      <c r="N236" s="422" t="str">
        <f>IF(ISBLANK('Funções Transações'!R80),"", 'Funções Transações'!R80)</f>
        <v/>
      </c>
      <c r="O236" s="417" t="str">
        <f>IF(ISBLANK('Funções Transações'!AC80),"", 'Funções Transações'!AC80)</f>
        <v/>
      </c>
      <c r="P236" s="417" t="str">
        <f>IF(ISBLANK('Funções Transações'!AD80),"", 'Funções Transações'!AD80)</f>
        <v/>
      </c>
      <c r="Q236" s="417" t="str">
        <f>IF(ISBLANK('Funções Transações'!AE80),"", 'Funções Transações'!AE80)</f>
        <v/>
      </c>
      <c r="R236" s="417" t="str">
        <f>IF(ISBLANK('Funções Transações'!AF80),"", 'Funções Transações'!AF80)</f>
        <v/>
      </c>
      <c r="S236" s="418" t="str">
        <f>IF(ISBLANK('Funções Transações'!AG80),"", 'Funções Transações'!AG80)</f>
        <v/>
      </c>
      <c r="T236" s="423"/>
      <c r="U236" s="423"/>
      <c r="V236" s="423"/>
      <c r="W236" s="423"/>
      <c r="X236" s="423"/>
      <c r="Y236" s="423"/>
      <c r="Z236" s="423"/>
    </row>
    <row r="237" spans="1:26" ht="12.75" customHeight="1">
      <c r="A237" s="419" t="str">
        <f>IF(ISBLANK('Funções Transações'!C81),"", 'Funções Transações'!C81)</f>
        <v/>
      </c>
      <c r="B237" s="417" t="str">
        <f>IF((A237=""),"",LOOKUP(A237,'Casos de Uso'!$B$3:B$102,'Casos de Uso'!$C$3:C$102))</f>
        <v/>
      </c>
      <c r="C237" s="417" t="str">
        <f>IF(ISBLANK('Funções Transações'!B81),"",'Funções Transações'!B81)</f>
        <v/>
      </c>
      <c r="D237" s="420" t="str">
        <f>IF(ISBLANK('Funções Transações'!M81),"", 'Funções Transações'!M81)</f>
        <v/>
      </c>
      <c r="E237" s="420" t="str">
        <f>IF(ISBLANK('Funções Transações'!N81),"", 'Funções Transações'!N81)</f>
        <v/>
      </c>
      <c r="F237" s="420" t="str">
        <f>IF(ISBLANK('Funções Transações'!O81),"", 'Funções Transações'!O81)</f>
        <v/>
      </c>
      <c r="G237" s="420" t="str">
        <f>IF(ISBLANK('Funções Transações'!P81),"", 'Funções Transações'!P81)</f>
        <v/>
      </c>
      <c r="H237" s="420" t="str">
        <f>IF(ISBLANK('Funções Transações'!Q81),"", 'Funções Transações'!Q81)</f>
        <v/>
      </c>
      <c r="I237" s="421" t="str">
        <f>IF(ISBLANK('Funções Transações'!S81),"", 'Funções Transações'!S81)</f>
        <v/>
      </c>
      <c r="J237" s="421" t="str">
        <f>IF(ISBLANK('Funções Transações'!T81),"", 'Funções Transações'!T81)</f>
        <v/>
      </c>
      <c r="K237" s="421" t="str">
        <f>IF(ISBLANK('Funções Transações'!U81),"", 'Funções Transações'!U81)</f>
        <v/>
      </c>
      <c r="L237" s="420" t="str">
        <f>IF(ISBLANK('Funções Transações'!AA81),"", 'Funções Transações'!AA81)</f>
        <v/>
      </c>
      <c r="M237" s="421" t="str">
        <f>IF(ISBLANK('Funções Transações'!AB81),"", 'Funções Transações'!AB81)</f>
        <v/>
      </c>
      <c r="N237" s="422" t="str">
        <f>IF(ISBLANK('Funções Transações'!R81),"", 'Funções Transações'!R81)</f>
        <v/>
      </c>
      <c r="O237" s="417" t="str">
        <f>IF(ISBLANK('Funções Transações'!AC81),"", 'Funções Transações'!AC81)</f>
        <v/>
      </c>
      <c r="P237" s="417" t="str">
        <f>IF(ISBLANK('Funções Transações'!AD81),"", 'Funções Transações'!AD81)</f>
        <v/>
      </c>
      <c r="Q237" s="417" t="str">
        <f>IF(ISBLANK('Funções Transações'!AE81),"", 'Funções Transações'!AE81)</f>
        <v/>
      </c>
      <c r="R237" s="417" t="str">
        <f>IF(ISBLANK('Funções Transações'!AF81),"", 'Funções Transações'!AF81)</f>
        <v/>
      </c>
      <c r="S237" s="418" t="str">
        <f>IF(ISBLANK('Funções Transações'!AG81),"", 'Funções Transações'!AG81)</f>
        <v/>
      </c>
      <c r="T237" s="423"/>
      <c r="U237" s="423"/>
      <c r="V237" s="423"/>
      <c r="W237" s="423"/>
      <c r="X237" s="423"/>
      <c r="Y237" s="423"/>
      <c r="Z237" s="423"/>
    </row>
    <row r="238" spans="1:26" ht="12.75" customHeight="1">
      <c r="A238" s="419" t="str">
        <f>IF(ISBLANK('Funções Transações'!C82),"", 'Funções Transações'!C82)</f>
        <v/>
      </c>
      <c r="B238" s="417" t="str">
        <f>IF((A238=""),"",LOOKUP(A238,'Casos de Uso'!$B$3:B$102,'Casos de Uso'!$C$3:C$102))</f>
        <v/>
      </c>
      <c r="C238" s="417" t="str">
        <f>IF(ISBLANK('Funções Transações'!B82),"",'Funções Transações'!B82)</f>
        <v/>
      </c>
      <c r="D238" s="420" t="str">
        <f>IF(ISBLANK('Funções Transações'!M82),"", 'Funções Transações'!M82)</f>
        <v/>
      </c>
      <c r="E238" s="420" t="str">
        <f>IF(ISBLANK('Funções Transações'!N82),"", 'Funções Transações'!N82)</f>
        <v/>
      </c>
      <c r="F238" s="420" t="str">
        <f>IF(ISBLANK('Funções Transações'!O82),"", 'Funções Transações'!O82)</f>
        <v/>
      </c>
      <c r="G238" s="420" t="str">
        <f>IF(ISBLANK('Funções Transações'!P82),"", 'Funções Transações'!P82)</f>
        <v/>
      </c>
      <c r="H238" s="420" t="str">
        <f>IF(ISBLANK('Funções Transações'!Q82),"", 'Funções Transações'!Q82)</f>
        <v/>
      </c>
      <c r="I238" s="421" t="str">
        <f>IF(ISBLANK('Funções Transações'!S82),"", 'Funções Transações'!S82)</f>
        <v/>
      </c>
      <c r="J238" s="421" t="str">
        <f>IF(ISBLANK('Funções Transações'!T82),"", 'Funções Transações'!T82)</f>
        <v/>
      </c>
      <c r="K238" s="421" t="str">
        <f>IF(ISBLANK('Funções Transações'!U82),"", 'Funções Transações'!U82)</f>
        <v/>
      </c>
      <c r="L238" s="420" t="str">
        <f>IF(ISBLANK('Funções Transações'!AA82),"", 'Funções Transações'!AA82)</f>
        <v/>
      </c>
      <c r="M238" s="421" t="str">
        <f>IF(ISBLANK('Funções Transações'!AB82),"", 'Funções Transações'!AB82)</f>
        <v/>
      </c>
      <c r="N238" s="422" t="str">
        <f>IF(ISBLANK('Funções Transações'!R82),"", 'Funções Transações'!R82)</f>
        <v/>
      </c>
      <c r="O238" s="417" t="str">
        <f>IF(ISBLANK('Funções Transações'!AC82),"", 'Funções Transações'!AC82)</f>
        <v/>
      </c>
      <c r="P238" s="417" t="str">
        <f>IF(ISBLANK('Funções Transações'!AD82),"", 'Funções Transações'!AD82)</f>
        <v/>
      </c>
      <c r="Q238" s="417" t="str">
        <f>IF(ISBLANK('Funções Transações'!AE82),"", 'Funções Transações'!AE82)</f>
        <v/>
      </c>
      <c r="R238" s="417" t="str">
        <f>IF(ISBLANK('Funções Transações'!AF82),"", 'Funções Transações'!AF82)</f>
        <v/>
      </c>
      <c r="S238" s="418" t="str">
        <f>IF(ISBLANK('Funções Transações'!AG82),"", 'Funções Transações'!AG82)</f>
        <v/>
      </c>
      <c r="T238" s="423"/>
      <c r="U238" s="423"/>
      <c r="V238" s="423"/>
      <c r="W238" s="423"/>
      <c r="X238" s="423"/>
      <c r="Y238" s="423"/>
      <c r="Z238" s="423"/>
    </row>
    <row r="239" spans="1:26" ht="12.75" customHeight="1">
      <c r="A239" s="419" t="str">
        <f>IF(ISBLANK('Funções Transações'!C83),"", 'Funções Transações'!C83)</f>
        <v/>
      </c>
      <c r="B239" s="417" t="str">
        <f>IF((A239=""),"",LOOKUP(A239,'Casos de Uso'!$B$3:B$102,'Casos de Uso'!$C$3:C$102))</f>
        <v/>
      </c>
      <c r="C239" s="417" t="str">
        <f>IF(ISBLANK('Funções Transações'!B83),"",'Funções Transações'!B83)</f>
        <v/>
      </c>
      <c r="D239" s="420" t="str">
        <f>IF(ISBLANK('Funções Transações'!M83),"", 'Funções Transações'!M83)</f>
        <v/>
      </c>
      <c r="E239" s="420" t="str">
        <f>IF(ISBLANK('Funções Transações'!N83),"", 'Funções Transações'!N83)</f>
        <v/>
      </c>
      <c r="F239" s="420" t="str">
        <f>IF(ISBLANK('Funções Transações'!O83),"", 'Funções Transações'!O83)</f>
        <v/>
      </c>
      <c r="G239" s="420" t="str">
        <f>IF(ISBLANK('Funções Transações'!P83),"", 'Funções Transações'!P83)</f>
        <v/>
      </c>
      <c r="H239" s="420" t="str">
        <f>IF(ISBLANK('Funções Transações'!Q83),"", 'Funções Transações'!Q83)</f>
        <v/>
      </c>
      <c r="I239" s="421" t="str">
        <f>IF(ISBLANK('Funções Transações'!S83),"", 'Funções Transações'!S83)</f>
        <v/>
      </c>
      <c r="J239" s="421" t="str">
        <f>IF(ISBLANK('Funções Transações'!T83),"", 'Funções Transações'!T83)</f>
        <v/>
      </c>
      <c r="K239" s="421" t="str">
        <f>IF(ISBLANK('Funções Transações'!U83),"", 'Funções Transações'!U83)</f>
        <v/>
      </c>
      <c r="L239" s="420" t="str">
        <f>IF(ISBLANK('Funções Transações'!AA83),"", 'Funções Transações'!AA83)</f>
        <v/>
      </c>
      <c r="M239" s="421" t="str">
        <f>IF(ISBLANK('Funções Transações'!AB83),"", 'Funções Transações'!AB83)</f>
        <v/>
      </c>
      <c r="N239" s="422" t="str">
        <f>IF(ISBLANK('Funções Transações'!R83),"", 'Funções Transações'!R83)</f>
        <v/>
      </c>
      <c r="O239" s="417" t="str">
        <f>IF(ISBLANK('Funções Transações'!AC83),"", 'Funções Transações'!AC83)</f>
        <v/>
      </c>
      <c r="P239" s="417" t="str">
        <f>IF(ISBLANK('Funções Transações'!AD83),"", 'Funções Transações'!AD83)</f>
        <v/>
      </c>
      <c r="Q239" s="417" t="str">
        <f>IF(ISBLANK('Funções Transações'!AE83),"", 'Funções Transações'!AE83)</f>
        <v/>
      </c>
      <c r="R239" s="417" t="str">
        <f>IF(ISBLANK('Funções Transações'!AF83),"", 'Funções Transações'!AF83)</f>
        <v/>
      </c>
      <c r="S239" s="418" t="str">
        <f>IF(ISBLANK('Funções Transações'!AG83),"", 'Funções Transações'!AG83)</f>
        <v/>
      </c>
      <c r="T239" s="423"/>
      <c r="U239" s="423"/>
      <c r="V239" s="423"/>
      <c r="W239" s="423"/>
      <c r="X239" s="423"/>
      <c r="Y239" s="423"/>
      <c r="Z239" s="423"/>
    </row>
    <row r="240" spans="1:26" ht="12.75" customHeight="1">
      <c r="A240" s="419" t="str">
        <f>IF(ISBLANK('Funções Transações'!C84),"", 'Funções Transações'!C84)</f>
        <v/>
      </c>
      <c r="B240" s="417" t="str">
        <f>IF((A240=""),"",LOOKUP(A240,'Casos de Uso'!$B$3:B$102,'Casos de Uso'!$C$3:C$102))</f>
        <v/>
      </c>
      <c r="C240" s="417" t="str">
        <f>IF(ISBLANK('Funções Transações'!B84),"",'Funções Transações'!B84)</f>
        <v/>
      </c>
      <c r="D240" s="420" t="str">
        <f>IF(ISBLANK('Funções Transações'!M84),"", 'Funções Transações'!M84)</f>
        <v/>
      </c>
      <c r="E240" s="420" t="str">
        <f>IF(ISBLANK('Funções Transações'!N84),"", 'Funções Transações'!N84)</f>
        <v/>
      </c>
      <c r="F240" s="420" t="str">
        <f>IF(ISBLANK('Funções Transações'!O84),"", 'Funções Transações'!O84)</f>
        <v/>
      </c>
      <c r="G240" s="420" t="str">
        <f>IF(ISBLANK('Funções Transações'!P84),"", 'Funções Transações'!P84)</f>
        <v/>
      </c>
      <c r="H240" s="420" t="str">
        <f>IF(ISBLANK('Funções Transações'!Q84),"", 'Funções Transações'!Q84)</f>
        <v/>
      </c>
      <c r="I240" s="421" t="str">
        <f>IF(ISBLANK('Funções Transações'!S84),"", 'Funções Transações'!S84)</f>
        <v/>
      </c>
      <c r="J240" s="421" t="str">
        <f>IF(ISBLANK('Funções Transações'!T84),"", 'Funções Transações'!T84)</f>
        <v/>
      </c>
      <c r="K240" s="421" t="str">
        <f>IF(ISBLANK('Funções Transações'!U84),"", 'Funções Transações'!U84)</f>
        <v/>
      </c>
      <c r="L240" s="420" t="str">
        <f>IF(ISBLANK('Funções Transações'!AA84),"", 'Funções Transações'!AA84)</f>
        <v/>
      </c>
      <c r="M240" s="421" t="str">
        <f>IF(ISBLANK('Funções Transações'!AB84),"", 'Funções Transações'!AB84)</f>
        <v/>
      </c>
      <c r="N240" s="422" t="str">
        <f>IF(ISBLANK('Funções Transações'!R84),"", 'Funções Transações'!R84)</f>
        <v/>
      </c>
      <c r="O240" s="417" t="str">
        <f>IF(ISBLANK('Funções Transações'!AC84),"", 'Funções Transações'!AC84)</f>
        <v/>
      </c>
      <c r="P240" s="417" t="str">
        <f>IF(ISBLANK('Funções Transações'!AD84),"", 'Funções Transações'!AD84)</f>
        <v/>
      </c>
      <c r="Q240" s="417" t="str">
        <f>IF(ISBLANK('Funções Transações'!AE84),"", 'Funções Transações'!AE84)</f>
        <v/>
      </c>
      <c r="R240" s="417" t="str">
        <f>IF(ISBLANK('Funções Transações'!AF84),"", 'Funções Transações'!AF84)</f>
        <v/>
      </c>
      <c r="S240" s="418" t="str">
        <f>IF(ISBLANK('Funções Transações'!AG84),"", 'Funções Transações'!AG84)</f>
        <v/>
      </c>
      <c r="T240" s="423"/>
      <c r="U240" s="423"/>
      <c r="V240" s="423"/>
      <c r="W240" s="423"/>
      <c r="X240" s="423"/>
      <c r="Y240" s="423"/>
      <c r="Z240" s="423"/>
    </row>
    <row r="241" spans="1:26" ht="12.75" customHeight="1">
      <c r="A241" s="419" t="str">
        <f>IF(ISBLANK('Funções Transações'!C85),"", 'Funções Transações'!C85)</f>
        <v/>
      </c>
      <c r="B241" s="417" t="str">
        <f>IF((A241=""),"",LOOKUP(A241,'Casos de Uso'!$B$3:B$102,'Casos de Uso'!$C$3:C$102))</f>
        <v/>
      </c>
      <c r="C241" s="417" t="str">
        <f>IF(ISBLANK('Funções Transações'!B85),"",'Funções Transações'!B85)</f>
        <v/>
      </c>
      <c r="D241" s="420" t="str">
        <f>IF(ISBLANK('Funções Transações'!M85),"", 'Funções Transações'!M85)</f>
        <v/>
      </c>
      <c r="E241" s="420" t="str">
        <f>IF(ISBLANK('Funções Transações'!N85),"", 'Funções Transações'!N85)</f>
        <v/>
      </c>
      <c r="F241" s="420" t="str">
        <f>IF(ISBLANK('Funções Transações'!O85),"", 'Funções Transações'!O85)</f>
        <v/>
      </c>
      <c r="G241" s="420" t="str">
        <f>IF(ISBLANK('Funções Transações'!P85),"", 'Funções Transações'!P85)</f>
        <v/>
      </c>
      <c r="H241" s="420" t="str">
        <f>IF(ISBLANK('Funções Transações'!Q85),"", 'Funções Transações'!Q85)</f>
        <v/>
      </c>
      <c r="I241" s="421" t="str">
        <f>IF(ISBLANK('Funções Transações'!S85),"", 'Funções Transações'!S85)</f>
        <v/>
      </c>
      <c r="J241" s="421" t="str">
        <f>IF(ISBLANK('Funções Transações'!T85),"", 'Funções Transações'!T85)</f>
        <v/>
      </c>
      <c r="K241" s="421" t="str">
        <f>IF(ISBLANK('Funções Transações'!U85),"", 'Funções Transações'!U85)</f>
        <v/>
      </c>
      <c r="L241" s="420" t="str">
        <f>IF(ISBLANK('Funções Transações'!AA85),"", 'Funções Transações'!AA85)</f>
        <v/>
      </c>
      <c r="M241" s="421" t="str">
        <f>IF(ISBLANK('Funções Transações'!AB85),"", 'Funções Transações'!AB85)</f>
        <v/>
      </c>
      <c r="N241" s="422" t="str">
        <f>IF(ISBLANK('Funções Transações'!R85),"", 'Funções Transações'!R85)</f>
        <v/>
      </c>
      <c r="O241" s="417" t="str">
        <f>IF(ISBLANK('Funções Transações'!AC85),"", 'Funções Transações'!AC85)</f>
        <v/>
      </c>
      <c r="P241" s="417" t="str">
        <f>IF(ISBLANK('Funções Transações'!AD85),"", 'Funções Transações'!AD85)</f>
        <v/>
      </c>
      <c r="Q241" s="417" t="str">
        <f>IF(ISBLANK('Funções Transações'!AE85),"", 'Funções Transações'!AE85)</f>
        <v/>
      </c>
      <c r="R241" s="417" t="str">
        <f>IF(ISBLANK('Funções Transações'!AF85),"", 'Funções Transações'!AF85)</f>
        <v/>
      </c>
      <c r="S241" s="418" t="str">
        <f>IF(ISBLANK('Funções Transações'!AG85),"", 'Funções Transações'!AG85)</f>
        <v/>
      </c>
      <c r="T241" s="423"/>
      <c r="U241" s="423"/>
      <c r="V241" s="423"/>
      <c r="W241" s="423"/>
      <c r="X241" s="423"/>
      <c r="Y241" s="423"/>
      <c r="Z241" s="423"/>
    </row>
    <row r="242" spans="1:26" ht="12.75" customHeight="1">
      <c r="A242" s="419" t="str">
        <f>IF(ISBLANK('Funções Transações'!C86),"", 'Funções Transações'!C86)</f>
        <v/>
      </c>
      <c r="B242" s="417" t="str">
        <f>IF((A242=""),"",LOOKUP(A242,'Casos de Uso'!$B$3:B$102,'Casos de Uso'!$C$3:C$102))</f>
        <v/>
      </c>
      <c r="C242" s="417" t="str">
        <f>IF(ISBLANK('Funções Transações'!B86),"",'Funções Transações'!B86)</f>
        <v/>
      </c>
      <c r="D242" s="420" t="str">
        <f>IF(ISBLANK('Funções Transações'!M86),"", 'Funções Transações'!M86)</f>
        <v/>
      </c>
      <c r="E242" s="420" t="str">
        <f>IF(ISBLANK('Funções Transações'!N86),"", 'Funções Transações'!N86)</f>
        <v/>
      </c>
      <c r="F242" s="420" t="str">
        <f>IF(ISBLANK('Funções Transações'!O86),"", 'Funções Transações'!O86)</f>
        <v/>
      </c>
      <c r="G242" s="420" t="str">
        <f>IF(ISBLANK('Funções Transações'!P86),"", 'Funções Transações'!P86)</f>
        <v/>
      </c>
      <c r="H242" s="420" t="str">
        <f>IF(ISBLANK('Funções Transações'!Q86),"", 'Funções Transações'!Q86)</f>
        <v/>
      </c>
      <c r="I242" s="421" t="str">
        <f>IF(ISBLANK('Funções Transações'!S86),"", 'Funções Transações'!S86)</f>
        <v/>
      </c>
      <c r="J242" s="421" t="str">
        <f>IF(ISBLANK('Funções Transações'!T86),"", 'Funções Transações'!T86)</f>
        <v/>
      </c>
      <c r="K242" s="421" t="str">
        <f>IF(ISBLANK('Funções Transações'!U86),"", 'Funções Transações'!U86)</f>
        <v/>
      </c>
      <c r="L242" s="420" t="str">
        <f>IF(ISBLANK('Funções Transações'!AA86),"", 'Funções Transações'!AA86)</f>
        <v/>
      </c>
      <c r="M242" s="421" t="str">
        <f>IF(ISBLANK('Funções Transações'!AB86),"", 'Funções Transações'!AB86)</f>
        <v/>
      </c>
      <c r="N242" s="422" t="str">
        <f>IF(ISBLANK('Funções Transações'!R86),"", 'Funções Transações'!R86)</f>
        <v/>
      </c>
      <c r="O242" s="417" t="str">
        <f>IF(ISBLANK('Funções Transações'!AC86),"", 'Funções Transações'!AC86)</f>
        <v/>
      </c>
      <c r="P242" s="417" t="str">
        <f>IF(ISBLANK('Funções Transações'!AD86),"", 'Funções Transações'!AD86)</f>
        <v/>
      </c>
      <c r="Q242" s="417" t="str">
        <f>IF(ISBLANK('Funções Transações'!AE86),"", 'Funções Transações'!AE86)</f>
        <v/>
      </c>
      <c r="R242" s="417" t="str">
        <f>IF(ISBLANK('Funções Transações'!AF86),"", 'Funções Transações'!AF86)</f>
        <v/>
      </c>
      <c r="S242" s="418" t="str">
        <f>IF(ISBLANK('Funções Transações'!AG86),"", 'Funções Transações'!AG86)</f>
        <v/>
      </c>
      <c r="T242" s="423"/>
      <c r="U242" s="423"/>
      <c r="V242" s="423"/>
      <c r="W242" s="423"/>
      <c r="X242" s="423"/>
      <c r="Y242" s="423"/>
      <c r="Z242" s="423"/>
    </row>
    <row r="243" spans="1:26" ht="12.75" customHeight="1">
      <c r="A243" s="419" t="str">
        <f>IF(ISBLANK('Funções Transações'!C87),"", 'Funções Transações'!C87)</f>
        <v/>
      </c>
      <c r="B243" s="417" t="str">
        <f>IF((A243=""),"",LOOKUP(A243,'Casos de Uso'!$B$3:B$102,'Casos de Uso'!$C$3:C$102))</f>
        <v/>
      </c>
      <c r="C243" s="417" t="str">
        <f>IF(ISBLANK('Funções Transações'!B87),"",'Funções Transações'!B87)</f>
        <v/>
      </c>
      <c r="D243" s="420" t="str">
        <f>IF(ISBLANK('Funções Transações'!M87),"", 'Funções Transações'!M87)</f>
        <v/>
      </c>
      <c r="E243" s="420" t="str">
        <f>IF(ISBLANK('Funções Transações'!N87),"", 'Funções Transações'!N87)</f>
        <v/>
      </c>
      <c r="F243" s="420" t="str">
        <f>IF(ISBLANK('Funções Transações'!O87),"", 'Funções Transações'!O87)</f>
        <v/>
      </c>
      <c r="G243" s="420" t="str">
        <f>IF(ISBLANK('Funções Transações'!P87),"", 'Funções Transações'!P87)</f>
        <v/>
      </c>
      <c r="H243" s="420" t="str">
        <f>IF(ISBLANK('Funções Transações'!Q87),"", 'Funções Transações'!Q87)</f>
        <v/>
      </c>
      <c r="I243" s="421" t="str">
        <f>IF(ISBLANK('Funções Transações'!S87),"", 'Funções Transações'!S87)</f>
        <v/>
      </c>
      <c r="J243" s="421" t="str">
        <f>IF(ISBLANK('Funções Transações'!T87),"", 'Funções Transações'!T87)</f>
        <v/>
      </c>
      <c r="K243" s="421" t="str">
        <f>IF(ISBLANK('Funções Transações'!U87),"", 'Funções Transações'!U87)</f>
        <v/>
      </c>
      <c r="L243" s="420" t="str">
        <f>IF(ISBLANK('Funções Transações'!AA87),"", 'Funções Transações'!AA87)</f>
        <v/>
      </c>
      <c r="M243" s="421" t="str">
        <f>IF(ISBLANK('Funções Transações'!AB87),"", 'Funções Transações'!AB87)</f>
        <v/>
      </c>
      <c r="N243" s="422" t="str">
        <f>IF(ISBLANK('Funções Transações'!R87),"", 'Funções Transações'!R87)</f>
        <v/>
      </c>
      <c r="O243" s="417" t="str">
        <f>IF(ISBLANK('Funções Transações'!AC87),"", 'Funções Transações'!AC87)</f>
        <v/>
      </c>
      <c r="P243" s="417" t="str">
        <f>IF(ISBLANK('Funções Transações'!AD87),"", 'Funções Transações'!AD87)</f>
        <v/>
      </c>
      <c r="Q243" s="417" t="str">
        <f>IF(ISBLANK('Funções Transações'!AE87),"", 'Funções Transações'!AE87)</f>
        <v/>
      </c>
      <c r="R243" s="417" t="str">
        <f>IF(ISBLANK('Funções Transações'!AF87),"", 'Funções Transações'!AF87)</f>
        <v/>
      </c>
      <c r="S243" s="418" t="str">
        <f>IF(ISBLANK('Funções Transações'!AG87),"", 'Funções Transações'!AG87)</f>
        <v/>
      </c>
      <c r="T243" s="423"/>
      <c r="U243" s="423"/>
      <c r="V243" s="423"/>
      <c r="W243" s="423"/>
      <c r="X243" s="423"/>
      <c r="Y243" s="423"/>
      <c r="Z243" s="423"/>
    </row>
    <row r="244" spans="1:26" ht="12.75" customHeight="1">
      <c r="A244" s="419" t="str">
        <f>IF(ISBLANK('Funções Transações'!C88),"", 'Funções Transações'!C88)</f>
        <v/>
      </c>
      <c r="B244" s="417" t="str">
        <f>IF((A244=""),"",LOOKUP(A244,'Casos de Uso'!$B$3:B$102,'Casos de Uso'!$C$3:C$102))</f>
        <v/>
      </c>
      <c r="C244" s="417" t="str">
        <f>IF(ISBLANK('Funções Transações'!B88),"",'Funções Transações'!B88)</f>
        <v/>
      </c>
      <c r="D244" s="420" t="str">
        <f>IF(ISBLANK('Funções Transações'!M88),"", 'Funções Transações'!M88)</f>
        <v/>
      </c>
      <c r="E244" s="420" t="str">
        <f>IF(ISBLANK('Funções Transações'!N88),"", 'Funções Transações'!N88)</f>
        <v/>
      </c>
      <c r="F244" s="420" t="str">
        <f>IF(ISBLANK('Funções Transações'!O88),"", 'Funções Transações'!O88)</f>
        <v/>
      </c>
      <c r="G244" s="420" t="str">
        <f>IF(ISBLANK('Funções Transações'!P88),"", 'Funções Transações'!P88)</f>
        <v/>
      </c>
      <c r="H244" s="420" t="str">
        <f>IF(ISBLANK('Funções Transações'!Q88),"", 'Funções Transações'!Q88)</f>
        <v/>
      </c>
      <c r="I244" s="421" t="str">
        <f>IF(ISBLANK('Funções Transações'!S88),"", 'Funções Transações'!S88)</f>
        <v/>
      </c>
      <c r="J244" s="421" t="str">
        <f>IF(ISBLANK('Funções Transações'!T88),"", 'Funções Transações'!T88)</f>
        <v/>
      </c>
      <c r="K244" s="421" t="str">
        <f>IF(ISBLANK('Funções Transações'!U88),"", 'Funções Transações'!U88)</f>
        <v/>
      </c>
      <c r="L244" s="420" t="str">
        <f>IF(ISBLANK('Funções Transações'!AA88),"", 'Funções Transações'!AA88)</f>
        <v/>
      </c>
      <c r="M244" s="421" t="str">
        <f>IF(ISBLANK('Funções Transações'!AB88),"", 'Funções Transações'!AB88)</f>
        <v/>
      </c>
      <c r="N244" s="422" t="str">
        <f>IF(ISBLANK('Funções Transações'!R88),"", 'Funções Transações'!R88)</f>
        <v/>
      </c>
      <c r="O244" s="417" t="str">
        <f>IF(ISBLANK('Funções Transações'!AC88),"", 'Funções Transações'!AC88)</f>
        <v/>
      </c>
      <c r="P244" s="417" t="str">
        <f>IF(ISBLANK('Funções Transações'!AD88),"", 'Funções Transações'!AD88)</f>
        <v/>
      </c>
      <c r="Q244" s="417" t="str">
        <f>IF(ISBLANK('Funções Transações'!AE88),"", 'Funções Transações'!AE88)</f>
        <v/>
      </c>
      <c r="R244" s="417" t="str">
        <f>IF(ISBLANK('Funções Transações'!AF88),"", 'Funções Transações'!AF88)</f>
        <v/>
      </c>
      <c r="S244" s="418" t="str">
        <f>IF(ISBLANK('Funções Transações'!AG88),"", 'Funções Transações'!AG88)</f>
        <v/>
      </c>
      <c r="T244" s="423"/>
      <c r="U244" s="423"/>
      <c r="V244" s="423"/>
      <c r="W244" s="423"/>
      <c r="X244" s="423"/>
      <c r="Y244" s="423"/>
      <c r="Z244" s="423"/>
    </row>
    <row r="245" spans="1:26" ht="12.75" customHeight="1">
      <c r="A245" s="419" t="str">
        <f>IF(ISBLANK('Funções Transações'!C89),"", 'Funções Transações'!C89)</f>
        <v/>
      </c>
      <c r="B245" s="417" t="str">
        <f>IF((A245=""),"",LOOKUP(A245,'Casos de Uso'!$B$3:B$102,'Casos de Uso'!$C$3:C$102))</f>
        <v/>
      </c>
      <c r="C245" s="417" t="str">
        <f>IF(ISBLANK('Funções Transações'!B89),"",'Funções Transações'!B89)</f>
        <v/>
      </c>
      <c r="D245" s="420" t="str">
        <f>IF(ISBLANK('Funções Transações'!M89),"", 'Funções Transações'!M89)</f>
        <v/>
      </c>
      <c r="E245" s="420" t="str">
        <f>IF(ISBLANK('Funções Transações'!N89),"", 'Funções Transações'!N89)</f>
        <v/>
      </c>
      <c r="F245" s="420" t="str">
        <f>IF(ISBLANK('Funções Transações'!O89),"", 'Funções Transações'!O89)</f>
        <v/>
      </c>
      <c r="G245" s="420" t="str">
        <f>IF(ISBLANK('Funções Transações'!P89),"", 'Funções Transações'!P89)</f>
        <v/>
      </c>
      <c r="H245" s="420" t="str">
        <f>IF(ISBLANK('Funções Transações'!Q89),"", 'Funções Transações'!Q89)</f>
        <v/>
      </c>
      <c r="I245" s="421" t="str">
        <f>IF(ISBLANK('Funções Transações'!S89),"", 'Funções Transações'!S89)</f>
        <v/>
      </c>
      <c r="J245" s="421" t="str">
        <f>IF(ISBLANK('Funções Transações'!T89),"", 'Funções Transações'!T89)</f>
        <v/>
      </c>
      <c r="K245" s="421" t="str">
        <f>IF(ISBLANK('Funções Transações'!U89),"", 'Funções Transações'!U89)</f>
        <v/>
      </c>
      <c r="L245" s="420" t="str">
        <f>IF(ISBLANK('Funções Transações'!AA89),"", 'Funções Transações'!AA89)</f>
        <v/>
      </c>
      <c r="M245" s="421" t="str">
        <f>IF(ISBLANK('Funções Transações'!AB89),"", 'Funções Transações'!AB89)</f>
        <v/>
      </c>
      <c r="N245" s="422" t="str">
        <f>IF(ISBLANK('Funções Transações'!R89),"", 'Funções Transações'!R89)</f>
        <v/>
      </c>
      <c r="O245" s="417" t="str">
        <f>IF(ISBLANK('Funções Transações'!AC89),"", 'Funções Transações'!AC89)</f>
        <v/>
      </c>
      <c r="P245" s="417" t="str">
        <f>IF(ISBLANK('Funções Transações'!AD89),"", 'Funções Transações'!AD89)</f>
        <v/>
      </c>
      <c r="Q245" s="417" t="str">
        <f>IF(ISBLANK('Funções Transações'!AE89),"", 'Funções Transações'!AE89)</f>
        <v/>
      </c>
      <c r="R245" s="417" t="str">
        <f>IF(ISBLANK('Funções Transações'!AF89),"", 'Funções Transações'!AF89)</f>
        <v/>
      </c>
      <c r="S245" s="418" t="str">
        <f>IF(ISBLANK('Funções Transações'!AG89),"", 'Funções Transações'!AG89)</f>
        <v/>
      </c>
      <c r="T245" s="423"/>
      <c r="U245" s="423"/>
      <c r="V245" s="423"/>
      <c r="W245" s="423"/>
      <c r="X245" s="423"/>
      <c r="Y245" s="423"/>
      <c r="Z245" s="423"/>
    </row>
    <row r="246" spans="1:26" ht="12.75" customHeight="1">
      <c r="A246" s="419" t="str">
        <f>IF(ISBLANK('Funções Transações'!C90),"", 'Funções Transações'!C90)</f>
        <v/>
      </c>
      <c r="B246" s="417" t="str">
        <f>IF((A246=""),"",LOOKUP(A246,'Casos de Uso'!$B$3:B$102,'Casos de Uso'!$C$3:C$102))</f>
        <v/>
      </c>
      <c r="C246" s="417" t="str">
        <f>IF(ISBLANK('Funções Transações'!B90),"",'Funções Transações'!B90)</f>
        <v/>
      </c>
      <c r="D246" s="420" t="str">
        <f>IF(ISBLANK('Funções Transações'!M90),"", 'Funções Transações'!M90)</f>
        <v/>
      </c>
      <c r="E246" s="420" t="str">
        <f>IF(ISBLANK('Funções Transações'!N90),"", 'Funções Transações'!N90)</f>
        <v/>
      </c>
      <c r="F246" s="420" t="str">
        <f>IF(ISBLANK('Funções Transações'!O90),"", 'Funções Transações'!O90)</f>
        <v/>
      </c>
      <c r="G246" s="420" t="str">
        <f>IF(ISBLANK('Funções Transações'!P90),"", 'Funções Transações'!P90)</f>
        <v/>
      </c>
      <c r="H246" s="420" t="str">
        <f>IF(ISBLANK('Funções Transações'!Q90),"", 'Funções Transações'!Q90)</f>
        <v/>
      </c>
      <c r="I246" s="421" t="str">
        <f>IF(ISBLANK('Funções Transações'!S90),"", 'Funções Transações'!S90)</f>
        <v/>
      </c>
      <c r="J246" s="421" t="str">
        <f>IF(ISBLANK('Funções Transações'!T90),"", 'Funções Transações'!T90)</f>
        <v/>
      </c>
      <c r="K246" s="421" t="str">
        <f>IF(ISBLANK('Funções Transações'!U90),"", 'Funções Transações'!U90)</f>
        <v/>
      </c>
      <c r="L246" s="420" t="str">
        <f>IF(ISBLANK('Funções Transações'!AA90),"", 'Funções Transações'!AA90)</f>
        <v/>
      </c>
      <c r="M246" s="421" t="str">
        <f>IF(ISBLANK('Funções Transações'!AB90),"", 'Funções Transações'!AB90)</f>
        <v/>
      </c>
      <c r="N246" s="422" t="str">
        <f>IF(ISBLANK('Funções Transações'!R90),"", 'Funções Transações'!R90)</f>
        <v/>
      </c>
      <c r="O246" s="417" t="str">
        <f>IF(ISBLANK('Funções Transações'!AC90),"", 'Funções Transações'!AC90)</f>
        <v/>
      </c>
      <c r="P246" s="417" t="str">
        <f>IF(ISBLANK('Funções Transações'!AD90),"", 'Funções Transações'!AD90)</f>
        <v/>
      </c>
      <c r="Q246" s="417" t="str">
        <f>IF(ISBLANK('Funções Transações'!AE90),"", 'Funções Transações'!AE90)</f>
        <v/>
      </c>
      <c r="R246" s="417" t="str">
        <f>IF(ISBLANK('Funções Transações'!AF90),"", 'Funções Transações'!AF90)</f>
        <v/>
      </c>
      <c r="S246" s="418" t="str">
        <f>IF(ISBLANK('Funções Transações'!AG90),"", 'Funções Transações'!AG90)</f>
        <v/>
      </c>
      <c r="T246" s="423"/>
      <c r="U246" s="423"/>
      <c r="V246" s="423"/>
      <c r="W246" s="423"/>
      <c r="X246" s="423"/>
      <c r="Y246" s="423"/>
      <c r="Z246" s="423"/>
    </row>
    <row r="247" spans="1:26" ht="12.75" customHeight="1">
      <c r="A247" s="419" t="str">
        <f>IF(ISBLANK('Funções Transações'!C91),"", 'Funções Transações'!C91)</f>
        <v/>
      </c>
      <c r="B247" s="417" t="str">
        <f>IF((A247=""),"",LOOKUP(A247,'Casos de Uso'!$B$3:B$102,'Casos de Uso'!$C$3:C$102))</f>
        <v/>
      </c>
      <c r="C247" s="417" t="str">
        <f>IF(ISBLANK('Funções Transações'!B91),"",'Funções Transações'!B91)</f>
        <v/>
      </c>
      <c r="D247" s="420" t="str">
        <f>IF(ISBLANK('Funções Transações'!M91),"", 'Funções Transações'!M91)</f>
        <v/>
      </c>
      <c r="E247" s="420" t="str">
        <f>IF(ISBLANK('Funções Transações'!N91),"", 'Funções Transações'!N91)</f>
        <v/>
      </c>
      <c r="F247" s="420" t="str">
        <f>IF(ISBLANK('Funções Transações'!O91),"", 'Funções Transações'!O91)</f>
        <v/>
      </c>
      <c r="G247" s="420" t="str">
        <f>IF(ISBLANK('Funções Transações'!P91),"", 'Funções Transações'!P91)</f>
        <v/>
      </c>
      <c r="H247" s="420" t="str">
        <f>IF(ISBLANK('Funções Transações'!Q91),"", 'Funções Transações'!Q91)</f>
        <v/>
      </c>
      <c r="I247" s="421" t="str">
        <f>IF(ISBLANK('Funções Transações'!S91),"", 'Funções Transações'!S91)</f>
        <v/>
      </c>
      <c r="J247" s="421" t="str">
        <f>IF(ISBLANK('Funções Transações'!T91),"", 'Funções Transações'!T91)</f>
        <v/>
      </c>
      <c r="K247" s="421" t="str">
        <f>IF(ISBLANK('Funções Transações'!U91),"", 'Funções Transações'!U91)</f>
        <v/>
      </c>
      <c r="L247" s="420" t="str">
        <f>IF(ISBLANK('Funções Transações'!AA91),"", 'Funções Transações'!AA91)</f>
        <v/>
      </c>
      <c r="M247" s="421" t="str">
        <f>IF(ISBLANK('Funções Transações'!AB91),"", 'Funções Transações'!AB91)</f>
        <v/>
      </c>
      <c r="N247" s="422" t="str">
        <f>IF(ISBLANK('Funções Transações'!R91),"", 'Funções Transações'!R91)</f>
        <v/>
      </c>
      <c r="O247" s="417" t="str">
        <f>IF(ISBLANK('Funções Transações'!AC91),"", 'Funções Transações'!AC91)</f>
        <v/>
      </c>
      <c r="P247" s="417" t="str">
        <f>IF(ISBLANK('Funções Transações'!AD91),"", 'Funções Transações'!AD91)</f>
        <v/>
      </c>
      <c r="Q247" s="417" t="str">
        <f>IF(ISBLANK('Funções Transações'!AE91),"", 'Funções Transações'!AE91)</f>
        <v/>
      </c>
      <c r="R247" s="417" t="str">
        <f>IF(ISBLANK('Funções Transações'!AF91),"", 'Funções Transações'!AF91)</f>
        <v/>
      </c>
      <c r="S247" s="418" t="str">
        <f>IF(ISBLANK('Funções Transações'!AG91),"", 'Funções Transações'!AG91)</f>
        <v/>
      </c>
      <c r="T247" s="423"/>
      <c r="U247" s="423"/>
      <c r="V247" s="423"/>
      <c r="W247" s="423"/>
      <c r="X247" s="423"/>
      <c r="Y247" s="423"/>
      <c r="Z247" s="423"/>
    </row>
    <row r="248" spans="1:26" ht="12.75" customHeight="1">
      <c r="A248" s="419" t="str">
        <f>IF(ISBLANK('Funções Transações'!C92),"", 'Funções Transações'!C92)</f>
        <v/>
      </c>
      <c r="B248" s="417" t="str">
        <f>IF((A248=""),"",LOOKUP(A248,'Casos de Uso'!$B$3:B$102,'Casos de Uso'!$C$3:C$102))</f>
        <v/>
      </c>
      <c r="C248" s="417" t="str">
        <f>IF(ISBLANK('Funções Transações'!B92),"",'Funções Transações'!B92)</f>
        <v/>
      </c>
      <c r="D248" s="420" t="str">
        <f>IF(ISBLANK('Funções Transações'!M92),"", 'Funções Transações'!M92)</f>
        <v/>
      </c>
      <c r="E248" s="420" t="str">
        <f>IF(ISBLANK('Funções Transações'!N92),"", 'Funções Transações'!N92)</f>
        <v/>
      </c>
      <c r="F248" s="420" t="str">
        <f>IF(ISBLANK('Funções Transações'!O92),"", 'Funções Transações'!O92)</f>
        <v/>
      </c>
      <c r="G248" s="420" t="str">
        <f>IF(ISBLANK('Funções Transações'!P92),"", 'Funções Transações'!P92)</f>
        <v/>
      </c>
      <c r="H248" s="420" t="str">
        <f>IF(ISBLANK('Funções Transações'!Q92),"", 'Funções Transações'!Q92)</f>
        <v/>
      </c>
      <c r="I248" s="421" t="str">
        <f>IF(ISBLANK('Funções Transações'!S92),"", 'Funções Transações'!S92)</f>
        <v/>
      </c>
      <c r="J248" s="421" t="str">
        <f>IF(ISBLANK('Funções Transações'!T92),"", 'Funções Transações'!T92)</f>
        <v/>
      </c>
      <c r="K248" s="421" t="str">
        <f>IF(ISBLANK('Funções Transações'!U92),"", 'Funções Transações'!U92)</f>
        <v/>
      </c>
      <c r="L248" s="420" t="str">
        <f>IF(ISBLANK('Funções Transações'!AA92),"", 'Funções Transações'!AA92)</f>
        <v/>
      </c>
      <c r="M248" s="421" t="str">
        <f>IF(ISBLANK('Funções Transações'!AB92),"", 'Funções Transações'!AB92)</f>
        <v/>
      </c>
      <c r="N248" s="422" t="str">
        <f>IF(ISBLANK('Funções Transações'!R92),"", 'Funções Transações'!R92)</f>
        <v/>
      </c>
      <c r="O248" s="417" t="str">
        <f>IF(ISBLANK('Funções Transações'!AC92),"", 'Funções Transações'!AC92)</f>
        <v/>
      </c>
      <c r="P248" s="417" t="str">
        <f>IF(ISBLANK('Funções Transações'!AD92),"", 'Funções Transações'!AD92)</f>
        <v/>
      </c>
      <c r="Q248" s="417" t="str">
        <f>IF(ISBLANK('Funções Transações'!AE92),"", 'Funções Transações'!AE92)</f>
        <v/>
      </c>
      <c r="R248" s="417" t="str">
        <f>IF(ISBLANK('Funções Transações'!AF92),"", 'Funções Transações'!AF92)</f>
        <v/>
      </c>
      <c r="S248" s="418" t="str">
        <f>IF(ISBLANK('Funções Transações'!AG92),"", 'Funções Transações'!AG92)</f>
        <v/>
      </c>
      <c r="T248" s="423"/>
      <c r="U248" s="423"/>
      <c r="V248" s="423"/>
      <c r="W248" s="423"/>
      <c r="X248" s="423"/>
      <c r="Y248" s="423"/>
      <c r="Z248" s="423"/>
    </row>
    <row r="249" spans="1:26" ht="12.75" customHeight="1">
      <c r="A249" s="419" t="str">
        <f>IF(ISBLANK('Funções Transações'!C93),"", 'Funções Transações'!C93)</f>
        <v/>
      </c>
      <c r="B249" s="417" t="str">
        <f>IF((A249=""),"",LOOKUP(A249,'Casos de Uso'!$B$3:B$102,'Casos de Uso'!$C$3:C$102))</f>
        <v/>
      </c>
      <c r="C249" s="417" t="str">
        <f>IF(ISBLANK('Funções Transações'!B93),"",'Funções Transações'!B93)</f>
        <v/>
      </c>
      <c r="D249" s="420" t="str">
        <f>IF(ISBLANK('Funções Transações'!M93),"", 'Funções Transações'!M93)</f>
        <v/>
      </c>
      <c r="E249" s="420" t="str">
        <f>IF(ISBLANK('Funções Transações'!N93),"", 'Funções Transações'!N93)</f>
        <v/>
      </c>
      <c r="F249" s="420" t="str">
        <f>IF(ISBLANK('Funções Transações'!O93),"", 'Funções Transações'!O93)</f>
        <v/>
      </c>
      <c r="G249" s="420" t="str">
        <f>IF(ISBLANK('Funções Transações'!P93),"", 'Funções Transações'!P93)</f>
        <v/>
      </c>
      <c r="H249" s="420" t="str">
        <f>IF(ISBLANK('Funções Transações'!Q93),"", 'Funções Transações'!Q93)</f>
        <v/>
      </c>
      <c r="I249" s="421" t="str">
        <f>IF(ISBLANK('Funções Transações'!S93),"", 'Funções Transações'!S93)</f>
        <v/>
      </c>
      <c r="J249" s="421" t="str">
        <f>IF(ISBLANK('Funções Transações'!T93),"", 'Funções Transações'!T93)</f>
        <v/>
      </c>
      <c r="K249" s="421" t="str">
        <f>IF(ISBLANK('Funções Transações'!U93),"", 'Funções Transações'!U93)</f>
        <v/>
      </c>
      <c r="L249" s="420" t="str">
        <f>IF(ISBLANK('Funções Transações'!AA93),"", 'Funções Transações'!AA93)</f>
        <v/>
      </c>
      <c r="M249" s="421" t="str">
        <f>IF(ISBLANK('Funções Transações'!AB93),"", 'Funções Transações'!AB93)</f>
        <v/>
      </c>
      <c r="N249" s="422" t="str">
        <f>IF(ISBLANK('Funções Transações'!R93),"", 'Funções Transações'!R93)</f>
        <v/>
      </c>
      <c r="O249" s="417" t="str">
        <f>IF(ISBLANK('Funções Transações'!AC93),"", 'Funções Transações'!AC93)</f>
        <v/>
      </c>
      <c r="P249" s="417" t="str">
        <f>IF(ISBLANK('Funções Transações'!AD93),"", 'Funções Transações'!AD93)</f>
        <v/>
      </c>
      <c r="Q249" s="417" t="str">
        <f>IF(ISBLANK('Funções Transações'!AE93),"", 'Funções Transações'!AE93)</f>
        <v/>
      </c>
      <c r="R249" s="417" t="str">
        <f>IF(ISBLANK('Funções Transações'!AF93),"", 'Funções Transações'!AF93)</f>
        <v/>
      </c>
      <c r="S249" s="418" t="str">
        <f>IF(ISBLANK('Funções Transações'!AG93),"", 'Funções Transações'!AG93)</f>
        <v/>
      </c>
      <c r="T249" s="423"/>
      <c r="U249" s="423"/>
      <c r="V249" s="423"/>
      <c r="W249" s="423"/>
      <c r="X249" s="423"/>
      <c r="Y249" s="423"/>
      <c r="Z249" s="423"/>
    </row>
    <row r="250" spans="1:26" ht="12.75" customHeight="1">
      <c r="A250" s="419" t="str">
        <f>IF(ISBLANK('Funções Transações'!C94),"", 'Funções Transações'!C94)</f>
        <v/>
      </c>
      <c r="B250" s="417" t="str">
        <f>IF((A250=""),"",LOOKUP(A250,'Casos de Uso'!$B$3:B$102,'Casos de Uso'!$C$3:C$102))</f>
        <v/>
      </c>
      <c r="C250" s="417" t="str">
        <f>IF(ISBLANK('Funções Transações'!B94),"",'Funções Transações'!B94)</f>
        <v/>
      </c>
      <c r="D250" s="420" t="str">
        <f>IF(ISBLANK('Funções Transações'!M94),"", 'Funções Transações'!M94)</f>
        <v/>
      </c>
      <c r="E250" s="420" t="str">
        <f>IF(ISBLANK('Funções Transações'!N94),"", 'Funções Transações'!N94)</f>
        <v/>
      </c>
      <c r="F250" s="420" t="str">
        <f>IF(ISBLANK('Funções Transações'!O94),"", 'Funções Transações'!O94)</f>
        <v/>
      </c>
      <c r="G250" s="420" t="str">
        <f>IF(ISBLANK('Funções Transações'!P94),"", 'Funções Transações'!P94)</f>
        <v/>
      </c>
      <c r="H250" s="420" t="str">
        <f>IF(ISBLANK('Funções Transações'!Q94),"", 'Funções Transações'!Q94)</f>
        <v/>
      </c>
      <c r="I250" s="421" t="str">
        <f>IF(ISBLANK('Funções Transações'!S94),"", 'Funções Transações'!S94)</f>
        <v/>
      </c>
      <c r="J250" s="421" t="str">
        <f>IF(ISBLANK('Funções Transações'!T94),"", 'Funções Transações'!T94)</f>
        <v/>
      </c>
      <c r="K250" s="421" t="str">
        <f>IF(ISBLANK('Funções Transações'!U94),"", 'Funções Transações'!U94)</f>
        <v/>
      </c>
      <c r="L250" s="420" t="str">
        <f>IF(ISBLANK('Funções Transações'!AA94),"", 'Funções Transações'!AA94)</f>
        <v/>
      </c>
      <c r="M250" s="421" t="str">
        <f>IF(ISBLANK('Funções Transações'!AB94),"", 'Funções Transações'!AB94)</f>
        <v/>
      </c>
      <c r="N250" s="422" t="str">
        <f>IF(ISBLANK('Funções Transações'!R94),"", 'Funções Transações'!R94)</f>
        <v/>
      </c>
      <c r="O250" s="417" t="str">
        <f>IF(ISBLANK('Funções Transações'!AC94),"", 'Funções Transações'!AC94)</f>
        <v/>
      </c>
      <c r="P250" s="417" t="str">
        <f>IF(ISBLANK('Funções Transações'!AD94),"", 'Funções Transações'!AD94)</f>
        <v/>
      </c>
      <c r="Q250" s="417" t="str">
        <f>IF(ISBLANK('Funções Transações'!AE94),"", 'Funções Transações'!AE94)</f>
        <v/>
      </c>
      <c r="R250" s="417" t="str">
        <f>IF(ISBLANK('Funções Transações'!AF94),"", 'Funções Transações'!AF94)</f>
        <v/>
      </c>
      <c r="S250" s="418" t="str">
        <f>IF(ISBLANK('Funções Transações'!AG94),"", 'Funções Transações'!AG94)</f>
        <v/>
      </c>
      <c r="T250" s="423"/>
      <c r="U250" s="423"/>
      <c r="V250" s="423"/>
      <c r="W250" s="423"/>
      <c r="X250" s="423"/>
      <c r="Y250" s="423"/>
      <c r="Z250" s="423"/>
    </row>
    <row r="251" spans="1:26" ht="12.75" customHeight="1">
      <c r="A251" s="419" t="str">
        <f>IF(ISBLANK('Funções Transações'!C95),"", 'Funções Transações'!C95)</f>
        <v/>
      </c>
      <c r="B251" s="417" t="str">
        <f>IF((A251=""),"",LOOKUP(A251,'Casos de Uso'!$B$3:B$102,'Casos de Uso'!$C$3:C$102))</f>
        <v/>
      </c>
      <c r="C251" s="417" t="str">
        <f>IF(ISBLANK('Funções Transações'!B95),"",'Funções Transações'!B95)</f>
        <v/>
      </c>
      <c r="D251" s="420" t="str">
        <f>IF(ISBLANK('Funções Transações'!M95),"", 'Funções Transações'!M95)</f>
        <v/>
      </c>
      <c r="E251" s="420" t="str">
        <f>IF(ISBLANK('Funções Transações'!N95),"", 'Funções Transações'!N95)</f>
        <v/>
      </c>
      <c r="F251" s="420" t="str">
        <f>IF(ISBLANK('Funções Transações'!O95),"", 'Funções Transações'!O95)</f>
        <v/>
      </c>
      <c r="G251" s="420" t="str">
        <f>IF(ISBLANK('Funções Transações'!P95),"", 'Funções Transações'!P95)</f>
        <v/>
      </c>
      <c r="H251" s="420" t="str">
        <f>IF(ISBLANK('Funções Transações'!Q95),"", 'Funções Transações'!Q95)</f>
        <v/>
      </c>
      <c r="I251" s="421" t="str">
        <f>IF(ISBLANK('Funções Transações'!S95),"", 'Funções Transações'!S95)</f>
        <v/>
      </c>
      <c r="J251" s="421" t="str">
        <f>IF(ISBLANK('Funções Transações'!T95),"", 'Funções Transações'!T95)</f>
        <v/>
      </c>
      <c r="K251" s="421" t="str">
        <f>IF(ISBLANK('Funções Transações'!U95),"", 'Funções Transações'!U95)</f>
        <v/>
      </c>
      <c r="L251" s="420" t="str">
        <f>IF(ISBLANK('Funções Transações'!AA95),"", 'Funções Transações'!AA95)</f>
        <v/>
      </c>
      <c r="M251" s="421" t="str">
        <f>IF(ISBLANK('Funções Transações'!AB95),"", 'Funções Transações'!AB95)</f>
        <v/>
      </c>
      <c r="N251" s="422" t="str">
        <f>IF(ISBLANK('Funções Transações'!R95),"", 'Funções Transações'!R95)</f>
        <v/>
      </c>
      <c r="O251" s="417" t="str">
        <f>IF(ISBLANK('Funções Transações'!AC95),"", 'Funções Transações'!AC95)</f>
        <v/>
      </c>
      <c r="P251" s="417" t="str">
        <f>IF(ISBLANK('Funções Transações'!AD95),"", 'Funções Transações'!AD95)</f>
        <v/>
      </c>
      <c r="Q251" s="417" t="str">
        <f>IF(ISBLANK('Funções Transações'!AE95),"", 'Funções Transações'!AE95)</f>
        <v/>
      </c>
      <c r="R251" s="417" t="str">
        <f>IF(ISBLANK('Funções Transações'!AF95),"", 'Funções Transações'!AF95)</f>
        <v/>
      </c>
      <c r="S251" s="418" t="str">
        <f>IF(ISBLANK('Funções Transações'!AG95),"", 'Funções Transações'!AG95)</f>
        <v/>
      </c>
      <c r="T251" s="423"/>
      <c r="U251" s="423"/>
      <c r="V251" s="423"/>
      <c r="W251" s="423"/>
      <c r="X251" s="423"/>
      <c r="Y251" s="423"/>
      <c r="Z251" s="423"/>
    </row>
    <row r="252" spans="1:26" ht="12.75" customHeight="1">
      <c r="A252" s="419" t="str">
        <f>IF(ISBLANK('Funções Transações'!C96),"", 'Funções Transações'!C96)</f>
        <v/>
      </c>
      <c r="B252" s="417" t="str">
        <f>IF((A252=""),"",LOOKUP(A252,'Casos de Uso'!$B$3:B$102,'Casos de Uso'!$C$3:C$102))</f>
        <v/>
      </c>
      <c r="C252" s="417" t="str">
        <f>IF(ISBLANK('Funções Transações'!B96),"",'Funções Transações'!B96)</f>
        <v/>
      </c>
      <c r="D252" s="420" t="str">
        <f>IF(ISBLANK('Funções Transações'!M96),"", 'Funções Transações'!M96)</f>
        <v/>
      </c>
      <c r="E252" s="420" t="str">
        <f>IF(ISBLANK('Funções Transações'!N96),"", 'Funções Transações'!N96)</f>
        <v/>
      </c>
      <c r="F252" s="420" t="str">
        <f>IF(ISBLANK('Funções Transações'!O96),"", 'Funções Transações'!O96)</f>
        <v/>
      </c>
      <c r="G252" s="420" t="str">
        <f>IF(ISBLANK('Funções Transações'!P96),"", 'Funções Transações'!P96)</f>
        <v/>
      </c>
      <c r="H252" s="420" t="str">
        <f>IF(ISBLANK('Funções Transações'!Q96),"", 'Funções Transações'!Q96)</f>
        <v/>
      </c>
      <c r="I252" s="421" t="str">
        <f>IF(ISBLANK('Funções Transações'!S96),"", 'Funções Transações'!S96)</f>
        <v/>
      </c>
      <c r="J252" s="421" t="str">
        <f>IF(ISBLANK('Funções Transações'!T96),"", 'Funções Transações'!T96)</f>
        <v/>
      </c>
      <c r="K252" s="421" t="str">
        <f>IF(ISBLANK('Funções Transações'!U96),"", 'Funções Transações'!U96)</f>
        <v/>
      </c>
      <c r="L252" s="420" t="str">
        <f>IF(ISBLANK('Funções Transações'!AA96),"", 'Funções Transações'!AA96)</f>
        <v/>
      </c>
      <c r="M252" s="421" t="str">
        <f>IF(ISBLANK('Funções Transações'!AB96),"", 'Funções Transações'!AB96)</f>
        <v/>
      </c>
      <c r="N252" s="422" t="str">
        <f>IF(ISBLANK('Funções Transações'!R96),"", 'Funções Transações'!R96)</f>
        <v/>
      </c>
      <c r="O252" s="417" t="str">
        <f>IF(ISBLANK('Funções Transações'!AC96),"", 'Funções Transações'!AC96)</f>
        <v/>
      </c>
      <c r="P252" s="417" t="str">
        <f>IF(ISBLANK('Funções Transações'!AD96),"", 'Funções Transações'!AD96)</f>
        <v/>
      </c>
      <c r="Q252" s="417" t="str">
        <f>IF(ISBLANK('Funções Transações'!AE96),"", 'Funções Transações'!AE96)</f>
        <v/>
      </c>
      <c r="R252" s="417" t="str">
        <f>IF(ISBLANK('Funções Transações'!AF96),"", 'Funções Transações'!AF96)</f>
        <v/>
      </c>
      <c r="S252" s="418" t="str">
        <f>IF(ISBLANK('Funções Transações'!AG96),"", 'Funções Transações'!AG96)</f>
        <v/>
      </c>
      <c r="T252" s="423"/>
      <c r="U252" s="423"/>
      <c r="V252" s="423"/>
      <c r="W252" s="423"/>
      <c r="X252" s="423"/>
      <c r="Y252" s="423"/>
      <c r="Z252" s="423"/>
    </row>
    <row r="253" spans="1:26" ht="12.75" customHeight="1">
      <c r="A253" s="419" t="str">
        <f>IF(ISBLANK('Funções Transações'!C97),"", 'Funções Transações'!C97)</f>
        <v/>
      </c>
      <c r="B253" s="417" t="str">
        <f>IF((A253=""),"",LOOKUP(A253,'Casos de Uso'!$B$3:B$102,'Casos de Uso'!$C$3:C$102))</f>
        <v/>
      </c>
      <c r="C253" s="417" t="str">
        <f>IF(ISBLANK('Funções Transações'!B97),"",'Funções Transações'!B97)</f>
        <v/>
      </c>
      <c r="D253" s="420" t="str">
        <f>IF(ISBLANK('Funções Transações'!M97),"", 'Funções Transações'!M97)</f>
        <v/>
      </c>
      <c r="E253" s="420" t="str">
        <f>IF(ISBLANK('Funções Transações'!N97),"", 'Funções Transações'!N97)</f>
        <v/>
      </c>
      <c r="F253" s="420" t="str">
        <f>IF(ISBLANK('Funções Transações'!O97),"", 'Funções Transações'!O97)</f>
        <v/>
      </c>
      <c r="G253" s="420" t="str">
        <f>IF(ISBLANK('Funções Transações'!P97),"", 'Funções Transações'!P97)</f>
        <v/>
      </c>
      <c r="H253" s="420" t="str">
        <f>IF(ISBLANK('Funções Transações'!Q97),"", 'Funções Transações'!Q97)</f>
        <v/>
      </c>
      <c r="I253" s="421" t="str">
        <f>IF(ISBLANK('Funções Transações'!S97),"", 'Funções Transações'!S97)</f>
        <v/>
      </c>
      <c r="J253" s="421" t="str">
        <f>IF(ISBLANK('Funções Transações'!T97),"", 'Funções Transações'!T97)</f>
        <v/>
      </c>
      <c r="K253" s="421" t="str">
        <f>IF(ISBLANK('Funções Transações'!U97),"", 'Funções Transações'!U97)</f>
        <v/>
      </c>
      <c r="L253" s="420" t="str">
        <f>IF(ISBLANK('Funções Transações'!AA97),"", 'Funções Transações'!AA97)</f>
        <v/>
      </c>
      <c r="M253" s="421" t="str">
        <f>IF(ISBLANK('Funções Transações'!AB97),"", 'Funções Transações'!AB97)</f>
        <v/>
      </c>
      <c r="N253" s="422" t="str">
        <f>IF(ISBLANK('Funções Transações'!R97),"", 'Funções Transações'!R97)</f>
        <v/>
      </c>
      <c r="O253" s="417" t="str">
        <f>IF(ISBLANK('Funções Transações'!AC97),"", 'Funções Transações'!AC97)</f>
        <v/>
      </c>
      <c r="P253" s="417" t="str">
        <f>IF(ISBLANK('Funções Transações'!AD97),"", 'Funções Transações'!AD97)</f>
        <v/>
      </c>
      <c r="Q253" s="417" t="str">
        <f>IF(ISBLANK('Funções Transações'!AE97),"", 'Funções Transações'!AE97)</f>
        <v/>
      </c>
      <c r="R253" s="417" t="str">
        <f>IF(ISBLANK('Funções Transações'!AF97),"", 'Funções Transações'!AF97)</f>
        <v/>
      </c>
      <c r="S253" s="418" t="str">
        <f>IF(ISBLANK('Funções Transações'!AG97),"", 'Funções Transações'!AG97)</f>
        <v/>
      </c>
      <c r="T253" s="423"/>
      <c r="U253" s="423"/>
      <c r="V253" s="423"/>
      <c r="W253" s="423"/>
      <c r="X253" s="423"/>
      <c r="Y253" s="423"/>
      <c r="Z253" s="423"/>
    </row>
    <row r="254" spans="1:26" ht="12.75" customHeight="1">
      <c r="A254" s="419" t="str">
        <f>IF(ISBLANK('Funções Transações'!C98),"", 'Funções Transações'!C98)</f>
        <v/>
      </c>
      <c r="B254" s="417" t="str">
        <f>IF((A254=""),"",LOOKUP(A254,'Casos de Uso'!$B$3:B$102,'Casos de Uso'!$C$3:C$102))</f>
        <v/>
      </c>
      <c r="C254" s="417" t="str">
        <f>IF(ISBLANK('Funções Transações'!B98),"",'Funções Transações'!B98)</f>
        <v/>
      </c>
      <c r="D254" s="420" t="str">
        <f>IF(ISBLANK('Funções Transações'!M98),"", 'Funções Transações'!M98)</f>
        <v/>
      </c>
      <c r="E254" s="420" t="str">
        <f>IF(ISBLANK('Funções Transações'!N98),"", 'Funções Transações'!N98)</f>
        <v/>
      </c>
      <c r="F254" s="420" t="str">
        <f>IF(ISBLANK('Funções Transações'!O98),"", 'Funções Transações'!O98)</f>
        <v/>
      </c>
      <c r="G254" s="420" t="str">
        <f>IF(ISBLANK('Funções Transações'!P98),"", 'Funções Transações'!P98)</f>
        <v/>
      </c>
      <c r="H254" s="420" t="str">
        <f>IF(ISBLANK('Funções Transações'!Q98),"", 'Funções Transações'!Q98)</f>
        <v/>
      </c>
      <c r="I254" s="421" t="str">
        <f>IF(ISBLANK('Funções Transações'!S98),"", 'Funções Transações'!S98)</f>
        <v/>
      </c>
      <c r="J254" s="421" t="str">
        <f>IF(ISBLANK('Funções Transações'!T98),"", 'Funções Transações'!T98)</f>
        <v/>
      </c>
      <c r="K254" s="421" t="str">
        <f>IF(ISBLANK('Funções Transações'!U98),"", 'Funções Transações'!U98)</f>
        <v/>
      </c>
      <c r="L254" s="420" t="str">
        <f>IF(ISBLANK('Funções Transações'!AA98),"", 'Funções Transações'!AA98)</f>
        <v/>
      </c>
      <c r="M254" s="421" t="str">
        <f>IF(ISBLANK('Funções Transações'!AB98),"", 'Funções Transações'!AB98)</f>
        <v/>
      </c>
      <c r="N254" s="422" t="str">
        <f>IF(ISBLANK('Funções Transações'!R98),"", 'Funções Transações'!R98)</f>
        <v/>
      </c>
      <c r="O254" s="417" t="str">
        <f>IF(ISBLANK('Funções Transações'!AC98),"", 'Funções Transações'!AC98)</f>
        <v/>
      </c>
      <c r="P254" s="417" t="str">
        <f>IF(ISBLANK('Funções Transações'!AD98),"", 'Funções Transações'!AD98)</f>
        <v/>
      </c>
      <c r="Q254" s="417" t="str">
        <f>IF(ISBLANK('Funções Transações'!AE98),"", 'Funções Transações'!AE98)</f>
        <v/>
      </c>
      <c r="R254" s="417" t="str">
        <f>IF(ISBLANK('Funções Transações'!AF98),"", 'Funções Transações'!AF98)</f>
        <v/>
      </c>
      <c r="S254" s="418" t="str">
        <f>IF(ISBLANK('Funções Transações'!AG98),"", 'Funções Transações'!AG98)</f>
        <v/>
      </c>
      <c r="T254" s="423"/>
      <c r="U254" s="423"/>
      <c r="V254" s="423"/>
      <c r="W254" s="423"/>
      <c r="X254" s="423"/>
      <c r="Y254" s="423"/>
      <c r="Z254" s="423"/>
    </row>
    <row r="255" spans="1:26" ht="12.75" customHeight="1">
      <c r="A255" s="419" t="str">
        <f>IF(ISBLANK('Funções Transações'!C99),"", 'Funções Transações'!C99)</f>
        <v/>
      </c>
      <c r="B255" s="417" t="str">
        <f>IF((A255=""),"",LOOKUP(A255,'Casos de Uso'!$B$3:B$102,'Casos de Uso'!$C$3:C$102))</f>
        <v/>
      </c>
      <c r="C255" s="417" t="str">
        <f>IF(ISBLANK('Funções Transações'!B99),"",'Funções Transações'!B99)</f>
        <v/>
      </c>
      <c r="D255" s="420" t="str">
        <f>IF(ISBLANK('Funções Transações'!M99),"", 'Funções Transações'!M99)</f>
        <v/>
      </c>
      <c r="E255" s="420" t="str">
        <f>IF(ISBLANK('Funções Transações'!N99),"", 'Funções Transações'!N99)</f>
        <v/>
      </c>
      <c r="F255" s="420" t="str">
        <f>IF(ISBLANK('Funções Transações'!O99),"", 'Funções Transações'!O99)</f>
        <v/>
      </c>
      <c r="G255" s="420" t="str">
        <f>IF(ISBLANK('Funções Transações'!P99),"", 'Funções Transações'!P99)</f>
        <v/>
      </c>
      <c r="H255" s="420" t="str">
        <f>IF(ISBLANK('Funções Transações'!Q99),"", 'Funções Transações'!Q99)</f>
        <v/>
      </c>
      <c r="I255" s="421" t="str">
        <f>IF(ISBLANK('Funções Transações'!S99),"", 'Funções Transações'!S99)</f>
        <v/>
      </c>
      <c r="J255" s="421" t="str">
        <f>IF(ISBLANK('Funções Transações'!T99),"", 'Funções Transações'!T99)</f>
        <v/>
      </c>
      <c r="K255" s="421" t="str">
        <f>IF(ISBLANK('Funções Transações'!U99),"", 'Funções Transações'!U99)</f>
        <v/>
      </c>
      <c r="L255" s="420" t="str">
        <f>IF(ISBLANK('Funções Transações'!AA99),"", 'Funções Transações'!AA99)</f>
        <v/>
      </c>
      <c r="M255" s="421" t="str">
        <f>IF(ISBLANK('Funções Transações'!AB99),"", 'Funções Transações'!AB99)</f>
        <v/>
      </c>
      <c r="N255" s="422" t="str">
        <f>IF(ISBLANK('Funções Transações'!R99),"", 'Funções Transações'!R99)</f>
        <v/>
      </c>
      <c r="O255" s="417" t="str">
        <f>IF(ISBLANK('Funções Transações'!AC99),"", 'Funções Transações'!AC99)</f>
        <v/>
      </c>
      <c r="P255" s="417" t="str">
        <f>IF(ISBLANK('Funções Transações'!AD99),"", 'Funções Transações'!AD99)</f>
        <v/>
      </c>
      <c r="Q255" s="417" t="str">
        <f>IF(ISBLANK('Funções Transações'!AE99),"", 'Funções Transações'!AE99)</f>
        <v/>
      </c>
      <c r="R255" s="417" t="str">
        <f>IF(ISBLANK('Funções Transações'!AF99),"", 'Funções Transações'!AF99)</f>
        <v/>
      </c>
      <c r="S255" s="418" t="str">
        <f>IF(ISBLANK('Funções Transações'!AG99),"", 'Funções Transações'!AG99)</f>
        <v/>
      </c>
      <c r="T255" s="423"/>
      <c r="U255" s="423"/>
      <c r="V255" s="423"/>
      <c r="W255" s="423"/>
      <c r="X255" s="423"/>
      <c r="Y255" s="423"/>
      <c r="Z255" s="423"/>
    </row>
    <row r="256" spans="1:26" ht="12.75" customHeight="1">
      <c r="A256" s="419" t="str">
        <f>IF(ISBLANK('Funções Transações'!C100),"", 'Funções Transações'!C100)</f>
        <v/>
      </c>
      <c r="B256" s="417" t="str">
        <f>IF((A256=""),"",LOOKUP(A256,'Casos de Uso'!$B$3:B$102,'Casos de Uso'!$C$3:C$102))</f>
        <v/>
      </c>
      <c r="C256" s="417" t="str">
        <f>IF(ISBLANK('Funções Transações'!B100),"",'Funções Transações'!B100)</f>
        <v/>
      </c>
      <c r="D256" s="420" t="str">
        <f>IF(ISBLANK('Funções Transações'!M100),"", 'Funções Transações'!M100)</f>
        <v/>
      </c>
      <c r="E256" s="420" t="str">
        <f>IF(ISBLANK('Funções Transações'!N100),"", 'Funções Transações'!N100)</f>
        <v/>
      </c>
      <c r="F256" s="420" t="str">
        <f>IF(ISBLANK('Funções Transações'!O100),"", 'Funções Transações'!O100)</f>
        <v/>
      </c>
      <c r="G256" s="420" t="str">
        <f>IF(ISBLANK('Funções Transações'!P100),"", 'Funções Transações'!P100)</f>
        <v/>
      </c>
      <c r="H256" s="420" t="str">
        <f>IF(ISBLANK('Funções Transações'!Q100),"", 'Funções Transações'!Q100)</f>
        <v/>
      </c>
      <c r="I256" s="421" t="str">
        <f>IF(ISBLANK('Funções Transações'!S100),"", 'Funções Transações'!S100)</f>
        <v/>
      </c>
      <c r="J256" s="421" t="str">
        <f>IF(ISBLANK('Funções Transações'!T100),"", 'Funções Transações'!T100)</f>
        <v/>
      </c>
      <c r="K256" s="421" t="str">
        <f>IF(ISBLANK('Funções Transações'!U100),"", 'Funções Transações'!U100)</f>
        <v/>
      </c>
      <c r="L256" s="420" t="str">
        <f>IF(ISBLANK('Funções Transações'!AA100),"", 'Funções Transações'!AA100)</f>
        <v/>
      </c>
      <c r="M256" s="421" t="str">
        <f>IF(ISBLANK('Funções Transações'!AB100),"", 'Funções Transações'!AB100)</f>
        <v/>
      </c>
      <c r="N256" s="422" t="str">
        <f>IF(ISBLANK('Funções Transações'!R100),"", 'Funções Transações'!R100)</f>
        <v/>
      </c>
      <c r="O256" s="417" t="str">
        <f>IF(ISBLANK('Funções Transações'!AC100),"", 'Funções Transações'!AC100)</f>
        <v/>
      </c>
      <c r="P256" s="417" t="str">
        <f>IF(ISBLANK('Funções Transações'!AD100),"", 'Funções Transações'!AD100)</f>
        <v/>
      </c>
      <c r="Q256" s="417" t="str">
        <f>IF(ISBLANK('Funções Transações'!AE100),"", 'Funções Transações'!AE100)</f>
        <v/>
      </c>
      <c r="R256" s="417" t="str">
        <f>IF(ISBLANK('Funções Transações'!AF100),"", 'Funções Transações'!AF100)</f>
        <v/>
      </c>
      <c r="S256" s="418" t="str">
        <f>IF(ISBLANK('Funções Transações'!AG100),"", 'Funções Transações'!AG100)</f>
        <v/>
      </c>
      <c r="T256" s="423"/>
      <c r="U256" s="423"/>
      <c r="V256" s="423"/>
      <c r="W256" s="423"/>
      <c r="X256" s="423"/>
      <c r="Y256" s="423"/>
      <c r="Z256" s="423"/>
    </row>
    <row r="257" spans="1:26" ht="12.75" customHeight="1">
      <c r="A257" s="419" t="str">
        <f>IF(ISBLANK('Funções Transações'!C101),"", 'Funções Transações'!C101)</f>
        <v/>
      </c>
      <c r="B257" s="417" t="str">
        <f>IF((A257=""),"",LOOKUP(A257,'Casos de Uso'!$B$3:B$102,'Casos de Uso'!$C$3:C$102))</f>
        <v/>
      </c>
      <c r="C257" s="417" t="str">
        <f>IF(ISBLANK('Funções Transações'!B101),"",'Funções Transações'!B101)</f>
        <v/>
      </c>
      <c r="D257" s="420" t="str">
        <f>IF(ISBLANK('Funções Transações'!M101),"", 'Funções Transações'!M101)</f>
        <v/>
      </c>
      <c r="E257" s="420" t="str">
        <f>IF(ISBLANK('Funções Transações'!N101),"", 'Funções Transações'!N101)</f>
        <v/>
      </c>
      <c r="F257" s="420" t="str">
        <f>IF(ISBLANK('Funções Transações'!O101),"", 'Funções Transações'!O101)</f>
        <v/>
      </c>
      <c r="G257" s="420" t="str">
        <f>IF(ISBLANK('Funções Transações'!P101),"", 'Funções Transações'!P101)</f>
        <v/>
      </c>
      <c r="H257" s="420" t="str">
        <f>IF(ISBLANK('Funções Transações'!Q101),"", 'Funções Transações'!Q101)</f>
        <v/>
      </c>
      <c r="I257" s="421" t="str">
        <f>IF(ISBLANK('Funções Transações'!S101),"", 'Funções Transações'!S101)</f>
        <v/>
      </c>
      <c r="J257" s="421" t="str">
        <f>IF(ISBLANK('Funções Transações'!T101),"", 'Funções Transações'!T101)</f>
        <v/>
      </c>
      <c r="K257" s="421" t="str">
        <f>IF(ISBLANK('Funções Transações'!U101),"", 'Funções Transações'!U101)</f>
        <v/>
      </c>
      <c r="L257" s="420" t="str">
        <f>IF(ISBLANK('Funções Transações'!AA101),"", 'Funções Transações'!AA101)</f>
        <v/>
      </c>
      <c r="M257" s="421" t="str">
        <f>IF(ISBLANK('Funções Transações'!AB101),"", 'Funções Transações'!AB101)</f>
        <v/>
      </c>
      <c r="N257" s="422" t="str">
        <f>IF(ISBLANK('Funções Transações'!R101),"", 'Funções Transações'!R101)</f>
        <v/>
      </c>
      <c r="O257" s="417" t="str">
        <f>IF(ISBLANK('Funções Transações'!AC101),"", 'Funções Transações'!AC101)</f>
        <v/>
      </c>
      <c r="P257" s="417" t="str">
        <f>IF(ISBLANK('Funções Transações'!AD101),"", 'Funções Transações'!AD101)</f>
        <v/>
      </c>
      <c r="Q257" s="417" t="str">
        <f>IF(ISBLANK('Funções Transações'!AE101),"", 'Funções Transações'!AE101)</f>
        <v/>
      </c>
      <c r="R257" s="417" t="str">
        <f>IF(ISBLANK('Funções Transações'!AF101),"", 'Funções Transações'!AF101)</f>
        <v/>
      </c>
      <c r="S257" s="418" t="str">
        <f>IF(ISBLANK('Funções Transações'!AG101),"", 'Funções Transações'!AG101)</f>
        <v/>
      </c>
      <c r="T257" s="423"/>
      <c r="U257" s="423"/>
      <c r="V257" s="423"/>
      <c r="W257" s="423"/>
      <c r="X257" s="423"/>
      <c r="Y257" s="423"/>
      <c r="Z257" s="423"/>
    </row>
    <row r="258" spans="1:26" ht="12.75" customHeight="1">
      <c r="A258" s="419" t="str">
        <f>IF(ISBLANK('Funções Transações'!C102),"", 'Funções Transações'!C102)</f>
        <v/>
      </c>
      <c r="B258" s="417" t="str">
        <f>IF((A258=""),"",LOOKUP(A258,'Casos de Uso'!$B$3:B$102,'Casos de Uso'!$C$3:C$102))</f>
        <v/>
      </c>
      <c r="C258" s="417" t="str">
        <f>IF(ISBLANK('Funções Transações'!B102),"",'Funções Transações'!B102)</f>
        <v/>
      </c>
      <c r="D258" s="420" t="str">
        <f>IF(ISBLANK('Funções Transações'!M102),"", 'Funções Transações'!M102)</f>
        <v/>
      </c>
      <c r="E258" s="420" t="str">
        <f>IF(ISBLANK('Funções Transações'!N102),"", 'Funções Transações'!N102)</f>
        <v/>
      </c>
      <c r="F258" s="420" t="str">
        <f>IF(ISBLANK('Funções Transações'!O102),"", 'Funções Transações'!O102)</f>
        <v/>
      </c>
      <c r="G258" s="420" t="str">
        <f>IF(ISBLANK('Funções Transações'!P102),"", 'Funções Transações'!P102)</f>
        <v/>
      </c>
      <c r="H258" s="420" t="str">
        <f>IF(ISBLANK('Funções Transações'!Q102),"", 'Funções Transações'!Q102)</f>
        <v/>
      </c>
      <c r="I258" s="421" t="str">
        <f>IF(ISBLANK('Funções Transações'!S102),"", 'Funções Transações'!S102)</f>
        <v/>
      </c>
      <c r="J258" s="421" t="str">
        <f>IF(ISBLANK('Funções Transações'!T102),"", 'Funções Transações'!T102)</f>
        <v/>
      </c>
      <c r="K258" s="421" t="str">
        <f>IF(ISBLANK('Funções Transações'!U102),"", 'Funções Transações'!U102)</f>
        <v/>
      </c>
      <c r="L258" s="420" t="str">
        <f>IF(ISBLANK('Funções Transações'!AA102),"", 'Funções Transações'!AA102)</f>
        <v/>
      </c>
      <c r="M258" s="421" t="str">
        <f>IF(ISBLANK('Funções Transações'!AB102),"", 'Funções Transações'!AB102)</f>
        <v/>
      </c>
      <c r="N258" s="422" t="str">
        <f>IF(ISBLANK('Funções Transações'!R102),"", 'Funções Transações'!R102)</f>
        <v/>
      </c>
      <c r="O258" s="417" t="str">
        <f>IF(ISBLANK('Funções Transações'!AC102),"", 'Funções Transações'!AC102)</f>
        <v/>
      </c>
      <c r="P258" s="417" t="str">
        <f>IF(ISBLANK('Funções Transações'!AD102),"", 'Funções Transações'!AD102)</f>
        <v/>
      </c>
      <c r="Q258" s="417" t="str">
        <f>IF(ISBLANK('Funções Transações'!AE102),"", 'Funções Transações'!AE102)</f>
        <v/>
      </c>
      <c r="R258" s="417" t="str">
        <f>IF(ISBLANK('Funções Transações'!AF102),"", 'Funções Transações'!AF102)</f>
        <v/>
      </c>
      <c r="S258" s="418" t="str">
        <f>IF(ISBLANK('Funções Transações'!AG102),"", 'Funções Transações'!AG102)</f>
        <v/>
      </c>
      <c r="T258" s="423"/>
      <c r="U258" s="423"/>
      <c r="V258" s="423"/>
      <c r="W258" s="423"/>
      <c r="X258" s="423"/>
      <c r="Y258" s="423"/>
      <c r="Z258" s="423"/>
    </row>
    <row r="259" spans="1:26" ht="12.75" customHeight="1">
      <c r="A259" s="419" t="str">
        <f>IF(ISBLANK('Funções Transações'!C103),"", 'Funções Transações'!C103)</f>
        <v/>
      </c>
      <c r="B259" s="417" t="str">
        <f>IF((A259=""),"",LOOKUP(A259,'Casos de Uso'!$B$3:B$102,'Casos de Uso'!$C$3:C$102))</f>
        <v/>
      </c>
      <c r="C259" s="417" t="str">
        <f>IF(ISBLANK('Funções Transações'!B103),"",'Funções Transações'!B103)</f>
        <v/>
      </c>
      <c r="D259" s="420" t="str">
        <f>IF(ISBLANK('Funções Transações'!M103),"", 'Funções Transações'!M103)</f>
        <v/>
      </c>
      <c r="E259" s="420" t="str">
        <f>IF(ISBLANK('Funções Transações'!N103),"", 'Funções Transações'!N103)</f>
        <v/>
      </c>
      <c r="F259" s="420" t="str">
        <f>IF(ISBLANK('Funções Transações'!O103),"", 'Funções Transações'!O103)</f>
        <v/>
      </c>
      <c r="G259" s="420" t="str">
        <f>IF(ISBLANK('Funções Transações'!P103),"", 'Funções Transações'!P103)</f>
        <v/>
      </c>
      <c r="H259" s="420" t="str">
        <f>IF(ISBLANK('Funções Transações'!Q103),"", 'Funções Transações'!Q103)</f>
        <v/>
      </c>
      <c r="I259" s="421" t="str">
        <f>IF(ISBLANK('Funções Transações'!S103),"", 'Funções Transações'!S103)</f>
        <v/>
      </c>
      <c r="J259" s="421" t="str">
        <f>IF(ISBLANK('Funções Transações'!T103),"", 'Funções Transações'!T103)</f>
        <v/>
      </c>
      <c r="K259" s="421" t="str">
        <f>IF(ISBLANK('Funções Transações'!U103),"", 'Funções Transações'!U103)</f>
        <v/>
      </c>
      <c r="L259" s="420" t="str">
        <f>IF(ISBLANK('Funções Transações'!AA103),"", 'Funções Transações'!AA103)</f>
        <v/>
      </c>
      <c r="M259" s="421" t="str">
        <f>IF(ISBLANK('Funções Transações'!AB103),"", 'Funções Transações'!AB103)</f>
        <v/>
      </c>
      <c r="N259" s="422" t="str">
        <f>IF(ISBLANK('Funções Transações'!R103),"", 'Funções Transações'!R103)</f>
        <v/>
      </c>
      <c r="O259" s="417" t="str">
        <f>IF(ISBLANK('Funções Transações'!AC103),"", 'Funções Transações'!AC103)</f>
        <v/>
      </c>
      <c r="P259" s="417" t="str">
        <f>IF(ISBLANK('Funções Transações'!AD103),"", 'Funções Transações'!AD103)</f>
        <v/>
      </c>
      <c r="Q259" s="417" t="str">
        <f>IF(ISBLANK('Funções Transações'!AE103),"", 'Funções Transações'!AE103)</f>
        <v/>
      </c>
      <c r="R259" s="417" t="str">
        <f>IF(ISBLANK('Funções Transações'!AF103),"", 'Funções Transações'!AF103)</f>
        <v/>
      </c>
      <c r="S259" s="418" t="str">
        <f>IF(ISBLANK('Funções Transações'!AG103),"", 'Funções Transações'!AG103)</f>
        <v/>
      </c>
      <c r="T259" s="423"/>
      <c r="U259" s="423"/>
      <c r="V259" s="423"/>
      <c r="W259" s="423"/>
      <c r="X259" s="423"/>
      <c r="Y259" s="423"/>
      <c r="Z259" s="423"/>
    </row>
    <row r="260" spans="1:26" ht="12.75" customHeight="1">
      <c r="A260" s="419" t="str">
        <f>IF(ISBLANK('Funções Transações'!C104),"", 'Funções Transações'!C104)</f>
        <v/>
      </c>
      <c r="B260" s="417" t="str">
        <f>IF((A260=""),"",LOOKUP(A260,'Casos de Uso'!$B$3:B$102,'Casos de Uso'!$C$3:C$102))</f>
        <v/>
      </c>
      <c r="C260" s="417" t="str">
        <f>IF(ISBLANK('Funções Transações'!B104),"",'Funções Transações'!B104)</f>
        <v/>
      </c>
      <c r="D260" s="420" t="str">
        <f>IF(ISBLANK('Funções Transações'!M104),"", 'Funções Transações'!M104)</f>
        <v/>
      </c>
      <c r="E260" s="420" t="str">
        <f>IF(ISBLANK('Funções Transações'!N104),"", 'Funções Transações'!N104)</f>
        <v/>
      </c>
      <c r="F260" s="420" t="str">
        <f>IF(ISBLANK('Funções Transações'!O104),"", 'Funções Transações'!O104)</f>
        <v/>
      </c>
      <c r="G260" s="420" t="str">
        <f>IF(ISBLANK('Funções Transações'!P104),"", 'Funções Transações'!P104)</f>
        <v/>
      </c>
      <c r="H260" s="420" t="str">
        <f>IF(ISBLANK('Funções Transações'!Q104),"", 'Funções Transações'!Q104)</f>
        <v/>
      </c>
      <c r="I260" s="421" t="str">
        <f>IF(ISBLANK('Funções Transações'!S104),"", 'Funções Transações'!S104)</f>
        <v/>
      </c>
      <c r="J260" s="421" t="str">
        <f>IF(ISBLANK('Funções Transações'!T104),"", 'Funções Transações'!T104)</f>
        <v/>
      </c>
      <c r="K260" s="421" t="str">
        <f>IF(ISBLANK('Funções Transações'!U104),"", 'Funções Transações'!U104)</f>
        <v/>
      </c>
      <c r="L260" s="420" t="str">
        <f>IF(ISBLANK('Funções Transações'!AA104),"", 'Funções Transações'!AA104)</f>
        <v/>
      </c>
      <c r="M260" s="421" t="str">
        <f>IF(ISBLANK('Funções Transações'!AB104),"", 'Funções Transações'!AB104)</f>
        <v/>
      </c>
      <c r="N260" s="422" t="str">
        <f>IF(ISBLANK('Funções Transações'!R104),"", 'Funções Transações'!R104)</f>
        <v/>
      </c>
      <c r="O260" s="417" t="str">
        <f>IF(ISBLANK('Funções Transações'!AC104),"", 'Funções Transações'!AC104)</f>
        <v/>
      </c>
      <c r="P260" s="417" t="str">
        <f>IF(ISBLANK('Funções Transações'!AD104),"", 'Funções Transações'!AD104)</f>
        <v/>
      </c>
      <c r="Q260" s="417" t="str">
        <f>IF(ISBLANK('Funções Transações'!AE104),"", 'Funções Transações'!AE104)</f>
        <v/>
      </c>
      <c r="R260" s="417" t="str">
        <f>IF(ISBLANK('Funções Transações'!AF104),"", 'Funções Transações'!AF104)</f>
        <v/>
      </c>
      <c r="S260" s="418" t="str">
        <f>IF(ISBLANK('Funções Transações'!AG104),"", 'Funções Transações'!AG104)</f>
        <v/>
      </c>
      <c r="T260" s="423"/>
      <c r="U260" s="423"/>
      <c r="V260" s="423"/>
      <c r="W260" s="423"/>
      <c r="X260" s="423"/>
      <c r="Y260" s="423"/>
      <c r="Z260" s="423"/>
    </row>
    <row r="261" spans="1:26" ht="12.75" customHeight="1">
      <c r="A261" s="419" t="str">
        <f>IF(ISBLANK('Funções Transações'!C105),"", 'Funções Transações'!C105)</f>
        <v/>
      </c>
      <c r="B261" s="417" t="str">
        <f>IF((A261=""),"",LOOKUP(A261,'Casos de Uso'!$B$3:B$102,'Casos de Uso'!$C$3:C$102))</f>
        <v/>
      </c>
      <c r="C261" s="417" t="str">
        <f>IF(ISBLANK('Funções Transações'!B105),"",'Funções Transações'!B105)</f>
        <v/>
      </c>
      <c r="D261" s="420" t="str">
        <f>IF(ISBLANK('Funções Transações'!M105),"", 'Funções Transações'!M105)</f>
        <v/>
      </c>
      <c r="E261" s="420" t="str">
        <f>IF(ISBLANK('Funções Transações'!N105),"", 'Funções Transações'!N105)</f>
        <v/>
      </c>
      <c r="F261" s="420" t="str">
        <f>IF(ISBLANK('Funções Transações'!O105),"", 'Funções Transações'!O105)</f>
        <v/>
      </c>
      <c r="G261" s="420" t="str">
        <f>IF(ISBLANK('Funções Transações'!P105),"", 'Funções Transações'!P105)</f>
        <v/>
      </c>
      <c r="H261" s="420" t="str">
        <f>IF(ISBLANK('Funções Transações'!Q105),"", 'Funções Transações'!Q105)</f>
        <v/>
      </c>
      <c r="I261" s="421" t="str">
        <f>IF(ISBLANK('Funções Transações'!S105),"", 'Funções Transações'!S105)</f>
        <v/>
      </c>
      <c r="J261" s="421" t="str">
        <f>IF(ISBLANK('Funções Transações'!T105),"", 'Funções Transações'!T105)</f>
        <v/>
      </c>
      <c r="K261" s="421" t="str">
        <f>IF(ISBLANK('Funções Transações'!U105),"", 'Funções Transações'!U105)</f>
        <v/>
      </c>
      <c r="L261" s="420" t="str">
        <f>IF(ISBLANK('Funções Transações'!AA105),"", 'Funções Transações'!AA105)</f>
        <v/>
      </c>
      <c r="M261" s="421" t="str">
        <f>IF(ISBLANK('Funções Transações'!AB105),"", 'Funções Transações'!AB105)</f>
        <v/>
      </c>
      <c r="N261" s="422" t="str">
        <f>IF(ISBLANK('Funções Transações'!R105),"", 'Funções Transações'!R105)</f>
        <v/>
      </c>
      <c r="O261" s="417" t="str">
        <f>IF(ISBLANK('Funções Transações'!AC105),"", 'Funções Transações'!AC105)</f>
        <v/>
      </c>
      <c r="P261" s="417" t="str">
        <f>IF(ISBLANK('Funções Transações'!AD105),"", 'Funções Transações'!AD105)</f>
        <v/>
      </c>
      <c r="Q261" s="417" t="str">
        <f>IF(ISBLANK('Funções Transações'!AE105),"", 'Funções Transações'!AE105)</f>
        <v/>
      </c>
      <c r="R261" s="417" t="str">
        <f>IF(ISBLANK('Funções Transações'!AF105),"", 'Funções Transações'!AF105)</f>
        <v/>
      </c>
      <c r="S261" s="418" t="str">
        <f>IF(ISBLANK('Funções Transações'!AG105),"", 'Funções Transações'!AG105)</f>
        <v/>
      </c>
      <c r="T261" s="423"/>
      <c r="U261" s="423"/>
      <c r="V261" s="423"/>
      <c r="W261" s="423"/>
      <c r="X261" s="423"/>
      <c r="Y261" s="423"/>
      <c r="Z261" s="423"/>
    </row>
    <row r="262" spans="1:26" ht="12.75" customHeight="1">
      <c r="A262" s="645" t="s">
        <v>231</v>
      </c>
      <c r="B262" s="646"/>
      <c r="C262" s="647"/>
      <c r="D262" s="440"/>
      <c r="E262" s="425">
        <f t="shared" ref="E262:K262" si="5">SUM(E162:E261)</f>
        <v>88</v>
      </c>
      <c r="F262" s="425">
        <f t="shared" si="5"/>
        <v>4</v>
      </c>
      <c r="G262" s="425">
        <f t="shared" si="5"/>
        <v>2</v>
      </c>
      <c r="H262" s="425">
        <f t="shared" si="5"/>
        <v>9</v>
      </c>
      <c r="I262" s="426">
        <f t="shared" si="5"/>
        <v>16</v>
      </c>
      <c r="J262" s="426">
        <f t="shared" si="5"/>
        <v>21.25</v>
      </c>
      <c r="K262" s="426">
        <f t="shared" si="5"/>
        <v>1.2</v>
      </c>
      <c r="L262" s="424"/>
      <c r="M262" s="426">
        <f t="shared" ref="M262:N262" si="6">SUM(M162:M261)</f>
        <v>0</v>
      </c>
      <c r="N262" s="427">
        <f t="shared" si="6"/>
        <v>89.800000000000011</v>
      </c>
      <c r="O262" s="440"/>
      <c r="P262" s="440"/>
      <c r="Q262" s="440"/>
      <c r="R262" s="440"/>
      <c r="S262" s="441"/>
      <c r="T262" s="281"/>
      <c r="U262" s="281"/>
      <c r="V262" s="281"/>
      <c r="W262" s="281"/>
      <c r="X262" s="281"/>
      <c r="Y262" s="281"/>
      <c r="Z262" s="281"/>
    </row>
    <row r="263" spans="1:26" ht="12.75" customHeight="1">
      <c r="A263" s="651" t="s">
        <v>247</v>
      </c>
      <c r="B263" s="646"/>
      <c r="C263" s="646"/>
      <c r="D263" s="646"/>
      <c r="E263" s="646"/>
      <c r="F263" s="646"/>
      <c r="G263" s="646"/>
      <c r="H263" s="646"/>
      <c r="I263" s="646"/>
      <c r="J263" s="646"/>
      <c r="K263" s="646"/>
      <c r="L263" s="646"/>
      <c r="M263" s="646"/>
      <c r="N263" s="646"/>
      <c r="O263" s="646"/>
      <c r="P263" s="646"/>
      <c r="Q263" s="646"/>
      <c r="R263" s="646"/>
      <c r="S263" s="652"/>
    </row>
    <row r="264" spans="1:26" ht="12.75" customHeight="1">
      <c r="A264" s="430" t="s">
        <v>236</v>
      </c>
      <c r="B264" s="431" t="s">
        <v>237</v>
      </c>
      <c r="C264" s="431" t="s">
        <v>238</v>
      </c>
      <c r="D264" s="432" t="s">
        <v>82</v>
      </c>
      <c r="E264" s="432" t="s">
        <v>39</v>
      </c>
      <c r="F264" s="432" t="s">
        <v>40</v>
      </c>
      <c r="G264" s="432" t="s">
        <v>41</v>
      </c>
      <c r="H264" s="432" t="s">
        <v>42</v>
      </c>
      <c r="I264" s="408" t="s">
        <v>239</v>
      </c>
      <c r="J264" s="408" t="s">
        <v>240</v>
      </c>
      <c r="K264" s="432" t="s">
        <v>45</v>
      </c>
      <c r="L264" s="432" t="s">
        <v>241</v>
      </c>
      <c r="M264" s="432" t="s">
        <v>87</v>
      </c>
      <c r="N264" s="433" t="s">
        <v>84</v>
      </c>
      <c r="O264" s="407" t="s">
        <v>88</v>
      </c>
      <c r="P264" s="407" t="s">
        <v>242</v>
      </c>
      <c r="Q264" s="407" t="s">
        <v>90</v>
      </c>
      <c r="R264" s="407" t="s">
        <v>91</v>
      </c>
      <c r="S264" s="410" t="s">
        <v>92</v>
      </c>
    </row>
    <row r="265" spans="1:26" ht="12.75" customHeight="1">
      <c r="A265" s="419" t="str">
        <f>IF(ISBLANK('Funções Transações'!C112),"", 'Funções Transações'!C112)</f>
        <v/>
      </c>
      <c r="B265" s="417" t="str">
        <f>IF((A265=""),"",LOOKUP(A265,'Casos de Uso'!$B$3:B$102,'Casos de Uso'!$C$3:C$102))</f>
        <v/>
      </c>
      <c r="C265" s="417" t="str">
        <f>IF(ISBLANK('Funções Transações'!B112),"",'Funções Transações'!B112)</f>
        <v/>
      </c>
      <c r="D265" s="420" t="str">
        <f>IF(ISBLANK('Funções Transações'!M112),"", 'Funções Transações'!M112)</f>
        <v/>
      </c>
      <c r="E265" s="420" t="str">
        <f>IF(ISBLANK('Funções Transações'!N112),"", 'Funções Transações'!N112)</f>
        <v/>
      </c>
      <c r="F265" s="420" t="str">
        <f>IF(ISBLANK('Funções Transações'!O112),"", 'Funções Transações'!O112)</f>
        <v/>
      </c>
      <c r="G265" s="420" t="str">
        <f>IF(ISBLANK('Funções Transações'!P112),"", 'Funções Transações'!P112)</f>
        <v/>
      </c>
      <c r="H265" s="420" t="str">
        <f>IF(ISBLANK('Funções Transações'!Q112),"", 'Funções Transações'!Q112)</f>
        <v/>
      </c>
      <c r="I265" s="421" t="str">
        <f>IF(ISBLANK('Funções Transações'!S112),"", 'Funções Transações'!S112)</f>
        <v/>
      </c>
      <c r="J265" s="421" t="str">
        <f>IF(ISBLANK('Funções Transações'!T112),"", 'Funções Transações'!T112)</f>
        <v/>
      </c>
      <c r="K265" s="421" t="str">
        <f>IF(ISBLANK('Funções Transações'!U112),"", 'Funções Transações'!U112)</f>
        <v/>
      </c>
      <c r="L265" s="420" t="str">
        <f>IF(ISBLANK('Funções Transações'!AA112),"", 'Funções Transações'!AA112)</f>
        <v/>
      </c>
      <c r="M265" s="421" t="str">
        <f>IF(ISBLANK('Funções Transações'!AB112),"", 'Funções Transações'!AB112)</f>
        <v/>
      </c>
      <c r="N265" s="422" t="str">
        <f>IF(ISBLANK('Funções Transações'!R112),"", 'Funções Transações'!R112)</f>
        <v/>
      </c>
      <c r="O265" s="417" t="str">
        <f>IF(ISBLANK('Funções Transações'!AC112),"", 'Funções Transações'!AC112)</f>
        <v/>
      </c>
      <c r="P265" s="417" t="str">
        <f>IF(ISBLANK('Funções Transações'!AD112),"", 'Funções Transações'!AD112)</f>
        <v/>
      </c>
      <c r="Q265" s="417" t="str">
        <f>IF(ISBLANK('Funções Transações'!AE112),"", 'Funções Transações'!AE112)</f>
        <v/>
      </c>
      <c r="R265" s="417" t="str">
        <f>IF(ISBLANK('Funções Transações'!AF112),"", 'Funções Transações'!AF112)</f>
        <v/>
      </c>
      <c r="S265" s="418" t="str">
        <f>IF(ISBLANK('Funções Transações'!AG112),"", 'Funções Transações'!AG112)</f>
        <v/>
      </c>
      <c r="T265" s="442"/>
      <c r="U265" s="442"/>
      <c r="V265" s="442"/>
      <c r="W265" s="442"/>
      <c r="X265" s="442"/>
      <c r="Y265" s="442"/>
      <c r="Z265" s="442"/>
    </row>
    <row r="266" spans="1:26" ht="12.75" customHeight="1">
      <c r="A266" s="419" t="str">
        <f>IF(ISBLANK('Funções Transações'!C113),"", 'Funções Transações'!C113)</f>
        <v/>
      </c>
      <c r="B266" s="417" t="str">
        <f>IF((A266=""),"",LOOKUP(A266,'Casos de Uso'!$B$3:B$102,'Casos de Uso'!$C$3:C$102))</f>
        <v/>
      </c>
      <c r="C266" s="417" t="str">
        <f>IF(ISBLANK('Funções Transações'!B113),"",'Funções Transações'!B113)</f>
        <v/>
      </c>
      <c r="D266" s="420" t="str">
        <f>IF(ISBLANK('Funções Transações'!M113),"", 'Funções Transações'!M113)</f>
        <v/>
      </c>
      <c r="E266" s="420" t="str">
        <f>IF(ISBLANK('Funções Transações'!N113),"", 'Funções Transações'!N113)</f>
        <v/>
      </c>
      <c r="F266" s="420" t="str">
        <f>IF(ISBLANK('Funções Transações'!O113),"", 'Funções Transações'!O113)</f>
        <v/>
      </c>
      <c r="G266" s="420" t="str">
        <f>IF(ISBLANK('Funções Transações'!P113),"", 'Funções Transações'!P113)</f>
        <v/>
      </c>
      <c r="H266" s="420" t="str">
        <f>IF(ISBLANK('Funções Transações'!Q113),"", 'Funções Transações'!Q113)</f>
        <v/>
      </c>
      <c r="I266" s="421" t="str">
        <f>IF(ISBLANK('Funções Transações'!S113),"", 'Funções Transações'!S113)</f>
        <v/>
      </c>
      <c r="J266" s="421" t="str">
        <f>IF(ISBLANK('Funções Transações'!T113),"", 'Funções Transações'!T113)</f>
        <v/>
      </c>
      <c r="K266" s="421" t="str">
        <f>IF(ISBLANK('Funções Transações'!U113),"", 'Funções Transações'!U113)</f>
        <v/>
      </c>
      <c r="L266" s="420" t="str">
        <f>IF(ISBLANK('Funções Transações'!AA113),"", 'Funções Transações'!AA113)</f>
        <v/>
      </c>
      <c r="M266" s="421" t="str">
        <f>IF(ISBLANK('Funções Transações'!AB113),"", 'Funções Transações'!AB113)</f>
        <v/>
      </c>
      <c r="N266" s="422" t="str">
        <f>IF(ISBLANK('Funções Transações'!R113),"", 'Funções Transações'!R113)</f>
        <v/>
      </c>
      <c r="O266" s="417" t="str">
        <f>IF(ISBLANK('Funções Transações'!AC113),"", 'Funções Transações'!AC113)</f>
        <v/>
      </c>
      <c r="P266" s="417" t="str">
        <f>IF(ISBLANK('Funções Transações'!AD113),"", 'Funções Transações'!AD113)</f>
        <v/>
      </c>
      <c r="Q266" s="417" t="str">
        <f>IF(ISBLANK('Funções Transações'!AE113),"", 'Funções Transações'!AE113)</f>
        <v/>
      </c>
      <c r="R266" s="417" t="str">
        <f>IF(ISBLANK('Funções Transações'!AF113),"", 'Funções Transações'!AF113)</f>
        <v/>
      </c>
      <c r="S266" s="418" t="str">
        <f>IF(ISBLANK('Funções Transações'!AG113),"", 'Funções Transações'!AG113)</f>
        <v/>
      </c>
      <c r="T266" s="423"/>
      <c r="U266" s="423"/>
      <c r="V266" s="423"/>
      <c r="W266" s="423"/>
      <c r="X266" s="423"/>
      <c r="Y266" s="423"/>
      <c r="Z266" s="423"/>
    </row>
    <row r="267" spans="1:26" ht="12.75" customHeight="1">
      <c r="A267" s="419" t="str">
        <f>IF(ISBLANK('Funções Transações'!C114),"", 'Funções Transações'!C114)</f>
        <v/>
      </c>
      <c r="B267" s="417" t="str">
        <f>IF((A267=""),"",LOOKUP(A267,'Casos de Uso'!$B$3:B$102,'Casos de Uso'!$C$3:C$102))</f>
        <v/>
      </c>
      <c r="C267" s="417" t="str">
        <f>IF(ISBLANK('Funções Transações'!B114),"",'Funções Transações'!B114)</f>
        <v/>
      </c>
      <c r="D267" s="420" t="str">
        <f>IF(ISBLANK('Funções Transações'!M114),"", 'Funções Transações'!M114)</f>
        <v/>
      </c>
      <c r="E267" s="420" t="str">
        <f>IF(ISBLANK('Funções Transações'!N114),"", 'Funções Transações'!N114)</f>
        <v/>
      </c>
      <c r="F267" s="420" t="str">
        <f>IF(ISBLANK('Funções Transações'!O114),"", 'Funções Transações'!O114)</f>
        <v/>
      </c>
      <c r="G267" s="420" t="str">
        <f>IF(ISBLANK('Funções Transações'!P114),"", 'Funções Transações'!P114)</f>
        <v/>
      </c>
      <c r="H267" s="420" t="str">
        <f>IF(ISBLANK('Funções Transações'!Q114),"", 'Funções Transações'!Q114)</f>
        <v/>
      </c>
      <c r="I267" s="421" t="str">
        <f>IF(ISBLANK('Funções Transações'!S114),"", 'Funções Transações'!S114)</f>
        <v/>
      </c>
      <c r="J267" s="421" t="str">
        <f>IF(ISBLANK('Funções Transações'!T114),"", 'Funções Transações'!T114)</f>
        <v/>
      </c>
      <c r="K267" s="421" t="str">
        <f>IF(ISBLANK('Funções Transações'!U114),"", 'Funções Transações'!U114)</f>
        <v/>
      </c>
      <c r="L267" s="420" t="str">
        <f>IF(ISBLANK('Funções Transações'!AA114),"", 'Funções Transações'!AA114)</f>
        <v/>
      </c>
      <c r="M267" s="421" t="str">
        <f>IF(ISBLANK('Funções Transações'!AB114),"", 'Funções Transações'!AB114)</f>
        <v/>
      </c>
      <c r="N267" s="422" t="str">
        <f>IF(ISBLANK('Funções Transações'!R114),"", 'Funções Transações'!R114)</f>
        <v/>
      </c>
      <c r="O267" s="417" t="str">
        <f>IF(ISBLANK('Funções Transações'!AC114),"", 'Funções Transações'!AC114)</f>
        <v/>
      </c>
      <c r="P267" s="417" t="str">
        <f>IF(ISBLANK('Funções Transações'!AD114),"", 'Funções Transações'!AD114)</f>
        <v/>
      </c>
      <c r="Q267" s="417" t="str">
        <f>IF(ISBLANK('Funções Transações'!AE114),"", 'Funções Transações'!AE114)</f>
        <v/>
      </c>
      <c r="R267" s="417" t="str">
        <f>IF(ISBLANK('Funções Transações'!AF114),"", 'Funções Transações'!AF114)</f>
        <v/>
      </c>
      <c r="S267" s="418" t="str">
        <f>IF(ISBLANK('Funções Transações'!AG114),"", 'Funções Transações'!AG114)</f>
        <v/>
      </c>
      <c r="T267" s="423"/>
      <c r="U267" s="423"/>
      <c r="V267" s="423"/>
      <c r="W267" s="423"/>
      <c r="X267" s="423"/>
      <c r="Y267" s="423"/>
      <c r="Z267" s="423"/>
    </row>
    <row r="268" spans="1:26" ht="12.75" customHeight="1">
      <c r="A268" s="419" t="str">
        <f>IF(ISBLANK('Funções Transações'!C115),"", 'Funções Transações'!C115)</f>
        <v/>
      </c>
      <c r="B268" s="417" t="str">
        <f>IF((A268=""),"",LOOKUP(A268,'Casos de Uso'!$B$3:B$102,'Casos de Uso'!$C$3:C$102))</f>
        <v/>
      </c>
      <c r="C268" s="417" t="str">
        <f>IF(ISBLANK('Funções Transações'!B115),"",'Funções Transações'!B115)</f>
        <v/>
      </c>
      <c r="D268" s="420" t="str">
        <f>IF(ISBLANK('Funções Transações'!M115),"", 'Funções Transações'!M115)</f>
        <v/>
      </c>
      <c r="E268" s="420" t="str">
        <f>IF(ISBLANK('Funções Transações'!N115),"", 'Funções Transações'!N115)</f>
        <v/>
      </c>
      <c r="F268" s="420" t="str">
        <f>IF(ISBLANK('Funções Transações'!O115),"", 'Funções Transações'!O115)</f>
        <v/>
      </c>
      <c r="G268" s="420" t="str">
        <f>IF(ISBLANK('Funções Transações'!P115),"", 'Funções Transações'!P115)</f>
        <v/>
      </c>
      <c r="H268" s="420" t="str">
        <f>IF(ISBLANK('Funções Transações'!Q115),"", 'Funções Transações'!Q115)</f>
        <v/>
      </c>
      <c r="I268" s="421" t="str">
        <f>IF(ISBLANK('Funções Transações'!S115),"", 'Funções Transações'!S115)</f>
        <v/>
      </c>
      <c r="J268" s="421" t="str">
        <f>IF(ISBLANK('Funções Transações'!T115),"", 'Funções Transações'!T115)</f>
        <v/>
      </c>
      <c r="K268" s="421" t="str">
        <f>IF(ISBLANK('Funções Transações'!U115),"", 'Funções Transações'!U115)</f>
        <v/>
      </c>
      <c r="L268" s="420" t="str">
        <f>IF(ISBLANK('Funções Transações'!AA115),"", 'Funções Transações'!AA115)</f>
        <v/>
      </c>
      <c r="M268" s="421" t="str">
        <f>IF(ISBLANK('Funções Transações'!AB115),"", 'Funções Transações'!AB115)</f>
        <v/>
      </c>
      <c r="N268" s="422" t="str">
        <f>IF(ISBLANK('Funções Transações'!R115),"", 'Funções Transações'!R115)</f>
        <v/>
      </c>
      <c r="O268" s="417" t="str">
        <f>IF(ISBLANK('Funções Transações'!AC115),"", 'Funções Transações'!AC115)</f>
        <v/>
      </c>
      <c r="P268" s="417" t="str">
        <f>IF(ISBLANK('Funções Transações'!AD115),"", 'Funções Transações'!AD115)</f>
        <v/>
      </c>
      <c r="Q268" s="417" t="str">
        <f>IF(ISBLANK('Funções Transações'!AE115),"", 'Funções Transações'!AE115)</f>
        <v/>
      </c>
      <c r="R268" s="417" t="str">
        <f>IF(ISBLANK('Funções Transações'!AF115),"", 'Funções Transações'!AF115)</f>
        <v/>
      </c>
      <c r="S268" s="418" t="str">
        <f>IF(ISBLANK('Funções Transações'!AG115),"", 'Funções Transações'!AG115)</f>
        <v/>
      </c>
      <c r="T268" s="423"/>
      <c r="U268" s="423"/>
      <c r="V268" s="423"/>
      <c r="W268" s="423"/>
      <c r="X268" s="423"/>
      <c r="Y268" s="423"/>
      <c r="Z268" s="423"/>
    </row>
    <row r="269" spans="1:26" ht="12.75" customHeight="1">
      <c r="A269" s="419" t="str">
        <f>IF(ISBLANK('Funções Transações'!C116),"", 'Funções Transações'!C116)</f>
        <v/>
      </c>
      <c r="B269" s="417" t="str">
        <f>IF((A269=""),"",LOOKUP(A269,'Casos de Uso'!$B$3:B$102,'Casos de Uso'!$C$3:C$102))</f>
        <v/>
      </c>
      <c r="C269" s="417" t="str">
        <f>IF(ISBLANK('Funções Transações'!B116),"",'Funções Transações'!B116)</f>
        <v/>
      </c>
      <c r="D269" s="420" t="str">
        <f>IF(ISBLANK('Funções Transações'!M116),"", 'Funções Transações'!M116)</f>
        <v/>
      </c>
      <c r="E269" s="420" t="str">
        <f>IF(ISBLANK('Funções Transações'!N116),"", 'Funções Transações'!N116)</f>
        <v/>
      </c>
      <c r="F269" s="420" t="str">
        <f>IF(ISBLANK('Funções Transações'!O116),"", 'Funções Transações'!O116)</f>
        <v/>
      </c>
      <c r="G269" s="420" t="str">
        <f>IF(ISBLANK('Funções Transações'!P116),"", 'Funções Transações'!P116)</f>
        <v/>
      </c>
      <c r="H269" s="420" t="str">
        <f>IF(ISBLANK('Funções Transações'!Q116),"", 'Funções Transações'!Q116)</f>
        <v/>
      </c>
      <c r="I269" s="421" t="str">
        <f>IF(ISBLANK('Funções Transações'!S116),"", 'Funções Transações'!S116)</f>
        <v/>
      </c>
      <c r="J269" s="421" t="str">
        <f>IF(ISBLANK('Funções Transações'!T116),"", 'Funções Transações'!T116)</f>
        <v/>
      </c>
      <c r="K269" s="421" t="str">
        <f>IF(ISBLANK('Funções Transações'!U116),"", 'Funções Transações'!U116)</f>
        <v/>
      </c>
      <c r="L269" s="420" t="str">
        <f>IF(ISBLANK('Funções Transações'!AA116),"", 'Funções Transações'!AA116)</f>
        <v/>
      </c>
      <c r="M269" s="421" t="str">
        <f>IF(ISBLANK('Funções Transações'!AB116),"", 'Funções Transações'!AB116)</f>
        <v/>
      </c>
      <c r="N269" s="422" t="str">
        <f>IF(ISBLANK('Funções Transações'!R116),"", 'Funções Transações'!R116)</f>
        <v/>
      </c>
      <c r="O269" s="417" t="str">
        <f>IF(ISBLANK('Funções Transações'!AC116),"", 'Funções Transações'!AC116)</f>
        <v/>
      </c>
      <c r="P269" s="417" t="str">
        <f>IF(ISBLANK('Funções Transações'!AD116),"", 'Funções Transações'!AD116)</f>
        <v/>
      </c>
      <c r="Q269" s="417" t="str">
        <f>IF(ISBLANK('Funções Transações'!AE116),"", 'Funções Transações'!AE116)</f>
        <v/>
      </c>
      <c r="R269" s="417" t="str">
        <f>IF(ISBLANK('Funções Transações'!AF116),"", 'Funções Transações'!AF116)</f>
        <v/>
      </c>
      <c r="S269" s="418" t="str">
        <f>IF(ISBLANK('Funções Transações'!AG116),"", 'Funções Transações'!AG116)</f>
        <v/>
      </c>
      <c r="T269" s="423"/>
      <c r="U269" s="423"/>
      <c r="V269" s="423"/>
      <c r="W269" s="423"/>
      <c r="X269" s="423"/>
      <c r="Y269" s="423"/>
      <c r="Z269" s="423"/>
    </row>
    <row r="270" spans="1:26" ht="12.75" customHeight="1">
      <c r="A270" s="419" t="str">
        <f>IF(ISBLANK('Funções Transações'!C117),"", 'Funções Transações'!C117)</f>
        <v/>
      </c>
      <c r="B270" s="417" t="str">
        <f>IF((A270=""),"",LOOKUP(A270,'Casos de Uso'!$B$3:B$102,'Casos de Uso'!$C$3:C$102))</f>
        <v/>
      </c>
      <c r="C270" s="417" t="str">
        <f>IF(ISBLANK('Funções Transações'!B117),"",'Funções Transações'!B117)</f>
        <v/>
      </c>
      <c r="D270" s="420" t="str">
        <f>IF(ISBLANK('Funções Transações'!M117),"", 'Funções Transações'!M117)</f>
        <v/>
      </c>
      <c r="E270" s="420" t="str">
        <f>IF(ISBLANK('Funções Transações'!N117),"", 'Funções Transações'!N117)</f>
        <v/>
      </c>
      <c r="F270" s="420" t="str">
        <f>IF(ISBLANK('Funções Transações'!O117),"", 'Funções Transações'!O117)</f>
        <v/>
      </c>
      <c r="G270" s="420" t="str">
        <f>IF(ISBLANK('Funções Transações'!P117),"", 'Funções Transações'!P117)</f>
        <v/>
      </c>
      <c r="H270" s="420" t="str">
        <f>IF(ISBLANK('Funções Transações'!Q117),"", 'Funções Transações'!Q117)</f>
        <v/>
      </c>
      <c r="I270" s="421" t="str">
        <f>IF(ISBLANK('Funções Transações'!S117),"", 'Funções Transações'!S117)</f>
        <v/>
      </c>
      <c r="J270" s="421" t="str">
        <f>IF(ISBLANK('Funções Transações'!T117),"", 'Funções Transações'!T117)</f>
        <v/>
      </c>
      <c r="K270" s="421" t="str">
        <f>IF(ISBLANK('Funções Transações'!U117),"", 'Funções Transações'!U117)</f>
        <v/>
      </c>
      <c r="L270" s="420" t="str">
        <f>IF(ISBLANK('Funções Transações'!AA117),"", 'Funções Transações'!AA117)</f>
        <v/>
      </c>
      <c r="M270" s="421" t="str">
        <f>IF(ISBLANK('Funções Transações'!AB117),"", 'Funções Transações'!AB117)</f>
        <v/>
      </c>
      <c r="N270" s="422" t="str">
        <f>IF(ISBLANK('Funções Transações'!R117),"", 'Funções Transações'!R117)</f>
        <v/>
      </c>
      <c r="O270" s="417" t="str">
        <f>IF(ISBLANK('Funções Transações'!AC117),"", 'Funções Transações'!AC117)</f>
        <v/>
      </c>
      <c r="P270" s="417" t="str">
        <f>IF(ISBLANK('Funções Transações'!AD117),"", 'Funções Transações'!AD117)</f>
        <v/>
      </c>
      <c r="Q270" s="417" t="str">
        <f>IF(ISBLANK('Funções Transações'!AE117),"", 'Funções Transações'!AE117)</f>
        <v/>
      </c>
      <c r="R270" s="417" t="str">
        <f>IF(ISBLANK('Funções Transações'!AF117),"", 'Funções Transações'!AF117)</f>
        <v/>
      </c>
      <c r="S270" s="418" t="str">
        <f>IF(ISBLANK('Funções Transações'!AG117),"", 'Funções Transações'!AG117)</f>
        <v/>
      </c>
      <c r="T270" s="423"/>
      <c r="U270" s="423"/>
      <c r="V270" s="423"/>
      <c r="W270" s="423"/>
      <c r="X270" s="423"/>
      <c r="Y270" s="423"/>
      <c r="Z270" s="423"/>
    </row>
    <row r="271" spans="1:26" ht="12.75" customHeight="1">
      <c r="A271" s="419" t="str">
        <f>IF(ISBLANK('Funções Transações'!C118),"", 'Funções Transações'!C118)</f>
        <v/>
      </c>
      <c r="B271" s="417" t="str">
        <f>IF((A271=""),"",LOOKUP(A271,'Casos de Uso'!$B$3:B$102,'Casos de Uso'!$C$3:C$102))</f>
        <v/>
      </c>
      <c r="C271" s="417" t="str">
        <f>IF(ISBLANK('Funções Transações'!B118),"",'Funções Transações'!B118)</f>
        <v/>
      </c>
      <c r="D271" s="420" t="str">
        <f>IF(ISBLANK('Funções Transações'!M118),"", 'Funções Transações'!M118)</f>
        <v/>
      </c>
      <c r="E271" s="420" t="str">
        <f>IF(ISBLANK('Funções Transações'!N118),"", 'Funções Transações'!N118)</f>
        <v/>
      </c>
      <c r="F271" s="420" t="str">
        <f>IF(ISBLANK('Funções Transações'!O118),"", 'Funções Transações'!O118)</f>
        <v/>
      </c>
      <c r="G271" s="420" t="str">
        <f>IF(ISBLANK('Funções Transações'!P118),"", 'Funções Transações'!P118)</f>
        <v/>
      </c>
      <c r="H271" s="420" t="str">
        <f>IF(ISBLANK('Funções Transações'!Q118),"", 'Funções Transações'!Q118)</f>
        <v/>
      </c>
      <c r="I271" s="421" t="str">
        <f>IF(ISBLANK('Funções Transações'!S118),"", 'Funções Transações'!S118)</f>
        <v/>
      </c>
      <c r="J271" s="421" t="str">
        <f>IF(ISBLANK('Funções Transações'!T118),"", 'Funções Transações'!T118)</f>
        <v/>
      </c>
      <c r="K271" s="421" t="str">
        <f>IF(ISBLANK('Funções Transações'!U118),"", 'Funções Transações'!U118)</f>
        <v/>
      </c>
      <c r="L271" s="420" t="str">
        <f>IF(ISBLANK('Funções Transações'!AA118),"", 'Funções Transações'!AA118)</f>
        <v/>
      </c>
      <c r="M271" s="421" t="str">
        <f>IF(ISBLANK('Funções Transações'!AB118),"", 'Funções Transações'!AB118)</f>
        <v/>
      </c>
      <c r="N271" s="422" t="str">
        <f>IF(ISBLANK('Funções Transações'!R118),"", 'Funções Transações'!R118)</f>
        <v/>
      </c>
      <c r="O271" s="417" t="str">
        <f>IF(ISBLANK('Funções Transações'!AC118),"", 'Funções Transações'!AC118)</f>
        <v/>
      </c>
      <c r="P271" s="417" t="str">
        <f>IF(ISBLANK('Funções Transações'!AD118),"", 'Funções Transações'!AD118)</f>
        <v/>
      </c>
      <c r="Q271" s="417" t="str">
        <f>IF(ISBLANK('Funções Transações'!AE118),"", 'Funções Transações'!AE118)</f>
        <v/>
      </c>
      <c r="R271" s="417" t="str">
        <f>IF(ISBLANK('Funções Transações'!AF118),"", 'Funções Transações'!AF118)</f>
        <v/>
      </c>
      <c r="S271" s="418" t="str">
        <f>IF(ISBLANK('Funções Transações'!AG118),"", 'Funções Transações'!AG118)</f>
        <v/>
      </c>
      <c r="T271" s="423"/>
      <c r="U271" s="423"/>
      <c r="V271" s="423"/>
      <c r="W271" s="423"/>
      <c r="X271" s="423"/>
      <c r="Y271" s="423"/>
      <c r="Z271" s="423"/>
    </row>
    <row r="272" spans="1:26" ht="12.75" customHeight="1">
      <c r="A272" s="419" t="str">
        <f>IF(ISBLANK('Funções Transações'!C119),"", 'Funções Transações'!C119)</f>
        <v/>
      </c>
      <c r="B272" s="417" t="str">
        <f>IF((A272=""),"",LOOKUP(A272,'Casos de Uso'!$B$3:B$102,'Casos de Uso'!$C$3:C$102))</f>
        <v/>
      </c>
      <c r="C272" s="417" t="str">
        <f>IF(ISBLANK('Funções Transações'!B119),"",'Funções Transações'!B119)</f>
        <v/>
      </c>
      <c r="D272" s="420" t="str">
        <f>IF(ISBLANK('Funções Transações'!M119),"", 'Funções Transações'!M119)</f>
        <v/>
      </c>
      <c r="E272" s="420" t="str">
        <f>IF(ISBLANK('Funções Transações'!N119),"", 'Funções Transações'!N119)</f>
        <v/>
      </c>
      <c r="F272" s="420" t="str">
        <f>IF(ISBLANK('Funções Transações'!O119),"", 'Funções Transações'!O119)</f>
        <v/>
      </c>
      <c r="G272" s="420" t="str">
        <f>IF(ISBLANK('Funções Transações'!P119),"", 'Funções Transações'!P119)</f>
        <v/>
      </c>
      <c r="H272" s="420" t="str">
        <f>IF(ISBLANK('Funções Transações'!Q119),"", 'Funções Transações'!Q119)</f>
        <v/>
      </c>
      <c r="I272" s="421" t="str">
        <f>IF(ISBLANK('Funções Transações'!S119),"", 'Funções Transações'!S119)</f>
        <v/>
      </c>
      <c r="J272" s="421" t="str">
        <f>IF(ISBLANK('Funções Transações'!T119),"", 'Funções Transações'!T119)</f>
        <v/>
      </c>
      <c r="K272" s="421" t="str">
        <f>IF(ISBLANK('Funções Transações'!U119),"", 'Funções Transações'!U119)</f>
        <v/>
      </c>
      <c r="L272" s="420" t="str">
        <f>IF(ISBLANK('Funções Transações'!AA119),"", 'Funções Transações'!AA119)</f>
        <v/>
      </c>
      <c r="M272" s="421" t="str">
        <f>IF(ISBLANK('Funções Transações'!AB119),"", 'Funções Transações'!AB119)</f>
        <v/>
      </c>
      <c r="N272" s="422" t="str">
        <f>IF(ISBLANK('Funções Transações'!R119),"", 'Funções Transações'!R119)</f>
        <v/>
      </c>
      <c r="O272" s="417" t="str">
        <f>IF(ISBLANK('Funções Transações'!AC119),"", 'Funções Transações'!AC119)</f>
        <v/>
      </c>
      <c r="P272" s="417" t="str">
        <f>IF(ISBLANK('Funções Transações'!AD119),"", 'Funções Transações'!AD119)</f>
        <v/>
      </c>
      <c r="Q272" s="417" t="str">
        <f>IF(ISBLANK('Funções Transações'!AE119),"", 'Funções Transações'!AE119)</f>
        <v/>
      </c>
      <c r="R272" s="417" t="str">
        <f>IF(ISBLANK('Funções Transações'!AF119),"", 'Funções Transações'!AF119)</f>
        <v/>
      </c>
      <c r="S272" s="418" t="str">
        <f>IF(ISBLANK('Funções Transações'!AG119),"", 'Funções Transações'!AG119)</f>
        <v/>
      </c>
      <c r="T272" s="423"/>
      <c r="U272" s="423"/>
      <c r="V272" s="423"/>
      <c r="W272" s="423"/>
      <c r="X272" s="423"/>
      <c r="Y272" s="423"/>
      <c r="Z272" s="423"/>
    </row>
    <row r="273" spans="1:26" ht="12.75" customHeight="1">
      <c r="A273" s="419" t="str">
        <f>IF(ISBLANK('Funções Transações'!C120),"", 'Funções Transações'!C120)</f>
        <v/>
      </c>
      <c r="B273" s="417" t="str">
        <f>IF((A273=""),"",LOOKUP(A273,'Casos de Uso'!$B$3:B$102,'Casos de Uso'!$C$3:C$102))</f>
        <v/>
      </c>
      <c r="C273" s="417" t="str">
        <f>IF(ISBLANK('Funções Transações'!B120),"",'Funções Transações'!B120)</f>
        <v/>
      </c>
      <c r="D273" s="420" t="str">
        <f>IF(ISBLANK('Funções Transações'!M120),"", 'Funções Transações'!M120)</f>
        <v/>
      </c>
      <c r="E273" s="420" t="str">
        <f>IF(ISBLANK('Funções Transações'!N120),"", 'Funções Transações'!N120)</f>
        <v/>
      </c>
      <c r="F273" s="420" t="str">
        <f>IF(ISBLANK('Funções Transações'!O120),"", 'Funções Transações'!O120)</f>
        <v/>
      </c>
      <c r="G273" s="420" t="str">
        <f>IF(ISBLANK('Funções Transações'!P120),"", 'Funções Transações'!P120)</f>
        <v/>
      </c>
      <c r="H273" s="420" t="str">
        <f>IF(ISBLANK('Funções Transações'!Q120),"", 'Funções Transações'!Q120)</f>
        <v/>
      </c>
      <c r="I273" s="421" t="str">
        <f>IF(ISBLANK('Funções Transações'!S120),"", 'Funções Transações'!S120)</f>
        <v/>
      </c>
      <c r="J273" s="421" t="str">
        <f>IF(ISBLANK('Funções Transações'!T120),"", 'Funções Transações'!T120)</f>
        <v/>
      </c>
      <c r="K273" s="421" t="str">
        <f>IF(ISBLANK('Funções Transações'!U120),"", 'Funções Transações'!U120)</f>
        <v/>
      </c>
      <c r="L273" s="420" t="str">
        <f>IF(ISBLANK('Funções Transações'!AA120),"", 'Funções Transações'!AA120)</f>
        <v/>
      </c>
      <c r="M273" s="421" t="str">
        <f>IF(ISBLANK('Funções Transações'!AB120),"", 'Funções Transações'!AB120)</f>
        <v/>
      </c>
      <c r="N273" s="422" t="str">
        <f>IF(ISBLANK('Funções Transações'!R120),"", 'Funções Transações'!R120)</f>
        <v/>
      </c>
      <c r="O273" s="417" t="str">
        <f>IF(ISBLANK('Funções Transações'!AC120),"", 'Funções Transações'!AC120)</f>
        <v/>
      </c>
      <c r="P273" s="417" t="str">
        <f>IF(ISBLANK('Funções Transações'!AD120),"", 'Funções Transações'!AD120)</f>
        <v/>
      </c>
      <c r="Q273" s="417" t="str">
        <f>IF(ISBLANK('Funções Transações'!AE120),"", 'Funções Transações'!AE120)</f>
        <v/>
      </c>
      <c r="R273" s="417" t="str">
        <f>IF(ISBLANK('Funções Transações'!AF120),"", 'Funções Transações'!AF120)</f>
        <v/>
      </c>
      <c r="S273" s="418" t="str">
        <f>IF(ISBLANK('Funções Transações'!AG120),"", 'Funções Transações'!AG120)</f>
        <v/>
      </c>
      <c r="T273" s="423"/>
      <c r="U273" s="423"/>
      <c r="V273" s="423"/>
      <c r="W273" s="423"/>
      <c r="X273" s="423"/>
      <c r="Y273" s="423"/>
      <c r="Z273" s="423"/>
    </row>
    <row r="274" spans="1:26" ht="12.75" customHeight="1">
      <c r="A274" s="419" t="str">
        <f>IF(ISBLANK('Funções Transações'!C121),"", 'Funções Transações'!C121)</f>
        <v/>
      </c>
      <c r="B274" s="417" t="str">
        <f>IF((A274=""),"",LOOKUP(A274,'Casos de Uso'!$B$3:B$102,'Casos de Uso'!$C$3:C$102))</f>
        <v/>
      </c>
      <c r="C274" s="417" t="str">
        <f>IF(ISBLANK('Funções Transações'!B121),"",'Funções Transações'!B121)</f>
        <v/>
      </c>
      <c r="D274" s="420" t="str">
        <f>IF(ISBLANK('Funções Transações'!M121),"", 'Funções Transações'!M121)</f>
        <v/>
      </c>
      <c r="E274" s="420" t="str">
        <f>IF(ISBLANK('Funções Transações'!N121),"", 'Funções Transações'!N121)</f>
        <v/>
      </c>
      <c r="F274" s="420" t="str">
        <f>IF(ISBLANK('Funções Transações'!O121),"", 'Funções Transações'!O121)</f>
        <v/>
      </c>
      <c r="G274" s="420" t="str">
        <f>IF(ISBLANK('Funções Transações'!P121),"", 'Funções Transações'!P121)</f>
        <v/>
      </c>
      <c r="H274" s="420" t="str">
        <f>IF(ISBLANK('Funções Transações'!Q121),"", 'Funções Transações'!Q121)</f>
        <v/>
      </c>
      <c r="I274" s="421" t="str">
        <f>IF(ISBLANK('Funções Transações'!S121),"", 'Funções Transações'!S121)</f>
        <v/>
      </c>
      <c r="J274" s="421" t="str">
        <f>IF(ISBLANK('Funções Transações'!T121),"", 'Funções Transações'!T121)</f>
        <v/>
      </c>
      <c r="K274" s="421" t="str">
        <f>IF(ISBLANK('Funções Transações'!U121),"", 'Funções Transações'!U121)</f>
        <v/>
      </c>
      <c r="L274" s="420" t="str">
        <f>IF(ISBLANK('Funções Transações'!AA121),"", 'Funções Transações'!AA121)</f>
        <v/>
      </c>
      <c r="M274" s="421" t="str">
        <f>IF(ISBLANK('Funções Transações'!AB121),"", 'Funções Transações'!AB121)</f>
        <v/>
      </c>
      <c r="N274" s="422" t="str">
        <f>IF(ISBLANK('Funções Transações'!R121),"", 'Funções Transações'!R121)</f>
        <v/>
      </c>
      <c r="O274" s="417" t="str">
        <f>IF(ISBLANK('Funções Transações'!AC121),"", 'Funções Transações'!AC121)</f>
        <v/>
      </c>
      <c r="P274" s="417" t="str">
        <f>IF(ISBLANK('Funções Transações'!AD121),"", 'Funções Transações'!AD121)</f>
        <v/>
      </c>
      <c r="Q274" s="417" t="str">
        <f>IF(ISBLANK('Funções Transações'!AE121),"", 'Funções Transações'!AE121)</f>
        <v/>
      </c>
      <c r="R274" s="417" t="str">
        <f>IF(ISBLANK('Funções Transações'!AF121),"", 'Funções Transações'!AF121)</f>
        <v/>
      </c>
      <c r="S274" s="418" t="str">
        <f>IF(ISBLANK('Funções Transações'!AG121),"", 'Funções Transações'!AG121)</f>
        <v/>
      </c>
      <c r="T274" s="423"/>
      <c r="U274" s="423"/>
      <c r="V274" s="423"/>
      <c r="W274" s="423"/>
      <c r="X274" s="423"/>
      <c r="Y274" s="423"/>
      <c r="Z274" s="423"/>
    </row>
    <row r="275" spans="1:26" ht="12.75" customHeight="1">
      <c r="A275" s="419" t="str">
        <f>IF(ISBLANK('Funções Transações'!C122),"", 'Funções Transações'!C122)</f>
        <v/>
      </c>
      <c r="B275" s="417" t="str">
        <f>IF((A275=""),"",LOOKUP(A275,'Casos de Uso'!$B$3:B$102,'Casos de Uso'!$C$3:C$102))</f>
        <v/>
      </c>
      <c r="C275" s="417" t="str">
        <f>IF(ISBLANK('Funções Transações'!B122),"",'Funções Transações'!B122)</f>
        <v/>
      </c>
      <c r="D275" s="420" t="str">
        <f>IF(ISBLANK('Funções Transações'!M122),"", 'Funções Transações'!M122)</f>
        <v/>
      </c>
      <c r="E275" s="420" t="str">
        <f>IF(ISBLANK('Funções Transações'!N122),"", 'Funções Transações'!N122)</f>
        <v/>
      </c>
      <c r="F275" s="420" t="str">
        <f>IF(ISBLANK('Funções Transações'!O122),"", 'Funções Transações'!O122)</f>
        <v/>
      </c>
      <c r="G275" s="420" t="str">
        <f>IF(ISBLANK('Funções Transações'!P122),"", 'Funções Transações'!P122)</f>
        <v/>
      </c>
      <c r="H275" s="420" t="str">
        <f>IF(ISBLANK('Funções Transações'!Q122),"", 'Funções Transações'!Q122)</f>
        <v/>
      </c>
      <c r="I275" s="421" t="str">
        <f>IF(ISBLANK('Funções Transações'!S122),"", 'Funções Transações'!S122)</f>
        <v/>
      </c>
      <c r="J275" s="421" t="str">
        <f>IF(ISBLANK('Funções Transações'!T122),"", 'Funções Transações'!T122)</f>
        <v/>
      </c>
      <c r="K275" s="421" t="str">
        <f>IF(ISBLANK('Funções Transações'!U122),"", 'Funções Transações'!U122)</f>
        <v/>
      </c>
      <c r="L275" s="420" t="str">
        <f>IF(ISBLANK('Funções Transações'!AA122),"", 'Funções Transações'!AA122)</f>
        <v/>
      </c>
      <c r="M275" s="421" t="str">
        <f>IF(ISBLANK('Funções Transações'!AB122),"", 'Funções Transações'!AB122)</f>
        <v/>
      </c>
      <c r="N275" s="422" t="str">
        <f>IF(ISBLANK('Funções Transações'!R122),"", 'Funções Transações'!R122)</f>
        <v/>
      </c>
      <c r="O275" s="417" t="str">
        <f>IF(ISBLANK('Funções Transações'!AC122),"", 'Funções Transações'!AC122)</f>
        <v/>
      </c>
      <c r="P275" s="417" t="str">
        <f>IF(ISBLANK('Funções Transações'!AD122),"", 'Funções Transações'!AD122)</f>
        <v/>
      </c>
      <c r="Q275" s="417" t="str">
        <f>IF(ISBLANK('Funções Transações'!AE122),"", 'Funções Transações'!AE122)</f>
        <v/>
      </c>
      <c r="R275" s="417" t="str">
        <f>IF(ISBLANK('Funções Transações'!AF122),"", 'Funções Transações'!AF122)</f>
        <v/>
      </c>
      <c r="S275" s="418" t="str">
        <f>IF(ISBLANK('Funções Transações'!AG122),"", 'Funções Transações'!AG122)</f>
        <v/>
      </c>
      <c r="T275" s="423"/>
      <c r="U275" s="423"/>
      <c r="V275" s="423"/>
      <c r="W275" s="423"/>
      <c r="X275" s="423"/>
      <c r="Y275" s="423"/>
      <c r="Z275" s="423"/>
    </row>
    <row r="276" spans="1:26" ht="12.75" customHeight="1">
      <c r="A276" s="419" t="str">
        <f>IF(ISBLANK('Funções Transações'!C123),"", 'Funções Transações'!C123)</f>
        <v/>
      </c>
      <c r="B276" s="417" t="str">
        <f>IF((A276=""),"",LOOKUP(A276,'Casos de Uso'!$B$3:B$102,'Casos de Uso'!$C$3:C$102))</f>
        <v/>
      </c>
      <c r="C276" s="417" t="str">
        <f>IF(ISBLANK('Funções Transações'!B123),"",'Funções Transações'!B123)</f>
        <v/>
      </c>
      <c r="D276" s="420" t="str">
        <f>IF(ISBLANK('Funções Transações'!M123),"", 'Funções Transações'!M123)</f>
        <v/>
      </c>
      <c r="E276" s="420" t="str">
        <f>IF(ISBLANK('Funções Transações'!N123),"", 'Funções Transações'!N123)</f>
        <v/>
      </c>
      <c r="F276" s="420" t="str">
        <f>IF(ISBLANK('Funções Transações'!O123),"", 'Funções Transações'!O123)</f>
        <v/>
      </c>
      <c r="G276" s="420" t="str">
        <f>IF(ISBLANK('Funções Transações'!P123),"", 'Funções Transações'!P123)</f>
        <v/>
      </c>
      <c r="H276" s="420" t="str">
        <f>IF(ISBLANK('Funções Transações'!Q123),"", 'Funções Transações'!Q123)</f>
        <v/>
      </c>
      <c r="I276" s="421" t="str">
        <f>IF(ISBLANK('Funções Transações'!S123),"", 'Funções Transações'!S123)</f>
        <v/>
      </c>
      <c r="J276" s="421" t="str">
        <f>IF(ISBLANK('Funções Transações'!T123),"", 'Funções Transações'!T123)</f>
        <v/>
      </c>
      <c r="K276" s="421" t="str">
        <f>IF(ISBLANK('Funções Transações'!U123),"", 'Funções Transações'!U123)</f>
        <v/>
      </c>
      <c r="L276" s="420" t="str">
        <f>IF(ISBLANK('Funções Transações'!AA123),"", 'Funções Transações'!AA123)</f>
        <v/>
      </c>
      <c r="M276" s="421" t="str">
        <f>IF(ISBLANK('Funções Transações'!AB123),"", 'Funções Transações'!AB123)</f>
        <v/>
      </c>
      <c r="N276" s="422" t="str">
        <f>IF(ISBLANK('Funções Transações'!R123),"", 'Funções Transações'!R123)</f>
        <v/>
      </c>
      <c r="O276" s="417" t="str">
        <f>IF(ISBLANK('Funções Transações'!AC123),"", 'Funções Transações'!AC123)</f>
        <v/>
      </c>
      <c r="P276" s="417" t="str">
        <f>IF(ISBLANK('Funções Transações'!AD123),"", 'Funções Transações'!AD123)</f>
        <v/>
      </c>
      <c r="Q276" s="417" t="str">
        <f>IF(ISBLANK('Funções Transações'!AE123),"", 'Funções Transações'!AE123)</f>
        <v/>
      </c>
      <c r="R276" s="417" t="str">
        <f>IF(ISBLANK('Funções Transações'!AF123),"", 'Funções Transações'!AF123)</f>
        <v/>
      </c>
      <c r="S276" s="418" t="str">
        <f>IF(ISBLANK('Funções Transações'!AG123),"", 'Funções Transações'!AG123)</f>
        <v/>
      </c>
      <c r="T276" s="423"/>
      <c r="U276" s="423"/>
      <c r="V276" s="423"/>
      <c r="W276" s="423"/>
      <c r="X276" s="423"/>
      <c r="Y276" s="423"/>
      <c r="Z276" s="423"/>
    </row>
    <row r="277" spans="1:26" ht="12.75" customHeight="1">
      <c r="A277" s="419" t="str">
        <f>IF(ISBLANK('Funções Transações'!C124),"", 'Funções Transações'!C124)</f>
        <v/>
      </c>
      <c r="B277" s="417" t="str">
        <f>IF((A277=""),"",LOOKUP(A277,'Casos de Uso'!$B$3:B$102,'Casos de Uso'!$C$3:C$102))</f>
        <v/>
      </c>
      <c r="C277" s="417" t="str">
        <f>IF(ISBLANK('Funções Transações'!B124),"",'Funções Transações'!B124)</f>
        <v/>
      </c>
      <c r="D277" s="420" t="str">
        <f>IF(ISBLANK('Funções Transações'!M124),"", 'Funções Transações'!M124)</f>
        <v/>
      </c>
      <c r="E277" s="420" t="str">
        <f>IF(ISBLANK('Funções Transações'!N124),"", 'Funções Transações'!N124)</f>
        <v/>
      </c>
      <c r="F277" s="420" t="str">
        <f>IF(ISBLANK('Funções Transações'!O124),"", 'Funções Transações'!O124)</f>
        <v/>
      </c>
      <c r="G277" s="420" t="str">
        <f>IF(ISBLANK('Funções Transações'!P124),"", 'Funções Transações'!P124)</f>
        <v/>
      </c>
      <c r="H277" s="420" t="str">
        <f>IF(ISBLANK('Funções Transações'!Q124),"", 'Funções Transações'!Q124)</f>
        <v/>
      </c>
      <c r="I277" s="421" t="str">
        <f>IF(ISBLANK('Funções Transações'!S124),"", 'Funções Transações'!S124)</f>
        <v/>
      </c>
      <c r="J277" s="421" t="str">
        <f>IF(ISBLANK('Funções Transações'!T124),"", 'Funções Transações'!T124)</f>
        <v/>
      </c>
      <c r="K277" s="421" t="str">
        <f>IF(ISBLANK('Funções Transações'!U124),"", 'Funções Transações'!U124)</f>
        <v/>
      </c>
      <c r="L277" s="420" t="str">
        <f>IF(ISBLANK('Funções Transações'!AA124),"", 'Funções Transações'!AA124)</f>
        <v/>
      </c>
      <c r="M277" s="421" t="str">
        <f>IF(ISBLANK('Funções Transações'!AB124),"", 'Funções Transações'!AB124)</f>
        <v/>
      </c>
      <c r="N277" s="422" t="str">
        <f>IF(ISBLANK('Funções Transações'!R124),"", 'Funções Transações'!R124)</f>
        <v/>
      </c>
      <c r="O277" s="417" t="str">
        <f>IF(ISBLANK('Funções Transações'!AC124),"", 'Funções Transações'!AC124)</f>
        <v/>
      </c>
      <c r="P277" s="417" t="str">
        <f>IF(ISBLANK('Funções Transações'!AD124),"", 'Funções Transações'!AD124)</f>
        <v/>
      </c>
      <c r="Q277" s="417" t="str">
        <f>IF(ISBLANK('Funções Transações'!AE124),"", 'Funções Transações'!AE124)</f>
        <v/>
      </c>
      <c r="R277" s="417" t="str">
        <f>IF(ISBLANK('Funções Transações'!AF124),"", 'Funções Transações'!AF124)</f>
        <v/>
      </c>
      <c r="S277" s="418" t="str">
        <f>IF(ISBLANK('Funções Transações'!AG124),"", 'Funções Transações'!AG124)</f>
        <v/>
      </c>
      <c r="T277" s="423"/>
      <c r="U277" s="423"/>
      <c r="V277" s="423"/>
      <c r="W277" s="423"/>
      <c r="X277" s="423"/>
      <c r="Y277" s="423"/>
      <c r="Z277" s="423"/>
    </row>
    <row r="278" spans="1:26" ht="12.75" customHeight="1">
      <c r="A278" s="419" t="str">
        <f>IF(ISBLANK('Funções Transações'!C125),"", 'Funções Transações'!C125)</f>
        <v/>
      </c>
      <c r="B278" s="417" t="str">
        <f>IF((A278=""),"",LOOKUP(A278,'Casos de Uso'!$B$3:B$102,'Casos de Uso'!$C$3:C$102))</f>
        <v/>
      </c>
      <c r="C278" s="417" t="str">
        <f>IF(ISBLANK('Funções Transações'!B125),"",'Funções Transações'!B125)</f>
        <v/>
      </c>
      <c r="D278" s="420" t="str">
        <f>IF(ISBLANK('Funções Transações'!M125),"", 'Funções Transações'!M125)</f>
        <v/>
      </c>
      <c r="E278" s="420" t="str">
        <f>IF(ISBLANK('Funções Transações'!N125),"", 'Funções Transações'!N125)</f>
        <v/>
      </c>
      <c r="F278" s="420" t="str">
        <f>IF(ISBLANK('Funções Transações'!O125),"", 'Funções Transações'!O125)</f>
        <v/>
      </c>
      <c r="G278" s="420" t="str">
        <f>IF(ISBLANK('Funções Transações'!P125),"", 'Funções Transações'!P125)</f>
        <v/>
      </c>
      <c r="H278" s="420" t="str">
        <f>IF(ISBLANK('Funções Transações'!Q125),"", 'Funções Transações'!Q125)</f>
        <v/>
      </c>
      <c r="I278" s="421" t="str">
        <f>IF(ISBLANK('Funções Transações'!S125),"", 'Funções Transações'!S125)</f>
        <v/>
      </c>
      <c r="J278" s="421" t="str">
        <f>IF(ISBLANK('Funções Transações'!T125),"", 'Funções Transações'!T125)</f>
        <v/>
      </c>
      <c r="K278" s="421" t="str">
        <f>IF(ISBLANK('Funções Transações'!U125),"", 'Funções Transações'!U125)</f>
        <v/>
      </c>
      <c r="L278" s="420" t="str">
        <f>IF(ISBLANK('Funções Transações'!AA125),"", 'Funções Transações'!AA125)</f>
        <v/>
      </c>
      <c r="M278" s="421" t="str">
        <f>IF(ISBLANK('Funções Transações'!AB125),"", 'Funções Transações'!AB125)</f>
        <v/>
      </c>
      <c r="N278" s="422" t="str">
        <f>IF(ISBLANK('Funções Transações'!R125),"", 'Funções Transações'!R125)</f>
        <v/>
      </c>
      <c r="O278" s="417" t="str">
        <f>IF(ISBLANK('Funções Transações'!AC125),"", 'Funções Transações'!AC125)</f>
        <v/>
      </c>
      <c r="P278" s="417" t="str">
        <f>IF(ISBLANK('Funções Transações'!AD125),"", 'Funções Transações'!AD125)</f>
        <v/>
      </c>
      <c r="Q278" s="417" t="str">
        <f>IF(ISBLANK('Funções Transações'!AE125),"", 'Funções Transações'!AE125)</f>
        <v/>
      </c>
      <c r="R278" s="417" t="str">
        <f>IF(ISBLANK('Funções Transações'!AF125),"", 'Funções Transações'!AF125)</f>
        <v/>
      </c>
      <c r="S278" s="418" t="str">
        <f>IF(ISBLANK('Funções Transações'!AG125),"", 'Funções Transações'!AG125)</f>
        <v/>
      </c>
      <c r="T278" s="423"/>
      <c r="U278" s="423"/>
      <c r="V278" s="423"/>
      <c r="W278" s="423"/>
      <c r="X278" s="423"/>
      <c r="Y278" s="423"/>
      <c r="Z278" s="423"/>
    </row>
    <row r="279" spans="1:26" ht="12.75" customHeight="1">
      <c r="A279" s="419" t="str">
        <f>IF(ISBLANK('Funções Transações'!C126),"", 'Funções Transações'!C126)</f>
        <v/>
      </c>
      <c r="B279" s="417" t="str">
        <f>IF((A279=""),"",LOOKUP(A279,'Casos de Uso'!$B$3:B$102,'Casos de Uso'!$C$3:C$102))</f>
        <v/>
      </c>
      <c r="C279" s="417" t="str">
        <f>IF(ISBLANK('Funções Transações'!B126),"",'Funções Transações'!B126)</f>
        <v/>
      </c>
      <c r="D279" s="420" t="str">
        <f>IF(ISBLANK('Funções Transações'!M126),"", 'Funções Transações'!M126)</f>
        <v/>
      </c>
      <c r="E279" s="420" t="str">
        <f>IF(ISBLANK('Funções Transações'!N126),"", 'Funções Transações'!N126)</f>
        <v/>
      </c>
      <c r="F279" s="420" t="str">
        <f>IF(ISBLANK('Funções Transações'!O126),"", 'Funções Transações'!O126)</f>
        <v/>
      </c>
      <c r="G279" s="420" t="str">
        <f>IF(ISBLANK('Funções Transações'!P126),"", 'Funções Transações'!P126)</f>
        <v/>
      </c>
      <c r="H279" s="420" t="str">
        <f>IF(ISBLANK('Funções Transações'!Q126),"", 'Funções Transações'!Q126)</f>
        <v/>
      </c>
      <c r="I279" s="421" t="str">
        <f>IF(ISBLANK('Funções Transações'!S126),"", 'Funções Transações'!S126)</f>
        <v/>
      </c>
      <c r="J279" s="421" t="str">
        <f>IF(ISBLANK('Funções Transações'!T126),"", 'Funções Transações'!T126)</f>
        <v/>
      </c>
      <c r="K279" s="421" t="str">
        <f>IF(ISBLANK('Funções Transações'!U126),"", 'Funções Transações'!U126)</f>
        <v/>
      </c>
      <c r="L279" s="420" t="str">
        <f>IF(ISBLANK('Funções Transações'!AA126),"", 'Funções Transações'!AA126)</f>
        <v/>
      </c>
      <c r="M279" s="421" t="str">
        <f>IF(ISBLANK('Funções Transações'!AB126),"", 'Funções Transações'!AB126)</f>
        <v/>
      </c>
      <c r="N279" s="422" t="str">
        <f>IF(ISBLANK('Funções Transações'!R126),"", 'Funções Transações'!R126)</f>
        <v/>
      </c>
      <c r="O279" s="417" t="str">
        <f>IF(ISBLANK('Funções Transações'!AC126),"", 'Funções Transações'!AC126)</f>
        <v/>
      </c>
      <c r="P279" s="417" t="str">
        <f>IF(ISBLANK('Funções Transações'!AD126),"", 'Funções Transações'!AD126)</f>
        <v/>
      </c>
      <c r="Q279" s="417" t="str">
        <f>IF(ISBLANK('Funções Transações'!AE126),"", 'Funções Transações'!AE126)</f>
        <v/>
      </c>
      <c r="R279" s="417" t="str">
        <f>IF(ISBLANK('Funções Transações'!AF126),"", 'Funções Transações'!AF126)</f>
        <v/>
      </c>
      <c r="S279" s="418" t="str">
        <f>IF(ISBLANK('Funções Transações'!AG126),"", 'Funções Transações'!AG126)</f>
        <v/>
      </c>
      <c r="T279" s="423"/>
      <c r="U279" s="423"/>
      <c r="V279" s="423"/>
      <c r="W279" s="423"/>
      <c r="X279" s="423"/>
      <c r="Y279" s="423"/>
      <c r="Z279" s="423"/>
    </row>
    <row r="280" spans="1:26" ht="12.75" customHeight="1">
      <c r="A280" s="419" t="str">
        <f>IF(ISBLANK('Funções Transações'!C127),"", 'Funções Transações'!C127)</f>
        <v/>
      </c>
      <c r="B280" s="417" t="str">
        <f>IF((A280=""),"",LOOKUP(A280,'Casos de Uso'!$B$3:B$102,'Casos de Uso'!$C$3:C$102))</f>
        <v/>
      </c>
      <c r="C280" s="417" t="str">
        <f>IF(ISBLANK('Funções Transações'!B127),"",'Funções Transações'!B127)</f>
        <v/>
      </c>
      <c r="D280" s="420" t="str">
        <f>IF(ISBLANK('Funções Transações'!M127),"", 'Funções Transações'!M127)</f>
        <v/>
      </c>
      <c r="E280" s="420" t="str">
        <f>IF(ISBLANK('Funções Transações'!N127),"", 'Funções Transações'!N127)</f>
        <v/>
      </c>
      <c r="F280" s="420" t="str">
        <f>IF(ISBLANK('Funções Transações'!O127),"", 'Funções Transações'!O127)</f>
        <v/>
      </c>
      <c r="G280" s="420" t="str">
        <f>IF(ISBLANK('Funções Transações'!P127),"", 'Funções Transações'!P127)</f>
        <v/>
      </c>
      <c r="H280" s="420" t="str">
        <f>IF(ISBLANK('Funções Transações'!Q127),"", 'Funções Transações'!Q127)</f>
        <v/>
      </c>
      <c r="I280" s="421" t="str">
        <f>IF(ISBLANK('Funções Transações'!S127),"", 'Funções Transações'!S127)</f>
        <v/>
      </c>
      <c r="J280" s="421" t="str">
        <f>IF(ISBLANK('Funções Transações'!T127),"", 'Funções Transações'!T127)</f>
        <v/>
      </c>
      <c r="K280" s="421" t="str">
        <f>IF(ISBLANK('Funções Transações'!U127),"", 'Funções Transações'!U127)</f>
        <v/>
      </c>
      <c r="L280" s="420" t="str">
        <f>IF(ISBLANK('Funções Transações'!AA127),"", 'Funções Transações'!AA127)</f>
        <v/>
      </c>
      <c r="M280" s="421" t="str">
        <f>IF(ISBLANK('Funções Transações'!AB127),"", 'Funções Transações'!AB127)</f>
        <v/>
      </c>
      <c r="N280" s="422" t="str">
        <f>IF(ISBLANK('Funções Transações'!R127),"", 'Funções Transações'!R127)</f>
        <v/>
      </c>
      <c r="O280" s="417" t="str">
        <f>IF(ISBLANK('Funções Transações'!AC127),"", 'Funções Transações'!AC127)</f>
        <v/>
      </c>
      <c r="P280" s="417" t="str">
        <f>IF(ISBLANK('Funções Transações'!AD127),"", 'Funções Transações'!AD127)</f>
        <v/>
      </c>
      <c r="Q280" s="417" t="str">
        <f>IF(ISBLANK('Funções Transações'!AE127),"", 'Funções Transações'!AE127)</f>
        <v/>
      </c>
      <c r="R280" s="417" t="str">
        <f>IF(ISBLANK('Funções Transações'!AF127),"", 'Funções Transações'!AF127)</f>
        <v/>
      </c>
      <c r="S280" s="418" t="str">
        <f>IF(ISBLANK('Funções Transações'!AG127),"", 'Funções Transações'!AG127)</f>
        <v/>
      </c>
      <c r="T280" s="423"/>
      <c r="U280" s="423"/>
      <c r="V280" s="423"/>
      <c r="W280" s="423"/>
      <c r="X280" s="423"/>
      <c r="Y280" s="423"/>
      <c r="Z280" s="423"/>
    </row>
    <row r="281" spans="1:26" ht="12.75" customHeight="1">
      <c r="A281" s="419" t="str">
        <f>IF(ISBLANK('Funções Transações'!C128),"", 'Funções Transações'!C128)</f>
        <v/>
      </c>
      <c r="B281" s="417" t="str">
        <f>IF((A281=""),"",LOOKUP(A281,'Casos de Uso'!$B$3:B$102,'Casos de Uso'!$C$3:C$102))</f>
        <v/>
      </c>
      <c r="C281" s="417" t="str">
        <f>IF(ISBLANK('Funções Transações'!B128),"",'Funções Transações'!B128)</f>
        <v/>
      </c>
      <c r="D281" s="420" t="str">
        <f>IF(ISBLANK('Funções Transações'!M128),"", 'Funções Transações'!M128)</f>
        <v/>
      </c>
      <c r="E281" s="420" t="str">
        <f>IF(ISBLANK('Funções Transações'!N128),"", 'Funções Transações'!N128)</f>
        <v/>
      </c>
      <c r="F281" s="420" t="str">
        <f>IF(ISBLANK('Funções Transações'!O128),"", 'Funções Transações'!O128)</f>
        <v/>
      </c>
      <c r="G281" s="420" t="str">
        <f>IF(ISBLANK('Funções Transações'!P128),"", 'Funções Transações'!P128)</f>
        <v/>
      </c>
      <c r="H281" s="420" t="str">
        <f>IF(ISBLANK('Funções Transações'!Q128),"", 'Funções Transações'!Q128)</f>
        <v/>
      </c>
      <c r="I281" s="421" t="str">
        <f>IF(ISBLANK('Funções Transações'!S128),"", 'Funções Transações'!S128)</f>
        <v/>
      </c>
      <c r="J281" s="421" t="str">
        <f>IF(ISBLANK('Funções Transações'!T128),"", 'Funções Transações'!T128)</f>
        <v/>
      </c>
      <c r="K281" s="421" t="str">
        <f>IF(ISBLANK('Funções Transações'!U128),"", 'Funções Transações'!U128)</f>
        <v/>
      </c>
      <c r="L281" s="420" t="str">
        <f>IF(ISBLANK('Funções Transações'!AA128),"", 'Funções Transações'!AA128)</f>
        <v/>
      </c>
      <c r="M281" s="421" t="str">
        <f>IF(ISBLANK('Funções Transações'!AB128),"", 'Funções Transações'!AB128)</f>
        <v/>
      </c>
      <c r="N281" s="422" t="str">
        <f>IF(ISBLANK('Funções Transações'!R128),"", 'Funções Transações'!R128)</f>
        <v/>
      </c>
      <c r="O281" s="417" t="str">
        <f>IF(ISBLANK('Funções Transações'!AC128),"", 'Funções Transações'!AC128)</f>
        <v/>
      </c>
      <c r="P281" s="417" t="str">
        <f>IF(ISBLANK('Funções Transações'!AD128),"", 'Funções Transações'!AD128)</f>
        <v/>
      </c>
      <c r="Q281" s="417" t="str">
        <f>IF(ISBLANK('Funções Transações'!AE128),"", 'Funções Transações'!AE128)</f>
        <v/>
      </c>
      <c r="R281" s="417" t="str">
        <f>IF(ISBLANK('Funções Transações'!AF128),"", 'Funções Transações'!AF128)</f>
        <v/>
      </c>
      <c r="S281" s="418" t="str">
        <f>IF(ISBLANK('Funções Transações'!AG128),"", 'Funções Transações'!AG128)</f>
        <v/>
      </c>
      <c r="T281" s="423"/>
      <c r="U281" s="423"/>
      <c r="V281" s="423"/>
      <c r="W281" s="423"/>
      <c r="X281" s="423"/>
      <c r="Y281" s="423"/>
      <c r="Z281" s="423"/>
    </row>
    <row r="282" spans="1:26" ht="12.75" customHeight="1">
      <c r="A282" s="419" t="str">
        <f>IF(ISBLANK('Funções Transações'!C129),"", 'Funções Transações'!C129)</f>
        <v/>
      </c>
      <c r="B282" s="417" t="str">
        <f>IF((A282=""),"",LOOKUP(A282,'Casos de Uso'!$B$3:B$102,'Casos de Uso'!$C$3:C$102))</f>
        <v/>
      </c>
      <c r="C282" s="417" t="str">
        <f>IF(ISBLANK('Funções Transações'!B129),"",'Funções Transações'!B129)</f>
        <v/>
      </c>
      <c r="D282" s="420" t="str">
        <f>IF(ISBLANK('Funções Transações'!M129),"", 'Funções Transações'!M129)</f>
        <v/>
      </c>
      <c r="E282" s="420" t="str">
        <f>IF(ISBLANK('Funções Transações'!N129),"", 'Funções Transações'!N129)</f>
        <v/>
      </c>
      <c r="F282" s="420" t="str">
        <f>IF(ISBLANK('Funções Transações'!O129),"", 'Funções Transações'!O129)</f>
        <v/>
      </c>
      <c r="G282" s="420" t="str">
        <f>IF(ISBLANK('Funções Transações'!P129),"", 'Funções Transações'!P129)</f>
        <v/>
      </c>
      <c r="H282" s="420" t="str">
        <f>IF(ISBLANK('Funções Transações'!Q129),"", 'Funções Transações'!Q129)</f>
        <v/>
      </c>
      <c r="I282" s="421" t="str">
        <f>IF(ISBLANK('Funções Transações'!S129),"", 'Funções Transações'!S129)</f>
        <v/>
      </c>
      <c r="J282" s="421" t="str">
        <f>IF(ISBLANK('Funções Transações'!T129),"", 'Funções Transações'!T129)</f>
        <v/>
      </c>
      <c r="K282" s="421" t="str">
        <f>IF(ISBLANK('Funções Transações'!U129),"", 'Funções Transações'!U129)</f>
        <v/>
      </c>
      <c r="L282" s="420" t="str">
        <f>IF(ISBLANK('Funções Transações'!AA129),"", 'Funções Transações'!AA129)</f>
        <v/>
      </c>
      <c r="M282" s="421" t="str">
        <f>IF(ISBLANK('Funções Transações'!AB129),"", 'Funções Transações'!AB129)</f>
        <v/>
      </c>
      <c r="N282" s="422" t="str">
        <f>IF(ISBLANK('Funções Transações'!R129),"", 'Funções Transações'!R129)</f>
        <v/>
      </c>
      <c r="O282" s="417" t="str">
        <f>IF(ISBLANK('Funções Transações'!AC129),"", 'Funções Transações'!AC129)</f>
        <v/>
      </c>
      <c r="P282" s="417" t="str">
        <f>IF(ISBLANK('Funções Transações'!AD129),"", 'Funções Transações'!AD129)</f>
        <v/>
      </c>
      <c r="Q282" s="417" t="str">
        <f>IF(ISBLANK('Funções Transações'!AE129),"", 'Funções Transações'!AE129)</f>
        <v/>
      </c>
      <c r="R282" s="417" t="str">
        <f>IF(ISBLANK('Funções Transações'!AF129),"", 'Funções Transações'!AF129)</f>
        <v/>
      </c>
      <c r="S282" s="418" t="str">
        <f>IF(ISBLANK('Funções Transações'!AG129),"", 'Funções Transações'!AG129)</f>
        <v/>
      </c>
      <c r="T282" s="423"/>
      <c r="U282" s="423"/>
      <c r="V282" s="423"/>
      <c r="W282" s="423"/>
      <c r="X282" s="423"/>
      <c r="Y282" s="423"/>
      <c r="Z282" s="423"/>
    </row>
    <row r="283" spans="1:26" ht="12.75" customHeight="1">
      <c r="A283" s="419" t="str">
        <f>IF(ISBLANK('Funções Transações'!C130),"", 'Funções Transações'!C130)</f>
        <v/>
      </c>
      <c r="B283" s="417" t="str">
        <f>IF((A283=""),"",LOOKUP(A283,'Casos de Uso'!$B$3:B$102,'Casos de Uso'!$C$3:C$102))</f>
        <v/>
      </c>
      <c r="C283" s="417" t="str">
        <f>IF(ISBLANK('Funções Transações'!B130),"",'Funções Transações'!B130)</f>
        <v/>
      </c>
      <c r="D283" s="420" t="str">
        <f>IF(ISBLANK('Funções Transações'!M130),"", 'Funções Transações'!M130)</f>
        <v/>
      </c>
      <c r="E283" s="420" t="str">
        <f>IF(ISBLANK('Funções Transações'!N130),"", 'Funções Transações'!N130)</f>
        <v/>
      </c>
      <c r="F283" s="420" t="str">
        <f>IF(ISBLANK('Funções Transações'!O130),"", 'Funções Transações'!O130)</f>
        <v/>
      </c>
      <c r="G283" s="420" t="str">
        <f>IF(ISBLANK('Funções Transações'!P130),"", 'Funções Transações'!P130)</f>
        <v/>
      </c>
      <c r="H283" s="420" t="str">
        <f>IF(ISBLANK('Funções Transações'!Q130),"", 'Funções Transações'!Q130)</f>
        <v/>
      </c>
      <c r="I283" s="421" t="str">
        <f>IF(ISBLANK('Funções Transações'!S130),"", 'Funções Transações'!S130)</f>
        <v/>
      </c>
      <c r="J283" s="421" t="str">
        <f>IF(ISBLANK('Funções Transações'!T130),"", 'Funções Transações'!T130)</f>
        <v/>
      </c>
      <c r="K283" s="421" t="str">
        <f>IF(ISBLANK('Funções Transações'!U130),"", 'Funções Transações'!U130)</f>
        <v/>
      </c>
      <c r="L283" s="420" t="str">
        <f>IF(ISBLANK('Funções Transações'!AA130),"", 'Funções Transações'!AA130)</f>
        <v/>
      </c>
      <c r="M283" s="421" t="str">
        <f>IF(ISBLANK('Funções Transações'!AB130),"", 'Funções Transações'!AB130)</f>
        <v/>
      </c>
      <c r="N283" s="422" t="str">
        <f>IF(ISBLANK('Funções Transações'!R130),"", 'Funções Transações'!R130)</f>
        <v/>
      </c>
      <c r="O283" s="417" t="str">
        <f>IF(ISBLANK('Funções Transações'!AC130),"", 'Funções Transações'!AC130)</f>
        <v/>
      </c>
      <c r="P283" s="417" t="str">
        <f>IF(ISBLANK('Funções Transações'!AD130),"", 'Funções Transações'!AD130)</f>
        <v/>
      </c>
      <c r="Q283" s="417" t="str">
        <f>IF(ISBLANK('Funções Transações'!AE130),"", 'Funções Transações'!AE130)</f>
        <v/>
      </c>
      <c r="R283" s="417" t="str">
        <f>IF(ISBLANK('Funções Transações'!AF130),"", 'Funções Transações'!AF130)</f>
        <v/>
      </c>
      <c r="S283" s="418" t="str">
        <f>IF(ISBLANK('Funções Transações'!AG130),"", 'Funções Transações'!AG130)</f>
        <v/>
      </c>
      <c r="T283" s="423"/>
      <c r="U283" s="423"/>
      <c r="V283" s="423"/>
      <c r="W283" s="423"/>
      <c r="X283" s="423"/>
      <c r="Y283" s="423"/>
      <c r="Z283" s="423"/>
    </row>
    <row r="284" spans="1:26" ht="12.75" customHeight="1">
      <c r="A284" s="419" t="str">
        <f>IF(ISBLANK('Funções Transações'!C131),"", 'Funções Transações'!C131)</f>
        <v/>
      </c>
      <c r="B284" s="417" t="str">
        <f>IF((A284=""),"",LOOKUP(A284,'Casos de Uso'!$B$3:B$102,'Casos de Uso'!$C$3:C$102))</f>
        <v/>
      </c>
      <c r="C284" s="417" t="str">
        <f>IF(ISBLANK('Funções Transações'!B131),"",'Funções Transações'!B131)</f>
        <v/>
      </c>
      <c r="D284" s="420" t="str">
        <f>IF(ISBLANK('Funções Transações'!M131),"", 'Funções Transações'!M131)</f>
        <v/>
      </c>
      <c r="E284" s="420" t="str">
        <f>IF(ISBLANK('Funções Transações'!N131),"", 'Funções Transações'!N131)</f>
        <v/>
      </c>
      <c r="F284" s="420" t="str">
        <f>IF(ISBLANK('Funções Transações'!O131),"", 'Funções Transações'!O131)</f>
        <v/>
      </c>
      <c r="G284" s="420" t="str">
        <f>IF(ISBLANK('Funções Transações'!P131),"", 'Funções Transações'!P131)</f>
        <v/>
      </c>
      <c r="H284" s="420" t="str">
        <f>IF(ISBLANK('Funções Transações'!Q131),"", 'Funções Transações'!Q131)</f>
        <v/>
      </c>
      <c r="I284" s="421" t="str">
        <f>IF(ISBLANK('Funções Transações'!S131),"", 'Funções Transações'!S131)</f>
        <v/>
      </c>
      <c r="J284" s="421" t="str">
        <f>IF(ISBLANK('Funções Transações'!T131),"", 'Funções Transações'!T131)</f>
        <v/>
      </c>
      <c r="K284" s="421" t="str">
        <f>IF(ISBLANK('Funções Transações'!U131),"", 'Funções Transações'!U131)</f>
        <v/>
      </c>
      <c r="L284" s="420" t="str">
        <f>IF(ISBLANK('Funções Transações'!AA131),"", 'Funções Transações'!AA131)</f>
        <v/>
      </c>
      <c r="M284" s="421" t="str">
        <f>IF(ISBLANK('Funções Transações'!AB131),"", 'Funções Transações'!AB131)</f>
        <v/>
      </c>
      <c r="N284" s="422" t="str">
        <f>IF(ISBLANK('Funções Transações'!R131),"", 'Funções Transações'!R131)</f>
        <v/>
      </c>
      <c r="O284" s="417" t="str">
        <f>IF(ISBLANK('Funções Transações'!AC131),"", 'Funções Transações'!AC131)</f>
        <v/>
      </c>
      <c r="P284" s="417" t="str">
        <f>IF(ISBLANK('Funções Transações'!AD131),"", 'Funções Transações'!AD131)</f>
        <v/>
      </c>
      <c r="Q284" s="417" t="str">
        <f>IF(ISBLANK('Funções Transações'!AE131),"", 'Funções Transações'!AE131)</f>
        <v/>
      </c>
      <c r="R284" s="417" t="str">
        <f>IF(ISBLANK('Funções Transações'!AF131),"", 'Funções Transações'!AF131)</f>
        <v/>
      </c>
      <c r="S284" s="418" t="str">
        <f>IF(ISBLANK('Funções Transações'!AG131),"", 'Funções Transações'!AG131)</f>
        <v/>
      </c>
      <c r="T284" s="423"/>
      <c r="U284" s="423"/>
      <c r="V284" s="423"/>
      <c r="W284" s="423"/>
      <c r="X284" s="423"/>
      <c r="Y284" s="423"/>
      <c r="Z284" s="423"/>
    </row>
    <row r="285" spans="1:26" ht="12.75" customHeight="1">
      <c r="A285" s="419" t="str">
        <f>IF(ISBLANK('Funções Transações'!C132),"", 'Funções Transações'!C132)</f>
        <v/>
      </c>
      <c r="B285" s="417" t="str">
        <f>IF((A285=""),"",LOOKUP(A285,'Casos de Uso'!$B$3:B$102,'Casos de Uso'!$C$3:C$102))</f>
        <v/>
      </c>
      <c r="C285" s="417" t="str">
        <f>IF(ISBLANK('Funções Transações'!B132),"",'Funções Transações'!B132)</f>
        <v/>
      </c>
      <c r="D285" s="420" t="str">
        <f>IF(ISBLANK('Funções Transações'!M132),"", 'Funções Transações'!M132)</f>
        <v/>
      </c>
      <c r="E285" s="420" t="str">
        <f>IF(ISBLANK('Funções Transações'!N132),"", 'Funções Transações'!N132)</f>
        <v/>
      </c>
      <c r="F285" s="420" t="str">
        <f>IF(ISBLANK('Funções Transações'!O132),"", 'Funções Transações'!O132)</f>
        <v/>
      </c>
      <c r="G285" s="420" t="str">
        <f>IF(ISBLANK('Funções Transações'!P132),"", 'Funções Transações'!P132)</f>
        <v/>
      </c>
      <c r="H285" s="420" t="str">
        <f>IF(ISBLANK('Funções Transações'!Q132),"", 'Funções Transações'!Q132)</f>
        <v/>
      </c>
      <c r="I285" s="421" t="str">
        <f>IF(ISBLANK('Funções Transações'!S132),"", 'Funções Transações'!S132)</f>
        <v/>
      </c>
      <c r="J285" s="421" t="str">
        <f>IF(ISBLANK('Funções Transações'!T132),"", 'Funções Transações'!T132)</f>
        <v/>
      </c>
      <c r="K285" s="421" t="str">
        <f>IF(ISBLANK('Funções Transações'!U132),"", 'Funções Transações'!U132)</f>
        <v/>
      </c>
      <c r="L285" s="420" t="str">
        <f>IF(ISBLANK('Funções Transações'!AA132),"", 'Funções Transações'!AA132)</f>
        <v/>
      </c>
      <c r="M285" s="421" t="str">
        <f>IF(ISBLANK('Funções Transações'!AB132),"", 'Funções Transações'!AB132)</f>
        <v/>
      </c>
      <c r="N285" s="422" t="str">
        <f>IF(ISBLANK('Funções Transações'!R132),"", 'Funções Transações'!R132)</f>
        <v/>
      </c>
      <c r="O285" s="417" t="str">
        <f>IF(ISBLANK('Funções Transações'!AC132),"", 'Funções Transações'!AC132)</f>
        <v/>
      </c>
      <c r="P285" s="417" t="str">
        <f>IF(ISBLANK('Funções Transações'!AD132),"", 'Funções Transações'!AD132)</f>
        <v/>
      </c>
      <c r="Q285" s="417" t="str">
        <f>IF(ISBLANK('Funções Transações'!AE132),"", 'Funções Transações'!AE132)</f>
        <v/>
      </c>
      <c r="R285" s="417" t="str">
        <f>IF(ISBLANK('Funções Transações'!AF132),"", 'Funções Transações'!AF132)</f>
        <v/>
      </c>
      <c r="S285" s="418" t="str">
        <f>IF(ISBLANK('Funções Transações'!AG132),"", 'Funções Transações'!AG132)</f>
        <v/>
      </c>
      <c r="T285" s="423"/>
      <c r="U285" s="423"/>
      <c r="V285" s="423"/>
      <c r="W285" s="423"/>
      <c r="X285" s="423"/>
      <c r="Y285" s="423"/>
      <c r="Z285" s="423"/>
    </row>
    <row r="286" spans="1:26" ht="12.75" customHeight="1">
      <c r="A286" s="419" t="str">
        <f>IF(ISBLANK('Funções Transações'!C133),"", 'Funções Transações'!C133)</f>
        <v/>
      </c>
      <c r="B286" s="417" t="str">
        <f>IF((A286=""),"",LOOKUP(A286,'Casos de Uso'!$B$3:B$102,'Casos de Uso'!$C$3:C$102))</f>
        <v/>
      </c>
      <c r="C286" s="417" t="str">
        <f>IF(ISBLANK('Funções Transações'!B133),"",'Funções Transações'!B133)</f>
        <v/>
      </c>
      <c r="D286" s="420" t="str">
        <f>IF(ISBLANK('Funções Transações'!M133),"", 'Funções Transações'!M133)</f>
        <v/>
      </c>
      <c r="E286" s="420" t="str">
        <f>IF(ISBLANK('Funções Transações'!N133),"", 'Funções Transações'!N133)</f>
        <v/>
      </c>
      <c r="F286" s="420" t="str">
        <f>IF(ISBLANK('Funções Transações'!O133),"", 'Funções Transações'!O133)</f>
        <v/>
      </c>
      <c r="G286" s="420" t="str">
        <f>IF(ISBLANK('Funções Transações'!P133),"", 'Funções Transações'!P133)</f>
        <v/>
      </c>
      <c r="H286" s="420" t="str">
        <f>IF(ISBLANK('Funções Transações'!Q133),"", 'Funções Transações'!Q133)</f>
        <v/>
      </c>
      <c r="I286" s="421" t="str">
        <f>IF(ISBLANK('Funções Transações'!S133),"", 'Funções Transações'!S133)</f>
        <v/>
      </c>
      <c r="J286" s="421" t="str">
        <f>IF(ISBLANK('Funções Transações'!T133),"", 'Funções Transações'!T133)</f>
        <v/>
      </c>
      <c r="K286" s="421" t="str">
        <f>IF(ISBLANK('Funções Transações'!U133),"", 'Funções Transações'!U133)</f>
        <v/>
      </c>
      <c r="L286" s="420" t="str">
        <f>IF(ISBLANK('Funções Transações'!AA133),"", 'Funções Transações'!AA133)</f>
        <v/>
      </c>
      <c r="M286" s="421" t="str">
        <f>IF(ISBLANK('Funções Transações'!AB133),"", 'Funções Transações'!AB133)</f>
        <v/>
      </c>
      <c r="N286" s="422" t="str">
        <f>IF(ISBLANK('Funções Transações'!R133),"", 'Funções Transações'!R133)</f>
        <v/>
      </c>
      <c r="O286" s="417" t="str">
        <f>IF(ISBLANK('Funções Transações'!AC133),"", 'Funções Transações'!AC133)</f>
        <v/>
      </c>
      <c r="P286" s="417" t="str">
        <f>IF(ISBLANK('Funções Transações'!AD133),"", 'Funções Transações'!AD133)</f>
        <v/>
      </c>
      <c r="Q286" s="417" t="str">
        <f>IF(ISBLANK('Funções Transações'!AE133),"", 'Funções Transações'!AE133)</f>
        <v/>
      </c>
      <c r="R286" s="417" t="str">
        <f>IF(ISBLANK('Funções Transações'!AF133),"", 'Funções Transações'!AF133)</f>
        <v/>
      </c>
      <c r="S286" s="418" t="str">
        <f>IF(ISBLANK('Funções Transações'!AG133),"", 'Funções Transações'!AG133)</f>
        <v/>
      </c>
      <c r="T286" s="423"/>
      <c r="U286" s="423"/>
      <c r="V286" s="423"/>
      <c r="W286" s="423"/>
      <c r="X286" s="423"/>
      <c r="Y286" s="423"/>
      <c r="Z286" s="423"/>
    </row>
    <row r="287" spans="1:26" ht="12.75" customHeight="1">
      <c r="A287" s="419" t="str">
        <f>IF(ISBLANK('Funções Transações'!C134),"", 'Funções Transações'!C134)</f>
        <v/>
      </c>
      <c r="B287" s="417" t="str">
        <f>IF((A287=""),"",LOOKUP(A287,'Casos de Uso'!$B$3:B$102,'Casos de Uso'!$C$3:C$102))</f>
        <v/>
      </c>
      <c r="C287" s="417" t="str">
        <f>IF(ISBLANK('Funções Transações'!B134),"",'Funções Transações'!B134)</f>
        <v/>
      </c>
      <c r="D287" s="420" t="str">
        <f>IF(ISBLANK('Funções Transações'!M134),"", 'Funções Transações'!M134)</f>
        <v/>
      </c>
      <c r="E287" s="420" t="str">
        <f>IF(ISBLANK('Funções Transações'!N134),"", 'Funções Transações'!N134)</f>
        <v/>
      </c>
      <c r="F287" s="420" t="str">
        <f>IF(ISBLANK('Funções Transações'!O134),"", 'Funções Transações'!O134)</f>
        <v/>
      </c>
      <c r="G287" s="420" t="str">
        <f>IF(ISBLANK('Funções Transações'!P134),"", 'Funções Transações'!P134)</f>
        <v/>
      </c>
      <c r="H287" s="420" t="str">
        <f>IF(ISBLANK('Funções Transações'!Q134),"", 'Funções Transações'!Q134)</f>
        <v/>
      </c>
      <c r="I287" s="421" t="str">
        <f>IF(ISBLANK('Funções Transações'!S134),"", 'Funções Transações'!S134)</f>
        <v/>
      </c>
      <c r="J287" s="421" t="str">
        <f>IF(ISBLANK('Funções Transações'!T134),"", 'Funções Transações'!T134)</f>
        <v/>
      </c>
      <c r="K287" s="421" t="str">
        <f>IF(ISBLANK('Funções Transações'!U134),"", 'Funções Transações'!U134)</f>
        <v/>
      </c>
      <c r="L287" s="420" t="str">
        <f>IF(ISBLANK('Funções Transações'!AA134),"", 'Funções Transações'!AA134)</f>
        <v/>
      </c>
      <c r="M287" s="421" t="str">
        <f>IF(ISBLANK('Funções Transações'!AB134),"", 'Funções Transações'!AB134)</f>
        <v/>
      </c>
      <c r="N287" s="422" t="str">
        <f>IF(ISBLANK('Funções Transações'!R134),"", 'Funções Transações'!R134)</f>
        <v/>
      </c>
      <c r="O287" s="417" t="str">
        <f>IF(ISBLANK('Funções Transações'!AC134),"", 'Funções Transações'!AC134)</f>
        <v/>
      </c>
      <c r="P287" s="417" t="str">
        <f>IF(ISBLANK('Funções Transações'!AD134),"", 'Funções Transações'!AD134)</f>
        <v/>
      </c>
      <c r="Q287" s="417" t="str">
        <f>IF(ISBLANK('Funções Transações'!AE134),"", 'Funções Transações'!AE134)</f>
        <v/>
      </c>
      <c r="R287" s="417" t="str">
        <f>IF(ISBLANK('Funções Transações'!AF134),"", 'Funções Transações'!AF134)</f>
        <v/>
      </c>
      <c r="S287" s="418" t="str">
        <f>IF(ISBLANK('Funções Transações'!AG134),"", 'Funções Transações'!AG134)</f>
        <v/>
      </c>
      <c r="T287" s="423"/>
      <c r="U287" s="423"/>
      <c r="V287" s="423"/>
      <c r="W287" s="423"/>
      <c r="X287" s="423"/>
      <c r="Y287" s="423"/>
      <c r="Z287" s="423"/>
    </row>
    <row r="288" spans="1:26" ht="12.75" customHeight="1">
      <c r="A288" s="419" t="str">
        <f>IF(ISBLANK('Funções Transações'!C135),"", 'Funções Transações'!C135)</f>
        <v/>
      </c>
      <c r="B288" s="417" t="str">
        <f>IF((A288=""),"",LOOKUP(A288,'Casos de Uso'!$B$3:B$102,'Casos de Uso'!$C$3:C$102))</f>
        <v/>
      </c>
      <c r="C288" s="417" t="str">
        <f>IF(ISBLANK('Funções Transações'!B135),"",'Funções Transações'!B135)</f>
        <v/>
      </c>
      <c r="D288" s="420" t="str">
        <f>IF(ISBLANK('Funções Transações'!M135),"", 'Funções Transações'!M135)</f>
        <v/>
      </c>
      <c r="E288" s="420" t="str">
        <f>IF(ISBLANK('Funções Transações'!N135),"", 'Funções Transações'!N135)</f>
        <v/>
      </c>
      <c r="F288" s="420" t="str">
        <f>IF(ISBLANK('Funções Transações'!O135),"", 'Funções Transações'!O135)</f>
        <v/>
      </c>
      <c r="G288" s="420" t="str">
        <f>IF(ISBLANK('Funções Transações'!P135),"", 'Funções Transações'!P135)</f>
        <v/>
      </c>
      <c r="H288" s="420" t="str">
        <f>IF(ISBLANK('Funções Transações'!Q135),"", 'Funções Transações'!Q135)</f>
        <v/>
      </c>
      <c r="I288" s="421" t="str">
        <f>IF(ISBLANK('Funções Transações'!S135),"", 'Funções Transações'!S135)</f>
        <v/>
      </c>
      <c r="J288" s="421" t="str">
        <f>IF(ISBLANK('Funções Transações'!T135),"", 'Funções Transações'!T135)</f>
        <v/>
      </c>
      <c r="K288" s="421" t="str">
        <f>IF(ISBLANK('Funções Transações'!U135),"", 'Funções Transações'!U135)</f>
        <v/>
      </c>
      <c r="L288" s="420" t="str">
        <f>IF(ISBLANK('Funções Transações'!AA135),"", 'Funções Transações'!AA135)</f>
        <v/>
      </c>
      <c r="M288" s="421" t="str">
        <f>IF(ISBLANK('Funções Transações'!AB135),"", 'Funções Transações'!AB135)</f>
        <v/>
      </c>
      <c r="N288" s="422" t="str">
        <f>IF(ISBLANK('Funções Transações'!R135),"", 'Funções Transações'!R135)</f>
        <v/>
      </c>
      <c r="O288" s="417" t="str">
        <f>IF(ISBLANK('Funções Transações'!AC135),"", 'Funções Transações'!AC135)</f>
        <v/>
      </c>
      <c r="P288" s="417" t="str">
        <f>IF(ISBLANK('Funções Transações'!AD135),"", 'Funções Transações'!AD135)</f>
        <v/>
      </c>
      <c r="Q288" s="417" t="str">
        <f>IF(ISBLANK('Funções Transações'!AE135),"", 'Funções Transações'!AE135)</f>
        <v/>
      </c>
      <c r="R288" s="417" t="str">
        <f>IF(ISBLANK('Funções Transações'!AF135),"", 'Funções Transações'!AF135)</f>
        <v/>
      </c>
      <c r="S288" s="418" t="str">
        <f>IF(ISBLANK('Funções Transações'!AG135),"", 'Funções Transações'!AG135)</f>
        <v/>
      </c>
      <c r="T288" s="423"/>
      <c r="U288" s="423"/>
      <c r="V288" s="423"/>
      <c r="W288" s="423"/>
      <c r="X288" s="423"/>
      <c r="Y288" s="423"/>
      <c r="Z288" s="423"/>
    </row>
    <row r="289" spans="1:26" ht="12.75" customHeight="1">
      <c r="A289" s="419" t="str">
        <f>IF(ISBLANK('Funções Transações'!C136),"", 'Funções Transações'!C136)</f>
        <v/>
      </c>
      <c r="B289" s="417" t="str">
        <f>IF((A289=""),"",LOOKUP(A289,'Casos de Uso'!$B$3:B$102,'Casos de Uso'!$C$3:C$102))</f>
        <v/>
      </c>
      <c r="C289" s="417" t="str">
        <f>IF(ISBLANK('Funções Transações'!B136),"",'Funções Transações'!B136)</f>
        <v/>
      </c>
      <c r="D289" s="420" t="str">
        <f>IF(ISBLANK('Funções Transações'!M136),"", 'Funções Transações'!M136)</f>
        <v/>
      </c>
      <c r="E289" s="420" t="str">
        <f>IF(ISBLANK('Funções Transações'!N136),"", 'Funções Transações'!N136)</f>
        <v/>
      </c>
      <c r="F289" s="420" t="str">
        <f>IF(ISBLANK('Funções Transações'!O136),"", 'Funções Transações'!O136)</f>
        <v/>
      </c>
      <c r="G289" s="420" t="str">
        <f>IF(ISBLANK('Funções Transações'!P136),"", 'Funções Transações'!P136)</f>
        <v/>
      </c>
      <c r="H289" s="420" t="str">
        <f>IF(ISBLANK('Funções Transações'!Q136),"", 'Funções Transações'!Q136)</f>
        <v/>
      </c>
      <c r="I289" s="421" t="str">
        <f>IF(ISBLANK('Funções Transações'!S136),"", 'Funções Transações'!S136)</f>
        <v/>
      </c>
      <c r="J289" s="421" t="str">
        <f>IF(ISBLANK('Funções Transações'!T136),"", 'Funções Transações'!T136)</f>
        <v/>
      </c>
      <c r="K289" s="421" t="str">
        <f>IF(ISBLANK('Funções Transações'!U136),"", 'Funções Transações'!U136)</f>
        <v/>
      </c>
      <c r="L289" s="420" t="str">
        <f>IF(ISBLANK('Funções Transações'!AA136),"", 'Funções Transações'!AA136)</f>
        <v/>
      </c>
      <c r="M289" s="421" t="str">
        <f>IF(ISBLANK('Funções Transações'!AB136),"", 'Funções Transações'!AB136)</f>
        <v/>
      </c>
      <c r="N289" s="422" t="str">
        <f>IF(ISBLANK('Funções Transações'!R136),"", 'Funções Transações'!R136)</f>
        <v/>
      </c>
      <c r="O289" s="417" t="str">
        <f>IF(ISBLANK('Funções Transações'!AC136),"", 'Funções Transações'!AC136)</f>
        <v/>
      </c>
      <c r="P289" s="417" t="str">
        <f>IF(ISBLANK('Funções Transações'!AD136),"", 'Funções Transações'!AD136)</f>
        <v/>
      </c>
      <c r="Q289" s="417" t="str">
        <f>IF(ISBLANK('Funções Transações'!AE136),"", 'Funções Transações'!AE136)</f>
        <v/>
      </c>
      <c r="R289" s="417" t="str">
        <f>IF(ISBLANK('Funções Transações'!AF136),"", 'Funções Transações'!AF136)</f>
        <v/>
      </c>
      <c r="S289" s="418" t="str">
        <f>IF(ISBLANK('Funções Transações'!AG136),"", 'Funções Transações'!AG136)</f>
        <v/>
      </c>
      <c r="T289" s="423"/>
      <c r="U289" s="423"/>
      <c r="V289" s="423"/>
      <c r="W289" s="423"/>
      <c r="X289" s="423"/>
      <c r="Y289" s="423"/>
      <c r="Z289" s="423"/>
    </row>
    <row r="290" spans="1:26" ht="12.75" customHeight="1">
      <c r="A290" s="419" t="str">
        <f>IF(ISBLANK('Funções Transações'!C137),"", 'Funções Transações'!C137)</f>
        <v/>
      </c>
      <c r="B290" s="417" t="str">
        <f>IF((A290=""),"",LOOKUP(A290,'Casos de Uso'!$B$3:B$102,'Casos de Uso'!$C$3:C$102))</f>
        <v/>
      </c>
      <c r="C290" s="417" t="str">
        <f>IF(ISBLANK('Funções Transações'!B137),"",'Funções Transações'!B137)</f>
        <v/>
      </c>
      <c r="D290" s="420" t="str">
        <f>IF(ISBLANK('Funções Transações'!M137),"", 'Funções Transações'!M137)</f>
        <v/>
      </c>
      <c r="E290" s="420" t="str">
        <f>IF(ISBLANK('Funções Transações'!N137),"", 'Funções Transações'!N137)</f>
        <v/>
      </c>
      <c r="F290" s="420" t="str">
        <f>IF(ISBLANK('Funções Transações'!O137),"", 'Funções Transações'!O137)</f>
        <v/>
      </c>
      <c r="G290" s="420" t="str">
        <f>IF(ISBLANK('Funções Transações'!P137),"", 'Funções Transações'!P137)</f>
        <v/>
      </c>
      <c r="H290" s="420" t="str">
        <f>IF(ISBLANK('Funções Transações'!Q137),"", 'Funções Transações'!Q137)</f>
        <v/>
      </c>
      <c r="I290" s="421" t="str">
        <f>IF(ISBLANK('Funções Transações'!S137),"", 'Funções Transações'!S137)</f>
        <v/>
      </c>
      <c r="J290" s="421" t="str">
        <f>IF(ISBLANK('Funções Transações'!T137),"", 'Funções Transações'!T137)</f>
        <v/>
      </c>
      <c r="K290" s="421" t="str">
        <f>IF(ISBLANK('Funções Transações'!U137),"", 'Funções Transações'!U137)</f>
        <v/>
      </c>
      <c r="L290" s="420" t="str">
        <f>IF(ISBLANK('Funções Transações'!AA137),"", 'Funções Transações'!AA137)</f>
        <v/>
      </c>
      <c r="M290" s="421" t="str">
        <f>IF(ISBLANK('Funções Transações'!AB137),"", 'Funções Transações'!AB137)</f>
        <v/>
      </c>
      <c r="N290" s="422" t="str">
        <f>IF(ISBLANK('Funções Transações'!R137),"", 'Funções Transações'!R137)</f>
        <v/>
      </c>
      <c r="O290" s="417" t="str">
        <f>IF(ISBLANK('Funções Transações'!AC137),"", 'Funções Transações'!AC137)</f>
        <v/>
      </c>
      <c r="P290" s="417" t="str">
        <f>IF(ISBLANK('Funções Transações'!AD137),"", 'Funções Transações'!AD137)</f>
        <v/>
      </c>
      <c r="Q290" s="417" t="str">
        <f>IF(ISBLANK('Funções Transações'!AE137),"", 'Funções Transações'!AE137)</f>
        <v/>
      </c>
      <c r="R290" s="417" t="str">
        <f>IF(ISBLANK('Funções Transações'!AF137),"", 'Funções Transações'!AF137)</f>
        <v/>
      </c>
      <c r="S290" s="418" t="str">
        <f>IF(ISBLANK('Funções Transações'!AG137),"", 'Funções Transações'!AG137)</f>
        <v/>
      </c>
      <c r="T290" s="423"/>
      <c r="U290" s="423"/>
      <c r="V290" s="423"/>
      <c r="W290" s="423"/>
      <c r="X290" s="423"/>
      <c r="Y290" s="423"/>
      <c r="Z290" s="423"/>
    </row>
    <row r="291" spans="1:26" ht="12.75" customHeight="1">
      <c r="A291" s="419" t="str">
        <f>IF(ISBLANK('Funções Transações'!C138),"", 'Funções Transações'!C138)</f>
        <v/>
      </c>
      <c r="B291" s="417" t="str">
        <f>IF((A291=""),"",LOOKUP(A291,'Casos de Uso'!$B$3:B$102,'Casos de Uso'!$C$3:C$102))</f>
        <v/>
      </c>
      <c r="C291" s="417" t="str">
        <f>IF(ISBLANK('Funções Transações'!B138),"",'Funções Transações'!B138)</f>
        <v/>
      </c>
      <c r="D291" s="420" t="str">
        <f>IF(ISBLANK('Funções Transações'!M138),"", 'Funções Transações'!M138)</f>
        <v/>
      </c>
      <c r="E291" s="420" t="str">
        <f>IF(ISBLANK('Funções Transações'!N138),"", 'Funções Transações'!N138)</f>
        <v/>
      </c>
      <c r="F291" s="420" t="str">
        <f>IF(ISBLANK('Funções Transações'!O138),"", 'Funções Transações'!O138)</f>
        <v/>
      </c>
      <c r="G291" s="420" t="str">
        <f>IF(ISBLANK('Funções Transações'!P138),"", 'Funções Transações'!P138)</f>
        <v/>
      </c>
      <c r="H291" s="420" t="str">
        <f>IF(ISBLANK('Funções Transações'!Q138),"", 'Funções Transações'!Q138)</f>
        <v/>
      </c>
      <c r="I291" s="421" t="str">
        <f>IF(ISBLANK('Funções Transações'!S138),"", 'Funções Transações'!S138)</f>
        <v/>
      </c>
      <c r="J291" s="421" t="str">
        <f>IF(ISBLANK('Funções Transações'!T138),"", 'Funções Transações'!T138)</f>
        <v/>
      </c>
      <c r="K291" s="421" t="str">
        <f>IF(ISBLANK('Funções Transações'!U138),"", 'Funções Transações'!U138)</f>
        <v/>
      </c>
      <c r="L291" s="420" t="str">
        <f>IF(ISBLANK('Funções Transações'!AA138),"", 'Funções Transações'!AA138)</f>
        <v/>
      </c>
      <c r="M291" s="421" t="str">
        <f>IF(ISBLANK('Funções Transações'!AB138),"", 'Funções Transações'!AB138)</f>
        <v/>
      </c>
      <c r="N291" s="422" t="str">
        <f>IF(ISBLANK('Funções Transações'!R138),"", 'Funções Transações'!R138)</f>
        <v/>
      </c>
      <c r="O291" s="417" t="str">
        <f>IF(ISBLANK('Funções Transações'!AC138),"", 'Funções Transações'!AC138)</f>
        <v/>
      </c>
      <c r="P291" s="417" t="str">
        <f>IF(ISBLANK('Funções Transações'!AD138),"", 'Funções Transações'!AD138)</f>
        <v/>
      </c>
      <c r="Q291" s="417" t="str">
        <f>IF(ISBLANK('Funções Transações'!AE138),"", 'Funções Transações'!AE138)</f>
        <v/>
      </c>
      <c r="R291" s="417" t="str">
        <f>IF(ISBLANK('Funções Transações'!AF138),"", 'Funções Transações'!AF138)</f>
        <v/>
      </c>
      <c r="S291" s="418" t="str">
        <f>IF(ISBLANK('Funções Transações'!AG138),"", 'Funções Transações'!AG138)</f>
        <v/>
      </c>
      <c r="T291" s="423"/>
      <c r="U291" s="423"/>
      <c r="V291" s="423"/>
      <c r="W291" s="423"/>
      <c r="X291" s="423"/>
      <c r="Y291" s="423"/>
      <c r="Z291" s="423"/>
    </row>
    <row r="292" spans="1:26" ht="12.75" customHeight="1">
      <c r="A292" s="419" t="str">
        <f>IF(ISBLANK('Funções Transações'!C139),"", 'Funções Transações'!C139)</f>
        <v/>
      </c>
      <c r="B292" s="417" t="str">
        <f>IF((A292=""),"",LOOKUP(A292,'Casos de Uso'!$B$3:B$102,'Casos de Uso'!$C$3:C$102))</f>
        <v/>
      </c>
      <c r="C292" s="417" t="str">
        <f>IF(ISBLANK('Funções Transações'!B139),"",'Funções Transações'!B139)</f>
        <v/>
      </c>
      <c r="D292" s="420" t="str">
        <f>IF(ISBLANK('Funções Transações'!M139),"", 'Funções Transações'!M139)</f>
        <v/>
      </c>
      <c r="E292" s="420" t="str">
        <f>IF(ISBLANK('Funções Transações'!N139),"", 'Funções Transações'!N139)</f>
        <v/>
      </c>
      <c r="F292" s="420" t="str">
        <f>IF(ISBLANK('Funções Transações'!O139),"", 'Funções Transações'!O139)</f>
        <v/>
      </c>
      <c r="G292" s="420" t="str">
        <f>IF(ISBLANK('Funções Transações'!P139),"", 'Funções Transações'!P139)</f>
        <v/>
      </c>
      <c r="H292" s="420" t="str">
        <f>IF(ISBLANK('Funções Transações'!Q139),"", 'Funções Transações'!Q139)</f>
        <v/>
      </c>
      <c r="I292" s="421" t="str">
        <f>IF(ISBLANK('Funções Transações'!S139),"", 'Funções Transações'!S139)</f>
        <v/>
      </c>
      <c r="J292" s="421" t="str">
        <f>IF(ISBLANK('Funções Transações'!T139),"", 'Funções Transações'!T139)</f>
        <v/>
      </c>
      <c r="K292" s="421" t="str">
        <f>IF(ISBLANK('Funções Transações'!U139),"", 'Funções Transações'!U139)</f>
        <v/>
      </c>
      <c r="L292" s="420" t="str">
        <f>IF(ISBLANK('Funções Transações'!AA139),"", 'Funções Transações'!AA139)</f>
        <v/>
      </c>
      <c r="M292" s="421" t="str">
        <f>IF(ISBLANK('Funções Transações'!AB139),"", 'Funções Transações'!AB139)</f>
        <v/>
      </c>
      <c r="N292" s="422" t="str">
        <f>IF(ISBLANK('Funções Transações'!R139),"", 'Funções Transações'!R139)</f>
        <v/>
      </c>
      <c r="O292" s="417" t="str">
        <f>IF(ISBLANK('Funções Transações'!AC139),"", 'Funções Transações'!AC139)</f>
        <v/>
      </c>
      <c r="P292" s="417" t="str">
        <f>IF(ISBLANK('Funções Transações'!AD139),"", 'Funções Transações'!AD139)</f>
        <v/>
      </c>
      <c r="Q292" s="417" t="str">
        <f>IF(ISBLANK('Funções Transações'!AE139),"", 'Funções Transações'!AE139)</f>
        <v/>
      </c>
      <c r="R292" s="417" t="str">
        <f>IF(ISBLANK('Funções Transações'!AF139),"", 'Funções Transações'!AF139)</f>
        <v/>
      </c>
      <c r="S292" s="418" t="str">
        <f>IF(ISBLANK('Funções Transações'!AG139),"", 'Funções Transações'!AG139)</f>
        <v/>
      </c>
      <c r="T292" s="423"/>
      <c r="U292" s="423"/>
      <c r="V292" s="423"/>
      <c r="W292" s="423"/>
      <c r="X292" s="423"/>
      <c r="Y292" s="423"/>
      <c r="Z292" s="423"/>
    </row>
    <row r="293" spans="1:26" ht="12.75" customHeight="1">
      <c r="A293" s="419" t="str">
        <f>IF(ISBLANK('Funções Transações'!C140),"", 'Funções Transações'!C140)</f>
        <v/>
      </c>
      <c r="B293" s="417" t="str">
        <f>IF((A293=""),"",LOOKUP(A293,'Casos de Uso'!$B$3:B$102,'Casos de Uso'!$C$3:C$102))</f>
        <v/>
      </c>
      <c r="C293" s="417" t="str">
        <f>IF(ISBLANK('Funções Transações'!B140),"",'Funções Transações'!B140)</f>
        <v/>
      </c>
      <c r="D293" s="420" t="str">
        <f>IF(ISBLANK('Funções Transações'!M140),"", 'Funções Transações'!M140)</f>
        <v/>
      </c>
      <c r="E293" s="420" t="str">
        <f>IF(ISBLANK('Funções Transações'!N140),"", 'Funções Transações'!N140)</f>
        <v/>
      </c>
      <c r="F293" s="420" t="str">
        <f>IF(ISBLANK('Funções Transações'!O140),"", 'Funções Transações'!O140)</f>
        <v/>
      </c>
      <c r="G293" s="420" t="str">
        <f>IF(ISBLANK('Funções Transações'!P140),"", 'Funções Transações'!P140)</f>
        <v/>
      </c>
      <c r="H293" s="420" t="str">
        <f>IF(ISBLANK('Funções Transações'!Q140),"", 'Funções Transações'!Q140)</f>
        <v/>
      </c>
      <c r="I293" s="421" t="str">
        <f>IF(ISBLANK('Funções Transações'!S140),"", 'Funções Transações'!S140)</f>
        <v/>
      </c>
      <c r="J293" s="421" t="str">
        <f>IF(ISBLANK('Funções Transações'!T140),"", 'Funções Transações'!T140)</f>
        <v/>
      </c>
      <c r="K293" s="421" t="str">
        <f>IF(ISBLANK('Funções Transações'!U140),"", 'Funções Transações'!U140)</f>
        <v/>
      </c>
      <c r="L293" s="420" t="str">
        <f>IF(ISBLANK('Funções Transações'!AA140),"", 'Funções Transações'!AA140)</f>
        <v/>
      </c>
      <c r="M293" s="421" t="str">
        <f>IF(ISBLANK('Funções Transações'!AB140),"", 'Funções Transações'!AB140)</f>
        <v/>
      </c>
      <c r="N293" s="422" t="str">
        <f>IF(ISBLANK('Funções Transações'!R140),"", 'Funções Transações'!R140)</f>
        <v/>
      </c>
      <c r="O293" s="417" t="str">
        <f>IF(ISBLANK('Funções Transações'!AC140),"", 'Funções Transações'!AC140)</f>
        <v/>
      </c>
      <c r="P293" s="417" t="str">
        <f>IF(ISBLANK('Funções Transações'!AD140),"", 'Funções Transações'!AD140)</f>
        <v/>
      </c>
      <c r="Q293" s="417" t="str">
        <f>IF(ISBLANK('Funções Transações'!AE140),"", 'Funções Transações'!AE140)</f>
        <v/>
      </c>
      <c r="R293" s="417" t="str">
        <f>IF(ISBLANK('Funções Transações'!AF140),"", 'Funções Transações'!AF140)</f>
        <v/>
      </c>
      <c r="S293" s="418" t="str">
        <f>IF(ISBLANK('Funções Transações'!AG140),"", 'Funções Transações'!AG140)</f>
        <v/>
      </c>
      <c r="T293" s="423"/>
      <c r="U293" s="423"/>
      <c r="V293" s="423"/>
      <c r="W293" s="423"/>
      <c r="X293" s="423"/>
      <c r="Y293" s="423"/>
      <c r="Z293" s="423"/>
    </row>
    <row r="294" spans="1:26" ht="12.75" customHeight="1">
      <c r="A294" s="419" t="str">
        <f>IF(ISBLANK('Funções Transações'!C141),"", 'Funções Transações'!C141)</f>
        <v/>
      </c>
      <c r="B294" s="417" t="str">
        <f>IF((A294=""),"",LOOKUP(A294,'Casos de Uso'!$B$3:B$102,'Casos de Uso'!$C$3:C$102))</f>
        <v/>
      </c>
      <c r="C294" s="417" t="str">
        <f>IF(ISBLANK('Funções Transações'!B141),"",'Funções Transações'!B141)</f>
        <v/>
      </c>
      <c r="D294" s="420" t="str">
        <f>IF(ISBLANK('Funções Transações'!M141),"", 'Funções Transações'!M141)</f>
        <v/>
      </c>
      <c r="E294" s="420" t="str">
        <f>IF(ISBLANK('Funções Transações'!N141),"", 'Funções Transações'!N141)</f>
        <v/>
      </c>
      <c r="F294" s="420" t="str">
        <f>IF(ISBLANK('Funções Transações'!O141),"", 'Funções Transações'!O141)</f>
        <v/>
      </c>
      <c r="G294" s="420" t="str">
        <f>IF(ISBLANK('Funções Transações'!P141),"", 'Funções Transações'!P141)</f>
        <v/>
      </c>
      <c r="H294" s="420" t="str">
        <f>IF(ISBLANK('Funções Transações'!Q141),"", 'Funções Transações'!Q141)</f>
        <v/>
      </c>
      <c r="I294" s="421" t="str">
        <f>IF(ISBLANK('Funções Transações'!S141),"", 'Funções Transações'!S141)</f>
        <v/>
      </c>
      <c r="J294" s="421" t="str">
        <f>IF(ISBLANK('Funções Transações'!T141),"", 'Funções Transações'!T141)</f>
        <v/>
      </c>
      <c r="K294" s="421" t="str">
        <f>IF(ISBLANK('Funções Transações'!U141),"", 'Funções Transações'!U141)</f>
        <v/>
      </c>
      <c r="L294" s="420" t="str">
        <f>IF(ISBLANK('Funções Transações'!AA141),"", 'Funções Transações'!AA141)</f>
        <v/>
      </c>
      <c r="M294" s="421" t="str">
        <f>IF(ISBLANK('Funções Transações'!AB141),"", 'Funções Transações'!AB141)</f>
        <v/>
      </c>
      <c r="N294" s="422" t="str">
        <f>IF(ISBLANK('Funções Transações'!R141),"", 'Funções Transações'!R141)</f>
        <v/>
      </c>
      <c r="O294" s="417" t="str">
        <f>IF(ISBLANK('Funções Transações'!AC141),"", 'Funções Transações'!AC141)</f>
        <v/>
      </c>
      <c r="P294" s="417" t="str">
        <f>IF(ISBLANK('Funções Transações'!AD141),"", 'Funções Transações'!AD141)</f>
        <v/>
      </c>
      <c r="Q294" s="417" t="str">
        <f>IF(ISBLANK('Funções Transações'!AE141),"", 'Funções Transações'!AE141)</f>
        <v/>
      </c>
      <c r="R294" s="417" t="str">
        <f>IF(ISBLANK('Funções Transações'!AF141),"", 'Funções Transações'!AF141)</f>
        <v/>
      </c>
      <c r="S294" s="418" t="str">
        <f>IF(ISBLANK('Funções Transações'!AG141),"", 'Funções Transações'!AG141)</f>
        <v/>
      </c>
      <c r="T294" s="423"/>
      <c r="U294" s="423"/>
      <c r="V294" s="423"/>
      <c r="W294" s="423"/>
      <c r="X294" s="423"/>
      <c r="Y294" s="423"/>
      <c r="Z294" s="423"/>
    </row>
    <row r="295" spans="1:26" ht="12.75" customHeight="1">
      <c r="A295" s="419" t="str">
        <f>IF(ISBLANK('Funções Transações'!C142),"", 'Funções Transações'!C142)</f>
        <v/>
      </c>
      <c r="B295" s="417" t="str">
        <f>IF((A295=""),"",LOOKUP(A295,'Casos de Uso'!$B$3:B$102,'Casos de Uso'!$C$3:C$102))</f>
        <v/>
      </c>
      <c r="C295" s="417" t="str">
        <f>IF(ISBLANK('Funções Transações'!B142),"",'Funções Transações'!B142)</f>
        <v/>
      </c>
      <c r="D295" s="420" t="str">
        <f>IF(ISBLANK('Funções Transações'!M142),"", 'Funções Transações'!M142)</f>
        <v/>
      </c>
      <c r="E295" s="420" t="str">
        <f>IF(ISBLANK('Funções Transações'!N142),"", 'Funções Transações'!N142)</f>
        <v/>
      </c>
      <c r="F295" s="420" t="str">
        <f>IF(ISBLANK('Funções Transações'!O142),"", 'Funções Transações'!O142)</f>
        <v/>
      </c>
      <c r="G295" s="420" t="str">
        <f>IF(ISBLANK('Funções Transações'!P142),"", 'Funções Transações'!P142)</f>
        <v/>
      </c>
      <c r="H295" s="420" t="str">
        <f>IF(ISBLANK('Funções Transações'!Q142),"", 'Funções Transações'!Q142)</f>
        <v/>
      </c>
      <c r="I295" s="421" t="str">
        <f>IF(ISBLANK('Funções Transações'!S142),"", 'Funções Transações'!S142)</f>
        <v/>
      </c>
      <c r="J295" s="421" t="str">
        <f>IF(ISBLANK('Funções Transações'!T142),"", 'Funções Transações'!T142)</f>
        <v/>
      </c>
      <c r="K295" s="421" t="str">
        <f>IF(ISBLANK('Funções Transações'!U142),"", 'Funções Transações'!U142)</f>
        <v/>
      </c>
      <c r="L295" s="420" t="str">
        <f>IF(ISBLANK('Funções Transações'!AA142),"", 'Funções Transações'!AA142)</f>
        <v/>
      </c>
      <c r="M295" s="421" t="str">
        <f>IF(ISBLANK('Funções Transações'!AB142),"", 'Funções Transações'!AB142)</f>
        <v/>
      </c>
      <c r="N295" s="422" t="str">
        <f>IF(ISBLANK('Funções Transações'!R142),"", 'Funções Transações'!R142)</f>
        <v/>
      </c>
      <c r="O295" s="417" t="str">
        <f>IF(ISBLANK('Funções Transações'!AC142),"", 'Funções Transações'!AC142)</f>
        <v/>
      </c>
      <c r="P295" s="417" t="str">
        <f>IF(ISBLANK('Funções Transações'!AD142),"", 'Funções Transações'!AD142)</f>
        <v/>
      </c>
      <c r="Q295" s="417" t="str">
        <f>IF(ISBLANK('Funções Transações'!AE142),"", 'Funções Transações'!AE142)</f>
        <v/>
      </c>
      <c r="R295" s="417" t="str">
        <f>IF(ISBLANK('Funções Transações'!AF142),"", 'Funções Transações'!AF142)</f>
        <v/>
      </c>
      <c r="S295" s="418" t="str">
        <f>IF(ISBLANK('Funções Transações'!AG142),"", 'Funções Transações'!AG142)</f>
        <v/>
      </c>
      <c r="T295" s="423"/>
      <c r="U295" s="423"/>
      <c r="V295" s="423"/>
      <c r="W295" s="423"/>
      <c r="X295" s="423"/>
      <c r="Y295" s="423"/>
      <c r="Z295" s="423"/>
    </row>
    <row r="296" spans="1:26" ht="12.75" customHeight="1">
      <c r="A296" s="419" t="str">
        <f>IF(ISBLANK('Funções Transações'!C143),"", 'Funções Transações'!C143)</f>
        <v/>
      </c>
      <c r="B296" s="417" t="str">
        <f>IF((A296=""),"",LOOKUP(A296,'Casos de Uso'!$B$3:B$102,'Casos de Uso'!$C$3:C$102))</f>
        <v/>
      </c>
      <c r="C296" s="417" t="str">
        <f>IF(ISBLANK('Funções Transações'!B143),"",'Funções Transações'!B143)</f>
        <v/>
      </c>
      <c r="D296" s="420" t="str">
        <f>IF(ISBLANK('Funções Transações'!M143),"", 'Funções Transações'!M143)</f>
        <v/>
      </c>
      <c r="E296" s="420" t="str">
        <f>IF(ISBLANK('Funções Transações'!N143),"", 'Funções Transações'!N143)</f>
        <v/>
      </c>
      <c r="F296" s="420" t="str">
        <f>IF(ISBLANK('Funções Transações'!O143),"", 'Funções Transações'!O143)</f>
        <v/>
      </c>
      <c r="G296" s="420" t="str">
        <f>IF(ISBLANK('Funções Transações'!P143),"", 'Funções Transações'!P143)</f>
        <v/>
      </c>
      <c r="H296" s="420" t="str">
        <f>IF(ISBLANK('Funções Transações'!Q143),"", 'Funções Transações'!Q143)</f>
        <v/>
      </c>
      <c r="I296" s="421" t="str">
        <f>IF(ISBLANK('Funções Transações'!S143),"", 'Funções Transações'!S143)</f>
        <v/>
      </c>
      <c r="J296" s="421" t="str">
        <f>IF(ISBLANK('Funções Transações'!T143),"", 'Funções Transações'!T143)</f>
        <v/>
      </c>
      <c r="K296" s="421" t="str">
        <f>IF(ISBLANK('Funções Transações'!U143),"", 'Funções Transações'!U143)</f>
        <v/>
      </c>
      <c r="L296" s="420" t="str">
        <f>IF(ISBLANK('Funções Transações'!AA143),"", 'Funções Transações'!AA143)</f>
        <v/>
      </c>
      <c r="M296" s="421" t="str">
        <f>IF(ISBLANK('Funções Transações'!AB143),"", 'Funções Transações'!AB143)</f>
        <v/>
      </c>
      <c r="N296" s="422" t="str">
        <f>IF(ISBLANK('Funções Transações'!R143),"", 'Funções Transações'!R143)</f>
        <v/>
      </c>
      <c r="O296" s="417" t="str">
        <f>IF(ISBLANK('Funções Transações'!AC143),"", 'Funções Transações'!AC143)</f>
        <v/>
      </c>
      <c r="P296" s="417" t="str">
        <f>IF(ISBLANK('Funções Transações'!AD143),"", 'Funções Transações'!AD143)</f>
        <v/>
      </c>
      <c r="Q296" s="417" t="str">
        <f>IF(ISBLANK('Funções Transações'!AE143),"", 'Funções Transações'!AE143)</f>
        <v/>
      </c>
      <c r="R296" s="417" t="str">
        <f>IF(ISBLANK('Funções Transações'!AF143),"", 'Funções Transações'!AF143)</f>
        <v/>
      </c>
      <c r="S296" s="418" t="str">
        <f>IF(ISBLANK('Funções Transações'!AG143),"", 'Funções Transações'!AG143)</f>
        <v/>
      </c>
      <c r="T296" s="423"/>
      <c r="U296" s="423"/>
      <c r="V296" s="423"/>
      <c r="W296" s="423"/>
      <c r="X296" s="423"/>
      <c r="Y296" s="423"/>
      <c r="Z296" s="423"/>
    </row>
    <row r="297" spans="1:26" ht="12.75" customHeight="1">
      <c r="A297" s="419" t="str">
        <f>IF(ISBLANK('Funções Transações'!C144),"", 'Funções Transações'!C144)</f>
        <v/>
      </c>
      <c r="B297" s="417" t="str">
        <f>IF((A297=""),"",LOOKUP(A297,'Casos de Uso'!$B$3:B$102,'Casos de Uso'!$C$3:C$102))</f>
        <v/>
      </c>
      <c r="C297" s="417" t="str">
        <f>IF(ISBLANK('Funções Transações'!B144),"",'Funções Transações'!B144)</f>
        <v/>
      </c>
      <c r="D297" s="420" t="str">
        <f>IF(ISBLANK('Funções Transações'!M144),"", 'Funções Transações'!M144)</f>
        <v/>
      </c>
      <c r="E297" s="420" t="str">
        <f>IF(ISBLANK('Funções Transações'!N144),"", 'Funções Transações'!N144)</f>
        <v/>
      </c>
      <c r="F297" s="420" t="str">
        <f>IF(ISBLANK('Funções Transações'!O144),"", 'Funções Transações'!O144)</f>
        <v/>
      </c>
      <c r="G297" s="420" t="str">
        <f>IF(ISBLANK('Funções Transações'!P144),"", 'Funções Transações'!P144)</f>
        <v/>
      </c>
      <c r="H297" s="420" t="str">
        <f>IF(ISBLANK('Funções Transações'!Q144),"", 'Funções Transações'!Q144)</f>
        <v/>
      </c>
      <c r="I297" s="421" t="str">
        <f>IF(ISBLANK('Funções Transações'!S144),"", 'Funções Transações'!S144)</f>
        <v/>
      </c>
      <c r="J297" s="421" t="str">
        <f>IF(ISBLANK('Funções Transações'!T144),"", 'Funções Transações'!T144)</f>
        <v/>
      </c>
      <c r="K297" s="421" t="str">
        <f>IF(ISBLANK('Funções Transações'!U144),"", 'Funções Transações'!U144)</f>
        <v/>
      </c>
      <c r="L297" s="420" t="str">
        <f>IF(ISBLANK('Funções Transações'!AA144),"", 'Funções Transações'!AA144)</f>
        <v/>
      </c>
      <c r="M297" s="421" t="str">
        <f>IF(ISBLANK('Funções Transações'!AB144),"", 'Funções Transações'!AB144)</f>
        <v/>
      </c>
      <c r="N297" s="422" t="str">
        <f>IF(ISBLANK('Funções Transações'!R144),"", 'Funções Transações'!R144)</f>
        <v/>
      </c>
      <c r="O297" s="417" t="str">
        <f>IF(ISBLANK('Funções Transações'!AC144),"", 'Funções Transações'!AC144)</f>
        <v/>
      </c>
      <c r="P297" s="417" t="str">
        <f>IF(ISBLANK('Funções Transações'!AD144),"", 'Funções Transações'!AD144)</f>
        <v/>
      </c>
      <c r="Q297" s="417" t="str">
        <f>IF(ISBLANK('Funções Transações'!AE144),"", 'Funções Transações'!AE144)</f>
        <v/>
      </c>
      <c r="R297" s="417" t="str">
        <f>IF(ISBLANK('Funções Transações'!AF144),"", 'Funções Transações'!AF144)</f>
        <v/>
      </c>
      <c r="S297" s="418" t="str">
        <f>IF(ISBLANK('Funções Transações'!AG144),"", 'Funções Transações'!AG144)</f>
        <v/>
      </c>
      <c r="T297" s="423"/>
      <c r="U297" s="423"/>
      <c r="V297" s="423"/>
      <c r="W297" s="423"/>
      <c r="X297" s="423"/>
      <c r="Y297" s="423"/>
      <c r="Z297" s="423"/>
    </row>
    <row r="298" spans="1:26" ht="12.75" customHeight="1">
      <c r="A298" s="419" t="str">
        <f>IF(ISBLANK('Funções Transações'!C145),"", 'Funções Transações'!C145)</f>
        <v/>
      </c>
      <c r="B298" s="417" t="str">
        <f>IF((A298=""),"",LOOKUP(A298,'Casos de Uso'!$B$3:B$102,'Casos de Uso'!$C$3:C$102))</f>
        <v/>
      </c>
      <c r="C298" s="417" t="str">
        <f>IF(ISBLANK('Funções Transações'!B145),"",'Funções Transações'!B145)</f>
        <v/>
      </c>
      <c r="D298" s="420" t="str">
        <f>IF(ISBLANK('Funções Transações'!M145),"", 'Funções Transações'!M145)</f>
        <v/>
      </c>
      <c r="E298" s="420" t="str">
        <f>IF(ISBLANK('Funções Transações'!N145),"", 'Funções Transações'!N145)</f>
        <v/>
      </c>
      <c r="F298" s="420" t="str">
        <f>IF(ISBLANK('Funções Transações'!O145),"", 'Funções Transações'!O145)</f>
        <v/>
      </c>
      <c r="G298" s="420" t="str">
        <f>IF(ISBLANK('Funções Transações'!P145),"", 'Funções Transações'!P145)</f>
        <v/>
      </c>
      <c r="H298" s="420" t="str">
        <f>IF(ISBLANK('Funções Transações'!Q145),"", 'Funções Transações'!Q145)</f>
        <v/>
      </c>
      <c r="I298" s="421" t="str">
        <f>IF(ISBLANK('Funções Transações'!S145),"", 'Funções Transações'!S145)</f>
        <v/>
      </c>
      <c r="J298" s="421" t="str">
        <f>IF(ISBLANK('Funções Transações'!T145),"", 'Funções Transações'!T145)</f>
        <v/>
      </c>
      <c r="K298" s="421" t="str">
        <f>IF(ISBLANK('Funções Transações'!U145),"", 'Funções Transações'!U145)</f>
        <v/>
      </c>
      <c r="L298" s="420" t="str">
        <f>IF(ISBLANK('Funções Transações'!AA145),"", 'Funções Transações'!AA145)</f>
        <v/>
      </c>
      <c r="M298" s="421" t="str">
        <f>IF(ISBLANK('Funções Transações'!AB145),"", 'Funções Transações'!AB145)</f>
        <v/>
      </c>
      <c r="N298" s="422" t="str">
        <f>IF(ISBLANK('Funções Transações'!R145),"", 'Funções Transações'!R145)</f>
        <v/>
      </c>
      <c r="O298" s="417" t="str">
        <f>IF(ISBLANK('Funções Transações'!AC145),"", 'Funções Transações'!AC145)</f>
        <v/>
      </c>
      <c r="P298" s="417" t="str">
        <f>IF(ISBLANK('Funções Transações'!AD145),"", 'Funções Transações'!AD145)</f>
        <v/>
      </c>
      <c r="Q298" s="417" t="str">
        <f>IF(ISBLANK('Funções Transações'!AE145),"", 'Funções Transações'!AE145)</f>
        <v/>
      </c>
      <c r="R298" s="417" t="str">
        <f>IF(ISBLANK('Funções Transações'!AF145),"", 'Funções Transações'!AF145)</f>
        <v/>
      </c>
      <c r="S298" s="418" t="str">
        <f>IF(ISBLANK('Funções Transações'!AG145),"", 'Funções Transações'!AG145)</f>
        <v/>
      </c>
      <c r="T298" s="423"/>
      <c r="U298" s="423"/>
      <c r="V298" s="423"/>
      <c r="W298" s="423"/>
      <c r="X298" s="423"/>
      <c r="Y298" s="423"/>
      <c r="Z298" s="423"/>
    </row>
    <row r="299" spans="1:26" ht="12.75" customHeight="1">
      <c r="A299" s="419" t="str">
        <f>IF(ISBLANK('Funções Transações'!C146),"", 'Funções Transações'!C146)</f>
        <v/>
      </c>
      <c r="B299" s="417" t="str">
        <f>IF((A299=""),"",LOOKUP(A299,'Casos de Uso'!$B$3:B$102,'Casos de Uso'!$C$3:C$102))</f>
        <v/>
      </c>
      <c r="C299" s="417" t="str">
        <f>IF(ISBLANK('Funções Transações'!B146),"",'Funções Transações'!B146)</f>
        <v/>
      </c>
      <c r="D299" s="420" t="str">
        <f>IF(ISBLANK('Funções Transações'!M146),"", 'Funções Transações'!M146)</f>
        <v/>
      </c>
      <c r="E299" s="420" t="str">
        <f>IF(ISBLANK('Funções Transações'!N146),"", 'Funções Transações'!N146)</f>
        <v/>
      </c>
      <c r="F299" s="420" t="str">
        <f>IF(ISBLANK('Funções Transações'!O146),"", 'Funções Transações'!O146)</f>
        <v/>
      </c>
      <c r="G299" s="420" t="str">
        <f>IF(ISBLANK('Funções Transações'!P146),"", 'Funções Transações'!P146)</f>
        <v/>
      </c>
      <c r="H299" s="420" t="str">
        <f>IF(ISBLANK('Funções Transações'!Q146),"", 'Funções Transações'!Q146)</f>
        <v/>
      </c>
      <c r="I299" s="421" t="str">
        <f>IF(ISBLANK('Funções Transações'!S146),"", 'Funções Transações'!S146)</f>
        <v/>
      </c>
      <c r="J299" s="421" t="str">
        <f>IF(ISBLANK('Funções Transações'!T146),"", 'Funções Transações'!T146)</f>
        <v/>
      </c>
      <c r="K299" s="421" t="str">
        <f>IF(ISBLANK('Funções Transações'!U146),"", 'Funções Transações'!U146)</f>
        <v/>
      </c>
      <c r="L299" s="420" t="str">
        <f>IF(ISBLANK('Funções Transações'!AA146),"", 'Funções Transações'!AA146)</f>
        <v/>
      </c>
      <c r="M299" s="421" t="str">
        <f>IF(ISBLANK('Funções Transações'!AB146),"", 'Funções Transações'!AB146)</f>
        <v/>
      </c>
      <c r="N299" s="422" t="str">
        <f>IF(ISBLANK('Funções Transações'!R146),"", 'Funções Transações'!R146)</f>
        <v/>
      </c>
      <c r="O299" s="417" t="str">
        <f>IF(ISBLANK('Funções Transações'!AC146),"", 'Funções Transações'!AC146)</f>
        <v/>
      </c>
      <c r="P299" s="417" t="str">
        <f>IF(ISBLANK('Funções Transações'!AD146),"", 'Funções Transações'!AD146)</f>
        <v/>
      </c>
      <c r="Q299" s="417" t="str">
        <f>IF(ISBLANK('Funções Transações'!AE146),"", 'Funções Transações'!AE146)</f>
        <v/>
      </c>
      <c r="R299" s="417" t="str">
        <f>IF(ISBLANK('Funções Transações'!AF146),"", 'Funções Transações'!AF146)</f>
        <v/>
      </c>
      <c r="S299" s="418" t="str">
        <f>IF(ISBLANK('Funções Transações'!AG146),"", 'Funções Transações'!AG146)</f>
        <v/>
      </c>
      <c r="T299" s="423"/>
      <c r="U299" s="423"/>
      <c r="V299" s="423"/>
      <c r="W299" s="423"/>
      <c r="X299" s="423"/>
      <c r="Y299" s="423"/>
      <c r="Z299" s="423"/>
    </row>
    <row r="300" spans="1:26" ht="12.75" customHeight="1">
      <c r="A300" s="419" t="str">
        <f>IF(ISBLANK('Funções Transações'!C147),"", 'Funções Transações'!C147)</f>
        <v/>
      </c>
      <c r="B300" s="417" t="str">
        <f>IF((A300=""),"",LOOKUP(A300,'Casos de Uso'!$B$3:B$102,'Casos de Uso'!$C$3:C$102))</f>
        <v/>
      </c>
      <c r="C300" s="417" t="str">
        <f>IF(ISBLANK('Funções Transações'!B147),"",'Funções Transações'!B147)</f>
        <v/>
      </c>
      <c r="D300" s="420" t="str">
        <f>IF(ISBLANK('Funções Transações'!M147),"", 'Funções Transações'!M147)</f>
        <v/>
      </c>
      <c r="E300" s="420" t="str">
        <f>IF(ISBLANK('Funções Transações'!N147),"", 'Funções Transações'!N147)</f>
        <v/>
      </c>
      <c r="F300" s="420" t="str">
        <f>IF(ISBLANK('Funções Transações'!O147),"", 'Funções Transações'!O147)</f>
        <v/>
      </c>
      <c r="G300" s="420" t="str">
        <f>IF(ISBLANK('Funções Transações'!P147),"", 'Funções Transações'!P147)</f>
        <v/>
      </c>
      <c r="H300" s="420" t="str">
        <f>IF(ISBLANK('Funções Transações'!Q147),"", 'Funções Transações'!Q147)</f>
        <v/>
      </c>
      <c r="I300" s="421" t="str">
        <f>IF(ISBLANK('Funções Transações'!S147),"", 'Funções Transações'!S147)</f>
        <v/>
      </c>
      <c r="J300" s="421" t="str">
        <f>IF(ISBLANK('Funções Transações'!T147),"", 'Funções Transações'!T147)</f>
        <v/>
      </c>
      <c r="K300" s="421" t="str">
        <f>IF(ISBLANK('Funções Transações'!U147),"", 'Funções Transações'!U147)</f>
        <v/>
      </c>
      <c r="L300" s="420" t="str">
        <f>IF(ISBLANK('Funções Transações'!AA147),"", 'Funções Transações'!AA147)</f>
        <v/>
      </c>
      <c r="M300" s="421" t="str">
        <f>IF(ISBLANK('Funções Transações'!AB147),"", 'Funções Transações'!AB147)</f>
        <v/>
      </c>
      <c r="N300" s="422" t="str">
        <f>IF(ISBLANK('Funções Transações'!R147),"", 'Funções Transações'!R147)</f>
        <v/>
      </c>
      <c r="O300" s="417" t="str">
        <f>IF(ISBLANK('Funções Transações'!AC147),"", 'Funções Transações'!AC147)</f>
        <v/>
      </c>
      <c r="P300" s="417" t="str">
        <f>IF(ISBLANK('Funções Transações'!AD147),"", 'Funções Transações'!AD147)</f>
        <v/>
      </c>
      <c r="Q300" s="417" t="str">
        <f>IF(ISBLANK('Funções Transações'!AE147),"", 'Funções Transações'!AE147)</f>
        <v/>
      </c>
      <c r="R300" s="417" t="str">
        <f>IF(ISBLANK('Funções Transações'!AF147),"", 'Funções Transações'!AF147)</f>
        <v/>
      </c>
      <c r="S300" s="418" t="str">
        <f>IF(ISBLANK('Funções Transações'!AG147),"", 'Funções Transações'!AG147)</f>
        <v/>
      </c>
      <c r="T300" s="423"/>
      <c r="U300" s="423"/>
      <c r="V300" s="423"/>
      <c r="W300" s="423"/>
      <c r="X300" s="423"/>
      <c r="Y300" s="423"/>
      <c r="Z300" s="423"/>
    </row>
    <row r="301" spans="1:26" ht="12.75" customHeight="1">
      <c r="A301" s="419" t="str">
        <f>IF(ISBLANK('Funções Transações'!C148),"", 'Funções Transações'!C148)</f>
        <v/>
      </c>
      <c r="B301" s="417" t="str">
        <f>IF((A301=""),"",LOOKUP(A301,'Casos de Uso'!$B$3:B$102,'Casos de Uso'!$C$3:C$102))</f>
        <v/>
      </c>
      <c r="C301" s="417" t="str">
        <f>IF(ISBLANK('Funções Transações'!B148),"",'Funções Transações'!B148)</f>
        <v/>
      </c>
      <c r="D301" s="420" t="str">
        <f>IF(ISBLANK('Funções Transações'!M148),"", 'Funções Transações'!M148)</f>
        <v/>
      </c>
      <c r="E301" s="420" t="str">
        <f>IF(ISBLANK('Funções Transações'!N148),"", 'Funções Transações'!N148)</f>
        <v/>
      </c>
      <c r="F301" s="420" t="str">
        <f>IF(ISBLANK('Funções Transações'!O148),"", 'Funções Transações'!O148)</f>
        <v/>
      </c>
      <c r="G301" s="420" t="str">
        <f>IF(ISBLANK('Funções Transações'!P148),"", 'Funções Transações'!P148)</f>
        <v/>
      </c>
      <c r="H301" s="420" t="str">
        <f>IF(ISBLANK('Funções Transações'!Q148),"", 'Funções Transações'!Q148)</f>
        <v/>
      </c>
      <c r="I301" s="421" t="str">
        <f>IF(ISBLANK('Funções Transações'!S148),"", 'Funções Transações'!S148)</f>
        <v/>
      </c>
      <c r="J301" s="421" t="str">
        <f>IF(ISBLANK('Funções Transações'!T148),"", 'Funções Transações'!T148)</f>
        <v/>
      </c>
      <c r="K301" s="421" t="str">
        <f>IF(ISBLANK('Funções Transações'!U148),"", 'Funções Transações'!U148)</f>
        <v/>
      </c>
      <c r="L301" s="420" t="str">
        <f>IF(ISBLANK('Funções Transações'!AA148),"", 'Funções Transações'!AA148)</f>
        <v/>
      </c>
      <c r="M301" s="421" t="str">
        <f>IF(ISBLANK('Funções Transações'!AB148),"", 'Funções Transações'!AB148)</f>
        <v/>
      </c>
      <c r="N301" s="422" t="str">
        <f>IF(ISBLANK('Funções Transações'!R148),"", 'Funções Transações'!R148)</f>
        <v/>
      </c>
      <c r="O301" s="417" t="str">
        <f>IF(ISBLANK('Funções Transações'!AC148),"", 'Funções Transações'!AC148)</f>
        <v/>
      </c>
      <c r="P301" s="417" t="str">
        <f>IF(ISBLANK('Funções Transações'!AD148),"", 'Funções Transações'!AD148)</f>
        <v/>
      </c>
      <c r="Q301" s="417" t="str">
        <f>IF(ISBLANK('Funções Transações'!AE148),"", 'Funções Transações'!AE148)</f>
        <v/>
      </c>
      <c r="R301" s="417" t="str">
        <f>IF(ISBLANK('Funções Transações'!AF148),"", 'Funções Transações'!AF148)</f>
        <v/>
      </c>
      <c r="S301" s="418" t="str">
        <f>IF(ISBLANK('Funções Transações'!AG148),"", 'Funções Transações'!AG148)</f>
        <v/>
      </c>
      <c r="T301" s="423"/>
      <c r="U301" s="423"/>
      <c r="V301" s="423"/>
      <c r="W301" s="423"/>
      <c r="X301" s="423"/>
      <c r="Y301" s="423"/>
      <c r="Z301" s="423"/>
    </row>
    <row r="302" spans="1:26" ht="12.75" customHeight="1">
      <c r="A302" s="419" t="str">
        <f>IF(ISBLANK('Funções Transações'!C149),"", 'Funções Transações'!C149)</f>
        <v/>
      </c>
      <c r="B302" s="417" t="str">
        <f>IF((A302=""),"",LOOKUP(A302,'Casos de Uso'!$B$3:B$102,'Casos de Uso'!$C$3:C$102))</f>
        <v/>
      </c>
      <c r="C302" s="417" t="str">
        <f>IF(ISBLANK('Funções Transações'!B149),"",'Funções Transações'!B149)</f>
        <v/>
      </c>
      <c r="D302" s="420" t="str">
        <f>IF(ISBLANK('Funções Transações'!M149),"", 'Funções Transações'!M149)</f>
        <v/>
      </c>
      <c r="E302" s="420" t="str">
        <f>IF(ISBLANK('Funções Transações'!N149),"", 'Funções Transações'!N149)</f>
        <v/>
      </c>
      <c r="F302" s="420" t="str">
        <f>IF(ISBLANK('Funções Transações'!O149),"", 'Funções Transações'!O149)</f>
        <v/>
      </c>
      <c r="G302" s="420" t="str">
        <f>IF(ISBLANK('Funções Transações'!P149),"", 'Funções Transações'!P149)</f>
        <v/>
      </c>
      <c r="H302" s="420" t="str">
        <f>IF(ISBLANK('Funções Transações'!Q149),"", 'Funções Transações'!Q149)</f>
        <v/>
      </c>
      <c r="I302" s="421" t="str">
        <f>IF(ISBLANK('Funções Transações'!S149),"", 'Funções Transações'!S149)</f>
        <v/>
      </c>
      <c r="J302" s="421" t="str">
        <f>IF(ISBLANK('Funções Transações'!T149),"", 'Funções Transações'!T149)</f>
        <v/>
      </c>
      <c r="K302" s="421" t="str">
        <f>IF(ISBLANK('Funções Transações'!U149),"", 'Funções Transações'!U149)</f>
        <v/>
      </c>
      <c r="L302" s="420" t="str">
        <f>IF(ISBLANK('Funções Transações'!AA149),"", 'Funções Transações'!AA149)</f>
        <v/>
      </c>
      <c r="M302" s="421" t="str">
        <f>IF(ISBLANK('Funções Transações'!AB149),"", 'Funções Transações'!AB149)</f>
        <v/>
      </c>
      <c r="N302" s="422" t="str">
        <f>IF(ISBLANK('Funções Transações'!R149),"", 'Funções Transações'!R149)</f>
        <v/>
      </c>
      <c r="O302" s="417" t="str">
        <f>IF(ISBLANK('Funções Transações'!AC149),"", 'Funções Transações'!AC149)</f>
        <v/>
      </c>
      <c r="P302" s="417" t="str">
        <f>IF(ISBLANK('Funções Transações'!AD149),"", 'Funções Transações'!AD149)</f>
        <v/>
      </c>
      <c r="Q302" s="417" t="str">
        <f>IF(ISBLANK('Funções Transações'!AE149),"", 'Funções Transações'!AE149)</f>
        <v/>
      </c>
      <c r="R302" s="417" t="str">
        <f>IF(ISBLANK('Funções Transações'!AF149),"", 'Funções Transações'!AF149)</f>
        <v/>
      </c>
      <c r="S302" s="418" t="str">
        <f>IF(ISBLANK('Funções Transações'!AG149),"", 'Funções Transações'!AG149)</f>
        <v/>
      </c>
      <c r="T302" s="423"/>
      <c r="U302" s="423"/>
      <c r="V302" s="423"/>
      <c r="W302" s="423"/>
      <c r="X302" s="423"/>
      <c r="Y302" s="423"/>
      <c r="Z302" s="423"/>
    </row>
    <row r="303" spans="1:26" ht="12.75" customHeight="1">
      <c r="A303" s="419" t="str">
        <f>IF(ISBLANK('Funções Transações'!C150),"", 'Funções Transações'!C150)</f>
        <v/>
      </c>
      <c r="B303" s="417" t="str">
        <f>IF((A303=""),"",LOOKUP(A303,'Casos de Uso'!$B$3:B$102,'Casos de Uso'!$C$3:C$102))</f>
        <v/>
      </c>
      <c r="C303" s="417" t="str">
        <f>IF(ISBLANK('Funções Transações'!B150),"",'Funções Transações'!B150)</f>
        <v/>
      </c>
      <c r="D303" s="420" t="str">
        <f>IF(ISBLANK('Funções Transações'!M150),"", 'Funções Transações'!M150)</f>
        <v/>
      </c>
      <c r="E303" s="420" t="str">
        <f>IF(ISBLANK('Funções Transações'!N150),"", 'Funções Transações'!N150)</f>
        <v/>
      </c>
      <c r="F303" s="420" t="str">
        <f>IF(ISBLANK('Funções Transações'!O150),"", 'Funções Transações'!O150)</f>
        <v/>
      </c>
      <c r="G303" s="420" t="str">
        <f>IF(ISBLANK('Funções Transações'!P150),"", 'Funções Transações'!P150)</f>
        <v/>
      </c>
      <c r="H303" s="420" t="str">
        <f>IF(ISBLANK('Funções Transações'!Q150),"", 'Funções Transações'!Q150)</f>
        <v/>
      </c>
      <c r="I303" s="421" t="str">
        <f>IF(ISBLANK('Funções Transações'!S150),"", 'Funções Transações'!S150)</f>
        <v/>
      </c>
      <c r="J303" s="421" t="str">
        <f>IF(ISBLANK('Funções Transações'!T150),"", 'Funções Transações'!T150)</f>
        <v/>
      </c>
      <c r="K303" s="421" t="str">
        <f>IF(ISBLANK('Funções Transações'!U150),"", 'Funções Transações'!U150)</f>
        <v/>
      </c>
      <c r="L303" s="420" t="str">
        <f>IF(ISBLANK('Funções Transações'!AA150),"", 'Funções Transações'!AA150)</f>
        <v/>
      </c>
      <c r="M303" s="421" t="str">
        <f>IF(ISBLANK('Funções Transações'!AB150),"", 'Funções Transações'!AB150)</f>
        <v/>
      </c>
      <c r="N303" s="422" t="str">
        <f>IF(ISBLANK('Funções Transações'!R150),"", 'Funções Transações'!R150)</f>
        <v/>
      </c>
      <c r="O303" s="417" t="str">
        <f>IF(ISBLANK('Funções Transações'!AC150),"", 'Funções Transações'!AC150)</f>
        <v/>
      </c>
      <c r="P303" s="417" t="str">
        <f>IF(ISBLANK('Funções Transações'!AD150),"", 'Funções Transações'!AD150)</f>
        <v/>
      </c>
      <c r="Q303" s="417" t="str">
        <f>IF(ISBLANK('Funções Transações'!AE150),"", 'Funções Transações'!AE150)</f>
        <v/>
      </c>
      <c r="R303" s="417" t="str">
        <f>IF(ISBLANK('Funções Transações'!AF150),"", 'Funções Transações'!AF150)</f>
        <v/>
      </c>
      <c r="S303" s="418" t="str">
        <f>IF(ISBLANK('Funções Transações'!AG150),"", 'Funções Transações'!AG150)</f>
        <v/>
      </c>
      <c r="T303" s="423"/>
      <c r="U303" s="423"/>
      <c r="V303" s="423"/>
      <c r="W303" s="423"/>
      <c r="X303" s="423"/>
      <c r="Y303" s="423"/>
      <c r="Z303" s="423"/>
    </row>
    <row r="304" spans="1:26" ht="12.75" customHeight="1">
      <c r="A304" s="419" t="str">
        <f>IF(ISBLANK('Funções Transações'!C151),"", 'Funções Transações'!C151)</f>
        <v/>
      </c>
      <c r="B304" s="417" t="str">
        <f>IF((A304=""),"",LOOKUP(A304,'Casos de Uso'!$B$3:B$102,'Casos de Uso'!$C$3:C$102))</f>
        <v/>
      </c>
      <c r="C304" s="417" t="str">
        <f>IF(ISBLANK('Funções Transações'!B151),"",'Funções Transações'!B151)</f>
        <v/>
      </c>
      <c r="D304" s="420" t="str">
        <f>IF(ISBLANK('Funções Transações'!M151),"", 'Funções Transações'!M151)</f>
        <v/>
      </c>
      <c r="E304" s="420" t="str">
        <f>IF(ISBLANK('Funções Transações'!N151),"", 'Funções Transações'!N151)</f>
        <v/>
      </c>
      <c r="F304" s="420" t="str">
        <f>IF(ISBLANK('Funções Transações'!O151),"", 'Funções Transações'!O151)</f>
        <v/>
      </c>
      <c r="G304" s="420" t="str">
        <f>IF(ISBLANK('Funções Transações'!P151),"", 'Funções Transações'!P151)</f>
        <v/>
      </c>
      <c r="H304" s="420" t="str">
        <f>IF(ISBLANK('Funções Transações'!Q151),"", 'Funções Transações'!Q151)</f>
        <v/>
      </c>
      <c r="I304" s="421" t="str">
        <f>IF(ISBLANK('Funções Transações'!S151),"", 'Funções Transações'!S151)</f>
        <v/>
      </c>
      <c r="J304" s="421" t="str">
        <f>IF(ISBLANK('Funções Transações'!T151),"", 'Funções Transações'!T151)</f>
        <v/>
      </c>
      <c r="K304" s="421" t="str">
        <f>IF(ISBLANK('Funções Transações'!U151),"", 'Funções Transações'!U151)</f>
        <v/>
      </c>
      <c r="L304" s="420" t="str">
        <f>IF(ISBLANK('Funções Transações'!AA151),"", 'Funções Transações'!AA151)</f>
        <v/>
      </c>
      <c r="M304" s="421" t="str">
        <f>IF(ISBLANK('Funções Transações'!AB151),"", 'Funções Transações'!AB151)</f>
        <v/>
      </c>
      <c r="N304" s="422" t="str">
        <f>IF(ISBLANK('Funções Transações'!R151),"", 'Funções Transações'!R151)</f>
        <v/>
      </c>
      <c r="O304" s="417" t="str">
        <f>IF(ISBLANK('Funções Transações'!AC151),"", 'Funções Transações'!AC151)</f>
        <v/>
      </c>
      <c r="P304" s="417" t="str">
        <f>IF(ISBLANK('Funções Transações'!AD151),"", 'Funções Transações'!AD151)</f>
        <v/>
      </c>
      <c r="Q304" s="417" t="str">
        <f>IF(ISBLANK('Funções Transações'!AE151),"", 'Funções Transações'!AE151)</f>
        <v/>
      </c>
      <c r="R304" s="417" t="str">
        <f>IF(ISBLANK('Funções Transações'!AF151),"", 'Funções Transações'!AF151)</f>
        <v/>
      </c>
      <c r="S304" s="418" t="str">
        <f>IF(ISBLANK('Funções Transações'!AG151),"", 'Funções Transações'!AG151)</f>
        <v/>
      </c>
      <c r="T304" s="423"/>
      <c r="U304" s="423"/>
      <c r="V304" s="423"/>
      <c r="W304" s="423"/>
      <c r="X304" s="423"/>
      <c r="Y304" s="423"/>
      <c r="Z304" s="423"/>
    </row>
    <row r="305" spans="1:26" ht="12.75" customHeight="1">
      <c r="A305" s="419" t="str">
        <f>IF(ISBLANK('Funções Transações'!C152),"", 'Funções Transações'!C152)</f>
        <v/>
      </c>
      <c r="B305" s="417" t="str">
        <f>IF((A305=""),"",LOOKUP(A305,'Casos de Uso'!$B$3:B$102,'Casos de Uso'!$C$3:C$102))</f>
        <v/>
      </c>
      <c r="C305" s="417" t="str">
        <f>IF(ISBLANK('Funções Transações'!B152),"",'Funções Transações'!B152)</f>
        <v/>
      </c>
      <c r="D305" s="420" t="str">
        <f>IF(ISBLANK('Funções Transações'!M152),"", 'Funções Transações'!M152)</f>
        <v/>
      </c>
      <c r="E305" s="420" t="str">
        <f>IF(ISBLANK('Funções Transações'!N152),"", 'Funções Transações'!N152)</f>
        <v/>
      </c>
      <c r="F305" s="420" t="str">
        <f>IF(ISBLANK('Funções Transações'!O152),"", 'Funções Transações'!O152)</f>
        <v/>
      </c>
      <c r="G305" s="420" t="str">
        <f>IF(ISBLANK('Funções Transações'!P152),"", 'Funções Transações'!P152)</f>
        <v/>
      </c>
      <c r="H305" s="420" t="str">
        <f>IF(ISBLANK('Funções Transações'!Q152),"", 'Funções Transações'!Q152)</f>
        <v/>
      </c>
      <c r="I305" s="421" t="str">
        <f>IF(ISBLANK('Funções Transações'!S152),"", 'Funções Transações'!S152)</f>
        <v/>
      </c>
      <c r="J305" s="421" t="str">
        <f>IF(ISBLANK('Funções Transações'!T152),"", 'Funções Transações'!T152)</f>
        <v/>
      </c>
      <c r="K305" s="421" t="str">
        <f>IF(ISBLANK('Funções Transações'!U152),"", 'Funções Transações'!U152)</f>
        <v/>
      </c>
      <c r="L305" s="420" t="str">
        <f>IF(ISBLANK('Funções Transações'!AA152),"", 'Funções Transações'!AA152)</f>
        <v/>
      </c>
      <c r="M305" s="421" t="str">
        <f>IF(ISBLANK('Funções Transações'!AB152),"", 'Funções Transações'!AB152)</f>
        <v/>
      </c>
      <c r="N305" s="422" t="str">
        <f>IF(ISBLANK('Funções Transações'!R152),"", 'Funções Transações'!R152)</f>
        <v/>
      </c>
      <c r="O305" s="417" t="str">
        <f>IF(ISBLANK('Funções Transações'!AC152),"", 'Funções Transações'!AC152)</f>
        <v/>
      </c>
      <c r="P305" s="417" t="str">
        <f>IF(ISBLANK('Funções Transações'!AD152),"", 'Funções Transações'!AD152)</f>
        <v/>
      </c>
      <c r="Q305" s="417" t="str">
        <f>IF(ISBLANK('Funções Transações'!AE152),"", 'Funções Transações'!AE152)</f>
        <v/>
      </c>
      <c r="R305" s="417" t="str">
        <f>IF(ISBLANK('Funções Transações'!AF152),"", 'Funções Transações'!AF152)</f>
        <v/>
      </c>
      <c r="S305" s="418" t="str">
        <f>IF(ISBLANK('Funções Transações'!AG152),"", 'Funções Transações'!AG152)</f>
        <v/>
      </c>
      <c r="T305" s="423"/>
      <c r="U305" s="423"/>
      <c r="V305" s="423"/>
      <c r="W305" s="423"/>
      <c r="X305" s="423"/>
      <c r="Y305" s="423"/>
      <c r="Z305" s="423"/>
    </row>
    <row r="306" spans="1:26" ht="12.75" customHeight="1">
      <c r="A306" s="419" t="str">
        <f>IF(ISBLANK('Funções Transações'!C153),"", 'Funções Transações'!C153)</f>
        <v/>
      </c>
      <c r="B306" s="417" t="str">
        <f>IF((A306=""),"",LOOKUP(A306,'Casos de Uso'!$B$3:B$102,'Casos de Uso'!$C$3:C$102))</f>
        <v/>
      </c>
      <c r="C306" s="417" t="str">
        <f>IF(ISBLANK('Funções Transações'!B153),"",'Funções Transações'!B153)</f>
        <v/>
      </c>
      <c r="D306" s="420" t="str">
        <f>IF(ISBLANK('Funções Transações'!M153),"", 'Funções Transações'!M153)</f>
        <v/>
      </c>
      <c r="E306" s="420" t="str">
        <f>IF(ISBLANK('Funções Transações'!N153),"", 'Funções Transações'!N153)</f>
        <v/>
      </c>
      <c r="F306" s="420" t="str">
        <f>IF(ISBLANK('Funções Transações'!O153),"", 'Funções Transações'!O153)</f>
        <v/>
      </c>
      <c r="G306" s="420" t="str">
        <f>IF(ISBLANK('Funções Transações'!P153),"", 'Funções Transações'!P153)</f>
        <v/>
      </c>
      <c r="H306" s="420" t="str">
        <f>IF(ISBLANK('Funções Transações'!Q153),"", 'Funções Transações'!Q153)</f>
        <v/>
      </c>
      <c r="I306" s="421" t="str">
        <f>IF(ISBLANK('Funções Transações'!S153),"", 'Funções Transações'!S153)</f>
        <v/>
      </c>
      <c r="J306" s="421" t="str">
        <f>IF(ISBLANK('Funções Transações'!T153),"", 'Funções Transações'!T153)</f>
        <v/>
      </c>
      <c r="K306" s="421" t="str">
        <f>IF(ISBLANK('Funções Transações'!U153),"", 'Funções Transações'!U153)</f>
        <v/>
      </c>
      <c r="L306" s="420" t="str">
        <f>IF(ISBLANK('Funções Transações'!AA153),"", 'Funções Transações'!AA153)</f>
        <v/>
      </c>
      <c r="M306" s="421" t="str">
        <f>IF(ISBLANK('Funções Transações'!AB153),"", 'Funções Transações'!AB153)</f>
        <v/>
      </c>
      <c r="N306" s="422" t="str">
        <f>IF(ISBLANK('Funções Transações'!R153),"", 'Funções Transações'!R153)</f>
        <v/>
      </c>
      <c r="O306" s="417" t="str">
        <f>IF(ISBLANK('Funções Transações'!AC153),"", 'Funções Transações'!AC153)</f>
        <v/>
      </c>
      <c r="P306" s="417" t="str">
        <f>IF(ISBLANK('Funções Transações'!AD153),"", 'Funções Transações'!AD153)</f>
        <v/>
      </c>
      <c r="Q306" s="417" t="str">
        <f>IF(ISBLANK('Funções Transações'!AE153),"", 'Funções Transações'!AE153)</f>
        <v/>
      </c>
      <c r="R306" s="417" t="str">
        <f>IF(ISBLANK('Funções Transações'!AF153),"", 'Funções Transações'!AF153)</f>
        <v/>
      </c>
      <c r="S306" s="418" t="str">
        <f>IF(ISBLANK('Funções Transações'!AG153),"", 'Funções Transações'!AG153)</f>
        <v/>
      </c>
      <c r="T306" s="423"/>
      <c r="U306" s="423"/>
      <c r="V306" s="423"/>
      <c r="W306" s="423"/>
      <c r="X306" s="423"/>
      <c r="Y306" s="423"/>
      <c r="Z306" s="423"/>
    </row>
    <row r="307" spans="1:26" ht="12.75" customHeight="1">
      <c r="A307" s="419" t="str">
        <f>IF(ISBLANK('Funções Transações'!C154),"", 'Funções Transações'!C154)</f>
        <v/>
      </c>
      <c r="B307" s="417" t="str">
        <f>IF((A307=""),"",LOOKUP(A307,'Casos de Uso'!$B$3:B$102,'Casos de Uso'!$C$3:C$102))</f>
        <v/>
      </c>
      <c r="C307" s="417" t="str">
        <f>IF(ISBLANK('Funções Transações'!B154),"",'Funções Transações'!B154)</f>
        <v/>
      </c>
      <c r="D307" s="420" t="str">
        <f>IF(ISBLANK('Funções Transações'!M154),"", 'Funções Transações'!M154)</f>
        <v/>
      </c>
      <c r="E307" s="420" t="str">
        <f>IF(ISBLANK('Funções Transações'!N154),"", 'Funções Transações'!N154)</f>
        <v/>
      </c>
      <c r="F307" s="420" t="str">
        <f>IF(ISBLANK('Funções Transações'!O154),"", 'Funções Transações'!O154)</f>
        <v/>
      </c>
      <c r="G307" s="420" t="str">
        <f>IF(ISBLANK('Funções Transações'!P154),"", 'Funções Transações'!P154)</f>
        <v/>
      </c>
      <c r="H307" s="420" t="str">
        <f>IF(ISBLANK('Funções Transações'!Q154),"", 'Funções Transações'!Q154)</f>
        <v/>
      </c>
      <c r="I307" s="421" t="str">
        <f>IF(ISBLANK('Funções Transações'!S154),"", 'Funções Transações'!S154)</f>
        <v/>
      </c>
      <c r="J307" s="421" t="str">
        <f>IF(ISBLANK('Funções Transações'!T154),"", 'Funções Transações'!T154)</f>
        <v/>
      </c>
      <c r="K307" s="421" t="str">
        <f>IF(ISBLANK('Funções Transações'!U154),"", 'Funções Transações'!U154)</f>
        <v/>
      </c>
      <c r="L307" s="420" t="str">
        <f>IF(ISBLANK('Funções Transações'!AA154),"", 'Funções Transações'!AA154)</f>
        <v/>
      </c>
      <c r="M307" s="421" t="str">
        <f>IF(ISBLANK('Funções Transações'!AB154),"", 'Funções Transações'!AB154)</f>
        <v/>
      </c>
      <c r="N307" s="422" t="str">
        <f>IF(ISBLANK('Funções Transações'!R154),"", 'Funções Transações'!R154)</f>
        <v/>
      </c>
      <c r="O307" s="417" t="str">
        <f>IF(ISBLANK('Funções Transações'!AC154),"", 'Funções Transações'!AC154)</f>
        <v/>
      </c>
      <c r="P307" s="417" t="str">
        <f>IF(ISBLANK('Funções Transações'!AD154),"", 'Funções Transações'!AD154)</f>
        <v/>
      </c>
      <c r="Q307" s="417" t="str">
        <f>IF(ISBLANK('Funções Transações'!AE154),"", 'Funções Transações'!AE154)</f>
        <v/>
      </c>
      <c r="R307" s="417" t="str">
        <f>IF(ISBLANK('Funções Transações'!AF154),"", 'Funções Transações'!AF154)</f>
        <v/>
      </c>
      <c r="S307" s="418" t="str">
        <f>IF(ISBLANK('Funções Transações'!AG154),"", 'Funções Transações'!AG154)</f>
        <v/>
      </c>
      <c r="T307" s="423"/>
      <c r="U307" s="423"/>
      <c r="V307" s="423"/>
      <c r="W307" s="423"/>
      <c r="X307" s="423"/>
      <c r="Y307" s="423"/>
      <c r="Z307" s="423"/>
    </row>
    <row r="308" spans="1:26" ht="12.75" customHeight="1">
      <c r="A308" s="419" t="str">
        <f>IF(ISBLANK('Funções Transações'!C155),"", 'Funções Transações'!C155)</f>
        <v/>
      </c>
      <c r="B308" s="417" t="str">
        <f>IF((A308=""),"",LOOKUP(A308,'Casos de Uso'!$B$3:B$102,'Casos de Uso'!$C$3:C$102))</f>
        <v/>
      </c>
      <c r="C308" s="417" t="str">
        <f>IF(ISBLANK('Funções Transações'!B155),"",'Funções Transações'!B155)</f>
        <v/>
      </c>
      <c r="D308" s="420" t="str">
        <f>IF(ISBLANK('Funções Transações'!M155),"", 'Funções Transações'!M155)</f>
        <v/>
      </c>
      <c r="E308" s="420" t="str">
        <f>IF(ISBLANK('Funções Transações'!N155),"", 'Funções Transações'!N155)</f>
        <v/>
      </c>
      <c r="F308" s="420" t="str">
        <f>IF(ISBLANK('Funções Transações'!O155),"", 'Funções Transações'!O155)</f>
        <v/>
      </c>
      <c r="G308" s="420" t="str">
        <f>IF(ISBLANK('Funções Transações'!P155),"", 'Funções Transações'!P155)</f>
        <v/>
      </c>
      <c r="H308" s="420" t="str">
        <f>IF(ISBLANK('Funções Transações'!Q155),"", 'Funções Transações'!Q155)</f>
        <v/>
      </c>
      <c r="I308" s="421" t="str">
        <f>IF(ISBLANK('Funções Transações'!S155),"", 'Funções Transações'!S155)</f>
        <v/>
      </c>
      <c r="J308" s="421" t="str">
        <f>IF(ISBLANK('Funções Transações'!T155),"", 'Funções Transações'!T155)</f>
        <v/>
      </c>
      <c r="K308" s="421" t="str">
        <f>IF(ISBLANK('Funções Transações'!U155),"", 'Funções Transações'!U155)</f>
        <v/>
      </c>
      <c r="L308" s="420" t="str">
        <f>IF(ISBLANK('Funções Transações'!AA155),"", 'Funções Transações'!AA155)</f>
        <v/>
      </c>
      <c r="M308" s="421" t="str">
        <f>IF(ISBLANK('Funções Transações'!AB155),"", 'Funções Transações'!AB155)</f>
        <v/>
      </c>
      <c r="N308" s="422" t="str">
        <f>IF(ISBLANK('Funções Transações'!R155),"", 'Funções Transações'!R155)</f>
        <v/>
      </c>
      <c r="O308" s="417" t="str">
        <f>IF(ISBLANK('Funções Transações'!AC155),"", 'Funções Transações'!AC155)</f>
        <v/>
      </c>
      <c r="P308" s="417" t="str">
        <f>IF(ISBLANK('Funções Transações'!AD155),"", 'Funções Transações'!AD155)</f>
        <v/>
      </c>
      <c r="Q308" s="417" t="str">
        <f>IF(ISBLANK('Funções Transações'!AE155),"", 'Funções Transações'!AE155)</f>
        <v/>
      </c>
      <c r="R308" s="417" t="str">
        <f>IF(ISBLANK('Funções Transações'!AF155),"", 'Funções Transações'!AF155)</f>
        <v/>
      </c>
      <c r="S308" s="418" t="str">
        <f>IF(ISBLANK('Funções Transações'!AG155),"", 'Funções Transações'!AG155)</f>
        <v/>
      </c>
      <c r="T308" s="423"/>
      <c r="U308" s="423"/>
      <c r="V308" s="423"/>
      <c r="W308" s="423"/>
      <c r="X308" s="423"/>
      <c r="Y308" s="423"/>
      <c r="Z308" s="423"/>
    </row>
    <row r="309" spans="1:26" ht="12.75" customHeight="1">
      <c r="A309" s="419" t="str">
        <f>IF(ISBLANK('Funções Transações'!C156),"", 'Funções Transações'!C156)</f>
        <v/>
      </c>
      <c r="B309" s="417" t="str">
        <f>IF((A309=""),"",LOOKUP(A309,'Casos de Uso'!$B$3:B$102,'Casos de Uso'!$C$3:C$102))</f>
        <v/>
      </c>
      <c r="C309" s="417" t="str">
        <f>IF(ISBLANK('Funções Transações'!B156),"",'Funções Transações'!B156)</f>
        <v/>
      </c>
      <c r="D309" s="420" t="str">
        <f>IF(ISBLANK('Funções Transações'!M156),"", 'Funções Transações'!M156)</f>
        <v/>
      </c>
      <c r="E309" s="420" t="str">
        <f>IF(ISBLANK('Funções Transações'!N156),"", 'Funções Transações'!N156)</f>
        <v/>
      </c>
      <c r="F309" s="420" t="str">
        <f>IF(ISBLANK('Funções Transações'!O156),"", 'Funções Transações'!O156)</f>
        <v/>
      </c>
      <c r="G309" s="420" t="str">
        <f>IF(ISBLANK('Funções Transações'!P156),"", 'Funções Transações'!P156)</f>
        <v/>
      </c>
      <c r="H309" s="420" t="str">
        <f>IF(ISBLANK('Funções Transações'!Q156),"", 'Funções Transações'!Q156)</f>
        <v/>
      </c>
      <c r="I309" s="421" t="str">
        <f>IF(ISBLANK('Funções Transações'!S156),"", 'Funções Transações'!S156)</f>
        <v/>
      </c>
      <c r="J309" s="421" t="str">
        <f>IF(ISBLANK('Funções Transações'!T156),"", 'Funções Transações'!T156)</f>
        <v/>
      </c>
      <c r="K309" s="421" t="str">
        <f>IF(ISBLANK('Funções Transações'!U156),"", 'Funções Transações'!U156)</f>
        <v/>
      </c>
      <c r="L309" s="420" t="str">
        <f>IF(ISBLANK('Funções Transações'!AA156),"", 'Funções Transações'!AA156)</f>
        <v/>
      </c>
      <c r="M309" s="421" t="str">
        <f>IF(ISBLANK('Funções Transações'!AB156),"", 'Funções Transações'!AB156)</f>
        <v/>
      </c>
      <c r="N309" s="422" t="str">
        <f>IF(ISBLANK('Funções Transações'!R156),"", 'Funções Transações'!R156)</f>
        <v/>
      </c>
      <c r="O309" s="417" t="str">
        <f>IF(ISBLANK('Funções Transações'!AC156),"", 'Funções Transações'!AC156)</f>
        <v/>
      </c>
      <c r="P309" s="417" t="str">
        <f>IF(ISBLANK('Funções Transações'!AD156),"", 'Funções Transações'!AD156)</f>
        <v/>
      </c>
      <c r="Q309" s="417" t="str">
        <f>IF(ISBLANK('Funções Transações'!AE156),"", 'Funções Transações'!AE156)</f>
        <v/>
      </c>
      <c r="R309" s="417" t="str">
        <f>IF(ISBLANK('Funções Transações'!AF156),"", 'Funções Transações'!AF156)</f>
        <v/>
      </c>
      <c r="S309" s="418" t="str">
        <f>IF(ISBLANK('Funções Transações'!AG156),"", 'Funções Transações'!AG156)</f>
        <v/>
      </c>
      <c r="T309" s="423"/>
      <c r="U309" s="423"/>
      <c r="V309" s="423"/>
      <c r="W309" s="423"/>
      <c r="X309" s="423"/>
      <c r="Y309" s="423"/>
      <c r="Z309" s="423"/>
    </row>
    <row r="310" spans="1:26" ht="12.75" customHeight="1">
      <c r="A310" s="419" t="str">
        <f>IF(ISBLANK('Funções Transações'!C157),"", 'Funções Transações'!C157)</f>
        <v/>
      </c>
      <c r="B310" s="417" t="str">
        <f>IF((A310=""),"",LOOKUP(A310,'Casos de Uso'!$B$3:B$102,'Casos de Uso'!$C$3:C$102))</f>
        <v/>
      </c>
      <c r="C310" s="417" t="str">
        <f>IF(ISBLANK('Funções Transações'!B157),"",'Funções Transações'!B157)</f>
        <v/>
      </c>
      <c r="D310" s="420" t="str">
        <f>IF(ISBLANK('Funções Transações'!M157),"", 'Funções Transações'!M157)</f>
        <v/>
      </c>
      <c r="E310" s="420" t="str">
        <f>IF(ISBLANK('Funções Transações'!N157),"", 'Funções Transações'!N157)</f>
        <v/>
      </c>
      <c r="F310" s="420" t="str">
        <f>IF(ISBLANK('Funções Transações'!O157),"", 'Funções Transações'!O157)</f>
        <v/>
      </c>
      <c r="G310" s="420" t="str">
        <f>IF(ISBLANK('Funções Transações'!P157),"", 'Funções Transações'!P157)</f>
        <v/>
      </c>
      <c r="H310" s="420" t="str">
        <f>IF(ISBLANK('Funções Transações'!Q157),"", 'Funções Transações'!Q157)</f>
        <v/>
      </c>
      <c r="I310" s="421" t="str">
        <f>IF(ISBLANK('Funções Transações'!S157),"", 'Funções Transações'!S157)</f>
        <v/>
      </c>
      <c r="J310" s="421" t="str">
        <f>IF(ISBLANK('Funções Transações'!T157),"", 'Funções Transações'!T157)</f>
        <v/>
      </c>
      <c r="K310" s="421" t="str">
        <f>IF(ISBLANK('Funções Transações'!U157),"", 'Funções Transações'!U157)</f>
        <v/>
      </c>
      <c r="L310" s="420" t="str">
        <f>IF(ISBLANK('Funções Transações'!AA157),"", 'Funções Transações'!AA157)</f>
        <v/>
      </c>
      <c r="M310" s="421" t="str">
        <f>IF(ISBLANK('Funções Transações'!AB157),"", 'Funções Transações'!AB157)</f>
        <v/>
      </c>
      <c r="N310" s="422" t="str">
        <f>IF(ISBLANK('Funções Transações'!R157),"", 'Funções Transações'!R157)</f>
        <v/>
      </c>
      <c r="O310" s="417" t="str">
        <f>IF(ISBLANK('Funções Transações'!AC157),"", 'Funções Transações'!AC157)</f>
        <v/>
      </c>
      <c r="P310" s="417" t="str">
        <f>IF(ISBLANK('Funções Transações'!AD157),"", 'Funções Transações'!AD157)</f>
        <v/>
      </c>
      <c r="Q310" s="417" t="str">
        <f>IF(ISBLANK('Funções Transações'!AE157),"", 'Funções Transações'!AE157)</f>
        <v/>
      </c>
      <c r="R310" s="417" t="str">
        <f>IF(ISBLANK('Funções Transações'!AF157),"", 'Funções Transações'!AF157)</f>
        <v/>
      </c>
      <c r="S310" s="418" t="str">
        <f>IF(ISBLANK('Funções Transações'!AG157),"", 'Funções Transações'!AG157)</f>
        <v/>
      </c>
      <c r="T310" s="423"/>
      <c r="U310" s="423"/>
      <c r="V310" s="423"/>
      <c r="W310" s="423"/>
      <c r="X310" s="423"/>
      <c r="Y310" s="423"/>
      <c r="Z310" s="423"/>
    </row>
    <row r="311" spans="1:26" ht="12.75" customHeight="1">
      <c r="A311" s="419" t="str">
        <f>IF(ISBLANK('Funções Transações'!C158),"", 'Funções Transações'!C158)</f>
        <v/>
      </c>
      <c r="B311" s="417" t="str">
        <f>IF((A311=""),"",LOOKUP(A311,'Casos de Uso'!$B$3:B$102,'Casos de Uso'!$C$3:C$102))</f>
        <v/>
      </c>
      <c r="C311" s="417" t="str">
        <f>IF(ISBLANK('Funções Transações'!B158),"",'Funções Transações'!B158)</f>
        <v/>
      </c>
      <c r="D311" s="420" t="str">
        <f>IF(ISBLANK('Funções Transações'!M158),"", 'Funções Transações'!M158)</f>
        <v/>
      </c>
      <c r="E311" s="420" t="str">
        <f>IF(ISBLANK('Funções Transações'!N158),"", 'Funções Transações'!N158)</f>
        <v/>
      </c>
      <c r="F311" s="420" t="str">
        <f>IF(ISBLANK('Funções Transações'!O158),"", 'Funções Transações'!O158)</f>
        <v/>
      </c>
      <c r="G311" s="420" t="str">
        <f>IF(ISBLANK('Funções Transações'!P158),"", 'Funções Transações'!P158)</f>
        <v/>
      </c>
      <c r="H311" s="420" t="str">
        <f>IF(ISBLANK('Funções Transações'!Q158),"", 'Funções Transações'!Q158)</f>
        <v/>
      </c>
      <c r="I311" s="421" t="str">
        <f>IF(ISBLANK('Funções Transações'!S158),"", 'Funções Transações'!S158)</f>
        <v/>
      </c>
      <c r="J311" s="421" t="str">
        <f>IF(ISBLANK('Funções Transações'!T158),"", 'Funções Transações'!T158)</f>
        <v/>
      </c>
      <c r="K311" s="421" t="str">
        <f>IF(ISBLANK('Funções Transações'!U158),"", 'Funções Transações'!U158)</f>
        <v/>
      </c>
      <c r="L311" s="420" t="str">
        <f>IF(ISBLANK('Funções Transações'!AA158),"", 'Funções Transações'!AA158)</f>
        <v/>
      </c>
      <c r="M311" s="421" t="str">
        <f>IF(ISBLANK('Funções Transações'!AB158),"", 'Funções Transações'!AB158)</f>
        <v/>
      </c>
      <c r="N311" s="422" t="str">
        <f>IF(ISBLANK('Funções Transações'!R158),"", 'Funções Transações'!R158)</f>
        <v/>
      </c>
      <c r="O311" s="417" t="str">
        <f>IF(ISBLANK('Funções Transações'!AC158),"", 'Funções Transações'!AC158)</f>
        <v/>
      </c>
      <c r="P311" s="417" t="str">
        <f>IF(ISBLANK('Funções Transações'!AD158),"", 'Funções Transações'!AD158)</f>
        <v/>
      </c>
      <c r="Q311" s="417" t="str">
        <f>IF(ISBLANK('Funções Transações'!AE158),"", 'Funções Transações'!AE158)</f>
        <v/>
      </c>
      <c r="R311" s="417" t="str">
        <f>IF(ISBLANK('Funções Transações'!AF158),"", 'Funções Transações'!AF158)</f>
        <v/>
      </c>
      <c r="S311" s="418" t="str">
        <f>IF(ISBLANK('Funções Transações'!AG158),"", 'Funções Transações'!AG158)</f>
        <v/>
      </c>
      <c r="T311" s="423"/>
      <c r="U311" s="423"/>
      <c r="V311" s="423"/>
      <c r="W311" s="423"/>
      <c r="X311" s="423"/>
      <c r="Y311" s="423"/>
      <c r="Z311" s="423"/>
    </row>
    <row r="312" spans="1:26" ht="12.75" customHeight="1">
      <c r="A312" s="419" t="str">
        <f>IF(ISBLANK('Funções Transações'!C159),"", 'Funções Transações'!C159)</f>
        <v/>
      </c>
      <c r="B312" s="417" t="str">
        <f>IF((A312=""),"",LOOKUP(A312,'Casos de Uso'!$B$3:B$102,'Casos de Uso'!$C$3:C$102))</f>
        <v/>
      </c>
      <c r="C312" s="417" t="str">
        <f>IF(ISBLANK('Funções Transações'!B159),"",'Funções Transações'!B159)</f>
        <v/>
      </c>
      <c r="D312" s="420" t="str">
        <f>IF(ISBLANK('Funções Transações'!M159),"", 'Funções Transações'!M159)</f>
        <v/>
      </c>
      <c r="E312" s="420" t="str">
        <f>IF(ISBLANK('Funções Transações'!N159),"", 'Funções Transações'!N159)</f>
        <v/>
      </c>
      <c r="F312" s="420" t="str">
        <f>IF(ISBLANK('Funções Transações'!O159),"", 'Funções Transações'!O159)</f>
        <v/>
      </c>
      <c r="G312" s="420" t="str">
        <f>IF(ISBLANK('Funções Transações'!P159),"", 'Funções Transações'!P159)</f>
        <v/>
      </c>
      <c r="H312" s="420" t="str">
        <f>IF(ISBLANK('Funções Transações'!Q159),"", 'Funções Transações'!Q159)</f>
        <v/>
      </c>
      <c r="I312" s="421" t="str">
        <f>IF(ISBLANK('Funções Transações'!S159),"", 'Funções Transações'!S159)</f>
        <v/>
      </c>
      <c r="J312" s="421" t="str">
        <f>IF(ISBLANK('Funções Transações'!T159),"", 'Funções Transações'!T159)</f>
        <v/>
      </c>
      <c r="K312" s="421" t="str">
        <f>IF(ISBLANK('Funções Transações'!U159),"", 'Funções Transações'!U159)</f>
        <v/>
      </c>
      <c r="L312" s="420" t="str">
        <f>IF(ISBLANK('Funções Transações'!AA159),"", 'Funções Transações'!AA159)</f>
        <v/>
      </c>
      <c r="M312" s="421" t="str">
        <f>IF(ISBLANK('Funções Transações'!AB159),"", 'Funções Transações'!AB159)</f>
        <v/>
      </c>
      <c r="N312" s="422" t="str">
        <f>IF(ISBLANK('Funções Transações'!R159),"", 'Funções Transações'!R159)</f>
        <v/>
      </c>
      <c r="O312" s="417" t="str">
        <f>IF(ISBLANK('Funções Transações'!AC159),"", 'Funções Transações'!AC159)</f>
        <v/>
      </c>
      <c r="P312" s="417" t="str">
        <f>IF(ISBLANK('Funções Transações'!AD159),"", 'Funções Transações'!AD159)</f>
        <v/>
      </c>
      <c r="Q312" s="417" t="str">
        <f>IF(ISBLANK('Funções Transações'!AE159),"", 'Funções Transações'!AE159)</f>
        <v/>
      </c>
      <c r="R312" s="417" t="str">
        <f>IF(ISBLANK('Funções Transações'!AF159),"", 'Funções Transações'!AF159)</f>
        <v/>
      </c>
      <c r="S312" s="418" t="str">
        <f>IF(ISBLANK('Funções Transações'!AG159),"", 'Funções Transações'!AG159)</f>
        <v/>
      </c>
      <c r="T312" s="423"/>
      <c r="U312" s="423"/>
      <c r="V312" s="423"/>
      <c r="W312" s="423"/>
      <c r="X312" s="423"/>
      <c r="Y312" s="423"/>
      <c r="Z312" s="423"/>
    </row>
    <row r="313" spans="1:26" ht="12.75" customHeight="1">
      <c r="A313" s="419" t="str">
        <f>IF(ISBLANK('Funções Transações'!C160),"", 'Funções Transações'!C160)</f>
        <v/>
      </c>
      <c r="B313" s="417" t="str">
        <f>IF((A313=""),"",LOOKUP(A313,'Casos de Uso'!$B$3:B$102,'Casos de Uso'!$C$3:C$102))</f>
        <v/>
      </c>
      <c r="C313" s="417" t="str">
        <f>IF(ISBLANK('Funções Transações'!B160),"",'Funções Transações'!B160)</f>
        <v/>
      </c>
      <c r="D313" s="420" t="str">
        <f>IF(ISBLANK('Funções Transações'!M160),"", 'Funções Transações'!M160)</f>
        <v/>
      </c>
      <c r="E313" s="420" t="str">
        <f>IF(ISBLANK('Funções Transações'!N160),"", 'Funções Transações'!N160)</f>
        <v/>
      </c>
      <c r="F313" s="420" t="str">
        <f>IF(ISBLANK('Funções Transações'!O160),"", 'Funções Transações'!O160)</f>
        <v/>
      </c>
      <c r="G313" s="420" t="str">
        <f>IF(ISBLANK('Funções Transações'!P160),"", 'Funções Transações'!P160)</f>
        <v/>
      </c>
      <c r="H313" s="420" t="str">
        <f>IF(ISBLANK('Funções Transações'!Q160),"", 'Funções Transações'!Q160)</f>
        <v/>
      </c>
      <c r="I313" s="421" t="str">
        <f>IF(ISBLANK('Funções Transações'!S160),"", 'Funções Transações'!S160)</f>
        <v/>
      </c>
      <c r="J313" s="421" t="str">
        <f>IF(ISBLANK('Funções Transações'!T160),"", 'Funções Transações'!T160)</f>
        <v/>
      </c>
      <c r="K313" s="421" t="str">
        <f>IF(ISBLANK('Funções Transações'!U160),"", 'Funções Transações'!U160)</f>
        <v/>
      </c>
      <c r="L313" s="420" t="str">
        <f>IF(ISBLANK('Funções Transações'!AA160),"", 'Funções Transações'!AA160)</f>
        <v/>
      </c>
      <c r="M313" s="421" t="str">
        <f>IF(ISBLANK('Funções Transações'!AB160),"", 'Funções Transações'!AB160)</f>
        <v/>
      </c>
      <c r="N313" s="422" t="str">
        <f>IF(ISBLANK('Funções Transações'!R160),"", 'Funções Transações'!R160)</f>
        <v/>
      </c>
      <c r="O313" s="417" t="str">
        <f>IF(ISBLANK('Funções Transações'!AC160),"", 'Funções Transações'!AC160)</f>
        <v/>
      </c>
      <c r="P313" s="417" t="str">
        <f>IF(ISBLANK('Funções Transações'!AD160),"", 'Funções Transações'!AD160)</f>
        <v/>
      </c>
      <c r="Q313" s="417" t="str">
        <f>IF(ISBLANK('Funções Transações'!AE160),"", 'Funções Transações'!AE160)</f>
        <v/>
      </c>
      <c r="R313" s="417" t="str">
        <f>IF(ISBLANK('Funções Transações'!AF160),"", 'Funções Transações'!AF160)</f>
        <v/>
      </c>
      <c r="S313" s="418" t="str">
        <f>IF(ISBLANK('Funções Transações'!AG160),"", 'Funções Transações'!AG160)</f>
        <v/>
      </c>
      <c r="T313" s="423"/>
      <c r="U313" s="423"/>
      <c r="V313" s="423"/>
      <c r="W313" s="423"/>
      <c r="X313" s="423"/>
      <c r="Y313" s="423"/>
      <c r="Z313" s="423"/>
    </row>
    <row r="314" spans="1:26" ht="12.75" customHeight="1">
      <c r="A314" s="419" t="str">
        <f>IF(ISBLANK('Funções Transações'!C161),"", 'Funções Transações'!C161)</f>
        <v/>
      </c>
      <c r="B314" s="417" t="str">
        <f>IF((A314=""),"",LOOKUP(A314,'Casos de Uso'!$B$3:B$102,'Casos de Uso'!$C$3:C$102))</f>
        <v/>
      </c>
      <c r="C314" s="417" t="str">
        <f>IF(ISBLANK('Funções Transações'!B161),"",'Funções Transações'!B161)</f>
        <v/>
      </c>
      <c r="D314" s="420" t="str">
        <f>IF(ISBLANK('Funções Transações'!M161),"", 'Funções Transações'!M161)</f>
        <v/>
      </c>
      <c r="E314" s="420" t="str">
        <f>IF(ISBLANK('Funções Transações'!N161),"", 'Funções Transações'!N161)</f>
        <v/>
      </c>
      <c r="F314" s="420" t="str">
        <f>IF(ISBLANK('Funções Transações'!O161),"", 'Funções Transações'!O161)</f>
        <v/>
      </c>
      <c r="G314" s="420" t="str">
        <f>IF(ISBLANK('Funções Transações'!P161),"", 'Funções Transações'!P161)</f>
        <v/>
      </c>
      <c r="H314" s="420" t="str">
        <f>IF(ISBLANK('Funções Transações'!Q161),"", 'Funções Transações'!Q161)</f>
        <v/>
      </c>
      <c r="I314" s="421" t="str">
        <f>IF(ISBLANK('Funções Transações'!S161),"", 'Funções Transações'!S161)</f>
        <v/>
      </c>
      <c r="J314" s="421" t="str">
        <f>IF(ISBLANK('Funções Transações'!T161),"", 'Funções Transações'!T161)</f>
        <v/>
      </c>
      <c r="K314" s="421" t="str">
        <f>IF(ISBLANK('Funções Transações'!U161),"", 'Funções Transações'!U161)</f>
        <v/>
      </c>
      <c r="L314" s="420" t="str">
        <f>IF(ISBLANK('Funções Transações'!AA161),"", 'Funções Transações'!AA161)</f>
        <v/>
      </c>
      <c r="M314" s="421" t="str">
        <f>IF(ISBLANK('Funções Transações'!AB161),"", 'Funções Transações'!AB161)</f>
        <v/>
      </c>
      <c r="N314" s="422" t="str">
        <f>IF(ISBLANK('Funções Transações'!R161),"", 'Funções Transações'!R161)</f>
        <v/>
      </c>
      <c r="O314" s="417" t="str">
        <f>IF(ISBLANK('Funções Transações'!AC161),"", 'Funções Transações'!AC161)</f>
        <v/>
      </c>
      <c r="P314" s="417" t="str">
        <f>IF(ISBLANK('Funções Transações'!AD161),"", 'Funções Transações'!AD161)</f>
        <v/>
      </c>
      <c r="Q314" s="417" t="str">
        <f>IF(ISBLANK('Funções Transações'!AE161),"", 'Funções Transações'!AE161)</f>
        <v/>
      </c>
      <c r="R314" s="417" t="str">
        <f>IF(ISBLANK('Funções Transações'!AF161),"", 'Funções Transações'!AF161)</f>
        <v/>
      </c>
      <c r="S314" s="418" t="str">
        <f>IF(ISBLANK('Funções Transações'!AG161),"", 'Funções Transações'!AG161)</f>
        <v/>
      </c>
      <c r="T314" s="423"/>
      <c r="U314" s="423"/>
      <c r="V314" s="423"/>
      <c r="W314" s="423"/>
      <c r="X314" s="423"/>
      <c r="Y314" s="423"/>
      <c r="Z314" s="423"/>
    </row>
    <row r="315" spans="1:26" ht="12.75" customHeight="1">
      <c r="A315" s="419" t="str">
        <f>IF(ISBLANK('Funções Transações'!C162),"", 'Funções Transações'!C162)</f>
        <v/>
      </c>
      <c r="B315" s="417" t="str">
        <f>IF((A315=""),"",LOOKUP(A315,'Casos de Uso'!$B$3:B$102,'Casos de Uso'!$C$3:C$102))</f>
        <v/>
      </c>
      <c r="C315" s="417" t="str">
        <f>IF(ISBLANK('Funções Transações'!B162),"",'Funções Transações'!B162)</f>
        <v/>
      </c>
      <c r="D315" s="420" t="str">
        <f>IF(ISBLANK('Funções Transações'!M162),"", 'Funções Transações'!M162)</f>
        <v/>
      </c>
      <c r="E315" s="420" t="str">
        <f>IF(ISBLANK('Funções Transações'!N162),"", 'Funções Transações'!N162)</f>
        <v/>
      </c>
      <c r="F315" s="420" t="str">
        <f>IF(ISBLANK('Funções Transações'!O162),"", 'Funções Transações'!O162)</f>
        <v/>
      </c>
      <c r="G315" s="420" t="str">
        <f>IF(ISBLANK('Funções Transações'!P162),"", 'Funções Transações'!P162)</f>
        <v/>
      </c>
      <c r="H315" s="420" t="str">
        <f>IF(ISBLANK('Funções Transações'!Q162),"", 'Funções Transações'!Q162)</f>
        <v/>
      </c>
      <c r="I315" s="421" t="str">
        <f>IF(ISBLANK('Funções Transações'!S162),"", 'Funções Transações'!S162)</f>
        <v/>
      </c>
      <c r="J315" s="421" t="str">
        <f>IF(ISBLANK('Funções Transações'!T162),"", 'Funções Transações'!T162)</f>
        <v/>
      </c>
      <c r="K315" s="421" t="str">
        <f>IF(ISBLANK('Funções Transações'!U162),"", 'Funções Transações'!U162)</f>
        <v/>
      </c>
      <c r="L315" s="420" t="str">
        <f>IF(ISBLANK('Funções Transações'!AA162),"", 'Funções Transações'!AA162)</f>
        <v/>
      </c>
      <c r="M315" s="421" t="str">
        <f>IF(ISBLANK('Funções Transações'!AB162),"", 'Funções Transações'!AB162)</f>
        <v/>
      </c>
      <c r="N315" s="422" t="str">
        <f>IF(ISBLANK('Funções Transações'!R162),"", 'Funções Transações'!R162)</f>
        <v/>
      </c>
      <c r="O315" s="417" t="str">
        <f>IF(ISBLANK('Funções Transações'!AC162),"", 'Funções Transações'!AC162)</f>
        <v/>
      </c>
      <c r="P315" s="417" t="str">
        <f>IF(ISBLANK('Funções Transações'!AD162),"", 'Funções Transações'!AD162)</f>
        <v/>
      </c>
      <c r="Q315" s="417" t="str">
        <f>IF(ISBLANK('Funções Transações'!AE162),"", 'Funções Transações'!AE162)</f>
        <v/>
      </c>
      <c r="R315" s="417" t="str">
        <f>IF(ISBLANK('Funções Transações'!AF162),"", 'Funções Transações'!AF162)</f>
        <v/>
      </c>
      <c r="S315" s="418" t="str">
        <f>IF(ISBLANK('Funções Transações'!AG162),"", 'Funções Transações'!AG162)</f>
        <v/>
      </c>
      <c r="T315" s="423"/>
      <c r="U315" s="423"/>
      <c r="V315" s="423"/>
      <c r="W315" s="423"/>
      <c r="X315" s="423"/>
      <c r="Y315" s="423"/>
      <c r="Z315" s="423"/>
    </row>
    <row r="316" spans="1:26" ht="12.75" customHeight="1">
      <c r="A316" s="419" t="str">
        <f>IF(ISBLANK('Funções Transações'!C163),"", 'Funções Transações'!C163)</f>
        <v/>
      </c>
      <c r="B316" s="417" t="str">
        <f>IF((A316=""),"",LOOKUP(A316,'Casos de Uso'!$B$3:B$102,'Casos de Uso'!$C$3:C$102))</f>
        <v/>
      </c>
      <c r="C316" s="417" t="str">
        <f>IF(ISBLANK('Funções Transações'!B163),"",'Funções Transações'!B163)</f>
        <v/>
      </c>
      <c r="D316" s="420" t="str">
        <f>IF(ISBLANK('Funções Transações'!M163),"", 'Funções Transações'!M163)</f>
        <v/>
      </c>
      <c r="E316" s="420" t="str">
        <f>IF(ISBLANK('Funções Transações'!N163),"", 'Funções Transações'!N163)</f>
        <v/>
      </c>
      <c r="F316" s="420" t="str">
        <f>IF(ISBLANK('Funções Transações'!O163),"", 'Funções Transações'!O163)</f>
        <v/>
      </c>
      <c r="G316" s="420" t="str">
        <f>IF(ISBLANK('Funções Transações'!P163),"", 'Funções Transações'!P163)</f>
        <v/>
      </c>
      <c r="H316" s="420" t="str">
        <f>IF(ISBLANK('Funções Transações'!Q163),"", 'Funções Transações'!Q163)</f>
        <v/>
      </c>
      <c r="I316" s="421" t="str">
        <f>IF(ISBLANK('Funções Transações'!S163),"", 'Funções Transações'!S163)</f>
        <v/>
      </c>
      <c r="J316" s="421" t="str">
        <f>IF(ISBLANK('Funções Transações'!T163),"", 'Funções Transações'!T163)</f>
        <v/>
      </c>
      <c r="K316" s="421" t="str">
        <f>IF(ISBLANK('Funções Transações'!U163),"", 'Funções Transações'!U163)</f>
        <v/>
      </c>
      <c r="L316" s="420" t="str">
        <f>IF(ISBLANK('Funções Transações'!AA163),"", 'Funções Transações'!AA163)</f>
        <v/>
      </c>
      <c r="M316" s="421" t="str">
        <f>IF(ISBLANK('Funções Transações'!AB163),"", 'Funções Transações'!AB163)</f>
        <v/>
      </c>
      <c r="N316" s="422" t="str">
        <f>IF(ISBLANK('Funções Transações'!R163),"", 'Funções Transações'!R163)</f>
        <v/>
      </c>
      <c r="O316" s="417" t="str">
        <f>IF(ISBLANK('Funções Transações'!AC163),"", 'Funções Transações'!AC163)</f>
        <v/>
      </c>
      <c r="P316" s="417" t="str">
        <f>IF(ISBLANK('Funções Transações'!AD163),"", 'Funções Transações'!AD163)</f>
        <v/>
      </c>
      <c r="Q316" s="417" t="str">
        <f>IF(ISBLANK('Funções Transações'!AE163),"", 'Funções Transações'!AE163)</f>
        <v/>
      </c>
      <c r="R316" s="417" t="str">
        <f>IF(ISBLANK('Funções Transações'!AF163),"", 'Funções Transações'!AF163)</f>
        <v/>
      </c>
      <c r="S316" s="418" t="str">
        <f>IF(ISBLANK('Funções Transações'!AG163),"", 'Funções Transações'!AG163)</f>
        <v/>
      </c>
      <c r="T316" s="423"/>
      <c r="U316" s="423"/>
      <c r="V316" s="423"/>
      <c r="W316" s="423"/>
      <c r="X316" s="423"/>
      <c r="Y316" s="423"/>
      <c r="Z316" s="423"/>
    </row>
    <row r="317" spans="1:26" ht="12.75" customHeight="1">
      <c r="A317" s="419" t="str">
        <f>IF(ISBLANK('Funções Transações'!C164),"", 'Funções Transações'!C164)</f>
        <v/>
      </c>
      <c r="B317" s="417" t="str">
        <f>IF((A317=""),"",LOOKUP(A317,'Casos de Uso'!$B$3:B$102,'Casos de Uso'!$C$3:C$102))</f>
        <v/>
      </c>
      <c r="C317" s="417" t="str">
        <f>IF(ISBLANK('Funções Transações'!B164),"",'Funções Transações'!B164)</f>
        <v/>
      </c>
      <c r="D317" s="420" t="str">
        <f>IF(ISBLANK('Funções Transações'!M164),"", 'Funções Transações'!M164)</f>
        <v/>
      </c>
      <c r="E317" s="420" t="str">
        <f>IF(ISBLANK('Funções Transações'!N164),"", 'Funções Transações'!N164)</f>
        <v/>
      </c>
      <c r="F317" s="420" t="str">
        <f>IF(ISBLANK('Funções Transações'!O164),"", 'Funções Transações'!O164)</f>
        <v/>
      </c>
      <c r="G317" s="420" t="str">
        <f>IF(ISBLANK('Funções Transações'!P164),"", 'Funções Transações'!P164)</f>
        <v/>
      </c>
      <c r="H317" s="420" t="str">
        <f>IF(ISBLANK('Funções Transações'!Q164),"", 'Funções Transações'!Q164)</f>
        <v/>
      </c>
      <c r="I317" s="421" t="str">
        <f>IF(ISBLANK('Funções Transações'!S164),"", 'Funções Transações'!S164)</f>
        <v/>
      </c>
      <c r="J317" s="421" t="str">
        <f>IF(ISBLANK('Funções Transações'!T164),"", 'Funções Transações'!T164)</f>
        <v/>
      </c>
      <c r="K317" s="421" t="str">
        <f>IF(ISBLANK('Funções Transações'!U164),"", 'Funções Transações'!U164)</f>
        <v/>
      </c>
      <c r="L317" s="420" t="str">
        <f>IF(ISBLANK('Funções Transações'!AA164),"", 'Funções Transações'!AA164)</f>
        <v/>
      </c>
      <c r="M317" s="421" t="str">
        <f>IF(ISBLANK('Funções Transações'!AB164),"", 'Funções Transações'!AB164)</f>
        <v/>
      </c>
      <c r="N317" s="422" t="str">
        <f>IF(ISBLANK('Funções Transações'!R164),"", 'Funções Transações'!R164)</f>
        <v/>
      </c>
      <c r="O317" s="417" t="str">
        <f>IF(ISBLANK('Funções Transações'!AC164),"", 'Funções Transações'!AC164)</f>
        <v/>
      </c>
      <c r="P317" s="417" t="str">
        <f>IF(ISBLANK('Funções Transações'!AD164),"", 'Funções Transações'!AD164)</f>
        <v/>
      </c>
      <c r="Q317" s="417" t="str">
        <f>IF(ISBLANK('Funções Transações'!AE164),"", 'Funções Transações'!AE164)</f>
        <v/>
      </c>
      <c r="R317" s="417" t="str">
        <f>IF(ISBLANK('Funções Transações'!AF164),"", 'Funções Transações'!AF164)</f>
        <v/>
      </c>
      <c r="S317" s="418" t="str">
        <f>IF(ISBLANK('Funções Transações'!AG164),"", 'Funções Transações'!AG164)</f>
        <v/>
      </c>
      <c r="T317" s="423"/>
      <c r="U317" s="423"/>
      <c r="V317" s="423"/>
      <c r="W317" s="423"/>
      <c r="X317" s="423"/>
      <c r="Y317" s="423"/>
      <c r="Z317" s="423"/>
    </row>
    <row r="318" spans="1:26" ht="12.75" customHeight="1">
      <c r="A318" s="419" t="str">
        <f>IF(ISBLANK('Funções Transações'!C165),"", 'Funções Transações'!C165)</f>
        <v/>
      </c>
      <c r="B318" s="417" t="str">
        <f>IF((A318=""),"",LOOKUP(A318,'Casos de Uso'!$B$3:B$102,'Casos de Uso'!$C$3:C$102))</f>
        <v/>
      </c>
      <c r="C318" s="417" t="str">
        <f>IF(ISBLANK('Funções Transações'!B165),"",'Funções Transações'!B165)</f>
        <v/>
      </c>
      <c r="D318" s="420" t="str">
        <f>IF(ISBLANK('Funções Transações'!M165),"", 'Funções Transações'!M165)</f>
        <v/>
      </c>
      <c r="E318" s="420" t="str">
        <f>IF(ISBLANK('Funções Transações'!N165),"", 'Funções Transações'!N165)</f>
        <v/>
      </c>
      <c r="F318" s="420" t="str">
        <f>IF(ISBLANK('Funções Transações'!O165),"", 'Funções Transações'!O165)</f>
        <v/>
      </c>
      <c r="G318" s="420" t="str">
        <f>IF(ISBLANK('Funções Transações'!P165),"", 'Funções Transações'!P165)</f>
        <v/>
      </c>
      <c r="H318" s="420" t="str">
        <f>IF(ISBLANK('Funções Transações'!Q165),"", 'Funções Transações'!Q165)</f>
        <v/>
      </c>
      <c r="I318" s="421" t="str">
        <f>IF(ISBLANK('Funções Transações'!S165),"", 'Funções Transações'!S165)</f>
        <v/>
      </c>
      <c r="J318" s="421" t="str">
        <f>IF(ISBLANK('Funções Transações'!T165),"", 'Funções Transações'!T165)</f>
        <v/>
      </c>
      <c r="K318" s="421" t="str">
        <f>IF(ISBLANK('Funções Transações'!U165),"", 'Funções Transações'!U165)</f>
        <v/>
      </c>
      <c r="L318" s="420" t="str">
        <f>IF(ISBLANK('Funções Transações'!AA165),"", 'Funções Transações'!AA165)</f>
        <v/>
      </c>
      <c r="M318" s="421" t="str">
        <f>IF(ISBLANK('Funções Transações'!AB165),"", 'Funções Transações'!AB165)</f>
        <v/>
      </c>
      <c r="N318" s="422" t="str">
        <f>IF(ISBLANK('Funções Transações'!R165),"", 'Funções Transações'!R165)</f>
        <v/>
      </c>
      <c r="O318" s="417" t="str">
        <f>IF(ISBLANK('Funções Transações'!AC165),"", 'Funções Transações'!AC165)</f>
        <v/>
      </c>
      <c r="P318" s="417" t="str">
        <f>IF(ISBLANK('Funções Transações'!AD165),"", 'Funções Transações'!AD165)</f>
        <v/>
      </c>
      <c r="Q318" s="417" t="str">
        <f>IF(ISBLANK('Funções Transações'!AE165),"", 'Funções Transações'!AE165)</f>
        <v/>
      </c>
      <c r="R318" s="417" t="str">
        <f>IF(ISBLANK('Funções Transações'!AF165),"", 'Funções Transações'!AF165)</f>
        <v/>
      </c>
      <c r="S318" s="418" t="str">
        <f>IF(ISBLANK('Funções Transações'!AG165),"", 'Funções Transações'!AG165)</f>
        <v/>
      </c>
      <c r="T318" s="423"/>
      <c r="U318" s="423"/>
      <c r="V318" s="423"/>
      <c r="W318" s="423"/>
      <c r="X318" s="423"/>
      <c r="Y318" s="423"/>
      <c r="Z318" s="423"/>
    </row>
    <row r="319" spans="1:26" ht="12.75" customHeight="1">
      <c r="A319" s="419" t="str">
        <f>IF(ISBLANK('Funções Transações'!C166),"", 'Funções Transações'!C166)</f>
        <v/>
      </c>
      <c r="B319" s="417" t="str">
        <f>IF((A319=""),"",LOOKUP(A319,'Casos de Uso'!$B$3:B$102,'Casos de Uso'!$C$3:C$102))</f>
        <v/>
      </c>
      <c r="C319" s="417" t="str">
        <f>IF(ISBLANK('Funções Transações'!B166),"",'Funções Transações'!B166)</f>
        <v/>
      </c>
      <c r="D319" s="420" t="str">
        <f>IF(ISBLANK('Funções Transações'!M166),"", 'Funções Transações'!M166)</f>
        <v/>
      </c>
      <c r="E319" s="420" t="str">
        <f>IF(ISBLANK('Funções Transações'!N166),"", 'Funções Transações'!N166)</f>
        <v/>
      </c>
      <c r="F319" s="420" t="str">
        <f>IF(ISBLANK('Funções Transações'!O166),"", 'Funções Transações'!O166)</f>
        <v/>
      </c>
      <c r="G319" s="420" t="str">
        <f>IF(ISBLANK('Funções Transações'!P166),"", 'Funções Transações'!P166)</f>
        <v/>
      </c>
      <c r="H319" s="420" t="str">
        <f>IF(ISBLANK('Funções Transações'!Q166),"", 'Funções Transações'!Q166)</f>
        <v/>
      </c>
      <c r="I319" s="421" t="str">
        <f>IF(ISBLANK('Funções Transações'!S166),"", 'Funções Transações'!S166)</f>
        <v/>
      </c>
      <c r="J319" s="421" t="str">
        <f>IF(ISBLANK('Funções Transações'!T166),"", 'Funções Transações'!T166)</f>
        <v/>
      </c>
      <c r="K319" s="421" t="str">
        <f>IF(ISBLANK('Funções Transações'!U166),"", 'Funções Transações'!U166)</f>
        <v/>
      </c>
      <c r="L319" s="420" t="str">
        <f>IF(ISBLANK('Funções Transações'!AA166),"", 'Funções Transações'!AA166)</f>
        <v/>
      </c>
      <c r="M319" s="421" t="str">
        <f>IF(ISBLANK('Funções Transações'!AB166),"", 'Funções Transações'!AB166)</f>
        <v/>
      </c>
      <c r="N319" s="422" t="str">
        <f>IF(ISBLANK('Funções Transações'!R166),"", 'Funções Transações'!R166)</f>
        <v/>
      </c>
      <c r="O319" s="417" t="str">
        <f>IF(ISBLANK('Funções Transações'!AC166),"", 'Funções Transações'!AC166)</f>
        <v/>
      </c>
      <c r="P319" s="417" t="str">
        <f>IF(ISBLANK('Funções Transações'!AD166),"", 'Funções Transações'!AD166)</f>
        <v/>
      </c>
      <c r="Q319" s="417" t="str">
        <f>IF(ISBLANK('Funções Transações'!AE166),"", 'Funções Transações'!AE166)</f>
        <v/>
      </c>
      <c r="R319" s="417" t="str">
        <f>IF(ISBLANK('Funções Transações'!AF166),"", 'Funções Transações'!AF166)</f>
        <v/>
      </c>
      <c r="S319" s="418" t="str">
        <f>IF(ISBLANK('Funções Transações'!AG166),"", 'Funções Transações'!AG166)</f>
        <v/>
      </c>
      <c r="T319" s="423"/>
      <c r="U319" s="423"/>
      <c r="V319" s="423"/>
      <c r="W319" s="423"/>
      <c r="X319" s="423"/>
      <c r="Y319" s="423"/>
      <c r="Z319" s="423"/>
    </row>
    <row r="320" spans="1:26" ht="12.75" customHeight="1">
      <c r="A320" s="419" t="str">
        <f>IF(ISBLANK('Funções Transações'!C167),"", 'Funções Transações'!C167)</f>
        <v/>
      </c>
      <c r="B320" s="417" t="str">
        <f>IF((A320=""),"",LOOKUP(A320,'Casos de Uso'!$B$3:B$102,'Casos de Uso'!$C$3:C$102))</f>
        <v/>
      </c>
      <c r="C320" s="417" t="str">
        <f>IF(ISBLANK('Funções Transações'!B167),"",'Funções Transações'!B167)</f>
        <v/>
      </c>
      <c r="D320" s="420" t="str">
        <f>IF(ISBLANK('Funções Transações'!M167),"", 'Funções Transações'!M167)</f>
        <v/>
      </c>
      <c r="E320" s="420" t="str">
        <f>IF(ISBLANK('Funções Transações'!N167),"", 'Funções Transações'!N167)</f>
        <v/>
      </c>
      <c r="F320" s="420" t="str">
        <f>IF(ISBLANK('Funções Transações'!O167),"", 'Funções Transações'!O167)</f>
        <v/>
      </c>
      <c r="G320" s="420" t="str">
        <f>IF(ISBLANK('Funções Transações'!P167),"", 'Funções Transações'!P167)</f>
        <v/>
      </c>
      <c r="H320" s="420" t="str">
        <f>IF(ISBLANK('Funções Transações'!Q167),"", 'Funções Transações'!Q167)</f>
        <v/>
      </c>
      <c r="I320" s="421" t="str">
        <f>IF(ISBLANK('Funções Transações'!S167),"", 'Funções Transações'!S167)</f>
        <v/>
      </c>
      <c r="J320" s="421" t="str">
        <f>IF(ISBLANK('Funções Transações'!T167),"", 'Funções Transações'!T167)</f>
        <v/>
      </c>
      <c r="K320" s="421" t="str">
        <f>IF(ISBLANK('Funções Transações'!U167),"", 'Funções Transações'!U167)</f>
        <v/>
      </c>
      <c r="L320" s="420" t="str">
        <f>IF(ISBLANK('Funções Transações'!AA167),"", 'Funções Transações'!AA167)</f>
        <v/>
      </c>
      <c r="M320" s="421" t="str">
        <f>IF(ISBLANK('Funções Transações'!AB167),"", 'Funções Transações'!AB167)</f>
        <v/>
      </c>
      <c r="N320" s="422" t="str">
        <f>IF(ISBLANK('Funções Transações'!R167),"", 'Funções Transações'!R167)</f>
        <v/>
      </c>
      <c r="O320" s="417" t="str">
        <f>IF(ISBLANK('Funções Transações'!AC167),"", 'Funções Transações'!AC167)</f>
        <v/>
      </c>
      <c r="P320" s="417" t="str">
        <f>IF(ISBLANK('Funções Transações'!AD167),"", 'Funções Transações'!AD167)</f>
        <v/>
      </c>
      <c r="Q320" s="417" t="str">
        <f>IF(ISBLANK('Funções Transações'!AE167),"", 'Funções Transações'!AE167)</f>
        <v/>
      </c>
      <c r="R320" s="417" t="str">
        <f>IF(ISBLANK('Funções Transações'!AF167),"", 'Funções Transações'!AF167)</f>
        <v/>
      </c>
      <c r="S320" s="418" t="str">
        <f>IF(ISBLANK('Funções Transações'!AG167),"", 'Funções Transações'!AG167)</f>
        <v/>
      </c>
      <c r="T320" s="423"/>
      <c r="U320" s="423"/>
      <c r="V320" s="423"/>
      <c r="W320" s="423"/>
      <c r="X320" s="423"/>
      <c r="Y320" s="423"/>
      <c r="Z320" s="423"/>
    </row>
    <row r="321" spans="1:26" ht="12.75" customHeight="1">
      <c r="A321" s="419" t="str">
        <f>IF(ISBLANK('Funções Transações'!C168),"", 'Funções Transações'!C168)</f>
        <v/>
      </c>
      <c r="B321" s="417" t="str">
        <f>IF((A321=""),"",LOOKUP(A321,'Casos de Uso'!$B$3:B$102,'Casos de Uso'!$C$3:C$102))</f>
        <v/>
      </c>
      <c r="C321" s="417" t="str">
        <f>IF(ISBLANK('Funções Transações'!B168),"",'Funções Transações'!B168)</f>
        <v/>
      </c>
      <c r="D321" s="420" t="str">
        <f>IF(ISBLANK('Funções Transações'!M168),"", 'Funções Transações'!M168)</f>
        <v/>
      </c>
      <c r="E321" s="420" t="str">
        <f>IF(ISBLANK('Funções Transações'!N168),"", 'Funções Transações'!N168)</f>
        <v/>
      </c>
      <c r="F321" s="420" t="str">
        <f>IF(ISBLANK('Funções Transações'!O168),"", 'Funções Transações'!O168)</f>
        <v/>
      </c>
      <c r="G321" s="420" t="str">
        <f>IF(ISBLANK('Funções Transações'!P168),"", 'Funções Transações'!P168)</f>
        <v/>
      </c>
      <c r="H321" s="420" t="str">
        <f>IF(ISBLANK('Funções Transações'!Q168),"", 'Funções Transações'!Q168)</f>
        <v/>
      </c>
      <c r="I321" s="421" t="str">
        <f>IF(ISBLANK('Funções Transações'!S168),"", 'Funções Transações'!S168)</f>
        <v/>
      </c>
      <c r="J321" s="421" t="str">
        <f>IF(ISBLANK('Funções Transações'!T168),"", 'Funções Transações'!T168)</f>
        <v/>
      </c>
      <c r="K321" s="421" t="str">
        <f>IF(ISBLANK('Funções Transações'!U168),"", 'Funções Transações'!U168)</f>
        <v/>
      </c>
      <c r="L321" s="420" t="str">
        <f>IF(ISBLANK('Funções Transações'!AA168),"", 'Funções Transações'!AA168)</f>
        <v/>
      </c>
      <c r="M321" s="421" t="str">
        <f>IF(ISBLANK('Funções Transações'!AB168),"", 'Funções Transações'!AB168)</f>
        <v/>
      </c>
      <c r="N321" s="422" t="str">
        <f>IF(ISBLANK('Funções Transações'!R168),"", 'Funções Transações'!R168)</f>
        <v/>
      </c>
      <c r="O321" s="417" t="str">
        <f>IF(ISBLANK('Funções Transações'!AC168),"", 'Funções Transações'!AC168)</f>
        <v/>
      </c>
      <c r="P321" s="417" t="str">
        <f>IF(ISBLANK('Funções Transações'!AD168),"", 'Funções Transações'!AD168)</f>
        <v/>
      </c>
      <c r="Q321" s="417" t="str">
        <f>IF(ISBLANK('Funções Transações'!AE168),"", 'Funções Transações'!AE168)</f>
        <v/>
      </c>
      <c r="R321" s="417" t="str">
        <f>IF(ISBLANK('Funções Transações'!AF168),"", 'Funções Transações'!AF168)</f>
        <v/>
      </c>
      <c r="S321" s="418" t="str">
        <f>IF(ISBLANK('Funções Transações'!AG168),"", 'Funções Transações'!AG168)</f>
        <v/>
      </c>
      <c r="T321" s="423"/>
      <c r="U321" s="423"/>
      <c r="V321" s="423"/>
      <c r="W321" s="423"/>
      <c r="X321" s="423"/>
      <c r="Y321" s="423"/>
      <c r="Z321" s="423"/>
    </row>
    <row r="322" spans="1:26" ht="12.75" customHeight="1">
      <c r="A322" s="419" t="str">
        <f>IF(ISBLANK('Funções Transações'!C169),"", 'Funções Transações'!C169)</f>
        <v/>
      </c>
      <c r="B322" s="417" t="str">
        <f>IF((A322=""),"",LOOKUP(A322,'Casos de Uso'!$B$3:B$102,'Casos de Uso'!$C$3:C$102))</f>
        <v/>
      </c>
      <c r="C322" s="417" t="str">
        <f>IF(ISBLANK('Funções Transações'!B169),"",'Funções Transações'!B169)</f>
        <v/>
      </c>
      <c r="D322" s="420" t="str">
        <f>IF(ISBLANK('Funções Transações'!M169),"", 'Funções Transações'!M169)</f>
        <v/>
      </c>
      <c r="E322" s="420" t="str">
        <f>IF(ISBLANK('Funções Transações'!N169),"", 'Funções Transações'!N169)</f>
        <v/>
      </c>
      <c r="F322" s="420" t="str">
        <f>IF(ISBLANK('Funções Transações'!O169),"", 'Funções Transações'!O169)</f>
        <v/>
      </c>
      <c r="G322" s="420" t="str">
        <f>IF(ISBLANK('Funções Transações'!P169),"", 'Funções Transações'!P169)</f>
        <v/>
      </c>
      <c r="H322" s="420" t="str">
        <f>IF(ISBLANK('Funções Transações'!Q169),"", 'Funções Transações'!Q169)</f>
        <v/>
      </c>
      <c r="I322" s="421" t="str">
        <f>IF(ISBLANK('Funções Transações'!S169),"", 'Funções Transações'!S169)</f>
        <v/>
      </c>
      <c r="J322" s="421" t="str">
        <f>IF(ISBLANK('Funções Transações'!T169),"", 'Funções Transações'!T169)</f>
        <v/>
      </c>
      <c r="K322" s="421" t="str">
        <f>IF(ISBLANK('Funções Transações'!U169),"", 'Funções Transações'!U169)</f>
        <v/>
      </c>
      <c r="L322" s="420" t="str">
        <f>IF(ISBLANK('Funções Transações'!AA169),"", 'Funções Transações'!AA169)</f>
        <v/>
      </c>
      <c r="M322" s="421" t="str">
        <f>IF(ISBLANK('Funções Transações'!AB169),"", 'Funções Transações'!AB169)</f>
        <v/>
      </c>
      <c r="N322" s="422" t="str">
        <f>IF(ISBLANK('Funções Transações'!R169),"", 'Funções Transações'!R169)</f>
        <v/>
      </c>
      <c r="O322" s="417" t="str">
        <f>IF(ISBLANK('Funções Transações'!AC169),"", 'Funções Transações'!AC169)</f>
        <v/>
      </c>
      <c r="P322" s="417" t="str">
        <f>IF(ISBLANK('Funções Transações'!AD169),"", 'Funções Transações'!AD169)</f>
        <v/>
      </c>
      <c r="Q322" s="417" t="str">
        <f>IF(ISBLANK('Funções Transações'!AE169),"", 'Funções Transações'!AE169)</f>
        <v/>
      </c>
      <c r="R322" s="417" t="str">
        <f>IF(ISBLANK('Funções Transações'!AF169),"", 'Funções Transações'!AF169)</f>
        <v/>
      </c>
      <c r="S322" s="418" t="str">
        <f>IF(ISBLANK('Funções Transações'!AG169),"", 'Funções Transações'!AG169)</f>
        <v/>
      </c>
      <c r="T322" s="423"/>
      <c r="U322" s="423"/>
      <c r="V322" s="423"/>
      <c r="W322" s="423"/>
      <c r="X322" s="423"/>
      <c r="Y322" s="423"/>
      <c r="Z322" s="423"/>
    </row>
    <row r="323" spans="1:26" ht="12.75" customHeight="1">
      <c r="A323" s="419" t="str">
        <f>IF(ISBLANK('Funções Transações'!C170),"", 'Funções Transações'!C170)</f>
        <v/>
      </c>
      <c r="B323" s="417" t="str">
        <f>IF((A323=""),"",LOOKUP(A323,'Casos de Uso'!$B$3:B$102,'Casos de Uso'!$C$3:C$102))</f>
        <v/>
      </c>
      <c r="C323" s="417" t="str">
        <f>IF(ISBLANK('Funções Transações'!B170),"",'Funções Transações'!B170)</f>
        <v/>
      </c>
      <c r="D323" s="420" t="str">
        <f>IF(ISBLANK('Funções Transações'!M170),"", 'Funções Transações'!M170)</f>
        <v/>
      </c>
      <c r="E323" s="420" t="str">
        <f>IF(ISBLANK('Funções Transações'!N170),"", 'Funções Transações'!N170)</f>
        <v/>
      </c>
      <c r="F323" s="420" t="str">
        <f>IF(ISBLANK('Funções Transações'!O170),"", 'Funções Transações'!O170)</f>
        <v/>
      </c>
      <c r="G323" s="420" t="str">
        <f>IF(ISBLANK('Funções Transações'!P170),"", 'Funções Transações'!P170)</f>
        <v/>
      </c>
      <c r="H323" s="420" t="str">
        <f>IF(ISBLANK('Funções Transações'!Q170),"", 'Funções Transações'!Q170)</f>
        <v/>
      </c>
      <c r="I323" s="421" t="str">
        <f>IF(ISBLANK('Funções Transações'!S170),"", 'Funções Transações'!S170)</f>
        <v/>
      </c>
      <c r="J323" s="421" t="str">
        <f>IF(ISBLANK('Funções Transações'!T170),"", 'Funções Transações'!T170)</f>
        <v/>
      </c>
      <c r="K323" s="421" t="str">
        <f>IF(ISBLANK('Funções Transações'!U170),"", 'Funções Transações'!U170)</f>
        <v/>
      </c>
      <c r="L323" s="420" t="str">
        <f>IF(ISBLANK('Funções Transações'!AA170),"", 'Funções Transações'!AA170)</f>
        <v/>
      </c>
      <c r="M323" s="421" t="str">
        <f>IF(ISBLANK('Funções Transações'!AB170),"", 'Funções Transações'!AB170)</f>
        <v/>
      </c>
      <c r="N323" s="422" t="str">
        <f>IF(ISBLANK('Funções Transações'!R170),"", 'Funções Transações'!R170)</f>
        <v/>
      </c>
      <c r="O323" s="417" t="str">
        <f>IF(ISBLANK('Funções Transações'!AC170),"", 'Funções Transações'!AC170)</f>
        <v/>
      </c>
      <c r="P323" s="417" t="str">
        <f>IF(ISBLANK('Funções Transações'!AD170),"", 'Funções Transações'!AD170)</f>
        <v/>
      </c>
      <c r="Q323" s="417" t="str">
        <f>IF(ISBLANK('Funções Transações'!AE170),"", 'Funções Transações'!AE170)</f>
        <v/>
      </c>
      <c r="R323" s="417" t="str">
        <f>IF(ISBLANK('Funções Transações'!AF170),"", 'Funções Transações'!AF170)</f>
        <v/>
      </c>
      <c r="S323" s="418" t="str">
        <f>IF(ISBLANK('Funções Transações'!AG170),"", 'Funções Transações'!AG170)</f>
        <v/>
      </c>
      <c r="T323" s="423"/>
      <c r="U323" s="423"/>
      <c r="V323" s="423"/>
      <c r="W323" s="423"/>
      <c r="X323" s="423"/>
      <c r="Y323" s="423"/>
      <c r="Z323" s="423"/>
    </row>
    <row r="324" spans="1:26" ht="12.75" customHeight="1">
      <c r="A324" s="419" t="str">
        <f>IF(ISBLANK('Funções Transações'!C171),"", 'Funções Transações'!C171)</f>
        <v/>
      </c>
      <c r="B324" s="417" t="str">
        <f>IF((A324=""),"",LOOKUP(A324,'Casos de Uso'!$B$3:B$102,'Casos de Uso'!$C$3:C$102))</f>
        <v/>
      </c>
      <c r="C324" s="417" t="str">
        <f>IF(ISBLANK('Funções Transações'!B171),"",'Funções Transações'!B171)</f>
        <v/>
      </c>
      <c r="D324" s="420" t="str">
        <f>IF(ISBLANK('Funções Transações'!M171),"", 'Funções Transações'!M171)</f>
        <v/>
      </c>
      <c r="E324" s="420" t="str">
        <f>IF(ISBLANK('Funções Transações'!N171),"", 'Funções Transações'!N171)</f>
        <v/>
      </c>
      <c r="F324" s="420" t="str">
        <f>IF(ISBLANK('Funções Transações'!O171),"", 'Funções Transações'!O171)</f>
        <v/>
      </c>
      <c r="G324" s="420" t="str">
        <f>IF(ISBLANK('Funções Transações'!P171),"", 'Funções Transações'!P171)</f>
        <v/>
      </c>
      <c r="H324" s="420" t="str">
        <f>IF(ISBLANK('Funções Transações'!Q171),"", 'Funções Transações'!Q171)</f>
        <v/>
      </c>
      <c r="I324" s="421" t="str">
        <f>IF(ISBLANK('Funções Transações'!S171),"", 'Funções Transações'!S171)</f>
        <v/>
      </c>
      <c r="J324" s="421" t="str">
        <f>IF(ISBLANK('Funções Transações'!T171),"", 'Funções Transações'!T171)</f>
        <v/>
      </c>
      <c r="K324" s="421" t="str">
        <f>IF(ISBLANK('Funções Transações'!U171),"", 'Funções Transações'!U171)</f>
        <v/>
      </c>
      <c r="L324" s="420" t="str">
        <f>IF(ISBLANK('Funções Transações'!AA171),"", 'Funções Transações'!AA171)</f>
        <v/>
      </c>
      <c r="M324" s="421" t="str">
        <f>IF(ISBLANK('Funções Transações'!AB171),"", 'Funções Transações'!AB171)</f>
        <v/>
      </c>
      <c r="N324" s="422" t="str">
        <f>IF(ISBLANK('Funções Transações'!R171),"", 'Funções Transações'!R171)</f>
        <v/>
      </c>
      <c r="O324" s="417" t="str">
        <f>IF(ISBLANK('Funções Transações'!AC171),"", 'Funções Transações'!AC171)</f>
        <v/>
      </c>
      <c r="P324" s="417" t="str">
        <f>IF(ISBLANK('Funções Transações'!AD171),"", 'Funções Transações'!AD171)</f>
        <v/>
      </c>
      <c r="Q324" s="417" t="str">
        <f>IF(ISBLANK('Funções Transações'!AE171),"", 'Funções Transações'!AE171)</f>
        <v/>
      </c>
      <c r="R324" s="417" t="str">
        <f>IF(ISBLANK('Funções Transações'!AF171),"", 'Funções Transações'!AF171)</f>
        <v/>
      </c>
      <c r="S324" s="418" t="str">
        <f>IF(ISBLANK('Funções Transações'!AG171),"", 'Funções Transações'!AG171)</f>
        <v/>
      </c>
      <c r="T324" s="423"/>
      <c r="U324" s="423"/>
      <c r="V324" s="423"/>
      <c r="W324" s="423"/>
      <c r="X324" s="423"/>
      <c r="Y324" s="423"/>
      <c r="Z324" s="423"/>
    </row>
    <row r="325" spans="1:26" ht="12.75" customHeight="1">
      <c r="A325" s="419" t="str">
        <f>IF(ISBLANK('Funções Transações'!C172),"", 'Funções Transações'!C172)</f>
        <v/>
      </c>
      <c r="B325" s="417" t="str">
        <f>IF((A325=""),"",LOOKUP(A325,'Casos de Uso'!$B$3:B$102,'Casos de Uso'!$C$3:C$102))</f>
        <v/>
      </c>
      <c r="C325" s="417" t="str">
        <f>IF(ISBLANK('Funções Transações'!B172),"",'Funções Transações'!B172)</f>
        <v/>
      </c>
      <c r="D325" s="420" t="str">
        <f>IF(ISBLANK('Funções Transações'!M172),"", 'Funções Transações'!M172)</f>
        <v/>
      </c>
      <c r="E325" s="420" t="str">
        <f>IF(ISBLANK('Funções Transações'!N172),"", 'Funções Transações'!N172)</f>
        <v/>
      </c>
      <c r="F325" s="420" t="str">
        <f>IF(ISBLANK('Funções Transações'!O172),"", 'Funções Transações'!O172)</f>
        <v/>
      </c>
      <c r="G325" s="420" t="str">
        <f>IF(ISBLANK('Funções Transações'!P172),"", 'Funções Transações'!P172)</f>
        <v/>
      </c>
      <c r="H325" s="420" t="str">
        <f>IF(ISBLANK('Funções Transações'!Q172),"", 'Funções Transações'!Q172)</f>
        <v/>
      </c>
      <c r="I325" s="421" t="str">
        <f>IF(ISBLANK('Funções Transações'!S172),"", 'Funções Transações'!S172)</f>
        <v/>
      </c>
      <c r="J325" s="421" t="str">
        <f>IF(ISBLANK('Funções Transações'!T172),"", 'Funções Transações'!T172)</f>
        <v/>
      </c>
      <c r="K325" s="421" t="str">
        <f>IF(ISBLANK('Funções Transações'!U172),"", 'Funções Transações'!U172)</f>
        <v/>
      </c>
      <c r="L325" s="420" t="str">
        <f>IF(ISBLANK('Funções Transações'!AA172),"", 'Funções Transações'!AA172)</f>
        <v/>
      </c>
      <c r="M325" s="421" t="str">
        <f>IF(ISBLANK('Funções Transações'!AB172),"", 'Funções Transações'!AB172)</f>
        <v/>
      </c>
      <c r="N325" s="422" t="str">
        <f>IF(ISBLANK('Funções Transações'!R172),"", 'Funções Transações'!R172)</f>
        <v/>
      </c>
      <c r="O325" s="417" t="str">
        <f>IF(ISBLANK('Funções Transações'!AC172),"", 'Funções Transações'!AC172)</f>
        <v/>
      </c>
      <c r="P325" s="417" t="str">
        <f>IF(ISBLANK('Funções Transações'!AD172),"", 'Funções Transações'!AD172)</f>
        <v/>
      </c>
      <c r="Q325" s="417" t="str">
        <f>IF(ISBLANK('Funções Transações'!AE172),"", 'Funções Transações'!AE172)</f>
        <v/>
      </c>
      <c r="R325" s="417" t="str">
        <f>IF(ISBLANK('Funções Transações'!AF172),"", 'Funções Transações'!AF172)</f>
        <v/>
      </c>
      <c r="S325" s="418" t="str">
        <f>IF(ISBLANK('Funções Transações'!AG172),"", 'Funções Transações'!AG172)</f>
        <v/>
      </c>
      <c r="T325" s="423"/>
      <c r="U325" s="423"/>
      <c r="V325" s="423"/>
      <c r="W325" s="423"/>
      <c r="X325" s="423"/>
      <c r="Y325" s="423"/>
      <c r="Z325" s="423"/>
    </row>
    <row r="326" spans="1:26" ht="12.75" customHeight="1">
      <c r="A326" s="419" t="str">
        <f>IF(ISBLANK('Funções Transações'!C173),"", 'Funções Transações'!C173)</f>
        <v/>
      </c>
      <c r="B326" s="417" t="str">
        <f>IF((A326=""),"",LOOKUP(A326,'Casos de Uso'!$B$3:B$102,'Casos de Uso'!$C$3:C$102))</f>
        <v/>
      </c>
      <c r="C326" s="417" t="str">
        <f>IF(ISBLANK('Funções Transações'!B173),"",'Funções Transações'!B173)</f>
        <v/>
      </c>
      <c r="D326" s="420" t="str">
        <f>IF(ISBLANK('Funções Transações'!M173),"", 'Funções Transações'!M173)</f>
        <v/>
      </c>
      <c r="E326" s="420" t="str">
        <f>IF(ISBLANK('Funções Transações'!N173),"", 'Funções Transações'!N173)</f>
        <v/>
      </c>
      <c r="F326" s="420" t="str">
        <f>IF(ISBLANK('Funções Transações'!O173),"", 'Funções Transações'!O173)</f>
        <v/>
      </c>
      <c r="G326" s="420" t="str">
        <f>IF(ISBLANK('Funções Transações'!P173),"", 'Funções Transações'!P173)</f>
        <v/>
      </c>
      <c r="H326" s="420" t="str">
        <f>IF(ISBLANK('Funções Transações'!Q173),"", 'Funções Transações'!Q173)</f>
        <v/>
      </c>
      <c r="I326" s="421" t="str">
        <f>IF(ISBLANK('Funções Transações'!S173),"", 'Funções Transações'!S173)</f>
        <v/>
      </c>
      <c r="J326" s="421" t="str">
        <f>IF(ISBLANK('Funções Transações'!T173),"", 'Funções Transações'!T173)</f>
        <v/>
      </c>
      <c r="K326" s="421" t="str">
        <f>IF(ISBLANK('Funções Transações'!U173),"", 'Funções Transações'!U173)</f>
        <v/>
      </c>
      <c r="L326" s="420" t="str">
        <f>IF(ISBLANK('Funções Transações'!AA173),"", 'Funções Transações'!AA173)</f>
        <v/>
      </c>
      <c r="M326" s="421" t="str">
        <f>IF(ISBLANK('Funções Transações'!AB173),"", 'Funções Transações'!AB173)</f>
        <v/>
      </c>
      <c r="N326" s="422" t="str">
        <f>IF(ISBLANK('Funções Transações'!R173),"", 'Funções Transações'!R173)</f>
        <v/>
      </c>
      <c r="O326" s="417" t="str">
        <f>IF(ISBLANK('Funções Transações'!AC173),"", 'Funções Transações'!AC173)</f>
        <v/>
      </c>
      <c r="P326" s="417" t="str">
        <f>IF(ISBLANK('Funções Transações'!AD173),"", 'Funções Transações'!AD173)</f>
        <v/>
      </c>
      <c r="Q326" s="417" t="str">
        <f>IF(ISBLANK('Funções Transações'!AE173),"", 'Funções Transações'!AE173)</f>
        <v/>
      </c>
      <c r="R326" s="417" t="str">
        <f>IF(ISBLANK('Funções Transações'!AF173),"", 'Funções Transações'!AF173)</f>
        <v/>
      </c>
      <c r="S326" s="418" t="str">
        <f>IF(ISBLANK('Funções Transações'!AG173),"", 'Funções Transações'!AG173)</f>
        <v/>
      </c>
      <c r="T326" s="423"/>
      <c r="U326" s="423"/>
      <c r="V326" s="423"/>
      <c r="W326" s="423"/>
      <c r="X326" s="423"/>
      <c r="Y326" s="423"/>
      <c r="Z326" s="423"/>
    </row>
    <row r="327" spans="1:26" ht="12.75" customHeight="1">
      <c r="A327" s="419" t="str">
        <f>IF(ISBLANK('Funções Transações'!C174),"", 'Funções Transações'!C174)</f>
        <v/>
      </c>
      <c r="B327" s="417" t="str">
        <f>IF((A327=""),"",LOOKUP(A327,'Casos de Uso'!$B$3:B$102,'Casos de Uso'!$C$3:C$102))</f>
        <v/>
      </c>
      <c r="C327" s="417" t="str">
        <f>IF(ISBLANK('Funções Transações'!B174),"",'Funções Transações'!B174)</f>
        <v/>
      </c>
      <c r="D327" s="420" t="str">
        <f>IF(ISBLANK('Funções Transações'!M174),"", 'Funções Transações'!M174)</f>
        <v/>
      </c>
      <c r="E327" s="420" t="str">
        <f>IF(ISBLANK('Funções Transações'!N174),"", 'Funções Transações'!N174)</f>
        <v/>
      </c>
      <c r="F327" s="420" t="str">
        <f>IF(ISBLANK('Funções Transações'!O174),"", 'Funções Transações'!O174)</f>
        <v/>
      </c>
      <c r="G327" s="420" t="str">
        <f>IF(ISBLANK('Funções Transações'!P174),"", 'Funções Transações'!P174)</f>
        <v/>
      </c>
      <c r="H327" s="420" t="str">
        <f>IF(ISBLANK('Funções Transações'!Q174),"", 'Funções Transações'!Q174)</f>
        <v/>
      </c>
      <c r="I327" s="421" t="str">
        <f>IF(ISBLANK('Funções Transações'!S174),"", 'Funções Transações'!S174)</f>
        <v/>
      </c>
      <c r="J327" s="421" t="str">
        <f>IF(ISBLANK('Funções Transações'!T174),"", 'Funções Transações'!T174)</f>
        <v/>
      </c>
      <c r="K327" s="421" t="str">
        <f>IF(ISBLANK('Funções Transações'!U174),"", 'Funções Transações'!U174)</f>
        <v/>
      </c>
      <c r="L327" s="420" t="str">
        <f>IF(ISBLANK('Funções Transações'!AA174),"", 'Funções Transações'!AA174)</f>
        <v/>
      </c>
      <c r="M327" s="421" t="str">
        <f>IF(ISBLANK('Funções Transações'!AB174),"", 'Funções Transações'!AB174)</f>
        <v/>
      </c>
      <c r="N327" s="422" t="str">
        <f>IF(ISBLANK('Funções Transações'!R174),"", 'Funções Transações'!R174)</f>
        <v/>
      </c>
      <c r="O327" s="417" t="str">
        <f>IF(ISBLANK('Funções Transações'!AC174),"", 'Funções Transações'!AC174)</f>
        <v/>
      </c>
      <c r="P327" s="417" t="str">
        <f>IF(ISBLANK('Funções Transações'!AD174),"", 'Funções Transações'!AD174)</f>
        <v/>
      </c>
      <c r="Q327" s="417" t="str">
        <f>IF(ISBLANK('Funções Transações'!AE174),"", 'Funções Transações'!AE174)</f>
        <v/>
      </c>
      <c r="R327" s="417" t="str">
        <f>IF(ISBLANK('Funções Transações'!AF174),"", 'Funções Transações'!AF174)</f>
        <v/>
      </c>
      <c r="S327" s="418" t="str">
        <f>IF(ISBLANK('Funções Transações'!AG174),"", 'Funções Transações'!AG174)</f>
        <v/>
      </c>
      <c r="T327" s="423"/>
      <c r="U327" s="423"/>
      <c r="V327" s="423"/>
      <c r="W327" s="423"/>
      <c r="X327" s="423"/>
      <c r="Y327" s="423"/>
      <c r="Z327" s="423"/>
    </row>
    <row r="328" spans="1:26" ht="12.75" customHeight="1">
      <c r="A328" s="419" t="str">
        <f>IF(ISBLANK('Funções Transações'!C175),"", 'Funções Transações'!C175)</f>
        <v/>
      </c>
      <c r="B328" s="417" t="str">
        <f>IF((A328=""),"",LOOKUP(A328,'Casos de Uso'!$B$3:B$102,'Casos de Uso'!$C$3:C$102))</f>
        <v/>
      </c>
      <c r="C328" s="417" t="str">
        <f>IF(ISBLANK('Funções Transações'!B175),"",'Funções Transações'!B175)</f>
        <v/>
      </c>
      <c r="D328" s="420" t="str">
        <f>IF(ISBLANK('Funções Transações'!M175),"", 'Funções Transações'!M175)</f>
        <v/>
      </c>
      <c r="E328" s="420" t="str">
        <f>IF(ISBLANK('Funções Transações'!N175),"", 'Funções Transações'!N175)</f>
        <v/>
      </c>
      <c r="F328" s="420" t="str">
        <f>IF(ISBLANK('Funções Transações'!O175),"", 'Funções Transações'!O175)</f>
        <v/>
      </c>
      <c r="G328" s="420" t="str">
        <f>IF(ISBLANK('Funções Transações'!P175),"", 'Funções Transações'!P175)</f>
        <v/>
      </c>
      <c r="H328" s="420" t="str">
        <f>IF(ISBLANK('Funções Transações'!Q175),"", 'Funções Transações'!Q175)</f>
        <v/>
      </c>
      <c r="I328" s="421" t="str">
        <f>IF(ISBLANK('Funções Transações'!S175),"", 'Funções Transações'!S175)</f>
        <v/>
      </c>
      <c r="J328" s="421" t="str">
        <f>IF(ISBLANK('Funções Transações'!T175),"", 'Funções Transações'!T175)</f>
        <v/>
      </c>
      <c r="K328" s="421" t="str">
        <f>IF(ISBLANK('Funções Transações'!U175),"", 'Funções Transações'!U175)</f>
        <v/>
      </c>
      <c r="L328" s="420" t="str">
        <f>IF(ISBLANK('Funções Transações'!AA175),"", 'Funções Transações'!AA175)</f>
        <v/>
      </c>
      <c r="M328" s="421" t="str">
        <f>IF(ISBLANK('Funções Transações'!AB175),"", 'Funções Transações'!AB175)</f>
        <v/>
      </c>
      <c r="N328" s="422" t="str">
        <f>IF(ISBLANK('Funções Transações'!R175),"", 'Funções Transações'!R175)</f>
        <v/>
      </c>
      <c r="O328" s="417" t="str">
        <f>IF(ISBLANK('Funções Transações'!AC175),"", 'Funções Transações'!AC175)</f>
        <v/>
      </c>
      <c r="P328" s="417" t="str">
        <f>IF(ISBLANK('Funções Transações'!AD175),"", 'Funções Transações'!AD175)</f>
        <v/>
      </c>
      <c r="Q328" s="417" t="str">
        <f>IF(ISBLANK('Funções Transações'!AE175),"", 'Funções Transações'!AE175)</f>
        <v/>
      </c>
      <c r="R328" s="417" t="str">
        <f>IF(ISBLANK('Funções Transações'!AF175),"", 'Funções Transações'!AF175)</f>
        <v/>
      </c>
      <c r="S328" s="418" t="str">
        <f>IF(ISBLANK('Funções Transações'!AG175),"", 'Funções Transações'!AG175)</f>
        <v/>
      </c>
      <c r="T328" s="423"/>
      <c r="U328" s="423"/>
      <c r="V328" s="423"/>
      <c r="W328" s="423"/>
      <c r="X328" s="423"/>
      <c r="Y328" s="423"/>
      <c r="Z328" s="423"/>
    </row>
    <row r="329" spans="1:26" ht="12.75" customHeight="1">
      <c r="A329" s="419" t="str">
        <f>IF(ISBLANK('Funções Transações'!C176),"", 'Funções Transações'!C176)</f>
        <v/>
      </c>
      <c r="B329" s="417" t="str">
        <f>IF((A329=""),"",LOOKUP(A329,'Casos de Uso'!$B$3:B$102,'Casos de Uso'!$C$3:C$102))</f>
        <v/>
      </c>
      <c r="C329" s="417" t="str">
        <f>IF(ISBLANK('Funções Transações'!B176),"",'Funções Transações'!B176)</f>
        <v/>
      </c>
      <c r="D329" s="420" t="str">
        <f>IF(ISBLANK('Funções Transações'!M176),"", 'Funções Transações'!M176)</f>
        <v/>
      </c>
      <c r="E329" s="420" t="str">
        <f>IF(ISBLANK('Funções Transações'!N176),"", 'Funções Transações'!N176)</f>
        <v/>
      </c>
      <c r="F329" s="420" t="str">
        <f>IF(ISBLANK('Funções Transações'!O176),"", 'Funções Transações'!O176)</f>
        <v/>
      </c>
      <c r="G329" s="420" t="str">
        <f>IF(ISBLANK('Funções Transações'!P176),"", 'Funções Transações'!P176)</f>
        <v/>
      </c>
      <c r="H329" s="420" t="str">
        <f>IF(ISBLANK('Funções Transações'!Q176),"", 'Funções Transações'!Q176)</f>
        <v/>
      </c>
      <c r="I329" s="421" t="str">
        <f>IF(ISBLANK('Funções Transações'!S176),"", 'Funções Transações'!S176)</f>
        <v/>
      </c>
      <c r="J329" s="421" t="str">
        <f>IF(ISBLANK('Funções Transações'!T176),"", 'Funções Transações'!T176)</f>
        <v/>
      </c>
      <c r="K329" s="421" t="str">
        <f>IF(ISBLANK('Funções Transações'!U176),"", 'Funções Transações'!U176)</f>
        <v/>
      </c>
      <c r="L329" s="420" t="str">
        <f>IF(ISBLANK('Funções Transações'!AA176),"", 'Funções Transações'!AA176)</f>
        <v/>
      </c>
      <c r="M329" s="421" t="str">
        <f>IF(ISBLANK('Funções Transações'!AB176),"", 'Funções Transações'!AB176)</f>
        <v/>
      </c>
      <c r="N329" s="422" t="str">
        <f>IF(ISBLANK('Funções Transações'!R176),"", 'Funções Transações'!R176)</f>
        <v/>
      </c>
      <c r="O329" s="417" t="str">
        <f>IF(ISBLANK('Funções Transações'!AC176),"", 'Funções Transações'!AC176)</f>
        <v/>
      </c>
      <c r="P329" s="417" t="str">
        <f>IF(ISBLANK('Funções Transações'!AD176),"", 'Funções Transações'!AD176)</f>
        <v/>
      </c>
      <c r="Q329" s="417" t="str">
        <f>IF(ISBLANK('Funções Transações'!AE176),"", 'Funções Transações'!AE176)</f>
        <v/>
      </c>
      <c r="R329" s="417" t="str">
        <f>IF(ISBLANK('Funções Transações'!AF176),"", 'Funções Transações'!AF176)</f>
        <v/>
      </c>
      <c r="S329" s="418" t="str">
        <f>IF(ISBLANK('Funções Transações'!AG176),"", 'Funções Transações'!AG176)</f>
        <v/>
      </c>
      <c r="T329" s="423"/>
      <c r="U329" s="423"/>
      <c r="V329" s="423"/>
      <c r="W329" s="423"/>
      <c r="X329" s="423"/>
      <c r="Y329" s="423"/>
      <c r="Z329" s="423"/>
    </row>
    <row r="330" spans="1:26" ht="12.75" customHeight="1">
      <c r="A330" s="419" t="str">
        <f>IF(ISBLANK('Funções Transações'!C177),"", 'Funções Transações'!C177)</f>
        <v/>
      </c>
      <c r="B330" s="417" t="str">
        <f>IF((A330=""),"",LOOKUP(A330,'Casos de Uso'!$B$3:B$102,'Casos de Uso'!$C$3:C$102))</f>
        <v/>
      </c>
      <c r="C330" s="417" t="str">
        <f>IF(ISBLANK('Funções Transações'!B177),"",'Funções Transações'!B177)</f>
        <v/>
      </c>
      <c r="D330" s="420" t="str">
        <f>IF(ISBLANK('Funções Transações'!M177),"", 'Funções Transações'!M177)</f>
        <v/>
      </c>
      <c r="E330" s="420" t="str">
        <f>IF(ISBLANK('Funções Transações'!N177),"", 'Funções Transações'!N177)</f>
        <v/>
      </c>
      <c r="F330" s="420" t="str">
        <f>IF(ISBLANK('Funções Transações'!O177),"", 'Funções Transações'!O177)</f>
        <v/>
      </c>
      <c r="G330" s="420" t="str">
        <f>IF(ISBLANK('Funções Transações'!P177),"", 'Funções Transações'!P177)</f>
        <v/>
      </c>
      <c r="H330" s="420" t="str">
        <f>IF(ISBLANK('Funções Transações'!Q177),"", 'Funções Transações'!Q177)</f>
        <v/>
      </c>
      <c r="I330" s="421" t="str">
        <f>IF(ISBLANK('Funções Transações'!S177),"", 'Funções Transações'!S177)</f>
        <v/>
      </c>
      <c r="J330" s="421" t="str">
        <f>IF(ISBLANK('Funções Transações'!T177),"", 'Funções Transações'!T177)</f>
        <v/>
      </c>
      <c r="K330" s="421" t="str">
        <f>IF(ISBLANK('Funções Transações'!U177),"", 'Funções Transações'!U177)</f>
        <v/>
      </c>
      <c r="L330" s="420" t="str">
        <f>IF(ISBLANK('Funções Transações'!AA177),"", 'Funções Transações'!AA177)</f>
        <v/>
      </c>
      <c r="M330" s="421" t="str">
        <f>IF(ISBLANK('Funções Transações'!AB177),"", 'Funções Transações'!AB177)</f>
        <v/>
      </c>
      <c r="N330" s="422" t="str">
        <f>IF(ISBLANK('Funções Transações'!R177),"", 'Funções Transações'!R177)</f>
        <v/>
      </c>
      <c r="O330" s="417" t="str">
        <f>IF(ISBLANK('Funções Transações'!AC177),"", 'Funções Transações'!AC177)</f>
        <v/>
      </c>
      <c r="P330" s="417" t="str">
        <f>IF(ISBLANK('Funções Transações'!AD177),"", 'Funções Transações'!AD177)</f>
        <v/>
      </c>
      <c r="Q330" s="417" t="str">
        <f>IF(ISBLANK('Funções Transações'!AE177),"", 'Funções Transações'!AE177)</f>
        <v/>
      </c>
      <c r="R330" s="417" t="str">
        <f>IF(ISBLANK('Funções Transações'!AF177),"", 'Funções Transações'!AF177)</f>
        <v/>
      </c>
      <c r="S330" s="418" t="str">
        <f>IF(ISBLANK('Funções Transações'!AG177),"", 'Funções Transações'!AG177)</f>
        <v/>
      </c>
      <c r="T330" s="423"/>
      <c r="U330" s="423"/>
      <c r="V330" s="423"/>
      <c r="W330" s="423"/>
      <c r="X330" s="423"/>
      <c r="Y330" s="423"/>
      <c r="Z330" s="423"/>
    </row>
    <row r="331" spans="1:26" ht="12.75" customHeight="1">
      <c r="A331" s="419" t="str">
        <f>IF(ISBLANK('Funções Transações'!C178),"", 'Funções Transações'!C178)</f>
        <v/>
      </c>
      <c r="B331" s="417" t="str">
        <f>IF((A331=""),"",LOOKUP(A331,'Casos de Uso'!$B$3:B$102,'Casos de Uso'!$C$3:C$102))</f>
        <v/>
      </c>
      <c r="C331" s="417" t="str">
        <f>IF(ISBLANK('Funções Transações'!B178),"",'Funções Transações'!B178)</f>
        <v/>
      </c>
      <c r="D331" s="420" t="str">
        <f>IF(ISBLANK('Funções Transações'!M178),"", 'Funções Transações'!M178)</f>
        <v/>
      </c>
      <c r="E331" s="420" t="str">
        <f>IF(ISBLANK('Funções Transações'!N178),"", 'Funções Transações'!N178)</f>
        <v/>
      </c>
      <c r="F331" s="420" t="str">
        <f>IF(ISBLANK('Funções Transações'!O178),"", 'Funções Transações'!O178)</f>
        <v/>
      </c>
      <c r="G331" s="420" t="str">
        <f>IF(ISBLANK('Funções Transações'!P178),"", 'Funções Transações'!P178)</f>
        <v/>
      </c>
      <c r="H331" s="420" t="str">
        <f>IF(ISBLANK('Funções Transações'!Q178),"", 'Funções Transações'!Q178)</f>
        <v/>
      </c>
      <c r="I331" s="421" t="str">
        <f>IF(ISBLANK('Funções Transações'!S178),"", 'Funções Transações'!S178)</f>
        <v/>
      </c>
      <c r="J331" s="421" t="str">
        <f>IF(ISBLANK('Funções Transações'!T178),"", 'Funções Transações'!T178)</f>
        <v/>
      </c>
      <c r="K331" s="421" t="str">
        <f>IF(ISBLANK('Funções Transações'!U178),"", 'Funções Transações'!U178)</f>
        <v/>
      </c>
      <c r="L331" s="420" t="str">
        <f>IF(ISBLANK('Funções Transações'!AA178),"", 'Funções Transações'!AA178)</f>
        <v/>
      </c>
      <c r="M331" s="421" t="str">
        <f>IF(ISBLANK('Funções Transações'!AB178),"", 'Funções Transações'!AB178)</f>
        <v/>
      </c>
      <c r="N331" s="422" t="str">
        <f>IF(ISBLANK('Funções Transações'!R178),"", 'Funções Transações'!R178)</f>
        <v/>
      </c>
      <c r="O331" s="417" t="str">
        <f>IF(ISBLANK('Funções Transações'!AC178),"", 'Funções Transações'!AC178)</f>
        <v/>
      </c>
      <c r="P331" s="417" t="str">
        <f>IF(ISBLANK('Funções Transações'!AD178),"", 'Funções Transações'!AD178)</f>
        <v/>
      </c>
      <c r="Q331" s="417" t="str">
        <f>IF(ISBLANK('Funções Transações'!AE178),"", 'Funções Transações'!AE178)</f>
        <v/>
      </c>
      <c r="R331" s="417" t="str">
        <f>IF(ISBLANK('Funções Transações'!AF178),"", 'Funções Transações'!AF178)</f>
        <v/>
      </c>
      <c r="S331" s="418" t="str">
        <f>IF(ISBLANK('Funções Transações'!AG178),"", 'Funções Transações'!AG178)</f>
        <v/>
      </c>
      <c r="T331" s="423"/>
      <c r="U331" s="423"/>
      <c r="V331" s="423"/>
      <c r="W331" s="423"/>
      <c r="X331" s="423"/>
      <c r="Y331" s="423"/>
      <c r="Z331" s="423"/>
    </row>
    <row r="332" spans="1:26" ht="12.75" customHeight="1">
      <c r="A332" s="419" t="str">
        <f>IF(ISBLANK('Funções Transações'!C179),"", 'Funções Transações'!C179)</f>
        <v/>
      </c>
      <c r="B332" s="417" t="str">
        <f>IF((A332=""),"",LOOKUP(A332,'Casos de Uso'!$B$3:B$102,'Casos de Uso'!$C$3:C$102))</f>
        <v/>
      </c>
      <c r="C332" s="417" t="str">
        <f>IF(ISBLANK('Funções Transações'!B179),"",'Funções Transações'!B179)</f>
        <v/>
      </c>
      <c r="D332" s="420" t="str">
        <f>IF(ISBLANK('Funções Transações'!M179),"", 'Funções Transações'!M179)</f>
        <v/>
      </c>
      <c r="E332" s="420" t="str">
        <f>IF(ISBLANK('Funções Transações'!N179),"", 'Funções Transações'!N179)</f>
        <v/>
      </c>
      <c r="F332" s="420" t="str">
        <f>IF(ISBLANK('Funções Transações'!O179),"", 'Funções Transações'!O179)</f>
        <v/>
      </c>
      <c r="G332" s="420" t="str">
        <f>IF(ISBLANK('Funções Transações'!P179),"", 'Funções Transações'!P179)</f>
        <v/>
      </c>
      <c r="H332" s="420" t="str">
        <f>IF(ISBLANK('Funções Transações'!Q179),"", 'Funções Transações'!Q179)</f>
        <v/>
      </c>
      <c r="I332" s="421" t="str">
        <f>IF(ISBLANK('Funções Transações'!S179),"", 'Funções Transações'!S179)</f>
        <v/>
      </c>
      <c r="J332" s="421" t="str">
        <f>IF(ISBLANK('Funções Transações'!T179),"", 'Funções Transações'!T179)</f>
        <v/>
      </c>
      <c r="K332" s="421" t="str">
        <f>IF(ISBLANK('Funções Transações'!U179),"", 'Funções Transações'!U179)</f>
        <v/>
      </c>
      <c r="L332" s="420" t="str">
        <f>IF(ISBLANK('Funções Transações'!AA179),"", 'Funções Transações'!AA179)</f>
        <v/>
      </c>
      <c r="M332" s="421" t="str">
        <f>IF(ISBLANK('Funções Transações'!AB179),"", 'Funções Transações'!AB179)</f>
        <v/>
      </c>
      <c r="N332" s="422" t="str">
        <f>IF(ISBLANK('Funções Transações'!R179),"", 'Funções Transações'!R179)</f>
        <v/>
      </c>
      <c r="O332" s="417" t="str">
        <f>IF(ISBLANK('Funções Transações'!AC179),"", 'Funções Transações'!AC179)</f>
        <v/>
      </c>
      <c r="P332" s="417" t="str">
        <f>IF(ISBLANK('Funções Transações'!AD179),"", 'Funções Transações'!AD179)</f>
        <v/>
      </c>
      <c r="Q332" s="417" t="str">
        <f>IF(ISBLANK('Funções Transações'!AE179),"", 'Funções Transações'!AE179)</f>
        <v/>
      </c>
      <c r="R332" s="417" t="str">
        <f>IF(ISBLANK('Funções Transações'!AF179),"", 'Funções Transações'!AF179)</f>
        <v/>
      </c>
      <c r="S332" s="418" t="str">
        <f>IF(ISBLANK('Funções Transações'!AG179),"", 'Funções Transações'!AG179)</f>
        <v/>
      </c>
      <c r="T332" s="423"/>
      <c r="U332" s="423"/>
      <c r="V332" s="423"/>
      <c r="W332" s="423"/>
      <c r="X332" s="423"/>
      <c r="Y332" s="423"/>
      <c r="Z332" s="423"/>
    </row>
    <row r="333" spans="1:26" ht="12.75" customHeight="1">
      <c r="A333" s="419" t="str">
        <f>IF(ISBLANK('Funções Transações'!C180),"", 'Funções Transações'!C180)</f>
        <v/>
      </c>
      <c r="B333" s="417" t="str">
        <f>IF((A333=""),"",LOOKUP(A333,'Casos de Uso'!$B$3:B$102,'Casos de Uso'!$C$3:C$102))</f>
        <v/>
      </c>
      <c r="C333" s="417" t="str">
        <f>IF(ISBLANK('Funções Transações'!B180),"",'Funções Transações'!B180)</f>
        <v/>
      </c>
      <c r="D333" s="420" t="str">
        <f>IF(ISBLANK('Funções Transações'!M180),"", 'Funções Transações'!M180)</f>
        <v/>
      </c>
      <c r="E333" s="420" t="str">
        <f>IF(ISBLANK('Funções Transações'!N180),"", 'Funções Transações'!N180)</f>
        <v/>
      </c>
      <c r="F333" s="420" t="str">
        <f>IF(ISBLANK('Funções Transações'!O180),"", 'Funções Transações'!O180)</f>
        <v/>
      </c>
      <c r="G333" s="420" t="str">
        <f>IF(ISBLANK('Funções Transações'!P180),"", 'Funções Transações'!P180)</f>
        <v/>
      </c>
      <c r="H333" s="420" t="str">
        <f>IF(ISBLANK('Funções Transações'!Q180),"", 'Funções Transações'!Q180)</f>
        <v/>
      </c>
      <c r="I333" s="421" t="str">
        <f>IF(ISBLANK('Funções Transações'!S180),"", 'Funções Transações'!S180)</f>
        <v/>
      </c>
      <c r="J333" s="421" t="str">
        <f>IF(ISBLANK('Funções Transações'!T180),"", 'Funções Transações'!T180)</f>
        <v/>
      </c>
      <c r="K333" s="421" t="str">
        <f>IF(ISBLANK('Funções Transações'!U180),"", 'Funções Transações'!U180)</f>
        <v/>
      </c>
      <c r="L333" s="420" t="str">
        <f>IF(ISBLANK('Funções Transações'!AA180),"", 'Funções Transações'!AA180)</f>
        <v/>
      </c>
      <c r="M333" s="421" t="str">
        <f>IF(ISBLANK('Funções Transações'!AB180),"", 'Funções Transações'!AB180)</f>
        <v/>
      </c>
      <c r="N333" s="422" t="str">
        <f>IF(ISBLANK('Funções Transações'!R180),"", 'Funções Transações'!R180)</f>
        <v/>
      </c>
      <c r="O333" s="417" t="str">
        <f>IF(ISBLANK('Funções Transações'!AC180),"", 'Funções Transações'!AC180)</f>
        <v/>
      </c>
      <c r="P333" s="417" t="str">
        <f>IF(ISBLANK('Funções Transações'!AD180),"", 'Funções Transações'!AD180)</f>
        <v/>
      </c>
      <c r="Q333" s="417" t="str">
        <f>IF(ISBLANK('Funções Transações'!AE180),"", 'Funções Transações'!AE180)</f>
        <v/>
      </c>
      <c r="R333" s="417" t="str">
        <f>IF(ISBLANK('Funções Transações'!AF180),"", 'Funções Transações'!AF180)</f>
        <v/>
      </c>
      <c r="S333" s="418" t="str">
        <f>IF(ISBLANK('Funções Transações'!AG180),"", 'Funções Transações'!AG180)</f>
        <v/>
      </c>
      <c r="T333" s="423"/>
      <c r="U333" s="423"/>
      <c r="V333" s="423"/>
      <c r="W333" s="423"/>
      <c r="X333" s="423"/>
      <c r="Y333" s="423"/>
      <c r="Z333" s="423"/>
    </row>
    <row r="334" spans="1:26" ht="12.75" customHeight="1">
      <c r="A334" s="419" t="str">
        <f>IF(ISBLANK('Funções Transações'!C181),"", 'Funções Transações'!C181)</f>
        <v/>
      </c>
      <c r="B334" s="417" t="str">
        <f>IF((A334=""),"",LOOKUP(A334,'Casos de Uso'!$B$3:B$102,'Casos de Uso'!$C$3:C$102))</f>
        <v/>
      </c>
      <c r="C334" s="417" t="str">
        <f>IF(ISBLANK('Funções Transações'!B181),"",'Funções Transações'!B181)</f>
        <v/>
      </c>
      <c r="D334" s="420" t="str">
        <f>IF(ISBLANK('Funções Transações'!M181),"", 'Funções Transações'!M181)</f>
        <v/>
      </c>
      <c r="E334" s="420" t="str">
        <f>IF(ISBLANK('Funções Transações'!N181),"", 'Funções Transações'!N181)</f>
        <v/>
      </c>
      <c r="F334" s="420" t="str">
        <f>IF(ISBLANK('Funções Transações'!O181),"", 'Funções Transações'!O181)</f>
        <v/>
      </c>
      <c r="G334" s="420" t="str">
        <f>IF(ISBLANK('Funções Transações'!P181),"", 'Funções Transações'!P181)</f>
        <v/>
      </c>
      <c r="H334" s="420" t="str">
        <f>IF(ISBLANK('Funções Transações'!Q181),"", 'Funções Transações'!Q181)</f>
        <v/>
      </c>
      <c r="I334" s="421" t="str">
        <f>IF(ISBLANK('Funções Transações'!S181),"", 'Funções Transações'!S181)</f>
        <v/>
      </c>
      <c r="J334" s="421" t="str">
        <f>IF(ISBLANK('Funções Transações'!T181),"", 'Funções Transações'!T181)</f>
        <v/>
      </c>
      <c r="K334" s="421" t="str">
        <f>IF(ISBLANK('Funções Transações'!U181),"", 'Funções Transações'!U181)</f>
        <v/>
      </c>
      <c r="L334" s="420" t="str">
        <f>IF(ISBLANK('Funções Transações'!AA181),"", 'Funções Transações'!AA181)</f>
        <v/>
      </c>
      <c r="M334" s="421" t="str">
        <f>IF(ISBLANK('Funções Transações'!AB181),"", 'Funções Transações'!AB181)</f>
        <v/>
      </c>
      <c r="N334" s="422" t="str">
        <f>IF(ISBLANK('Funções Transações'!R181),"", 'Funções Transações'!R181)</f>
        <v/>
      </c>
      <c r="O334" s="417" t="str">
        <f>IF(ISBLANK('Funções Transações'!AC181),"", 'Funções Transações'!AC181)</f>
        <v/>
      </c>
      <c r="P334" s="417" t="str">
        <f>IF(ISBLANK('Funções Transações'!AD181),"", 'Funções Transações'!AD181)</f>
        <v/>
      </c>
      <c r="Q334" s="417" t="str">
        <f>IF(ISBLANK('Funções Transações'!AE181),"", 'Funções Transações'!AE181)</f>
        <v/>
      </c>
      <c r="R334" s="417" t="str">
        <f>IF(ISBLANK('Funções Transações'!AF181),"", 'Funções Transações'!AF181)</f>
        <v/>
      </c>
      <c r="S334" s="418" t="str">
        <f>IF(ISBLANK('Funções Transações'!AG181),"", 'Funções Transações'!AG181)</f>
        <v/>
      </c>
      <c r="T334" s="423"/>
      <c r="U334" s="423"/>
      <c r="V334" s="423"/>
      <c r="W334" s="423"/>
      <c r="X334" s="423"/>
      <c r="Y334" s="423"/>
      <c r="Z334" s="423"/>
    </row>
    <row r="335" spans="1:26" ht="12.75" customHeight="1">
      <c r="A335" s="419" t="str">
        <f>IF(ISBLANK('Funções Transações'!C182),"", 'Funções Transações'!C182)</f>
        <v/>
      </c>
      <c r="B335" s="417" t="str">
        <f>IF((A335=""),"",LOOKUP(A335,'Casos de Uso'!$B$3:B$102,'Casos de Uso'!$C$3:C$102))</f>
        <v/>
      </c>
      <c r="C335" s="417" t="str">
        <f>IF(ISBLANK('Funções Transações'!B182),"",'Funções Transações'!B182)</f>
        <v/>
      </c>
      <c r="D335" s="420" t="str">
        <f>IF(ISBLANK('Funções Transações'!M182),"", 'Funções Transações'!M182)</f>
        <v/>
      </c>
      <c r="E335" s="420" t="str">
        <f>IF(ISBLANK('Funções Transações'!N182),"", 'Funções Transações'!N182)</f>
        <v/>
      </c>
      <c r="F335" s="420" t="str">
        <f>IF(ISBLANK('Funções Transações'!O182),"", 'Funções Transações'!O182)</f>
        <v/>
      </c>
      <c r="G335" s="420" t="str">
        <f>IF(ISBLANK('Funções Transações'!P182),"", 'Funções Transações'!P182)</f>
        <v/>
      </c>
      <c r="H335" s="420" t="str">
        <f>IF(ISBLANK('Funções Transações'!Q182),"", 'Funções Transações'!Q182)</f>
        <v/>
      </c>
      <c r="I335" s="421" t="str">
        <f>IF(ISBLANK('Funções Transações'!S182),"", 'Funções Transações'!S182)</f>
        <v/>
      </c>
      <c r="J335" s="421" t="str">
        <f>IF(ISBLANK('Funções Transações'!T182),"", 'Funções Transações'!T182)</f>
        <v/>
      </c>
      <c r="K335" s="421" t="str">
        <f>IF(ISBLANK('Funções Transações'!U182),"", 'Funções Transações'!U182)</f>
        <v/>
      </c>
      <c r="L335" s="420" t="str">
        <f>IF(ISBLANK('Funções Transações'!AA182),"", 'Funções Transações'!AA182)</f>
        <v/>
      </c>
      <c r="M335" s="421" t="str">
        <f>IF(ISBLANK('Funções Transações'!AB182),"", 'Funções Transações'!AB182)</f>
        <v/>
      </c>
      <c r="N335" s="422" t="str">
        <f>IF(ISBLANK('Funções Transações'!R182),"", 'Funções Transações'!R182)</f>
        <v/>
      </c>
      <c r="O335" s="417" t="str">
        <f>IF(ISBLANK('Funções Transações'!AC182),"", 'Funções Transações'!AC182)</f>
        <v/>
      </c>
      <c r="P335" s="417" t="str">
        <f>IF(ISBLANK('Funções Transações'!AD182),"", 'Funções Transações'!AD182)</f>
        <v/>
      </c>
      <c r="Q335" s="417" t="str">
        <f>IF(ISBLANK('Funções Transações'!AE182),"", 'Funções Transações'!AE182)</f>
        <v/>
      </c>
      <c r="R335" s="417" t="str">
        <f>IF(ISBLANK('Funções Transações'!AF182),"", 'Funções Transações'!AF182)</f>
        <v/>
      </c>
      <c r="S335" s="418" t="str">
        <f>IF(ISBLANK('Funções Transações'!AG182),"", 'Funções Transações'!AG182)</f>
        <v/>
      </c>
      <c r="T335" s="423"/>
      <c r="U335" s="423"/>
      <c r="V335" s="423"/>
      <c r="W335" s="423"/>
      <c r="X335" s="423"/>
      <c r="Y335" s="423"/>
      <c r="Z335" s="423"/>
    </row>
    <row r="336" spans="1:26" ht="12.75" customHeight="1">
      <c r="A336" s="419" t="str">
        <f>IF(ISBLANK('Funções Transações'!C183),"", 'Funções Transações'!C183)</f>
        <v/>
      </c>
      <c r="B336" s="417" t="str">
        <f>IF((A336=""),"",LOOKUP(A336,'Casos de Uso'!$B$3:B$102,'Casos de Uso'!$C$3:C$102))</f>
        <v/>
      </c>
      <c r="C336" s="417" t="str">
        <f>IF(ISBLANK('Funções Transações'!B183),"",'Funções Transações'!B183)</f>
        <v/>
      </c>
      <c r="D336" s="420" t="str">
        <f>IF(ISBLANK('Funções Transações'!M183),"", 'Funções Transações'!M183)</f>
        <v/>
      </c>
      <c r="E336" s="420" t="str">
        <f>IF(ISBLANK('Funções Transações'!N183),"", 'Funções Transações'!N183)</f>
        <v/>
      </c>
      <c r="F336" s="420" t="str">
        <f>IF(ISBLANK('Funções Transações'!O183),"", 'Funções Transações'!O183)</f>
        <v/>
      </c>
      <c r="G336" s="420" t="str">
        <f>IF(ISBLANK('Funções Transações'!P183),"", 'Funções Transações'!P183)</f>
        <v/>
      </c>
      <c r="H336" s="420" t="str">
        <f>IF(ISBLANK('Funções Transações'!Q183),"", 'Funções Transações'!Q183)</f>
        <v/>
      </c>
      <c r="I336" s="421" t="str">
        <f>IF(ISBLANK('Funções Transações'!S183),"", 'Funções Transações'!S183)</f>
        <v/>
      </c>
      <c r="J336" s="421" t="str">
        <f>IF(ISBLANK('Funções Transações'!T183),"", 'Funções Transações'!T183)</f>
        <v/>
      </c>
      <c r="K336" s="421" t="str">
        <f>IF(ISBLANK('Funções Transações'!U183),"", 'Funções Transações'!U183)</f>
        <v/>
      </c>
      <c r="L336" s="420" t="str">
        <f>IF(ISBLANK('Funções Transações'!AA183),"", 'Funções Transações'!AA183)</f>
        <v/>
      </c>
      <c r="M336" s="421" t="str">
        <f>IF(ISBLANK('Funções Transações'!AB183),"", 'Funções Transações'!AB183)</f>
        <v/>
      </c>
      <c r="N336" s="422" t="str">
        <f>IF(ISBLANK('Funções Transações'!R183),"", 'Funções Transações'!R183)</f>
        <v/>
      </c>
      <c r="O336" s="417" t="str">
        <f>IF(ISBLANK('Funções Transações'!AC183),"", 'Funções Transações'!AC183)</f>
        <v/>
      </c>
      <c r="P336" s="417" t="str">
        <f>IF(ISBLANK('Funções Transações'!AD183),"", 'Funções Transações'!AD183)</f>
        <v/>
      </c>
      <c r="Q336" s="417" t="str">
        <f>IF(ISBLANK('Funções Transações'!AE183),"", 'Funções Transações'!AE183)</f>
        <v/>
      </c>
      <c r="R336" s="417" t="str">
        <f>IF(ISBLANK('Funções Transações'!AF183),"", 'Funções Transações'!AF183)</f>
        <v/>
      </c>
      <c r="S336" s="418" t="str">
        <f>IF(ISBLANK('Funções Transações'!AG183),"", 'Funções Transações'!AG183)</f>
        <v/>
      </c>
      <c r="T336" s="423"/>
      <c r="U336" s="423"/>
      <c r="V336" s="423"/>
      <c r="W336" s="423"/>
      <c r="X336" s="423"/>
      <c r="Y336" s="423"/>
      <c r="Z336" s="423"/>
    </row>
    <row r="337" spans="1:26" ht="12.75" customHeight="1">
      <c r="A337" s="419" t="str">
        <f>IF(ISBLANK('Funções Transações'!C184),"", 'Funções Transações'!C184)</f>
        <v/>
      </c>
      <c r="B337" s="417" t="str">
        <f>IF((A337=""),"",LOOKUP(A337,'Casos de Uso'!$B$3:B$102,'Casos de Uso'!$C$3:C$102))</f>
        <v/>
      </c>
      <c r="C337" s="417" t="str">
        <f>IF(ISBLANK('Funções Transações'!B184),"",'Funções Transações'!B184)</f>
        <v/>
      </c>
      <c r="D337" s="420" t="str">
        <f>IF(ISBLANK('Funções Transações'!M184),"", 'Funções Transações'!M184)</f>
        <v/>
      </c>
      <c r="E337" s="420" t="str">
        <f>IF(ISBLANK('Funções Transações'!N184),"", 'Funções Transações'!N184)</f>
        <v/>
      </c>
      <c r="F337" s="420" t="str">
        <f>IF(ISBLANK('Funções Transações'!O184),"", 'Funções Transações'!O184)</f>
        <v/>
      </c>
      <c r="G337" s="420" t="str">
        <f>IF(ISBLANK('Funções Transações'!P184),"", 'Funções Transações'!P184)</f>
        <v/>
      </c>
      <c r="H337" s="420" t="str">
        <f>IF(ISBLANK('Funções Transações'!Q184),"", 'Funções Transações'!Q184)</f>
        <v/>
      </c>
      <c r="I337" s="421" t="str">
        <f>IF(ISBLANK('Funções Transações'!S184),"", 'Funções Transações'!S184)</f>
        <v/>
      </c>
      <c r="J337" s="421" t="str">
        <f>IF(ISBLANK('Funções Transações'!T184),"", 'Funções Transações'!T184)</f>
        <v/>
      </c>
      <c r="K337" s="421" t="str">
        <f>IF(ISBLANK('Funções Transações'!U184),"", 'Funções Transações'!U184)</f>
        <v/>
      </c>
      <c r="L337" s="420" t="str">
        <f>IF(ISBLANK('Funções Transações'!AA184),"", 'Funções Transações'!AA184)</f>
        <v/>
      </c>
      <c r="M337" s="421" t="str">
        <f>IF(ISBLANK('Funções Transações'!AB184),"", 'Funções Transações'!AB184)</f>
        <v/>
      </c>
      <c r="N337" s="422" t="str">
        <f>IF(ISBLANK('Funções Transações'!R184),"", 'Funções Transações'!R184)</f>
        <v/>
      </c>
      <c r="O337" s="417" t="str">
        <f>IF(ISBLANK('Funções Transações'!AC184),"", 'Funções Transações'!AC184)</f>
        <v/>
      </c>
      <c r="P337" s="417" t="str">
        <f>IF(ISBLANK('Funções Transações'!AD184),"", 'Funções Transações'!AD184)</f>
        <v/>
      </c>
      <c r="Q337" s="417" t="str">
        <f>IF(ISBLANK('Funções Transações'!AE184),"", 'Funções Transações'!AE184)</f>
        <v/>
      </c>
      <c r="R337" s="417" t="str">
        <f>IF(ISBLANK('Funções Transações'!AF184),"", 'Funções Transações'!AF184)</f>
        <v/>
      </c>
      <c r="S337" s="418" t="str">
        <f>IF(ISBLANK('Funções Transações'!AG184),"", 'Funções Transações'!AG184)</f>
        <v/>
      </c>
      <c r="T337" s="423"/>
      <c r="U337" s="423"/>
      <c r="V337" s="423"/>
      <c r="W337" s="423"/>
      <c r="X337" s="423"/>
      <c r="Y337" s="423"/>
      <c r="Z337" s="423"/>
    </row>
    <row r="338" spans="1:26" ht="12.75" customHeight="1">
      <c r="A338" s="419" t="str">
        <f>IF(ISBLANK('Funções Transações'!C185),"", 'Funções Transações'!C185)</f>
        <v/>
      </c>
      <c r="B338" s="417" t="str">
        <f>IF((A338=""),"",LOOKUP(A338,'Casos de Uso'!$B$3:B$102,'Casos de Uso'!$C$3:C$102))</f>
        <v/>
      </c>
      <c r="C338" s="417" t="str">
        <f>IF(ISBLANK('Funções Transações'!B185),"",'Funções Transações'!B185)</f>
        <v/>
      </c>
      <c r="D338" s="420" t="str">
        <f>IF(ISBLANK('Funções Transações'!M185),"", 'Funções Transações'!M185)</f>
        <v/>
      </c>
      <c r="E338" s="420" t="str">
        <f>IF(ISBLANK('Funções Transações'!N185),"", 'Funções Transações'!N185)</f>
        <v/>
      </c>
      <c r="F338" s="420" t="str">
        <f>IF(ISBLANK('Funções Transações'!O185),"", 'Funções Transações'!O185)</f>
        <v/>
      </c>
      <c r="G338" s="420" t="str">
        <f>IF(ISBLANK('Funções Transações'!P185),"", 'Funções Transações'!P185)</f>
        <v/>
      </c>
      <c r="H338" s="420" t="str">
        <f>IF(ISBLANK('Funções Transações'!Q185),"", 'Funções Transações'!Q185)</f>
        <v/>
      </c>
      <c r="I338" s="421" t="str">
        <f>IF(ISBLANK('Funções Transações'!S185),"", 'Funções Transações'!S185)</f>
        <v/>
      </c>
      <c r="J338" s="421" t="str">
        <f>IF(ISBLANK('Funções Transações'!T185),"", 'Funções Transações'!T185)</f>
        <v/>
      </c>
      <c r="K338" s="421" t="str">
        <f>IF(ISBLANK('Funções Transações'!U185),"", 'Funções Transações'!U185)</f>
        <v/>
      </c>
      <c r="L338" s="420" t="str">
        <f>IF(ISBLANK('Funções Transações'!AA185),"", 'Funções Transações'!AA185)</f>
        <v/>
      </c>
      <c r="M338" s="421" t="str">
        <f>IF(ISBLANK('Funções Transações'!AB185),"", 'Funções Transações'!AB185)</f>
        <v/>
      </c>
      <c r="N338" s="422" t="str">
        <f>IF(ISBLANK('Funções Transações'!R185),"", 'Funções Transações'!R185)</f>
        <v/>
      </c>
      <c r="O338" s="417" t="str">
        <f>IF(ISBLANK('Funções Transações'!AC185),"", 'Funções Transações'!AC185)</f>
        <v/>
      </c>
      <c r="P338" s="417" t="str">
        <f>IF(ISBLANK('Funções Transações'!AD185),"", 'Funções Transações'!AD185)</f>
        <v/>
      </c>
      <c r="Q338" s="417" t="str">
        <f>IF(ISBLANK('Funções Transações'!AE185),"", 'Funções Transações'!AE185)</f>
        <v/>
      </c>
      <c r="R338" s="417" t="str">
        <f>IF(ISBLANK('Funções Transações'!AF185),"", 'Funções Transações'!AF185)</f>
        <v/>
      </c>
      <c r="S338" s="418" t="str">
        <f>IF(ISBLANK('Funções Transações'!AG185),"", 'Funções Transações'!AG185)</f>
        <v/>
      </c>
      <c r="T338" s="423"/>
      <c r="U338" s="423"/>
      <c r="V338" s="423"/>
      <c r="W338" s="423"/>
      <c r="X338" s="423"/>
      <c r="Y338" s="423"/>
      <c r="Z338" s="423"/>
    </row>
    <row r="339" spans="1:26" ht="12.75" customHeight="1">
      <c r="A339" s="419" t="str">
        <f>IF(ISBLANK('Funções Transações'!C186),"", 'Funções Transações'!C186)</f>
        <v/>
      </c>
      <c r="B339" s="417" t="str">
        <f>IF((A339=""),"",LOOKUP(A339,'Casos de Uso'!$B$3:B$102,'Casos de Uso'!$C$3:C$102))</f>
        <v/>
      </c>
      <c r="C339" s="417" t="str">
        <f>IF(ISBLANK('Funções Transações'!B186),"",'Funções Transações'!B186)</f>
        <v/>
      </c>
      <c r="D339" s="420" t="str">
        <f>IF(ISBLANK('Funções Transações'!M186),"", 'Funções Transações'!M186)</f>
        <v/>
      </c>
      <c r="E339" s="420" t="str">
        <f>IF(ISBLANK('Funções Transações'!N186),"", 'Funções Transações'!N186)</f>
        <v/>
      </c>
      <c r="F339" s="420" t="str">
        <f>IF(ISBLANK('Funções Transações'!O186),"", 'Funções Transações'!O186)</f>
        <v/>
      </c>
      <c r="G339" s="420" t="str">
        <f>IF(ISBLANK('Funções Transações'!P186),"", 'Funções Transações'!P186)</f>
        <v/>
      </c>
      <c r="H339" s="420" t="str">
        <f>IF(ISBLANK('Funções Transações'!Q186),"", 'Funções Transações'!Q186)</f>
        <v/>
      </c>
      <c r="I339" s="421" t="str">
        <f>IF(ISBLANK('Funções Transações'!S186),"", 'Funções Transações'!S186)</f>
        <v/>
      </c>
      <c r="J339" s="421" t="str">
        <f>IF(ISBLANK('Funções Transações'!T186),"", 'Funções Transações'!T186)</f>
        <v/>
      </c>
      <c r="K339" s="421" t="str">
        <f>IF(ISBLANK('Funções Transações'!U186),"", 'Funções Transações'!U186)</f>
        <v/>
      </c>
      <c r="L339" s="420" t="str">
        <f>IF(ISBLANK('Funções Transações'!AA186),"", 'Funções Transações'!AA186)</f>
        <v/>
      </c>
      <c r="M339" s="421" t="str">
        <f>IF(ISBLANK('Funções Transações'!AB186),"", 'Funções Transações'!AB186)</f>
        <v/>
      </c>
      <c r="N339" s="422" t="str">
        <f>IF(ISBLANK('Funções Transações'!R186),"", 'Funções Transações'!R186)</f>
        <v/>
      </c>
      <c r="O339" s="417" t="str">
        <f>IF(ISBLANK('Funções Transações'!AC186),"", 'Funções Transações'!AC186)</f>
        <v/>
      </c>
      <c r="P339" s="417" t="str">
        <f>IF(ISBLANK('Funções Transações'!AD186),"", 'Funções Transações'!AD186)</f>
        <v/>
      </c>
      <c r="Q339" s="417" t="str">
        <f>IF(ISBLANK('Funções Transações'!AE186),"", 'Funções Transações'!AE186)</f>
        <v/>
      </c>
      <c r="R339" s="417" t="str">
        <f>IF(ISBLANK('Funções Transações'!AF186),"", 'Funções Transações'!AF186)</f>
        <v/>
      </c>
      <c r="S339" s="418" t="str">
        <f>IF(ISBLANK('Funções Transações'!AG186),"", 'Funções Transações'!AG186)</f>
        <v/>
      </c>
      <c r="T339" s="423"/>
      <c r="U339" s="423"/>
      <c r="V339" s="423"/>
      <c r="W339" s="423"/>
      <c r="X339" s="423"/>
      <c r="Y339" s="423"/>
      <c r="Z339" s="423"/>
    </row>
    <row r="340" spans="1:26" ht="12.75" customHeight="1">
      <c r="A340" s="419" t="str">
        <f>IF(ISBLANK('Funções Transações'!C187),"", 'Funções Transações'!C187)</f>
        <v/>
      </c>
      <c r="B340" s="417" t="str">
        <f>IF((A340=""),"",LOOKUP(A340,'Casos de Uso'!$B$3:B$102,'Casos de Uso'!$C$3:C$102))</f>
        <v/>
      </c>
      <c r="C340" s="417" t="str">
        <f>IF(ISBLANK('Funções Transações'!B187),"",'Funções Transações'!B187)</f>
        <v/>
      </c>
      <c r="D340" s="420" t="str">
        <f>IF(ISBLANK('Funções Transações'!M187),"", 'Funções Transações'!M187)</f>
        <v/>
      </c>
      <c r="E340" s="420" t="str">
        <f>IF(ISBLANK('Funções Transações'!N187),"", 'Funções Transações'!N187)</f>
        <v/>
      </c>
      <c r="F340" s="420" t="str">
        <f>IF(ISBLANK('Funções Transações'!O187),"", 'Funções Transações'!O187)</f>
        <v/>
      </c>
      <c r="G340" s="420" t="str">
        <f>IF(ISBLANK('Funções Transações'!P187),"", 'Funções Transações'!P187)</f>
        <v/>
      </c>
      <c r="H340" s="420" t="str">
        <f>IF(ISBLANK('Funções Transações'!Q187),"", 'Funções Transações'!Q187)</f>
        <v/>
      </c>
      <c r="I340" s="421" t="str">
        <f>IF(ISBLANK('Funções Transações'!S187),"", 'Funções Transações'!S187)</f>
        <v/>
      </c>
      <c r="J340" s="421" t="str">
        <f>IF(ISBLANK('Funções Transações'!T187),"", 'Funções Transações'!T187)</f>
        <v/>
      </c>
      <c r="K340" s="421" t="str">
        <f>IF(ISBLANK('Funções Transações'!U187),"", 'Funções Transações'!U187)</f>
        <v/>
      </c>
      <c r="L340" s="420" t="str">
        <f>IF(ISBLANK('Funções Transações'!AA187),"", 'Funções Transações'!AA187)</f>
        <v/>
      </c>
      <c r="M340" s="421" t="str">
        <f>IF(ISBLANK('Funções Transações'!AB187),"", 'Funções Transações'!AB187)</f>
        <v/>
      </c>
      <c r="N340" s="422" t="str">
        <f>IF(ISBLANK('Funções Transações'!R187),"", 'Funções Transações'!R187)</f>
        <v/>
      </c>
      <c r="O340" s="417" t="str">
        <f>IF(ISBLANK('Funções Transações'!AC187),"", 'Funções Transações'!AC187)</f>
        <v/>
      </c>
      <c r="P340" s="417" t="str">
        <f>IF(ISBLANK('Funções Transações'!AD187),"", 'Funções Transações'!AD187)</f>
        <v/>
      </c>
      <c r="Q340" s="417" t="str">
        <f>IF(ISBLANK('Funções Transações'!AE187),"", 'Funções Transações'!AE187)</f>
        <v/>
      </c>
      <c r="R340" s="417" t="str">
        <f>IF(ISBLANK('Funções Transações'!AF187),"", 'Funções Transações'!AF187)</f>
        <v/>
      </c>
      <c r="S340" s="418" t="str">
        <f>IF(ISBLANK('Funções Transações'!AG187),"", 'Funções Transações'!AG187)</f>
        <v/>
      </c>
      <c r="T340" s="423"/>
      <c r="U340" s="423"/>
      <c r="V340" s="423"/>
      <c r="W340" s="423"/>
      <c r="X340" s="423"/>
      <c r="Y340" s="423"/>
      <c r="Z340" s="423"/>
    </row>
    <row r="341" spans="1:26" ht="12.75" customHeight="1">
      <c r="A341" s="419" t="str">
        <f>IF(ISBLANK('Funções Transações'!C188),"", 'Funções Transações'!C188)</f>
        <v/>
      </c>
      <c r="B341" s="417" t="str">
        <f>IF((A341=""),"",LOOKUP(A341,'Casos de Uso'!$B$3:B$102,'Casos de Uso'!$C$3:C$102))</f>
        <v/>
      </c>
      <c r="C341" s="417" t="str">
        <f>IF(ISBLANK('Funções Transações'!B188),"",'Funções Transações'!B188)</f>
        <v/>
      </c>
      <c r="D341" s="420" t="str">
        <f>IF(ISBLANK('Funções Transações'!M188),"", 'Funções Transações'!M188)</f>
        <v/>
      </c>
      <c r="E341" s="420" t="str">
        <f>IF(ISBLANK('Funções Transações'!N188),"", 'Funções Transações'!N188)</f>
        <v/>
      </c>
      <c r="F341" s="420" t="str">
        <f>IF(ISBLANK('Funções Transações'!O188),"", 'Funções Transações'!O188)</f>
        <v/>
      </c>
      <c r="G341" s="420" t="str">
        <f>IF(ISBLANK('Funções Transações'!P188),"", 'Funções Transações'!P188)</f>
        <v/>
      </c>
      <c r="H341" s="420" t="str">
        <f>IF(ISBLANK('Funções Transações'!Q188),"", 'Funções Transações'!Q188)</f>
        <v/>
      </c>
      <c r="I341" s="421" t="str">
        <f>IF(ISBLANK('Funções Transações'!S188),"", 'Funções Transações'!S188)</f>
        <v/>
      </c>
      <c r="J341" s="421" t="str">
        <f>IF(ISBLANK('Funções Transações'!T188),"", 'Funções Transações'!T188)</f>
        <v/>
      </c>
      <c r="K341" s="421" t="str">
        <f>IF(ISBLANK('Funções Transações'!U188),"", 'Funções Transações'!U188)</f>
        <v/>
      </c>
      <c r="L341" s="420" t="str">
        <f>IF(ISBLANK('Funções Transações'!AA188),"", 'Funções Transações'!AA188)</f>
        <v/>
      </c>
      <c r="M341" s="421" t="str">
        <f>IF(ISBLANK('Funções Transações'!AB188),"", 'Funções Transações'!AB188)</f>
        <v/>
      </c>
      <c r="N341" s="422" t="str">
        <f>IF(ISBLANK('Funções Transações'!R188),"", 'Funções Transações'!R188)</f>
        <v/>
      </c>
      <c r="O341" s="417" t="str">
        <f>IF(ISBLANK('Funções Transações'!AC188),"", 'Funções Transações'!AC188)</f>
        <v/>
      </c>
      <c r="P341" s="417" t="str">
        <f>IF(ISBLANK('Funções Transações'!AD188),"", 'Funções Transações'!AD188)</f>
        <v/>
      </c>
      <c r="Q341" s="417" t="str">
        <f>IF(ISBLANK('Funções Transações'!AE188),"", 'Funções Transações'!AE188)</f>
        <v/>
      </c>
      <c r="R341" s="417" t="str">
        <f>IF(ISBLANK('Funções Transações'!AF188),"", 'Funções Transações'!AF188)</f>
        <v/>
      </c>
      <c r="S341" s="418" t="str">
        <f>IF(ISBLANK('Funções Transações'!AG188),"", 'Funções Transações'!AG188)</f>
        <v/>
      </c>
      <c r="T341" s="423"/>
      <c r="U341" s="423"/>
      <c r="V341" s="423"/>
      <c r="W341" s="423"/>
      <c r="X341" s="423"/>
      <c r="Y341" s="423"/>
      <c r="Z341" s="423"/>
    </row>
    <row r="342" spans="1:26" ht="12.75" customHeight="1">
      <c r="A342" s="419" t="str">
        <f>IF(ISBLANK('Funções Transações'!C189),"", 'Funções Transações'!C189)</f>
        <v/>
      </c>
      <c r="B342" s="417" t="str">
        <f>IF((A342=""),"",LOOKUP(A342,'Casos de Uso'!$B$3:B$102,'Casos de Uso'!$C$3:C$102))</f>
        <v/>
      </c>
      <c r="C342" s="417" t="str">
        <f>IF(ISBLANK('Funções Transações'!B189),"",'Funções Transações'!B189)</f>
        <v/>
      </c>
      <c r="D342" s="420" t="str">
        <f>IF(ISBLANK('Funções Transações'!M189),"", 'Funções Transações'!M189)</f>
        <v/>
      </c>
      <c r="E342" s="420" t="str">
        <f>IF(ISBLANK('Funções Transações'!N189),"", 'Funções Transações'!N189)</f>
        <v/>
      </c>
      <c r="F342" s="420" t="str">
        <f>IF(ISBLANK('Funções Transações'!O189),"", 'Funções Transações'!O189)</f>
        <v/>
      </c>
      <c r="G342" s="420" t="str">
        <f>IF(ISBLANK('Funções Transações'!P189),"", 'Funções Transações'!P189)</f>
        <v/>
      </c>
      <c r="H342" s="420" t="str">
        <f>IF(ISBLANK('Funções Transações'!Q189),"", 'Funções Transações'!Q189)</f>
        <v/>
      </c>
      <c r="I342" s="421" t="str">
        <f>IF(ISBLANK('Funções Transações'!S189),"", 'Funções Transações'!S189)</f>
        <v/>
      </c>
      <c r="J342" s="421" t="str">
        <f>IF(ISBLANK('Funções Transações'!T189),"", 'Funções Transações'!T189)</f>
        <v/>
      </c>
      <c r="K342" s="421" t="str">
        <f>IF(ISBLANK('Funções Transações'!U189),"", 'Funções Transações'!U189)</f>
        <v/>
      </c>
      <c r="L342" s="420" t="str">
        <f>IF(ISBLANK('Funções Transações'!AA189),"", 'Funções Transações'!AA189)</f>
        <v/>
      </c>
      <c r="M342" s="421" t="str">
        <f>IF(ISBLANK('Funções Transações'!AB189),"", 'Funções Transações'!AB189)</f>
        <v/>
      </c>
      <c r="N342" s="422" t="str">
        <f>IF(ISBLANK('Funções Transações'!R189),"", 'Funções Transações'!R189)</f>
        <v/>
      </c>
      <c r="O342" s="417" t="str">
        <f>IF(ISBLANK('Funções Transações'!AC189),"", 'Funções Transações'!AC189)</f>
        <v/>
      </c>
      <c r="P342" s="417" t="str">
        <f>IF(ISBLANK('Funções Transações'!AD189),"", 'Funções Transações'!AD189)</f>
        <v/>
      </c>
      <c r="Q342" s="417" t="str">
        <f>IF(ISBLANK('Funções Transações'!AE189),"", 'Funções Transações'!AE189)</f>
        <v/>
      </c>
      <c r="R342" s="417" t="str">
        <f>IF(ISBLANK('Funções Transações'!AF189),"", 'Funções Transações'!AF189)</f>
        <v/>
      </c>
      <c r="S342" s="418" t="str">
        <f>IF(ISBLANK('Funções Transações'!AG189),"", 'Funções Transações'!AG189)</f>
        <v/>
      </c>
      <c r="T342" s="423"/>
      <c r="U342" s="423"/>
      <c r="V342" s="423"/>
      <c r="W342" s="423"/>
      <c r="X342" s="423"/>
      <c r="Y342" s="423"/>
      <c r="Z342" s="423"/>
    </row>
    <row r="343" spans="1:26" ht="12.75" customHeight="1">
      <c r="A343" s="419" t="str">
        <f>IF(ISBLANK('Funções Transações'!C190),"", 'Funções Transações'!C190)</f>
        <v/>
      </c>
      <c r="B343" s="417" t="str">
        <f>IF((A343=""),"",LOOKUP(A343,'Casos de Uso'!$B$3:B$102,'Casos de Uso'!$C$3:C$102))</f>
        <v/>
      </c>
      <c r="C343" s="417" t="str">
        <f>IF(ISBLANK('Funções Transações'!B190),"",'Funções Transações'!B190)</f>
        <v/>
      </c>
      <c r="D343" s="420" t="str">
        <f>IF(ISBLANK('Funções Transações'!M190),"", 'Funções Transações'!M190)</f>
        <v/>
      </c>
      <c r="E343" s="420" t="str">
        <f>IF(ISBLANK('Funções Transações'!N190),"", 'Funções Transações'!N190)</f>
        <v/>
      </c>
      <c r="F343" s="420" t="str">
        <f>IF(ISBLANK('Funções Transações'!O190),"", 'Funções Transações'!O190)</f>
        <v/>
      </c>
      <c r="G343" s="420" t="str">
        <f>IF(ISBLANK('Funções Transações'!P190),"", 'Funções Transações'!P190)</f>
        <v/>
      </c>
      <c r="H343" s="420" t="str">
        <f>IF(ISBLANK('Funções Transações'!Q190),"", 'Funções Transações'!Q190)</f>
        <v/>
      </c>
      <c r="I343" s="421" t="str">
        <f>IF(ISBLANK('Funções Transações'!S190),"", 'Funções Transações'!S190)</f>
        <v/>
      </c>
      <c r="J343" s="421" t="str">
        <f>IF(ISBLANK('Funções Transações'!T190),"", 'Funções Transações'!T190)</f>
        <v/>
      </c>
      <c r="K343" s="421" t="str">
        <f>IF(ISBLANK('Funções Transações'!U190),"", 'Funções Transações'!U190)</f>
        <v/>
      </c>
      <c r="L343" s="420" t="str">
        <f>IF(ISBLANK('Funções Transações'!AA190),"", 'Funções Transações'!AA190)</f>
        <v/>
      </c>
      <c r="M343" s="421" t="str">
        <f>IF(ISBLANK('Funções Transações'!AB190),"", 'Funções Transações'!AB190)</f>
        <v/>
      </c>
      <c r="N343" s="422" t="str">
        <f>IF(ISBLANK('Funções Transações'!R190),"", 'Funções Transações'!R190)</f>
        <v/>
      </c>
      <c r="O343" s="417" t="str">
        <f>IF(ISBLANK('Funções Transações'!AC190),"", 'Funções Transações'!AC190)</f>
        <v/>
      </c>
      <c r="P343" s="417" t="str">
        <f>IF(ISBLANK('Funções Transações'!AD190),"", 'Funções Transações'!AD190)</f>
        <v/>
      </c>
      <c r="Q343" s="417" t="str">
        <f>IF(ISBLANK('Funções Transações'!AE190),"", 'Funções Transações'!AE190)</f>
        <v/>
      </c>
      <c r="R343" s="417" t="str">
        <f>IF(ISBLANK('Funções Transações'!AF190),"", 'Funções Transações'!AF190)</f>
        <v/>
      </c>
      <c r="S343" s="418" t="str">
        <f>IF(ISBLANK('Funções Transações'!AG190),"", 'Funções Transações'!AG190)</f>
        <v/>
      </c>
      <c r="T343" s="423"/>
      <c r="U343" s="423"/>
      <c r="V343" s="423"/>
      <c r="W343" s="423"/>
      <c r="X343" s="423"/>
      <c r="Y343" s="423"/>
      <c r="Z343" s="423"/>
    </row>
    <row r="344" spans="1:26" ht="12.75" customHeight="1">
      <c r="A344" s="419" t="str">
        <f>IF(ISBLANK('Funções Transações'!C191),"", 'Funções Transações'!C191)</f>
        <v/>
      </c>
      <c r="B344" s="417" t="str">
        <f>IF((A344=""),"",LOOKUP(A344,'Casos de Uso'!$B$3:B$102,'Casos de Uso'!$C$3:C$102))</f>
        <v/>
      </c>
      <c r="C344" s="417" t="str">
        <f>IF(ISBLANK('Funções Transações'!B191),"",'Funções Transações'!B191)</f>
        <v/>
      </c>
      <c r="D344" s="420" t="str">
        <f>IF(ISBLANK('Funções Transações'!M191),"", 'Funções Transações'!M191)</f>
        <v/>
      </c>
      <c r="E344" s="420" t="str">
        <f>IF(ISBLANK('Funções Transações'!N191),"", 'Funções Transações'!N191)</f>
        <v/>
      </c>
      <c r="F344" s="420" t="str">
        <f>IF(ISBLANK('Funções Transações'!O191),"", 'Funções Transações'!O191)</f>
        <v/>
      </c>
      <c r="G344" s="420" t="str">
        <f>IF(ISBLANK('Funções Transações'!P191),"", 'Funções Transações'!P191)</f>
        <v/>
      </c>
      <c r="H344" s="420" t="str">
        <f>IF(ISBLANK('Funções Transações'!Q191),"", 'Funções Transações'!Q191)</f>
        <v/>
      </c>
      <c r="I344" s="421" t="str">
        <f>IF(ISBLANK('Funções Transações'!S191),"", 'Funções Transações'!S191)</f>
        <v/>
      </c>
      <c r="J344" s="421" t="str">
        <f>IF(ISBLANK('Funções Transações'!T191),"", 'Funções Transações'!T191)</f>
        <v/>
      </c>
      <c r="K344" s="421" t="str">
        <f>IF(ISBLANK('Funções Transações'!U191),"", 'Funções Transações'!U191)</f>
        <v/>
      </c>
      <c r="L344" s="420" t="str">
        <f>IF(ISBLANK('Funções Transações'!AA191),"", 'Funções Transações'!AA191)</f>
        <v/>
      </c>
      <c r="M344" s="421" t="str">
        <f>IF(ISBLANK('Funções Transações'!AB191),"", 'Funções Transações'!AB191)</f>
        <v/>
      </c>
      <c r="N344" s="422" t="str">
        <f>IF(ISBLANK('Funções Transações'!R191),"", 'Funções Transações'!R191)</f>
        <v/>
      </c>
      <c r="O344" s="417" t="str">
        <f>IF(ISBLANK('Funções Transações'!AC191),"", 'Funções Transações'!AC191)</f>
        <v/>
      </c>
      <c r="P344" s="417" t="str">
        <f>IF(ISBLANK('Funções Transações'!AD191),"", 'Funções Transações'!AD191)</f>
        <v/>
      </c>
      <c r="Q344" s="417" t="str">
        <f>IF(ISBLANK('Funções Transações'!AE191),"", 'Funções Transações'!AE191)</f>
        <v/>
      </c>
      <c r="R344" s="417" t="str">
        <f>IF(ISBLANK('Funções Transações'!AF191),"", 'Funções Transações'!AF191)</f>
        <v/>
      </c>
      <c r="S344" s="418" t="str">
        <f>IF(ISBLANK('Funções Transações'!AG191),"", 'Funções Transações'!AG191)</f>
        <v/>
      </c>
      <c r="T344" s="423"/>
      <c r="U344" s="423"/>
      <c r="V344" s="423"/>
      <c r="W344" s="423"/>
      <c r="X344" s="423"/>
      <c r="Y344" s="423"/>
      <c r="Z344" s="423"/>
    </row>
    <row r="345" spans="1:26" ht="12.75" customHeight="1">
      <c r="A345" s="419" t="str">
        <f>IF(ISBLANK('Funções Transações'!C192),"", 'Funções Transações'!C192)</f>
        <v/>
      </c>
      <c r="B345" s="417" t="str">
        <f>IF((A345=""),"",LOOKUP(A345,'Casos de Uso'!$B$3:B$102,'Casos de Uso'!$C$3:C$102))</f>
        <v/>
      </c>
      <c r="C345" s="417" t="str">
        <f>IF(ISBLANK('Funções Transações'!B192),"",'Funções Transações'!B192)</f>
        <v/>
      </c>
      <c r="D345" s="420" t="str">
        <f>IF(ISBLANK('Funções Transações'!M192),"", 'Funções Transações'!M192)</f>
        <v/>
      </c>
      <c r="E345" s="420" t="str">
        <f>IF(ISBLANK('Funções Transações'!N192),"", 'Funções Transações'!N192)</f>
        <v/>
      </c>
      <c r="F345" s="420" t="str">
        <f>IF(ISBLANK('Funções Transações'!O192),"", 'Funções Transações'!O192)</f>
        <v/>
      </c>
      <c r="G345" s="420" t="str">
        <f>IF(ISBLANK('Funções Transações'!P192),"", 'Funções Transações'!P192)</f>
        <v/>
      </c>
      <c r="H345" s="420" t="str">
        <f>IF(ISBLANK('Funções Transações'!Q192),"", 'Funções Transações'!Q192)</f>
        <v/>
      </c>
      <c r="I345" s="421" t="str">
        <f>IF(ISBLANK('Funções Transações'!S192),"", 'Funções Transações'!S192)</f>
        <v/>
      </c>
      <c r="J345" s="421" t="str">
        <f>IF(ISBLANK('Funções Transações'!T192),"", 'Funções Transações'!T192)</f>
        <v/>
      </c>
      <c r="K345" s="421" t="str">
        <f>IF(ISBLANK('Funções Transações'!U192),"", 'Funções Transações'!U192)</f>
        <v/>
      </c>
      <c r="L345" s="420" t="str">
        <f>IF(ISBLANK('Funções Transações'!AA192),"", 'Funções Transações'!AA192)</f>
        <v/>
      </c>
      <c r="M345" s="421" t="str">
        <f>IF(ISBLANK('Funções Transações'!AB192),"", 'Funções Transações'!AB192)</f>
        <v/>
      </c>
      <c r="N345" s="422" t="str">
        <f>IF(ISBLANK('Funções Transações'!R192),"", 'Funções Transações'!R192)</f>
        <v/>
      </c>
      <c r="O345" s="417" t="str">
        <f>IF(ISBLANK('Funções Transações'!AC192),"", 'Funções Transações'!AC192)</f>
        <v/>
      </c>
      <c r="P345" s="417" t="str">
        <f>IF(ISBLANK('Funções Transações'!AD192),"", 'Funções Transações'!AD192)</f>
        <v/>
      </c>
      <c r="Q345" s="417" t="str">
        <f>IF(ISBLANK('Funções Transações'!AE192),"", 'Funções Transações'!AE192)</f>
        <v/>
      </c>
      <c r="R345" s="417" t="str">
        <f>IF(ISBLANK('Funções Transações'!AF192),"", 'Funções Transações'!AF192)</f>
        <v/>
      </c>
      <c r="S345" s="418" t="str">
        <f>IF(ISBLANK('Funções Transações'!AG192),"", 'Funções Transações'!AG192)</f>
        <v/>
      </c>
      <c r="T345" s="423"/>
      <c r="U345" s="423"/>
      <c r="V345" s="423"/>
      <c r="W345" s="423"/>
      <c r="X345" s="423"/>
      <c r="Y345" s="423"/>
      <c r="Z345" s="423"/>
    </row>
    <row r="346" spans="1:26" ht="12.75" customHeight="1">
      <c r="A346" s="419" t="str">
        <f>IF(ISBLANK('Funções Transações'!C193),"", 'Funções Transações'!C193)</f>
        <v/>
      </c>
      <c r="B346" s="417" t="str">
        <f>IF((A346=""),"",LOOKUP(A346,'Casos de Uso'!$B$3:B$102,'Casos de Uso'!$C$3:C$102))</f>
        <v/>
      </c>
      <c r="C346" s="417" t="str">
        <f>IF(ISBLANK('Funções Transações'!B193),"",'Funções Transações'!B193)</f>
        <v/>
      </c>
      <c r="D346" s="420" t="str">
        <f>IF(ISBLANK('Funções Transações'!M193),"", 'Funções Transações'!M193)</f>
        <v/>
      </c>
      <c r="E346" s="420" t="str">
        <f>IF(ISBLANK('Funções Transações'!N193),"", 'Funções Transações'!N193)</f>
        <v/>
      </c>
      <c r="F346" s="420" t="str">
        <f>IF(ISBLANK('Funções Transações'!O193),"", 'Funções Transações'!O193)</f>
        <v/>
      </c>
      <c r="G346" s="420" t="str">
        <f>IF(ISBLANK('Funções Transações'!P193),"", 'Funções Transações'!P193)</f>
        <v/>
      </c>
      <c r="H346" s="420" t="str">
        <f>IF(ISBLANK('Funções Transações'!Q193),"", 'Funções Transações'!Q193)</f>
        <v/>
      </c>
      <c r="I346" s="421" t="str">
        <f>IF(ISBLANK('Funções Transações'!S193),"", 'Funções Transações'!S193)</f>
        <v/>
      </c>
      <c r="J346" s="421" t="str">
        <f>IF(ISBLANK('Funções Transações'!T193),"", 'Funções Transações'!T193)</f>
        <v/>
      </c>
      <c r="K346" s="421" t="str">
        <f>IF(ISBLANK('Funções Transações'!U193),"", 'Funções Transações'!U193)</f>
        <v/>
      </c>
      <c r="L346" s="420" t="str">
        <f>IF(ISBLANK('Funções Transações'!AA193),"", 'Funções Transações'!AA193)</f>
        <v/>
      </c>
      <c r="M346" s="421" t="str">
        <f>IF(ISBLANK('Funções Transações'!AB193),"", 'Funções Transações'!AB193)</f>
        <v/>
      </c>
      <c r="N346" s="422" t="str">
        <f>IF(ISBLANK('Funções Transações'!R193),"", 'Funções Transações'!R193)</f>
        <v/>
      </c>
      <c r="O346" s="417" t="str">
        <f>IF(ISBLANK('Funções Transações'!AC193),"", 'Funções Transações'!AC193)</f>
        <v/>
      </c>
      <c r="P346" s="417" t="str">
        <f>IF(ISBLANK('Funções Transações'!AD193),"", 'Funções Transações'!AD193)</f>
        <v/>
      </c>
      <c r="Q346" s="417" t="str">
        <f>IF(ISBLANK('Funções Transações'!AE193),"", 'Funções Transações'!AE193)</f>
        <v/>
      </c>
      <c r="R346" s="417" t="str">
        <f>IF(ISBLANK('Funções Transações'!AF193),"", 'Funções Transações'!AF193)</f>
        <v/>
      </c>
      <c r="S346" s="418" t="str">
        <f>IF(ISBLANK('Funções Transações'!AG193),"", 'Funções Transações'!AG193)</f>
        <v/>
      </c>
      <c r="T346" s="423"/>
      <c r="U346" s="423"/>
      <c r="V346" s="423"/>
      <c r="W346" s="423"/>
      <c r="X346" s="423"/>
      <c r="Y346" s="423"/>
      <c r="Z346" s="423"/>
    </row>
    <row r="347" spans="1:26" ht="12.75" customHeight="1">
      <c r="A347" s="419" t="str">
        <f>IF(ISBLANK('Funções Transações'!C194),"", 'Funções Transações'!C194)</f>
        <v/>
      </c>
      <c r="B347" s="417" t="str">
        <f>IF((A347=""),"",LOOKUP(A347,'Casos de Uso'!$B$3:B$102,'Casos de Uso'!$C$3:C$102))</f>
        <v/>
      </c>
      <c r="C347" s="417" t="str">
        <f>IF(ISBLANK('Funções Transações'!B194),"",'Funções Transações'!B194)</f>
        <v/>
      </c>
      <c r="D347" s="420" t="str">
        <f>IF(ISBLANK('Funções Transações'!M194),"", 'Funções Transações'!M194)</f>
        <v/>
      </c>
      <c r="E347" s="420" t="str">
        <f>IF(ISBLANK('Funções Transações'!N194),"", 'Funções Transações'!N194)</f>
        <v/>
      </c>
      <c r="F347" s="420" t="str">
        <f>IF(ISBLANK('Funções Transações'!O194),"", 'Funções Transações'!O194)</f>
        <v/>
      </c>
      <c r="G347" s="420" t="str">
        <f>IF(ISBLANK('Funções Transações'!P194),"", 'Funções Transações'!P194)</f>
        <v/>
      </c>
      <c r="H347" s="420" t="str">
        <f>IF(ISBLANK('Funções Transações'!Q194),"", 'Funções Transações'!Q194)</f>
        <v/>
      </c>
      <c r="I347" s="421" t="str">
        <f>IF(ISBLANK('Funções Transações'!S194),"", 'Funções Transações'!S194)</f>
        <v/>
      </c>
      <c r="J347" s="421" t="str">
        <f>IF(ISBLANK('Funções Transações'!T194),"", 'Funções Transações'!T194)</f>
        <v/>
      </c>
      <c r="K347" s="421" t="str">
        <f>IF(ISBLANK('Funções Transações'!U194),"", 'Funções Transações'!U194)</f>
        <v/>
      </c>
      <c r="L347" s="420" t="str">
        <f>IF(ISBLANK('Funções Transações'!AA194),"", 'Funções Transações'!AA194)</f>
        <v/>
      </c>
      <c r="M347" s="421" t="str">
        <f>IF(ISBLANK('Funções Transações'!AB194),"", 'Funções Transações'!AB194)</f>
        <v/>
      </c>
      <c r="N347" s="422" t="str">
        <f>IF(ISBLANK('Funções Transações'!R194),"", 'Funções Transações'!R194)</f>
        <v/>
      </c>
      <c r="O347" s="417" t="str">
        <f>IF(ISBLANK('Funções Transações'!AC194),"", 'Funções Transações'!AC194)</f>
        <v/>
      </c>
      <c r="P347" s="417" t="str">
        <f>IF(ISBLANK('Funções Transações'!AD194),"", 'Funções Transações'!AD194)</f>
        <v/>
      </c>
      <c r="Q347" s="417" t="str">
        <f>IF(ISBLANK('Funções Transações'!AE194),"", 'Funções Transações'!AE194)</f>
        <v/>
      </c>
      <c r="R347" s="417" t="str">
        <f>IF(ISBLANK('Funções Transações'!AF194),"", 'Funções Transações'!AF194)</f>
        <v/>
      </c>
      <c r="S347" s="418" t="str">
        <f>IF(ISBLANK('Funções Transações'!AG194),"", 'Funções Transações'!AG194)</f>
        <v/>
      </c>
      <c r="T347" s="423"/>
      <c r="U347" s="423"/>
      <c r="V347" s="423"/>
      <c r="W347" s="423"/>
      <c r="X347" s="423"/>
      <c r="Y347" s="423"/>
      <c r="Z347" s="423"/>
    </row>
    <row r="348" spans="1:26" ht="12.75" customHeight="1">
      <c r="A348" s="419" t="str">
        <f>IF(ISBLANK('Funções Transações'!C195),"", 'Funções Transações'!C195)</f>
        <v/>
      </c>
      <c r="B348" s="417" t="str">
        <f>IF((A348=""),"",LOOKUP(A348,'Casos de Uso'!$B$3:B$102,'Casos de Uso'!$C$3:C$102))</f>
        <v/>
      </c>
      <c r="C348" s="417" t="str">
        <f>IF(ISBLANK('Funções Transações'!B195),"",'Funções Transações'!B195)</f>
        <v/>
      </c>
      <c r="D348" s="420" t="str">
        <f>IF(ISBLANK('Funções Transações'!M195),"", 'Funções Transações'!M195)</f>
        <v/>
      </c>
      <c r="E348" s="420" t="str">
        <f>IF(ISBLANK('Funções Transações'!N195),"", 'Funções Transações'!N195)</f>
        <v/>
      </c>
      <c r="F348" s="420" t="str">
        <f>IF(ISBLANK('Funções Transações'!O195),"", 'Funções Transações'!O195)</f>
        <v/>
      </c>
      <c r="G348" s="420" t="str">
        <f>IF(ISBLANK('Funções Transações'!P195),"", 'Funções Transações'!P195)</f>
        <v/>
      </c>
      <c r="H348" s="420" t="str">
        <f>IF(ISBLANK('Funções Transações'!Q195),"", 'Funções Transações'!Q195)</f>
        <v/>
      </c>
      <c r="I348" s="421" t="str">
        <f>IF(ISBLANK('Funções Transações'!S195),"", 'Funções Transações'!S195)</f>
        <v/>
      </c>
      <c r="J348" s="421" t="str">
        <f>IF(ISBLANK('Funções Transações'!T195),"", 'Funções Transações'!T195)</f>
        <v/>
      </c>
      <c r="K348" s="421" t="str">
        <f>IF(ISBLANK('Funções Transações'!U195),"", 'Funções Transações'!U195)</f>
        <v/>
      </c>
      <c r="L348" s="420" t="str">
        <f>IF(ISBLANK('Funções Transações'!AA195),"", 'Funções Transações'!AA195)</f>
        <v/>
      </c>
      <c r="M348" s="421" t="str">
        <f>IF(ISBLANK('Funções Transações'!AB195),"", 'Funções Transações'!AB195)</f>
        <v/>
      </c>
      <c r="N348" s="422" t="str">
        <f>IF(ISBLANK('Funções Transações'!R195),"", 'Funções Transações'!R195)</f>
        <v/>
      </c>
      <c r="O348" s="417" t="str">
        <f>IF(ISBLANK('Funções Transações'!AC195),"", 'Funções Transações'!AC195)</f>
        <v/>
      </c>
      <c r="P348" s="417" t="str">
        <f>IF(ISBLANK('Funções Transações'!AD195),"", 'Funções Transações'!AD195)</f>
        <v/>
      </c>
      <c r="Q348" s="417" t="str">
        <f>IF(ISBLANK('Funções Transações'!AE195),"", 'Funções Transações'!AE195)</f>
        <v/>
      </c>
      <c r="R348" s="417" t="str">
        <f>IF(ISBLANK('Funções Transações'!AF195),"", 'Funções Transações'!AF195)</f>
        <v/>
      </c>
      <c r="S348" s="418" t="str">
        <f>IF(ISBLANK('Funções Transações'!AG195),"", 'Funções Transações'!AG195)</f>
        <v/>
      </c>
      <c r="T348" s="423"/>
      <c r="U348" s="423"/>
      <c r="V348" s="423"/>
      <c r="W348" s="423"/>
      <c r="X348" s="423"/>
      <c r="Y348" s="423"/>
      <c r="Z348" s="423"/>
    </row>
    <row r="349" spans="1:26" ht="12.75" customHeight="1">
      <c r="A349" s="419" t="str">
        <f>IF(ISBLANK('Funções Transações'!C196),"", 'Funções Transações'!C196)</f>
        <v/>
      </c>
      <c r="B349" s="417" t="str">
        <f>IF((A349=""),"",LOOKUP(A349,'Casos de Uso'!$B$3:B$102,'Casos de Uso'!$C$3:C$102))</f>
        <v/>
      </c>
      <c r="C349" s="417" t="str">
        <f>IF(ISBLANK('Funções Transações'!B196),"",'Funções Transações'!B196)</f>
        <v/>
      </c>
      <c r="D349" s="420" t="str">
        <f>IF(ISBLANK('Funções Transações'!M196),"", 'Funções Transações'!M196)</f>
        <v/>
      </c>
      <c r="E349" s="420" t="str">
        <f>IF(ISBLANK('Funções Transações'!N196),"", 'Funções Transações'!N196)</f>
        <v/>
      </c>
      <c r="F349" s="420" t="str">
        <f>IF(ISBLANK('Funções Transações'!O196),"", 'Funções Transações'!O196)</f>
        <v/>
      </c>
      <c r="G349" s="420" t="str">
        <f>IF(ISBLANK('Funções Transações'!P196),"", 'Funções Transações'!P196)</f>
        <v/>
      </c>
      <c r="H349" s="420" t="str">
        <f>IF(ISBLANK('Funções Transações'!Q196),"", 'Funções Transações'!Q196)</f>
        <v/>
      </c>
      <c r="I349" s="421" t="str">
        <f>IF(ISBLANK('Funções Transações'!S196),"", 'Funções Transações'!S196)</f>
        <v/>
      </c>
      <c r="J349" s="421" t="str">
        <f>IF(ISBLANK('Funções Transações'!T196),"", 'Funções Transações'!T196)</f>
        <v/>
      </c>
      <c r="K349" s="421" t="str">
        <f>IF(ISBLANK('Funções Transações'!U196),"", 'Funções Transações'!U196)</f>
        <v/>
      </c>
      <c r="L349" s="420" t="str">
        <f>IF(ISBLANK('Funções Transações'!AA196),"", 'Funções Transações'!AA196)</f>
        <v/>
      </c>
      <c r="M349" s="421" t="str">
        <f>IF(ISBLANK('Funções Transações'!AB196),"", 'Funções Transações'!AB196)</f>
        <v/>
      </c>
      <c r="N349" s="422" t="str">
        <f>IF(ISBLANK('Funções Transações'!R196),"", 'Funções Transações'!R196)</f>
        <v/>
      </c>
      <c r="O349" s="417" t="str">
        <f>IF(ISBLANK('Funções Transações'!AC196),"", 'Funções Transações'!AC196)</f>
        <v/>
      </c>
      <c r="P349" s="417" t="str">
        <f>IF(ISBLANK('Funções Transações'!AD196),"", 'Funções Transações'!AD196)</f>
        <v/>
      </c>
      <c r="Q349" s="417" t="str">
        <f>IF(ISBLANK('Funções Transações'!AE196),"", 'Funções Transações'!AE196)</f>
        <v/>
      </c>
      <c r="R349" s="417" t="str">
        <f>IF(ISBLANK('Funções Transações'!AF196),"", 'Funções Transações'!AF196)</f>
        <v/>
      </c>
      <c r="S349" s="418" t="str">
        <f>IF(ISBLANK('Funções Transações'!AG196),"", 'Funções Transações'!AG196)</f>
        <v/>
      </c>
      <c r="T349" s="423"/>
      <c r="U349" s="423"/>
      <c r="V349" s="423"/>
      <c r="W349" s="423"/>
      <c r="X349" s="423"/>
      <c r="Y349" s="423"/>
      <c r="Z349" s="423"/>
    </row>
    <row r="350" spans="1:26" ht="12.75" customHeight="1">
      <c r="A350" s="419" t="str">
        <f>IF(ISBLANK('Funções Transações'!C197),"", 'Funções Transações'!C197)</f>
        <v/>
      </c>
      <c r="B350" s="417" t="str">
        <f>IF((A350=""),"",LOOKUP(A350,'Casos de Uso'!$B$3:B$102,'Casos de Uso'!$C$3:C$102))</f>
        <v/>
      </c>
      <c r="C350" s="417" t="str">
        <f>IF(ISBLANK('Funções Transações'!B197),"",'Funções Transações'!B197)</f>
        <v/>
      </c>
      <c r="D350" s="420" t="str">
        <f>IF(ISBLANK('Funções Transações'!M197),"", 'Funções Transações'!M197)</f>
        <v/>
      </c>
      <c r="E350" s="420" t="str">
        <f>IF(ISBLANK('Funções Transações'!N197),"", 'Funções Transações'!N197)</f>
        <v/>
      </c>
      <c r="F350" s="420" t="str">
        <f>IF(ISBLANK('Funções Transações'!O197),"", 'Funções Transações'!O197)</f>
        <v/>
      </c>
      <c r="G350" s="420" t="str">
        <f>IF(ISBLANK('Funções Transações'!P197),"", 'Funções Transações'!P197)</f>
        <v/>
      </c>
      <c r="H350" s="420" t="str">
        <f>IF(ISBLANK('Funções Transações'!Q197),"", 'Funções Transações'!Q197)</f>
        <v/>
      </c>
      <c r="I350" s="421" t="str">
        <f>IF(ISBLANK('Funções Transações'!S197),"", 'Funções Transações'!S197)</f>
        <v/>
      </c>
      <c r="J350" s="421" t="str">
        <f>IF(ISBLANK('Funções Transações'!T197),"", 'Funções Transações'!T197)</f>
        <v/>
      </c>
      <c r="K350" s="421" t="str">
        <f>IF(ISBLANK('Funções Transações'!U197),"", 'Funções Transações'!U197)</f>
        <v/>
      </c>
      <c r="L350" s="420" t="str">
        <f>IF(ISBLANK('Funções Transações'!AA197),"", 'Funções Transações'!AA197)</f>
        <v/>
      </c>
      <c r="M350" s="421" t="str">
        <f>IF(ISBLANK('Funções Transações'!AB197),"", 'Funções Transações'!AB197)</f>
        <v/>
      </c>
      <c r="N350" s="422" t="str">
        <f>IF(ISBLANK('Funções Transações'!R197),"", 'Funções Transações'!R197)</f>
        <v/>
      </c>
      <c r="O350" s="417" t="str">
        <f>IF(ISBLANK('Funções Transações'!AC197),"", 'Funções Transações'!AC197)</f>
        <v/>
      </c>
      <c r="P350" s="417" t="str">
        <f>IF(ISBLANK('Funções Transações'!AD197),"", 'Funções Transações'!AD197)</f>
        <v/>
      </c>
      <c r="Q350" s="417" t="str">
        <f>IF(ISBLANK('Funções Transações'!AE197),"", 'Funções Transações'!AE197)</f>
        <v/>
      </c>
      <c r="R350" s="417" t="str">
        <f>IF(ISBLANK('Funções Transações'!AF197),"", 'Funções Transações'!AF197)</f>
        <v/>
      </c>
      <c r="S350" s="418" t="str">
        <f>IF(ISBLANK('Funções Transações'!AG197),"", 'Funções Transações'!AG197)</f>
        <v/>
      </c>
      <c r="T350" s="423"/>
      <c r="U350" s="423"/>
      <c r="V350" s="423"/>
      <c r="W350" s="423"/>
      <c r="X350" s="423"/>
      <c r="Y350" s="423"/>
      <c r="Z350" s="423"/>
    </row>
    <row r="351" spans="1:26" ht="12.75" customHeight="1">
      <c r="A351" s="419" t="str">
        <f>IF(ISBLANK('Funções Transações'!C198),"", 'Funções Transações'!C198)</f>
        <v/>
      </c>
      <c r="B351" s="417" t="str">
        <f>IF((A351=""),"",LOOKUP(A351,'Casos de Uso'!$B$3:B$102,'Casos de Uso'!$C$3:C$102))</f>
        <v/>
      </c>
      <c r="C351" s="417" t="str">
        <f>IF(ISBLANK('Funções Transações'!B198),"",'Funções Transações'!B198)</f>
        <v/>
      </c>
      <c r="D351" s="420" t="str">
        <f>IF(ISBLANK('Funções Transações'!M198),"", 'Funções Transações'!M198)</f>
        <v/>
      </c>
      <c r="E351" s="420" t="str">
        <f>IF(ISBLANK('Funções Transações'!N198),"", 'Funções Transações'!N198)</f>
        <v/>
      </c>
      <c r="F351" s="420" t="str">
        <f>IF(ISBLANK('Funções Transações'!O198),"", 'Funções Transações'!O198)</f>
        <v/>
      </c>
      <c r="G351" s="420" t="str">
        <f>IF(ISBLANK('Funções Transações'!P198),"", 'Funções Transações'!P198)</f>
        <v/>
      </c>
      <c r="H351" s="420" t="str">
        <f>IF(ISBLANK('Funções Transações'!Q198),"", 'Funções Transações'!Q198)</f>
        <v/>
      </c>
      <c r="I351" s="421" t="str">
        <f>IF(ISBLANK('Funções Transações'!S198),"", 'Funções Transações'!S198)</f>
        <v/>
      </c>
      <c r="J351" s="421" t="str">
        <f>IF(ISBLANK('Funções Transações'!T198),"", 'Funções Transações'!T198)</f>
        <v/>
      </c>
      <c r="K351" s="421" t="str">
        <f>IF(ISBLANK('Funções Transações'!U198),"", 'Funções Transações'!U198)</f>
        <v/>
      </c>
      <c r="L351" s="420" t="str">
        <f>IF(ISBLANK('Funções Transações'!AA198),"", 'Funções Transações'!AA198)</f>
        <v/>
      </c>
      <c r="M351" s="421" t="str">
        <f>IF(ISBLANK('Funções Transações'!AB198),"", 'Funções Transações'!AB198)</f>
        <v/>
      </c>
      <c r="N351" s="422" t="str">
        <f>IF(ISBLANK('Funções Transações'!R198),"", 'Funções Transações'!R198)</f>
        <v/>
      </c>
      <c r="O351" s="417" t="str">
        <f>IF(ISBLANK('Funções Transações'!AC198),"", 'Funções Transações'!AC198)</f>
        <v/>
      </c>
      <c r="P351" s="417" t="str">
        <f>IF(ISBLANK('Funções Transações'!AD198),"", 'Funções Transações'!AD198)</f>
        <v/>
      </c>
      <c r="Q351" s="417" t="str">
        <f>IF(ISBLANK('Funções Transações'!AE198),"", 'Funções Transações'!AE198)</f>
        <v/>
      </c>
      <c r="R351" s="417" t="str">
        <f>IF(ISBLANK('Funções Transações'!AF198),"", 'Funções Transações'!AF198)</f>
        <v/>
      </c>
      <c r="S351" s="418" t="str">
        <f>IF(ISBLANK('Funções Transações'!AG198),"", 'Funções Transações'!AG198)</f>
        <v/>
      </c>
      <c r="T351" s="423"/>
      <c r="U351" s="423"/>
      <c r="V351" s="423"/>
      <c r="W351" s="423"/>
      <c r="X351" s="423"/>
      <c r="Y351" s="423"/>
      <c r="Z351" s="423"/>
    </row>
    <row r="352" spans="1:26" ht="12.75" customHeight="1">
      <c r="A352" s="419" t="str">
        <f>IF(ISBLANK('Funções Transações'!C199),"", 'Funções Transações'!C199)</f>
        <v/>
      </c>
      <c r="B352" s="417" t="str">
        <f>IF((A352=""),"",LOOKUP(A352,'Casos de Uso'!$B$3:B$102,'Casos de Uso'!$C$3:C$102))</f>
        <v/>
      </c>
      <c r="C352" s="417" t="str">
        <f>IF(ISBLANK('Funções Transações'!B199),"",'Funções Transações'!B199)</f>
        <v/>
      </c>
      <c r="D352" s="420" t="str">
        <f>IF(ISBLANK('Funções Transações'!M199),"", 'Funções Transações'!M199)</f>
        <v/>
      </c>
      <c r="E352" s="420" t="str">
        <f>IF(ISBLANK('Funções Transações'!N199),"", 'Funções Transações'!N199)</f>
        <v/>
      </c>
      <c r="F352" s="420" t="str">
        <f>IF(ISBLANK('Funções Transações'!O199),"", 'Funções Transações'!O199)</f>
        <v/>
      </c>
      <c r="G352" s="420" t="str">
        <f>IF(ISBLANK('Funções Transações'!P199),"", 'Funções Transações'!P199)</f>
        <v/>
      </c>
      <c r="H352" s="420" t="str">
        <f>IF(ISBLANK('Funções Transações'!Q199),"", 'Funções Transações'!Q199)</f>
        <v/>
      </c>
      <c r="I352" s="421" t="str">
        <f>IF(ISBLANK('Funções Transações'!S199),"", 'Funções Transações'!S199)</f>
        <v/>
      </c>
      <c r="J352" s="421" t="str">
        <f>IF(ISBLANK('Funções Transações'!T199),"", 'Funções Transações'!T199)</f>
        <v/>
      </c>
      <c r="K352" s="421" t="str">
        <f>IF(ISBLANK('Funções Transações'!U199),"", 'Funções Transações'!U199)</f>
        <v/>
      </c>
      <c r="L352" s="420" t="str">
        <f>IF(ISBLANK('Funções Transações'!AA199),"", 'Funções Transações'!AA199)</f>
        <v/>
      </c>
      <c r="M352" s="421" t="str">
        <f>IF(ISBLANK('Funções Transações'!AB199),"", 'Funções Transações'!AB199)</f>
        <v/>
      </c>
      <c r="N352" s="422" t="str">
        <f>IF(ISBLANK('Funções Transações'!R199),"", 'Funções Transações'!R199)</f>
        <v/>
      </c>
      <c r="O352" s="417" t="str">
        <f>IF(ISBLANK('Funções Transações'!AC199),"", 'Funções Transações'!AC199)</f>
        <v/>
      </c>
      <c r="P352" s="417" t="str">
        <f>IF(ISBLANK('Funções Transações'!AD199),"", 'Funções Transações'!AD199)</f>
        <v/>
      </c>
      <c r="Q352" s="417" t="str">
        <f>IF(ISBLANK('Funções Transações'!AE199),"", 'Funções Transações'!AE199)</f>
        <v/>
      </c>
      <c r="R352" s="417" t="str">
        <f>IF(ISBLANK('Funções Transações'!AF199),"", 'Funções Transações'!AF199)</f>
        <v/>
      </c>
      <c r="S352" s="418" t="str">
        <f>IF(ISBLANK('Funções Transações'!AG199),"", 'Funções Transações'!AG199)</f>
        <v/>
      </c>
      <c r="T352" s="423"/>
      <c r="U352" s="423"/>
      <c r="V352" s="423"/>
      <c r="W352" s="423"/>
      <c r="X352" s="423"/>
      <c r="Y352" s="423"/>
      <c r="Z352" s="423"/>
    </row>
    <row r="353" spans="1:26" ht="12.75" customHeight="1">
      <c r="A353" s="419" t="str">
        <f>IF(ISBLANK('Funções Transações'!C200),"", 'Funções Transações'!C200)</f>
        <v/>
      </c>
      <c r="B353" s="417" t="str">
        <f>IF((A353=""),"",LOOKUP(A353,'Casos de Uso'!$B$3:B$102,'Casos de Uso'!$C$3:C$102))</f>
        <v/>
      </c>
      <c r="C353" s="417" t="str">
        <f>IF(ISBLANK('Funções Transações'!B200),"",'Funções Transações'!B200)</f>
        <v/>
      </c>
      <c r="D353" s="420" t="str">
        <f>IF(ISBLANK('Funções Transações'!M200),"", 'Funções Transações'!M200)</f>
        <v/>
      </c>
      <c r="E353" s="420" t="str">
        <f>IF(ISBLANK('Funções Transações'!N200),"", 'Funções Transações'!N200)</f>
        <v/>
      </c>
      <c r="F353" s="420" t="str">
        <f>IF(ISBLANK('Funções Transações'!O200),"", 'Funções Transações'!O200)</f>
        <v/>
      </c>
      <c r="G353" s="420" t="str">
        <f>IF(ISBLANK('Funções Transações'!P200),"", 'Funções Transações'!P200)</f>
        <v/>
      </c>
      <c r="H353" s="420" t="str">
        <f>IF(ISBLANK('Funções Transações'!Q200),"", 'Funções Transações'!Q200)</f>
        <v/>
      </c>
      <c r="I353" s="421" t="str">
        <f>IF(ISBLANK('Funções Transações'!S200),"", 'Funções Transações'!S200)</f>
        <v/>
      </c>
      <c r="J353" s="421" t="str">
        <f>IF(ISBLANK('Funções Transações'!T200),"", 'Funções Transações'!T200)</f>
        <v/>
      </c>
      <c r="K353" s="421" t="str">
        <f>IF(ISBLANK('Funções Transações'!U200),"", 'Funções Transações'!U200)</f>
        <v/>
      </c>
      <c r="L353" s="420" t="str">
        <f>IF(ISBLANK('Funções Transações'!AA200),"", 'Funções Transações'!AA200)</f>
        <v/>
      </c>
      <c r="M353" s="421" t="str">
        <f>IF(ISBLANK('Funções Transações'!AB200),"", 'Funções Transações'!AB200)</f>
        <v/>
      </c>
      <c r="N353" s="422" t="str">
        <f>IF(ISBLANK('Funções Transações'!R200),"", 'Funções Transações'!R200)</f>
        <v/>
      </c>
      <c r="O353" s="417" t="str">
        <f>IF(ISBLANK('Funções Transações'!AC200),"", 'Funções Transações'!AC200)</f>
        <v/>
      </c>
      <c r="P353" s="417" t="str">
        <f>IF(ISBLANK('Funções Transações'!AD200),"", 'Funções Transações'!AD200)</f>
        <v/>
      </c>
      <c r="Q353" s="417" t="str">
        <f>IF(ISBLANK('Funções Transações'!AE200),"", 'Funções Transações'!AE200)</f>
        <v/>
      </c>
      <c r="R353" s="417" t="str">
        <f>IF(ISBLANK('Funções Transações'!AF200),"", 'Funções Transações'!AF200)</f>
        <v/>
      </c>
      <c r="S353" s="418" t="str">
        <f>IF(ISBLANK('Funções Transações'!AG200),"", 'Funções Transações'!AG200)</f>
        <v/>
      </c>
      <c r="T353" s="423"/>
      <c r="U353" s="423"/>
      <c r="V353" s="423"/>
      <c r="W353" s="423"/>
      <c r="X353" s="423"/>
      <c r="Y353" s="423"/>
      <c r="Z353" s="423"/>
    </row>
    <row r="354" spans="1:26" ht="12.75" customHeight="1">
      <c r="A354" s="419" t="str">
        <f>IF(ISBLANK('Funções Transações'!C201),"", 'Funções Transações'!C201)</f>
        <v/>
      </c>
      <c r="B354" s="417" t="str">
        <f>IF((A354=""),"",LOOKUP(A354,'Casos de Uso'!$B$3:B$102,'Casos de Uso'!$C$3:C$102))</f>
        <v/>
      </c>
      <c r="C354" s="417" t="str">
        <f>IF(ISBLANK('Funções Transações'!B201),"",'Funções Transações'!B201)</f>
        <v/>
      </c>
      <c r="D354" s="420" t="str">
        <f>IF(ISBLANK('Funções Transações'!M201),"", 'Funções Transações'!M201)</f>
        <v/>
      </c>
      <c r="E354" s="420" t="str">
        <f>IF(ISBLANK('Funções Transações'!N201),"", 'Funções Transações'!N201)</f>
        <v/>
      </c>
      <c r="F354" s="420" t="str">
        <f>IF(ISBLANK('Funções Transações'!O201),"", 'Funções Transações'!O201)</f>
        <v/>
      </c>
      <c r="G354" s="420" t="str">
        <f>IF(ISBLANK('Funções Transações'!P201),"", 'Funções Transações'!P201)</f>
        <v/>
      </c>
      <c r="H354" s="420" t="str">
        <f>IF(ISBLANK('Funções Transações'!Q201),"", 'Funções Transações'!Q201)</f>
        <v/>
      </c>
      <c r="I354" s="421" t="str">
        <f>IF(ISBLANK('Funções Transações'!S201),"", 'Funções Transações'!S201)</f>
        <v/>
      </c>
      <c r="J354" s="421" t="str">
        <f>IF(ISBLANK('Funções Transações'!T201),"", 'Funções Transações'!T201)</f>
        <v/>
      </c>
      <c r="K354" s="421" t="str">
        <f>IF(ISBLANK('Funções Transações'!U201),"", 'Funções Transações'!U201)</f>
        <v/>
      </c>
      <c r="L354" s="420" t="str">
        <f>IF(ISBLANK('Funções Transações'!AA201),"", 'Funções Transações'!AA201)</f>
        <v/>
      </c>
      <c r="M354" s="421" t="str">
        <f>IF(ISBLANK('Funções Transações'!AB201),"", 'Funções Transações'!AB201)</f>
        <v/>
      </c>
      <c r="N354" s="422" t="str">
        <f>IF(ISBLANK('Funções Transações'!R201),"", 'Funções Transações'!R201)</f>
        <v/>
      </c>
      <c r="O354" s="417" t="str">
        <f>IF(ISBLANK('Funções Transações'!AC201),"", 'Funções Transações'!AC201)</f>
        <v/>
      </c>
      <c r="P354" s="417" t="str">
        <f>IF(ISBLANK('Funções Transações'!AD201),"", 'Funções Transações'!AD201)</f>
        <v/>
      </c>
      <c r="Q354" s="417" t="str">
        <f>IF(ISBLANK('Funções Transações'!AE201),"", 'Funções Transações'!AE201)</f>
        <v/>
      </c>
      <c r="R354" s="417" t="str">
        <f>IF(ISBLANK('Funções Transações'!AF201),"", 'Funções Transações'!AF201)</f>
        <v/>
      </c>
      <c r="S354" s="418" t="str">
        <f>IF(ISBLANK('Funções Transações'!AG201),"", 'Funções Transações'!AG201)</f>
        <v/>
      </c>
      <c r="T354" s="423"/>
      <c r="U354" s="423"/>
      <c r="V354" s="423"/>
      <c r="W354" s="423"/>
      <c r="X354" s="423"/>
      <c r="Y354" s="423"/>
      <c r="Z354" s="423"/>
    </row>
    <row r="355" spans="1:26" ht="12.75" customHeight="1">
      <c r="A355" s="419" t="str">
        <f>IF(ISBLANK('Funções Transações'!C202),"", 'Funções Transações'!C202)</f>
        <v/>
      </c>
      <c r="B355" s="417" t="str">
        <f>IF((A355=""),"",LOOKUP(A355,'Casos de Uso'!$B$3:B$102,'Casos de Uso'!$C$3:C$102))</f>
        <v/>
      </c>
      <c r="C355" s="417" t="str">
        <f>IF(ISBLANK('Funções Transações'!B202),"",'Funções Transações'!B202)</f>
        <v/>
      </c>
      <c r="D355" s="420" t="str">
        <f>IF(ISBLANK('Funções Transações'!M202),"", 'Funções Transações'!M202)</f>
        <v/>
      </c>
      <c r="E355" s="420" t="str">
        <f>IF(ISBLANK('Funções Transações'!N202),"", 'Funções Transações'!N202)</f>
        <v/>
      </c>
      <c r="F355" s="420" t="str">
        <f>IF(ISBLANK('Funções Transações'!O202),"", 'Funções Transações'!O202)</f>
        <v/>
      </c>
      <c r="G355" s="420" t="str">
        <f>IF(ISBLANK('Funções Transações'!P202),"", 'Funções Transações'!P202)</f>
        <v/>
      </c>
      <c r="H355" s="420" t="str">
        <f>IF(ISBLANK('Funções Transações'!Q202),"", 'Funções Transações'!Q202)</f>
        <v/>
      </c>
      <c r="I355" s="421" t="str">
        <f>IF(ISBLANK('Funções Transações'!S202),"", 'Funções Transações'!S202)</f>
        <v/>
      </c>
      <c r="J355" s="421" t="str">
        <f>IF(ISBLANK('Funções Transações'!T202),"", 'Funções Transações'!T202)</f>
        <v/>
      </c>
      <c r="K355" s="421" t="str">
        <f>IF(ISBLANK('Funções Transações'!U202),"", 'Funções Transações'!U202)</f>
        <v/>
      </c>
      <c r="L355" s="420" t="str">
        <f>IF(ISBLANK('Funções Transações'!AA202),"", 'Funções Transações'!AA202)</f>
        <v/>
      </c>
      <c r="M355" s="421" t="str">
        <f>IF(ISBLANK('Funções Transações'!AB202),"", 'Funções Transações'!AB202)</f>
        <v/>
      </c>
      <c r="N355" s="422" t="str">
        <f>IF(ISBLANK('Funções Transações'!R202),"", 'Funções Transações'!R202)</f>
        <v/>
      </c>
      <c r="O355" s="417" t="str">
        <f>IF(ISBLANK('Funções Transações'!AC202),"", 'Funções Transações'!AC202)</f>
        <v/>
      </c>
      <c r="P355" s="417" t="str">
        <f>IF(ISBLANK('Funções Transações'!AD202),"", 'Funções Transações'!AD202)</f>
        <v/>
      </c>
      <c r="Q355" s="417" t="str">
        <f>IF(ISBLANK('Funções Transações'!AE202),"", 'Funções Transações'!AE202)</f>
        <v/>
      </c>
      <c r="R355" s="417" t="str">
        <f>IF(ISBLANK('Funções Transações'!AF202),"", 'Funções Transações'!AF202)</f>
        <v/>
      </c>
      <c r="S355" s="418" t="str">
        <f>IF(ISBLANK('Funções Transações'!AG202),"", 'Funções Transações'!AG202)</f>
        <v/>
      </c>
      <c r="T355" s="423"/>
      <c r="U355" s="423"/>
      <c r="V355" s="423"/>
      <c r="W355" s="423"/>
      <c r="X355" s="423"/>
      <c r="Y355" s="423"/>
      <c r="Z355" s="423"/>
    </row>
    <row r="356" spans="1:26" ht="12.75" customHeight="1">
      <c r="A356" s="419" t="str">
        <f>IF(ISBLANK('Funções Transações'!C203),"", 'Funções Transações'!C203)</f>
        <v/>
      </c>
      <c r="B356" s="417" t="str">
        <f>IF((A356=""),"",LOOKUP(A356,'Casos de Uso'!$B$3:B$102,'Casos de Uso'!$C$3:C$102))</f>
        <v/>
      </c>
      <c r="C356" s="417" t="str">
        <f>IF(ISBLANK('Funções Transações'!B203),"",'Funções Transações'!B203)</f>
        <v/>
      </c>
      <c r="D356" s="420" t="str">
        <f>IF(ISBLANK('Funções Transações'!M203),"", 'Funções Transações'!M203)</f>
        <v/>
      </c>
      <c r="E356" s="420" t="str">
        <f>IF(ISBLANK('Funções Transações'!N203),"", 'Funções Transações'!N203)</f>
        <v/>
      </c>
      <c r="F356" s="420" t="str">
        <f>IF(ISBLANK('Funções Transações'!O203),"", 'Funções Transações'!O203)</f>
        <v/>
      </c>
      <c r="G356" s="420" t="str">
        <f>IF(ISBLANK('Funções Transações'!P203),"", 'Funções Transações'!P203)</f>
        <v/>
      </c>
      <c r="H356" s="420" t="str">
        <f>IF(ISBLANK('Funções Transações'!Q203),"", 'Funções Transações'!Q203)</f>
        <v/>
      </c>
      <c r="I356" s="421" t="str">
        <f>IF(ISBLANK('Funções Transações'!S203),"", 'Funções Transações'!S203)</f>
        <v/>
      </c>
      <c r="J356" s="421" t="str">
        <f>IF(ISBLANK('Funções Transações'!T203),"", 'Funções Transações'!T203)</f>
        <v/>
      </c>
      <c r="K356" s="421" t="str">
        <f>IF(ISBLANK('Funções Transações'!U203),"", 'Funções Transações'!U203)</f>
        <v/>
      </c>
      <c r="L356" s="420" t="str">
        <f>IF(ISBLANK('Funções Transações'!AA203),"", 'Funções Transações'!AA203)</f>
        <v/>
      </c>
      <c r="M356" s="421" t="str">
        <f>IF(ISBLANK('Funções Transações'!AB203),"", 'Funções Transações'!AB203)</f>
        <v/>
      </c>
      <c r="N356" s="422" t="str">
        <f>IF(ISBLANK('Funções Transações'!R203),"", 'Funções Transações'!R203)</f>
        <v/>
      </c>
      <c r="O356" s="417" t="str">
        <f>IF(ISBLANK('Funções Transações'!AC203),"", 'Funções Transações'!AC203)</f>
        <v/>
      </c>
      <c r="P356" s="417" t="str">
        <f>IF(ISBLANK('Funções Transações'!AD203),"", 'Funções Transações'!AD203)</f>
        <v/>
      </c>
      <c r="Q356" s="417" t="str">
        <f>IF(ISBLANK('Funções Transações'!AE203),"", 'Funções Transações'!AE203)</f>
        <v/>
      </c>
      <c r="R356" s="417" t="str">
        <f>IF(ISBLANK('Funções Transações'!AF203),"", 'Funções Transações'!AF203)</f>
        <v/>
      </c>
      <c r="S356" s="418" t="str">
        <f>IF(ISBLANK('Funções Transações'!AG203),"", 'Funções Transações'!AG203)</f>
        <v/>
      </c>
      <c r="T356" s="423"/>
      <c r="U356" s="423"/>
      <c r="V356" s="423"/>
      <c r="W356" s="423"/>
      <c r="X356" s="423"/>
      <c r="Y356" s="423"/>
      <c r="Z356" s="423"/>
    </row>
    <row r="357" spans="1:26" ht="12.75" customHeight="1">
      <c r="A357" s="419" t="str">
        <f>IF(ISBLANK('Funções Transações'!C204),"", 'Funções Transações'!C204)</f>
        <v/>
      </c>
      <c r="B357" s="417" t="str">
        <f>IF((A357=""),"",LOOKUP(A357,'Casos de Uso'!$B$3:B$102,'Casos de Uso'!$C$3:C$102))</f>
        <v/>
      </c>
      <c r="C357" s="417" t="str">
        <f>IF(ISBLANK('Funções Transações'!B204),"",'Funções Transações'!B204)</f>
        <v/>
      </c>
      <c r="D357" s="420" t="str">
        <f>IF(ISBLANK('Funções Transações'!M204),"", 'Funções Transações'!M204)</f>
        <v/>
      </c>
      <c r="E357" s="420" t="str">
        <f>IF(ISBLANK('Funções Transações'!N204),"", 'Funções Transações'!N204)</f>
        <v/>
      </c>
      <c r="F357" s="420" t="str">
        <f>IF(ISBLANK('Funções Transações'!O204),"", 'Funções Transações'!O204)</f>
        <v/>
      </c>
      <c r="G357" s="420" t="str">
        <f>IF(ISBLANK('Funções Transações'!P204),"", 'Funções Transações'!P204)</f>
        <v/>
      </c>
      <c r="H357" s="420" t="str">
        <f>IF(ISBLANK('Funções Transações'!Q204),"", 'Funções Transações'!Q204)</f>
        <v/>
      </c>
      <c r="I357" s="421" t="str">
        <f>IF(ISBLANK('Funções Transações'!S204),"", 'Funções Transações'!S204)</f>
        <v/>
      </c>
      <c r="J357" s="421" t="str">
        <f>IF(ISBLANK('Funções Transações'!T204),"", 'Funções Transações'!T204)</f>
        <v/>
      </c>
      <c r="K357" s="421" t="str">
        <f>IF(ISBLANK('Funções Transações'!U204),"", 'Funções Transações'!U204)</f>
        <v/>
      </c>
      <c r="L357" s="420" t="str">
        <f>IF(ISBLANK('Funções Transações'!AA204),"", 'Funções Transações'!AA204)</f>
        <v/>
      </c>
      <c r="M357" s="421" t="str">
        <f>IF(ISBLANK('Funções Transações'!AB204),"", 'Funções Transações'!AB204)</f>
        <v/>
      </c>
      <c r="N357" s="422" t="str">
        <f>IF(ISBLANK('Funções Transações'!R204),"", 'Funções Transações'!R204)</f>
        <v/>
      </c>
      <c r="O357" s="417" t="str">
        <f>IF(ISBLANK('Funções Transações'!AC204),"", 'Funções Transações'!AC204)</f>
        <v/>
      </c>
      <c r="P357" s="417" t="str">
        <f>IF(ISBLANK('Funções Transações'!AD204),"", 'Funções Transações'!AD204)</f>
        <v/>
      </c>
      <c r="Q357" s="417" t="str">
        <f>IF(ISBLANK('Funções Transações'!AE204),"", 'Funções Transações'!AE204)</f>
        <v/>
      </c>
      <c r="R357" s="417" t="str">
        <f>IF(ISBLANK('Funções Transações'!AF204),"", 'Funções Transações'!AF204)</f>
        <v/>
      </c>
      <c r="S357" s="418" t="str">
        <f>IF(ISBLANK('Funções Transações'!AG204),"", 'Funções Transações'!AG204)</f>
        <v/>
      </c>
      <c r="T357" s="423"/>
      <c r="U357" s="423"/>
      <c r="V357" s="423"/>
      <c r="W357" s="423"/>
      <c r="X357" s="423"/>
      <c r="Y357" s="423"/>
      <c r="Z357" s="423"/>
    </row>
    <row r="358" spans="1:26" ht="12.75" customHeight="1">
      <c r="A358" s="419" t="str">
        <f>IF(ISBLANK('Funções Transações'!C205),"", 'Funções Transações'!C205)</f>
        <v/>
      </c>
      <c r="B358" s="417" t="str">
        <f>IF((A358=""),"",LOOKUP(A358,'Casos de Uso'!$B$3:B$102,'Casos de Uso'!$C$3:C$102))</f>
        <v/>
      </c>
      <c r="C358" s="417" t="str">
        <f>IF(ISBLANK('Funções Transações'!B205),"",'Funções Transações'!B205)</f>
        <v/>
      </c>
      <c r="D358" s="420" t="str">
        <f>IF(ISBLANK('Funções Transações'!M205),"", 'Funções Transações'!M205)</f>
        <v/>
      </c>
      <c r="E358" s="420" t="str">
        <f>IF(ISBLANK('Funções Transações'!N205),"", 'Funções Transações'!N205)</f>
        <v/>
      </c>
      <c r="F358" s="420" t="str">
        <f>IF(ISBLANK('Funções Transações'!O205),"", 'Funções Transações'!O205)</f>
        <v/>
      </c>
      <c r="G358" s="420" t="str">
        <f>IF(ISBLANK('Funções Transações'!P205),"", 'Funções Transações'!P205)</f>
        <v/>
      </c>
      <c r="H358" s="420" t="str">
        <f>IF(ISBLANK('Funções Transações'!Q205),"", 'Funções Transações'!Q205)</f>
        <v/>
      </c>
      <c r="I358" s="421" t="str">
        <f>IF(ISBLANK('Funções Transações'!S205),"", 'Funções Transações'!S205)</f>
        <v/>
      </c>
      <c r="J358" s="421" t="str">
        <f>IF(ISBLANK('Funções Transações'!T205),"", 'Funções Transações'!T205)</f>
        <v/>
      </c>
      <c r="K358" s="421" t="str">
        <f>IF(ISBLANK('Funções Transações'!U205),"", 'Funções Transações'!U205)</f>
        <v/>
      </c>
      <c r="L358" s="420" t="str">
        <f>IF(ISBLANK('Funções Transações'!AA205),"", 'Funções Transações'!AA205)</f>
        <v/>
      </c>
      <c r="M358" s="421" t="str">
        <f>IF(ISBLANK('Funções Transações'!AB205),"", 'Funções Transações'!AB205)</f>
        <v/>
      </c>
      <c r="N358" s="422" t="str">
        <f>IF(ISBLANK('Funções Transações'!R205),"", 'Funções Transações'!R205)</f>
        <v/>
      </c>
      <c r="O358" s="417" t="str">
        <f>IF(ISBLANK('Funções Transações'!AC205),"", 'Funções Transações'!AC205)</f>
        <v/>
      </c>
      <c r="P358" s="417" t="str">
        <f>IF(ISBLANK('Funções Transações'!AD205),"", 'Funções Transações'!AD205)</f>
        <v/>
      </c>
      <c r="Q358" s="417" t="str">
        <f>IF(ISBLANK('Funções Transações'!AE205),"", 'Funções Transações'!AE205)</f>
        <v/>
      </c>
      <c r="R358" s="417" t="str">
        <f>IF(ISBLANK('Funções Transações'!AF205),"", 'Funções Transações'!AF205)</f>
        <v/>
      </c>
      <c r="S358" s="418" t="str">
        <f>IF(ISBLANK('Funções Transações'!AG205),"", 'Funções Transações'!AG205)</f>
        <v/>
      </c>
      <c r="T358" s="423"/>
      <c r="U358" s="423"/>
      <c r="V358" s="423"/>
      <c r="W358" s="423"/>
      <c r="X358" s="423"/>
      <c r="Y358" s="423"/>
      <c r="Z358" s="423"/>
    </row>
    <row r="359" spans="1:26" ht="12.75" customHeight="1">
      <c r="A359" s="419" t="str">
        <f>IF(ISBLANK('Funções Transações'!C206),"", 'Funções Transações'!C206)</f>
        <v/>
      </c>
      <c r="B359" s="417" t="str">
        <f>IF((A359=""),"",LOOKUP(A359,'Casos de Uso'!$B$3:B$102,'Casos de Uso'!$C$3:C$102))</f>
        <v/>
      </c>
      <c r="C359" s="417" t="str">
        <f>IF(ISBLANK('Funções Transações'!B206),"",'Funções Transações'!B206)</f>
        <v/>
      </c>
      <c r="D359" s="420" t="str">
        <f>IF(ISBLANK('Funções Transações'!M206),"", 'Funções Transações'!M206)</f>
        <v/>
      </c>
      <c r="E359" s="420" t="str">
        <f>IF(ISBLANK('Funções Transações'!N206),"", 'Funções Transações'!N206)</f>
        <v/>
      </c>
      <c r="F359" s="420" t="str">
        <f>IF(ISBLANK('Funções Transações'!O206),"", 'Funções Transações'!O206)</f>
        <v/>
      </c>
      <c r="G359" s="420" t="str">
        <f>IF(ISBLANK('Funções Transações'!P206),"", 'Funções Transações'!P206)</f>
        <v/>
      </c>
      <c r="H359" s="420" t="str">
        <f>IF(ISBLANK('Funções Transações'!Q206),"", 'Funções Transações'!Q206)</f>
        <v/>
      </c>
      <c r="I359" s="421" t="str">
        <f>IF(ISBLANK('Funções Transações'!S206),"", 'Funções Transações'!S206)</f>
        <v/>
      </c>
      <c r="J359" s="421" t="str">
        <f>IF(ISBLANK('Funções Transações'!T206),"", 'Funções Transações'!T206)</f>
        <v/>
      </c>
      <c r="K359" s="421" t="str">
        <f>IF(ISBLANK('Funções Transações'!U206),"", 'Funções Transações'!U206)</f>
        <v/>
      </c>
      <c r="L359" s="420" t="str">
        <f>IF(ISBLANK('Funções Transações'!AA206),"", 'Funções Transações'!AA206)</f>
        <v/>
      </c>
      <c r="M359" s="421" t="str">
        <f>IF(ISBLANK('Funções Transações'!AB206),"", 'Funções Transações'!AB206)</f>
        <v/>
      </c>
      <c r="N359" s="422" t="str">
        <f>IF(ISBLANK('Funções Transações'!R206),"", 'Funções Transações'!R206)</f>
        <v/>
      </c>
      <c r="O359" s="417" t="str">
        <f>IF(ISBLANK('Funções Transações'!AC206),"", 'Funções Transações'!AC206)</f>
        <v/>
      </c>
      <c r="P359" s="417" t="str">
        <f>IF(ISBLANK('Funções Transações'!AD206),"", 'Funções Transações'!AD206)</f>
        <v/>
      </c>
      <c r="Q359" s="417" t="str">
        <f>IF(ISBLANK('Funções Transações'!AE206),"", 'Funções Transações'!AE206)</f>
        <v/>
      </c>
      <c r="R359" s="417" t="str">
        <f>IF(ISBLANK('Funções Transações'!AF206),"", 'Funções Transações'!AF206)</f>
        <v/>
      </c>
      <c r="S359" s="418" t="str">
        <f>IF(ISBLANK('Funções Transações'!AG206),"", 'Funções Transações'!AG206)</f>
        <v/>
      </c>
      <c r="T359" s="423"/>
      <c r="U359" s="423"/>
      <c r="V359" s="423"/>
      <c r="W359" s="423"/>
      <c r="X359" s="423"/>
      <c r="Y359" s="423"/>
      <c r="Z359" s="423"/>
    </row>
    <row r="360" spans="1:26" ht="12.75" customHeight="1">
      <c r="A360" s="419" t="str">
        <f>IF(ISBLANK('Funções Transações'!C207),"", 'Funções Transações'!C207)</f>
        <v/>
      </c>
      <c r="B360" s="417" t="str">
        <f>IF((A360=""),"",LOOKUP(A360,'Casos de Uso'!$B$3:B$102,'Casos de Uso'!$C$3:C$102))</f>
        <v/>
      </c>
      <c r="C360" s="417" t="str">
        <f>IF(ISBLANK('Funções Transações'!B207),"",'Funções Transações'!B207)</f>
        <v/>
      </c>
      <c r="D360" s="420" t="str">
        <f>IF(ISBLANK('Funções Transações'!M207),"", 'Funções Transações'!M207)</f>
        <v/>
      </c>
      <c r="E360" s="420" t="str">
        <f>IF(ISBLANK('Funções Transações'!N207),"", 'Funções Transações'!N207)</f>
        <v/>
      </c>
      <c r="F360" s="420" t="str">
        <f>IF(ISBLANK('Funções Transações'!O207),"", 'Funções Transações'!O207)</f>
        <v/>
      </c>
      <c r="G360" s="420" t="str">
        <f>IF(ISBLANK('Funções Transações'!P207),"", 'Funções Transações'!P207)</f>
        <v/>
      </c>
      <c r="H360" s="420" t="str">
        <f>IF(ISBLANK('Funções Transações'!Q207),"", 'Funções Transações'!Q207)</f>
        <v/>
      </c>
      <c r="I360" s="421" t="str">
        <f>IF(ISBLANK('Funções Transações'!S207),"", 'Funções Transações'!S207)</f>
        <v/>
      </c>
      <c r="J360" s="421" t="str">
        <f>IF(ISBLANK('Funções Transações'!T207),"", 'Funções Transações'!T207)</f>
        <v/>
      </c>
      <c r="K360" s="421" t="str">
        <f>IF(ISBLANK('Funções Transações'!U207),"", 'Funções Transações'!U207)</f>
        <v/>
      </c>
      <c r="L360" s="420" t="str">
        <f>IF(ISBLANK('Funções Transações'!AA207),"", 'Funções Transações'!AA207)</f>
        <v/>
      </c>
      <c r="M360" s="421" t="str">
        <f>IF(ISBLANK('Funções Transações'!AB207),"", 'Funções Transações'!AB207)</f>
        <v/>
      </c>
      <c r="N360" s="422" t="str">
        <f>IF(ISBLANK('Funções Transações'!R207),"", 'Funções Transações'!R207)</f>
        <v/>
      </c>
      <c r="O360" s="417" t="str">
        <f>IF(ISBLANK('Funções Transações'!AC207),"", 'Funções Transações'!AC207)</f>
        <v/>
      </c>
      <c r="P360" s="417" t="str">
        <f>IF(ISBLANK('Funções Transações'!AD207),"", 'Funções Transações'!AD207)</f>
        <v/>
      </c>
      <c r="Q360" s="417" t="str">
        <f>IF(ISBLANK('Funções Transações'!AE207),"", 'Funções Transações'!AE207)</f>
        <v/>
      </c>
      <c r="R360" s="417" t="str">
        <f>IF(ISBLANK('Funções Transações'!AF207),"", 'Funções Transações'!AF207)</f>
        <v/>
      </c>
      <c r="S360" s="418" t="str">
        <f>IF(ISBLANK('Funções Transações'!AG207),"", 'Funções Transações'!AG207)</f>
        <v/>
      </c>
      <c r="T360" s="423"/>
      <c r="U360" s="423"/>
      <c r="V360" s="423"/>
      <c r="W360" s="423"/>
      <c r="X360" s="423"/>
      <c r="Y360" s="423"/>
      <c r="Z360" s="423"/>
    </row>
    <row r="361" spans="1:26" ht="12.75" customHeight="1">
      <c r="A361" s="419" t="str">
        <f>IF(ISBLANK('Funções Transações'!C208),"", 'Funções Transações'!C208)</f>
        <v/>
      </c>
      <c r="B361" s="417" t="str">
        <f>IF((A361=""),"",LOOKUP(A361,'Casos de Uso'!$B$3:B$102,'Casos de Uso'!$C$3:C$102))</f>
        <v/>
      </c>
      <c r="C361" s="417" t="str">
        <f>IF(ISBLANK('Funções Transações'!B208),"",'Funções Transações'!B208)</f>
        <v/>
      </c>
      <c r="D361" s="420" t="str">
        <f>IF(ISBLANK('Funções Transações'!M208),"", 'Funções Transações'!M208)</f>
        <v/>
      </c>
      <c r="E361" s="420" t="str">
        <f>IF(ISBLANK('Funções Transações'!N208),"", 'Funções Transações'!N208)</f>
        <v/>
      </c>
      <c r="F361" s="420" t="str">
        <f>IF(ISBLANK('Funções Transações'!O208),"", 'Funções Transações'!O208)</f>
        <v/>
      </c>
      <c r="G361" s="420" t="str">
        <f>IF(ISBLANK('Funções Transações'!P208),"", 'Funções Transações'!P208)</f>
        <v/>
      </c>
      <c r="H361" s="420" t="str">
        <f>IF(ISBLANK('Funções Transações'!Q208),"", 'Funções Transações'!Q208)</f>
        <v/>
      </c>
      <c r="I361" s="421" t="str">
        <f>IF(ISBLANK('Funções Transações'!S208),"", 'Funções Transações'!S208)</f>
        <v/>
      </c>
      <c r="J361" s="421" t="str">
        <f>IF(ISBLANK('Funções Transações'!T208),"", 'Funções Transações'!T208)</f>
        <v/>
      </c>
      <c r="K361" s="421" t="str">
        <f>IF(ISBLANK('Funções Transações'!U208),"", 'Funções Transações'!U208)</f>
        <v/>
      </c>
      <c r="L361" s="420" t="str">
        <f>IF(ISBLANK('Funções Transações'!AA208),"", 'Funções Transações'!AA208)</f>
        <v/>
      </c>
      <c r="M361" s="421" t="str">
        <f>IF(ISBLANK('Funções Transações'!AB208),"", 'Funções Transações'!AB208)</f>
        <v/>
      </c>
      <c r="N361" s="422" t="str">
        <f>IF(ISBLANK('Funções Transações'!R208),"", 'Funções Transações'!R208)</f>
        <v/>
      </c>
      <c r="O361" s="417" t="str">
        <f>IF(ISBLANK('Funções Transações'!AC208),"", 'Funções Transações'!AC208)</f>
        <v/>
      </c>
      <c r="P361" s="417" t="str">
        <f>IF(ISBLANK('Funções Transações'!AD208),"", 'Funções Transações'!AD208)</f>
        <v/>
      </c>
      <c r="Q361" s="417" t="str">
        <f>IF(ISBLANK('Funções Transações'!AE208),"", 'Funções Transações'!AE208)</f>
        <v/>
      </c>
      <c r="R361" s="417" t="str">
        <f>IF(ISBLANK('Funções Transações'!AF208),"", 'Funções Transações'!AF208)</f>
        <v/>
      </c>
      <c r="S361" s="418" t="str">
        <f>IF(ISBLANK('Funções Transações'!AG208),"", 'Funções Transações'!AG208)</f>
        <v/>
      </c>
      <c r="T361" s="423"/>
      <c r="U361" s="423"/>
      <c r="V361" s="423"/>
      <c r="W361" s="423"/>
      <c r="X361" s="423"/>
      <c r="Y361" s="423"/>
      <c r="Z361" s="423"/>
    </row>
    <row r="362" spans="1:26" ht="12.75" customHeight="1">
      <c r="A362" s="419" t="str">
        <f>IF(ISBLANK('Funções Transações'!C209),"", 'Funções Transações'!C209)</f>
        <v/>
      </c>
      <c r="B362" s="417" t="str">
        <f>IF((A362=""),"",LOOKUP(A362,'Casos de Uso'!$B$3:B$102,'Casos de Uso'!$C$3:C$102))</f>
        <v/>
      </c>
      <c r="C362" s="417" t="str">
        <f>IF(ISBLANK('Funções Transações'!B209),"",'Funções Transações'!B209)</f>
        <v/>
      </c>
      <c r="D362" s="420" t="str">
        <f>IF(ISBLANK('Funções Transações'!M209),"", 'Funções Transações'!M209)</f>
        <v/>
      </c>
      <c r="E362" s="420" t="str">
        <f>IF(ISBLANK('Funções Transações'!N209),"", 'Funções Transações'!N209)</f>
        <v/>
      </c>
      <c r="F362" s="420" t="str">
        <f>IF(ISBLANK('Funções Transações'!O209),"", 'Funções Transações'!O209)</f>
        <v/>
      </c>
      <c r="G362" s="420" t="str">
        <f>IF(ISBLANK('Funções Transações'!P209),"", 'Funções Transações'!P209)</f>
        <v/>
      </c>
      <c r="H362" s="420" t="str">
        <f>IF(ISBLANK('Funções Transações'!Q209),"", 'Funções Transações'!Q209)</f>
        <v/>
      </c>
      <c r="I362" s="421" t="str">
        <f>IF(ISBLANK('Funções Transações'!S209),"", 'Funções Transações'!S209)</f>
        <v/>
      </c>
      <c r="J362" s="421" t="str">
        <f>IF(ISBLANK('Funções Transações'!T209),"", 'Funções Transações'!T209)</f>
        <v/>
      </c>
      <c r="K362" s="421" t="str">
        <f>IF(ISBLANK('Funções Transações'!U209),"", 'Funções Transações'!U209)</f>
        <v/>
      </c>
      <c r="L362" s="420" t="str">
        <f>IF(ISBLANK('Funções Transações'!AA209),"", 'Funções Transações'!AA209)</f>
        <v/>
      </c>
      <c r="M362" s="421" t="str">
        <f>IF(ISBLANK('Funções Transações'!AB209),"", 'Funções Transações'!AB209)</f>
        <v/>
      </c>
      <c r="N362" s="422" t="str">
        <f>IF(ISBLANK('Funções Transações'!R209),"", 'Funções Transações'!R209)</f>
        <v/>
      </c>
      <c r="O362" s="417" t="str">
        <f>IF(ISBLANK('Funções Transações'!AC209),"", 'Funções Transações'!AC209)</f>
        <v/>
      </c>
      <c r="P362" s="417" t="str">
        <f>IF(ISBLANK('Funções Transações'!AD209),"", 'Funções Transações'!AD209)</f>
        <v/>
      </c>
      <c r="Q362" s="417" t="str">
        <f>IF(ISBLANK('Funções Transações'!AE209),"", 'Funções Transações'!AE209)</f>
        <v/>
      </c>
      <c r="R362" s="417" t="str">
        <f>IF(ISBLANK('Funções Transações'!AF209),"", 'Funções Transações'!AF209)</f>
        <v/>
      </c>
      <c r="S362" s="418" t="str">
        <f>IF(ISBLANK('Funções Transações'!AG209),"", 'Funções Transações'!AG209)</f>
        <v/>
      </c>
      <c r="T362" s="423"/>
      <c r="U362" s="423"/>
      <c r="V362" s="423"/>
      <c r="W362" s="423"/>
      <c r="X362" s="423"/>
      <c r="Y362" s="423"/>
      <c r="Z362" s="423"/>
    </row>
    <row r="363" spans="1:26" ht="12.75" customHeight="1">
      <c r="A363" s="419" t="str">
        <f>IF(ISBLANK('Funções Transações'!C210),"", 'Funções Transações'!C210)</f>
        <v/>
      </c>
      <c r="B363" s="417" t="str">
        <f>IF((A363=""),"",LOOKUP(A363,'Casos de Uso'!$B$3:B$102,'Casos de Uso'!$C$3:C$102))</f>
        <v/>
      </c>
      <c r="C363" s="417" t="str">
        <f>IF(ISBLANK('Funções Transações'!B210),"",'Funções Transações'!B210)</f>
        <v/>
      </c>
      <c r="D363" s="420" t="str">
        <f>IF(ISBLANK('Funções Transações'!M210),"", 'Funções Transações'!M210)</f>
        <v/>
      </c>
      <c r="E363" s="420" t="str">
        <f>IF(ISBLANK('Funções Transações'!N210),"", 'Funções Transações'!N210)</f>
        <v/>
      </c>
      <c r="F363" s="420" t="str">
        <f>IF(ISBLANK('Funções Transações'!O210),"", 'Funções Transações'!O210)</f>
        <v/>
      </c>
      <c r="G363" s="420" t="str">
        <f>IF(ISBLANK('Funções Transações'!P210),"", 'Funções Transações'!P210)</f>
        <v/>
      </c>
      <c r="H363" s="420" t="str">
        <f>IF(ISBLANK('Funções Transações'!Q210),"", 'Funções Transações'!Q210)</f>
        <v/>
      </c>
      <c r="I363" s="421" t="str">
        <f>IF(ISBLANK('Funções Transações'!S210),"", 'Funções Transações'!S210)</f>
        <v/>
      </c>
      <c r="J363" s="421" t="str">
        <f>IF(ISBLANK('Funções Transações'!T210),"", 'Funções Transações'!T210)</f>
        <v/>
      </c>
      <c r="K363" s="421" t="str">
        <f>IF(ISBLANK('Funções Transações'!U210),"", 'Funções Transações'!U210)</f>
        <v/>
      </c>
      <c r="L363" s="420" t="str">
        <f>IF(ISBLANK('Funções Transações'!AA210),"", 'Funções Transações'!AA210)</f>
        <v/>
      </c>
      <c r="M363" s="421" t="str">
        <f>IF(ISBLANK('Funções Transações'!AB210),"", 'Funções Transações'!AB210)</f>
        <v/>
      </c>
      <c r="N363" s="422" t="str">
        <f>IF(ISBLANK('Funções Transações'!R210),"", 'Funções Transações'!R210)</f>
        <v/>
      </c>
      <c r="O363" s="417" t="str">
        <f>IF(ISBLANK('Funções Transações'!AC210),"", 'Funções Transações'!AC210)</f>
        <v/>
      </c>
      <c r="P363" s="417" t="str">
        <f>IF(ISBLANK('Funções Transações'!AD210),"", 'Funções Transações'!AD210)</f>
        <v/>
      </c>
      <c r="Q363" s="417" t="str">
        <f>IF(ISBLANK('Funções Transações'!AE210),"", 'Funções Transações'!AE210)</f>
        <v/>
      </c>
      <c r="R363" s="417" t="str">
        <f>IF(ISBLANK('Funções Transações'!AF210),"", 'Funções Transações'!AF210)</f>
        <v/>
      </c>
      <c r="S363" s="418" t="str">
        <f>IF(ISBLANK('Funções Transações'!AG210),"", 'Funções Transações'!AG210)</f>
        <v/>
      </c>
      <c r="T363" s="423"/>
      <c r="U363" s="423"/>
      <c r="V363" s="423"/>
      <c r="W363" s="423"/>
      <c r="X363" s="423"/>
      <c r="Y363" s="423"/>
      <c r="Z363" s="423"/>
    </row>
    <row r="364" spans="1:26" ht="12.75" customHeight="1">
      <c r="A364" s="419" t="str">
        <f>IF(ISBLANK('Funções Transações'!C211),"", 'Funções Transações'!C211)</f>
        <v/>
      </c>
      <c r="B364" s="417" t="str">
        <f>IF((A364=""),"",LOOKUP(A364,'Casos de Uso'!$B$3:B$102,'Casos de Uso'!$C$3:C$102))</f>
        <v/>
      </c>
      <c r="C364" s="417" t="str">
        <f>IF(ISBLANK('Funções Transações'!B211),"",'Funções Transações'!B211)</f>
        <v/>
      </c>
      <c r="D364" s="420" t="str">
        <f>IF(ISBLANK('Funções Transações'!M211),"", 'Funções Transações'!M211)</f>
        <v/>
      </c>
      <c r="E364" s="420" t="str">
        <f>IF(ISBLANK('Funções Transações'!N211),"", 'Funções Transações'!N211)</f>
        <v/>
      </c>
      <c r="F364" s="420" t="str">
        <f>IF(ISBLANK('Funções Transações'!O211),"", 'Funções Transações'!O211)</f>
        <v/>
      </c>
      <c r="G364" s="420" t="str">
        <f>IF(ISBLANK('Funções Transações'!P211),"", 'Funções Transações'!P211)</f>
        <v/>
      </c>
      <c r="H364" s="420" t="str">
        <f>IF(ISBLANK('Funções Transações'!Q211),"", 'Funções Transações'!Q211)</f>
        <v/>
      </c>
      <c r="I364" s="421" t="str">
        <f>IF(ISBLANK('Funções Transações'!S211),"", 'Funções Transações'!S211)</f>
        <v/>
      </c>
      <c r="J364" s="421" t="str">
        <f>IF(ISBLANK('Funções Transações'!T211),"", 'Funções Transações'!T211)</f>
        <v/>
      </c>
      <c r="K364" s="421" t="str">
        <f>IF(ISBLANK('Funções Transações'!U211),"", 'Funções Transações'!U211)</f>
        <v/>
      </c>
      <c r="L364" s="420" t="str">
        <f>IF(ISBLANK('Funções Transações'!AA211),"", 'Funções Transações'!AA211)</f>
        <v/>
      </c>
      <c r="M364" s="421" t="str">
        <f>IF(ISBLANK('Funções Transações'!AB211),"", 'Funções Transações'!AB211)</f>
        <v/>
      </c>
      <c r="N364" s="422" t="str">
        <f>IF(ISBLANK('Funções Transações'!R211),"", 'Funções Transações'!R211)</f>
        <v/>
      </c>
      <c r="O364" s="417" t="str">
        <f>IF(ISBLANK('Funções Transações'!AC211),"", 'Funções Transações'!AC211)</f>
        <v/>
      </c>
      <c r="P364" s="417" t="str">
        <f>IF(ISBLANK('Funções Transações'!AD211),"", 'Funções Transações'!AD211)</f>
        <v/>
      </c>
      <c r="Q364" s="417" t="str">
        <f>IF(ISBLANK('Funções Transações'!AE211),"", 'Funções Transações'!AE211)</f>
        <v/>
      </c>
      <c r="R364" s="417" t="str">
        <f>IF(ISBLANK('Funções Transações'!AF211),"", 'Funções Transações'!AF211)</f>
        <v/>
      </c>
      <c r="S364" s="418" t="str">
        <f>IF(ISBLANK('Funções Transações'!AG211),"", 'Funções Transações'!AG211)</f>
        <v/>
      </c>
      <c r="T364" s="423"/>
      <c r="U364" s="423"/>
      <c r="V364" s="423"/>
      <c r="W364" s="423"/>
      <c r="X364" s="423"/>
      <c r="Y364" s="423"/>
      <c r="Z364" s="423"/>
    </row>
    <row r="365" spans="1:26" ht="12.75" customHeight="1">
      <c r="A365" s="653" t="s">
        <v>231</v>
      </c>
      <c r="B365" s="646"/>
      <c r="C365" s="647"/>
      <c r="D365" s="443"/>
      <c r="E365" s="444">
        <f t="shared" ref="E365:K365" si="7">SUM(E265:E364)</f>
        <v>0</v>
      </c>
      <c r="F365" s="444">
        <f t="shared" si="7"/>
        <v>0</v>
      </c>
      <c r="G365" s="444">
        <f t="shared" si="7"/>
        <v>0</v>
      </c>
      <c r="H365" s="444">
        <f t="shared" si="7"/>
        <v>0</v>
      </c>
      <c r="I365" s="445">
        <f t="shared" si="7"/>
        <v>0</v>
      </c>
      <c r="J365" s="445">
        <f t="shared" si="7"/>
        <v>0</v>
      </c>
      <c r="K365" s="445">
        <f t="shared" si="7"/>
        <v>0</v>
      </c>
      <c r="L365" s="443"/>
      <c r="M365" s="445">
        <f t="shared" ref="M365:N365" si="8">SUM(M265:M364)</f>
        <v>0</v>
      </c>
      <c r="N365" s="446">
        <f t="shared" si="8"/>
        <v>0</v>
      </c>
      <c r="O365" s="447"/>
      <c r="P365" s="447"/>
      <c r="Q365" s="447"/>
      <c r="R365" s="447"/>
      <c r="S365" s="448"/>
    </row>
    <row r="366" spans="1:26" ht="12.75" customHeight="1">
      <c r="A366" s="651" t="s">
        <v>248</v>
      </c>
      <c r="B366" s="646"/>
      <c r="C366" s="646"/>
      <c r="D366" s="646"/>
      <c r="E366" s="646"/>
      <c r="F366" s="646"/>
      <c r="G366" s="646"/>
      <c r="H366" s="646"/>
      <c r="I366" s="646"/>
      <c r="J366" s="646"/>
      <c r="K366" s="646"/>
      <c r="L366" s="646"/>
      <c r="M366" s="646"/>
      <c r="N366" s="646"/>
      <c r="O366" s="646"/>
      <c r="P366" s="646"/>
      <c r="Q366" s="646"/>
      <c r="R366" s="646"/>
      <c r="S366" s="652"/>
    </row>
    <row r="367" spans="1:26" ht="12.75" customHeight="1">
      <c r="A367" s="430" t="s">
        <v>236</v>
      </c>
      <c r="B367" s="431" t="s">
        <v>237</v>
      </c>
      <c r="C367" s="431" t="s">
        <v>238</v>
      </c>
      <c r="D367" s="432" t="s">
        <v>82</v>
      </c>
      <c r="E367" s="432" t="s">
        <v>39</v>
      </c>
      <c r="F367" s="432" t="s">
        <v>40</v>
      </c>
      <c r="G367" s="432" t="s">
        <v>41</v>
      </c>
      <c r="H367" s="432" t="s">
        <v>42</v>
      </c>
      <c r="I367" s="408" t="s">
        <v>239</v>
      </c>
      <c r="J367" s="408" t="s">
        <v>240</v>
      </c>
      <c r="K367" s="432" t="s">
        <v>45</v>
      </c>
      <c r="L367" s="435"/>
      <c r="M367" s="435"/>
      <c r="N367" s="433" t="s">
        <v>84</v>
      </c>
      <c r="O367" s="407" t="s">
        <v>88</v>
      </c>
      <c r="P367" s="407" t="s">
        <v>242</v>
      </c>
      <c r="Q367" s="407" t="s">
        <v>90</v>
      </c>
      <c r="R367" s="407" t="s">
        <v>91</v>
      </c>
      <c r="S367" s="449"/>
    </row>
    <row r="368" spans="1:26" ht="12.75" customHeight="1">
      <c r="A368" s="419" t="str">
        <f>IF(ISBLANK('Funções Transações'!C218),"", 'Funções Transações'!C218)</f>
        <v/>
      </c>
      <c r="B368" s="417" t="str">
        <f>IF((A368=""),"",LOOKUP(A368,'Casos de Uso'!$B$3:B$102,'Casos de Uso'!$C$3:C$102))</f>
        <v/>
      </c>
      <c r="C368" s="417" t="str">
        <f>IF(ISBLANK('Funções Transações'!B218),"",'Funções Transações'!B218)</f>
        <v/>
      </c>
      <c r="D368" s="420" t="str">
        <f>IF(ISBLANK('Funções Transações'!M218),"", 'Funções Transações'!M218)</f>
        <v/>
      </c>
      <c r="E368" s="420" t="str">
        <f>IF(ISBLANK('Funções Transações'!N218),"", 'Funções Transações'!N218)</f>
        <v/>
      </c>
      <c r="F368" s="420" t="str">
        <f>IF(ISBLANK('Funções Transações'!O218),"", 'Funções Transações'!O218)</f>
        <v/>
      </c>
      <c r="G368" s="420" t="str">
        <f>IF(ISBLANK('Funções Transações'!P218),"", 'Funções Transações'!P218)</f>
        <v/>
      </c>
      <c r="H368" s="420" t="str">
        <f>IF(ISBLANK('Funções Transações'!Q218),"", 'Funções Transações'!Q218)</f>
        <v/>
      </c>
      <c r="I368" s="421" t="str">
        <f>IF(ISBLANK('Funções Transações'!S218),"", 'Funções Transações'!S218)</f>
        <v/>
      </c>
      <c r="J368" s="421" t="str">
        <f>IF(ISBLANK('Funções Transações'!T218),"", 'Funções Transações'!T218)</f>
        <v/>
      </c>
      <c r="K368" s="421" t="str">
        <f>IF(ISBLANK('Funções Transações'!U218),"", 'Funções Transações'!U218)</f>
        <v/>
      </c>
      <c r="L368" s="436"/>
      <c r="M368" s="450"/>
      <c r="N368" s="422" t="str">
        <f>IF(ISBLANK('Funções Transações'!R218),"", 'Funções Transações'!R218)</f>
        <v/>
      </c>
      <c r="O368" s="417" t="str">
        <f>IF(ISBLANK('Funções Transações'!AC218),"", 'Funções Transações'!AC218)</f>
        <v/>
      </c>
      <c r="P368" s="417" t="str">
        <f>IF(ISBLANK('Funções Transações'!AD218),"", 'Funções Transações'!AD218)</f>
        <v/>
      </c>
      <c r="Q368" s="417" t="str">
        <f>IF(ISBLANK('Funções Transações'!AE218),"", 'Funções Transações'!AE218)</f>
        <v/>
      </c>
      <c r="R368" s="417" t="str">
        <f>IF(ISBLANK('Funções Transações'!AF218),"", 'Funções Transações'!AF218)</f>
        <v/>
      </c>
      <c r="S368" s="429"/>
    </row>
    <row r="369" spans="1:19" ht="12.75" customHeight="1">
      <c r="A369" s="419" t="str">
        <f>IF(ISBLANK('Funções Transações'!C219),"", 'Funções Transações'!C219)</f>
        <v/>
      </c>
      <c r="B369" s="417" t="str">
        <f>IF((A369=""),"",LOOKUP(A369,'Casos de Uso'!$B$3:B$102,'Casos de Uso'!$C$3:C$102))</f>
        <v/>
      </c>
      <c r="C369" s="417" t="str">
        <f>IF(ISBLANK('Funções Transações'!B219),"",'Funções Transações'!B219)</f>
        <v/>
      </c>
      <c r="D369" s="420" t="str">
        <f>IF(ISBLANK('Funções Transações'!M219),"", 'Funções Transações'!M219)</f>
        <v/>
      </c>
      <c r="E369" s="420" t="str">
        <f>IF(ISBLANK('Funções Transações'!N219),"", 'Funções Transações'!N219)</f>
        <v/>
      </c>
      <c r="F369" s="420" t="str">
        <f>IF(ISBLANK('Funções Transações'!O219),"", 'Funções Transações'!O219)</f>
        <v/>
      </c>
      <c r="G369" s="420" t="str">
        <f>IF(ISBLANK('Funções Transações'!P219),"", 'Funções Transações'!P219)</f>
        <v/>
      </c>
      <c r="H369" s="420" t="str">
        <f>IF(ISBLANK('Funções Transações'!Q219),"", 'Funções Transações'!Q219)</f>
        <v/>
      </c>
      <c r="I369" s="421" t="str">
        <f>IF(ISBLANK('Funções Transações'!S219),"", 'Funções Transações'!S219)</f>
        <v/>
      </c>
      <c r="J369" s="421" t="str">
        <f>IF(ISBLANK('Funções Transações'!T219),"", 'Funções Transações'!T219)</f>
        <v/>
      </c>
      <c r="K369" s="421" t="str">
        <f>IF(ISBLANK('Funções Transações'!U219),"", 'Funções Transações'!U219)</f>
        <v/>
      </c>
      <c r="L369" s="436"/>
      <c r="M369" s="450"/>
      <c r="N369" s="422" t="str">
        <f>IF(ISBLANK('Funções Transações'!R219),"", 'Funções Transações'!R219)</f>
        <v/>
      </c>
      <c r="O369" s="417" t="str">
        <f>IF(ISBLANK('Funções Transações'!AC219),"", 'Funções Transações'!AC219)</f>
        <v/>
      </c>
      <c r="P369" s="417" t="str">
        <f>IF(ISBLANK('Funções Transações'!AD219),"", 'Funções Transações'!AD219)</f>
        <v/>
      </c>
      <c r="Q369" s="417" t="str">
        <f>IF(ISBLANK('Funções Transações'!AE219),"", 'Funções Transações'!AE219)</f>
        <v/>
      </c>
      <c r="R369" s="417" t="str">
        <f>IF(ISBLANK('Funções Transações'!AF219),"", 'Funções Transações'!AF219)</f>
        <v/>
      </c>
      <c r="S369" s="429"/>
    </row>
    <row r="370" spans="1:19" ht="12.75" customHeight="1">
      <c r="A370" s="419" t="str">
        <f>IF(ISBLANK('Funções Transações'!C220),"", 'Funções Transações'!C220)</f>
        <v/>
      </c>
      <c r="B370" s="417" t="str">
        <f>IF((A370=""),"",LOOKUP(A370,'Casos de Uso'!$B$3:B$102,'Casos de Uso'!$C$3:C$102))</f>
        <v/>
      </c>
      <c r="C370" s="417" t="str">
        <f>IF(ISBLANK('Funções Transações'!B220),"",'Funções Transações'!B220)</f>
        <v/>
      </c>
      <c r="D370" s="420" t="str">
        <f>IF(ISBLANK('Funções Transações'!M220),"", 'Funções Transações'!M220)</f>
        <v/>
      </c>
      <c r="E370" s="420" t="str">
        <f>IF(ISBLANK('Funções Transações'!N220),"", 'Funções Transações'!N220)</f>
        <v/>
      </c>
      <c r="F370" s="420" t="str">
        <f>IF(ISBLANK('Funções Transações'!O220),"", 'Funções Transações'!O220)</f>
        <v/>
      </c>
      <c r="G370" s="420" t="str">
        <f>IF(ISBLANK('Funções Transações'!P220),"", 'Funções Transações'!P220)</f>
        <v/>
      </c>
      <c r="H370" s="420" t="str">
        <f>IF(ISBLANK('Funções Transações'!Q220),"", 'Funções Transações'!Q220)</f>
        <v/>
      </c>
      <c r="I370" s="421" t="str">
        <f>IF(ISBLANK('Funções Transações'!S220),"", 'Funções Transações'!S220)</f>
        <v/>
      </c>
      <c r="J370" s="421" t="str">
        <f>IF(ISBLANK('Funções Transações'!T220),"", 'Funções Transações'!T220)</f>
        <v/>
      </c>
      <c r="K370" s="421" t="str">
        <f>IF(ISBLANK('Funções Transações'!U220),"", 'Funções Transações'!U220)</f>
        <v/>
      </c>
      <c r="L370" s="436"/>
      <c r="M370" s="450"/>
      <c r="N370" s="422" t="str">
        <f>IF(ISBLANK('Funções Transações'!R220),"", 'Funções Transações'!R220)</f>
        <v/>
      </c>
      <c r="O370" s="417" t="str">
        <f>IF(ISBLANK('Funções Transações'!AC220),"", 'Funções Transações'!AC220)</f>
        <v/>
      </c>
      <c r="P370" s="417" t="str">
        <f>IF(ISBLANK('Funções Transações'!AD220),"", 'Funções Transações'!AD220)</f>
        <v/>
      </c>
      <c r="Q370" s="417" t="str">
        <f>IF(ISBLANK('Funções Transações'!AE220),"", 'Funções Transações'!AE220)</f>
        <v/>
      </c>
      <c r="R370" s="417" t="str">
        <f>IF(ISBLANK('Funções Transações'!AF220),"", 'Funções Transações'!AF220)</f>
        <v/>
      </c>
      <c r="S370" s="429"/>
    </row>
    <row r="371" spans="1:19" ht="12.75" customHeight="1">
      <c r="A371" s="419" t="str">
        <f>IF(ISBLANK('Funções Transações'!C221),"", 'Funções Transações'!C221)</f>
        <v/>
      </c>
      <c r="B371" s="417" t="str">
        <f>IF((A371=""),"",LOOKUP(A371,'Casos de Uso'!$B$3:B$102,'Casos de Uso'!$C$3:C$102))</f>
        <v/>
      </c>
      <c r="C371" s="417" t="str">
        <f>IF(ISBLANK('Funções Transações'!B221),"",'Funções Transações'!B221)</f>
        <v/>
      </c>
      <c r="D371" s="420" t="str">
        <f>IF(ISBLANK('Funções Transações'!M221),"", 'Funções Transações'!M221)</f>
        <v/>
      </c>
      <c r="E371" s="420" t="str">
        <f>IF(ISBLANK('Funções Transações'!N221),"", 'Funções Transações'!N221)</f>
        <v/>
      </c>
      <c r="F371" s="420" t="str">
        <f>IF(ISBLANK('Funções Transações'!O221),"", 'Funções Transações'!O221)</f>
        <v/>
      </c>
      <c r="G371" s="420" t="str">
        <f>IF(ISBLANK('Funções Transações'!P221),"", 'Funções Transações'!P221)</f>
        <v/>
      </c>
      <c r="H371" s="420" t="str">
        <f>IF(ISBLANK('Funções Transações'!Q221),"", 'Funções Transações'!Q221)</f>
        <v/>
      </c>
      <c r="I371" s="421" t="str">
        <f>IF(ISBLANK('Funções Transações'!S221),"", 'Funções Transações'!S221)</f>
        <v/>
      </c>
      <c r="J371" s="421" t="str">
        <f>IF(ISBLANK('Funções Transações'!T221),"", 'Funções Transações'!T221)</f>
        <v/>
      </c>
      <c r="K371" s="421" t="str">
        <f>IF(ISBLANK('Funções Transações'!U221),"", 'Funções Transações'!U221)</f>
        <v/>
      </c>
      <c r="L371" s="436"/>
      <c r="M371" s="450"/>
      <c r="N371" s="422" t="str">
        <f>IF(ISBLANK('Funções Transações'!R221),"", 'Funções Transações'!R221)</f>
        <v/>
      </c>
      <c r="O371" s="417" t="str">
        <f>IF(ISBLANK('Funções Transações'!AC221),"", 'Funções Transações'!AC221)</f>
        <v/>
      </c>
      <c r="P371" s="417" t="str">
        <f>IF(ISBLANK('Funções Transações'!AD221),"", 'Funções Transações'!AD221)</f>
        <v/>
      </c>
      <c r="Q371" s="417" t="str">
        <f>IF(ISBLANK('Funções Transações'!AE221),"", 'Funções Transações'!AE221)</f>
        <v/>
      </c>
      <c r="R371" s="417" t="str">
        <f>IF(ISBLANK('Funções Transações'!AF221),"", 'Funções Transações'!AF221)</f>
        <v/>
      </c>
      <c r="S371" s="429"/>
    </row>
    <row r="372" spans="1:19" ht="12.75" customHeight="1">
      <c r="A372" s="419" t="str">
        <f>IF(ISBLANK('Funções Transações'!C222),"", 'Funções Transações'!C222)</f>
        <v/>
      </c>
      <c r="B372" s="417" t="str">
        <f>IF((A372=""),"",LOOKUP(A372,'Casos de Uso'!$B$3:B$102,'Casos de Uso'!$C$3:C$102))</f>
        <v/>
      </c>
      <c r="C372" s="417" t="str">
        <f>IF(ISBLANK('Funções Transações'!B222),"",'Funções Transações'!B222)</f>
        <v/>
      </c>
      <c r="D372" s="420" t="str">
        <f>IF(ISBLANK('Funções Transações'!M222),"", 'Funções Transações'!M222)</f>
        <v/>
      </c>
      <c r="E372" s="420" t="str">
        <f>IF(ISBLANK('Funções Transações'!N222),"", 'Funções Transações'!N222)</f>
        <v/>
      </c>
      <c r="F372" s="420" t="str">
        <f>IF(ISBLANK('Funções Transações'!O222),"", 'Funções Transações'!O222)</f>
        <v/>
      </c>
      <c r="G372" s="420" t="str">
        <f>IF(ISBLANK('Funções Transações'!P222),"", 'Funções Transações'!P222)</f>
        <v/>
      </c>
      <c r="H372" s="420" t="str">
        <f>IF(ISBLANK('Funções Transações'!Q222),"", 'Funções Transações'!Q222)</f>
        <v/>
      </c>
      <c r="I372" s="421" t="str">
        <f>IF(ISBLANK('Funções Transações'!S222),"", 'Funções Transações'!S222)</f>
        <v/>
      </c>
      <c r="J372" s="421" t="str">
        <f>IF(ISBLANK('Funções Transações'!T222),"", 'Funções Transações'!T222)</f>
        <v/>
      </c>
      <c r="K372" s="421" t="str">
        <f>IF(ISBLANK('Funções Transações'!U222),"", 'Funções Transações'!U222)</f>
        <v/>
      </c>
      <c r="L372" s="436"/>
      <c r="M372" s="450"/>
      <c r="N372" s="422" t="str">
        <f>IF(ISBLANK('Funções Transações'!R222),"", 'Funções Transações'!R222)</f>
        <v/>
      </c>
      <c r="O372" s="417" t="str">
        <f>IF(ISBLANK('Funções Transações'!AC222),"", 'Funções Transações'!AC222)</f>
        <v/>
      </c>
      <c r="P372" s="417" t="str">
        <f>IF(ISBLANK('Funções Transações'!AD222),"", 'Funções Transações'!AD222)</f>
        <v/>
      </c>
      <c r="Q372" s="417" t="str">
        <f>IF(ISBLANK('Funções Transações'!AE222),"", 'Funções Transações'!AE222)</f>
        <v/>
      </c>
      <c r="R372" s="417" t="str">
        <f>IF(ISBLANK('Funções Transações'!AF222),"", 'Funções Transações'!AF222)</f>
        <v/>
      </c>
      <c r="S372" s="429"/>
    </row>
    <row r="373" spans="1:19" ht="12.75" customHeight="1">
      <c r="A373" s="419" t="str">
        <f>IF(ISBLANK('Funções Transações'!C223),"", 'Funções Transações'!C223)</f>
        <v/>
      </c>
      <c r="B373" s="417" t="str">
        <f>IF((A373=""),"",LOOKUP(A373,'Casos de Uso'!$B$3:B$102,'Casos de Uso'!$C$3:C$102))</f>
        <v/>
      </c>
      <c r="C373" s="417" t="str">
        <f>IF(ISBLANK('Funções Transações'!B223),"",'Funções Transações'!B223)</f>
        <v/>
      </c>
      <c r="D373" s="420" t="str">
        <f>IF(ISBLANK('Funções Transações'!M223),"", 'Funções Transações'!M223)</f>
        <v/>
      </c>
      <c r="E373" s="420" t="str">
        <f>IF(ISBLANK('Funções Transações'!N223),"", 'Funções Transações'!N223)</f>
        <v/>
      </c>
      <c r="F373" s="420" t="str">
        <f>IF(ISBLANK('Funções Transações'!O223),"", 'Funções Transações'!O223)</f>
        <v/>
      </c>
      <c r="G373" s="420" t="str">
        <f>IF(ISBLANK('Funções Transações'!P223),"", 'Funções Transações'!P223)</f>
        <v/>
      </c>
      <c r="H373" s="420" t="str">
        <f>IF(ISBLANK('Funções Transações'!Q223),"", 'Funções Transações'!Q223)</f>
        <v/>
      </c>
      <c r="I373" s="421" t="str">
        <f>IF(ISBLANK('Funções Transações'!S223),"", 'Funções Transações'!S223)</f>
        <v/>
      </c>
      <c r="J373" s="421" t="str">
        <f>IF(ISBLANK('Funções Transações'!T223),"", 'Funções Transações'!T223)</f>
        <v/>
      </c>
      <c r="K373" s="421" t="str">
        <f>IF(ISBLANK('Funções Transações'!U223),"", 'Funções Transações'!U223)</f>
        <v/>
      </c>
      <c r="L373" s="436"/>
      <c r="M373" s="450"/>
      <c r="N373" s="422" t="str">
        <f>IF(ISBLANK('Funções Transações'!R223),"", 'Funções Transações'!R223)</f>
        <v/>
      </c>
      <c r="O373" s="417" t="str">
        <f>IF(ISBLANK('Funções Transações'!AC223),"", 'Funções Transações'!AC223)</f>
        <v/>
      </c>
      <c r="P373" s="417" t="str">
        <f>IF(ISBLANK('Funções Transações'!AD223),"", 'Funções Transações'!AD223)</f>
        <v/>
      </c>
      <c r="Q373" s="417" t="str">
        <f>IF(ISBLANK('Funções Transações'!AE223),"", 'Funções Transações'!AE223)</f>
        <v/>
      </c>
      <c r="R373" s="417" t="str">
        <f>IF(ISBLANK('Funções Transações'!AF223),"", 'Funções Transações'!AF223)</f>
        <v/>
      </c>
      <c r="S373" s="429"/>
    </row>
    <row r="374" spans="1:19" ht="12.75" customHeight="1">
      <c r="A374" s="419" t="str">
        <f>IF(ISBLANK('Funções Transações'!C224),"", 'Funções Transações'!C224)</f>
        <v/>
      </c>
      <c r="B374" s="417" t="str">
        <f>IF((A374=""),"",LOOKUP(A374,'Casos de Uso'!$B$3:B$102,'Casos de Uso'!$C$3:C$102))</f>
        <v/>
      </c>
      <c r="C374" s="417" t="str">
        <f>IF(ISBLANK('Funções Transações'!B224),"",'Funções Transações'!B224)</f>
        <v/>
      </c>
      <c r="D374" s="420" t="str">
        <f>IF(ISBLANK('Funções Transações'!M224),"", 'Funções Transações'!M224)</f>
        <v/>
      </c>
      <c r="E374" s="420" t="str">
        <f>IF(ISBLANK('Funções Transações'!N224),"", 'Funções Transações'!N224)</f>
        <v/>
      </c>
      <c r="F374" s="420" t="str">
        <f>IF(ISBLANK('Funções Transações'!O224),"", 'Funções Transações'!O224)</f>
        <v/>
      </c>
      <c r="G374" s="420" t="str">
        <f>IF(ISBLANK('Funções Transações'!P224),"", 'Funções Transações'!P224)</f>
        <v/>
      </c>
      <c r="H374" s="420" t="str">
        <f>IF(ISBLANK('Funções Transações'!Q224),"", 'Funções Transações'!Q224)</f>
        <v/>
      </c>
      <c r="I374" s="421" t="str">
        <f>IF(ISBLANK('Funções Transações'!S224),"", 'Funções Transações'!S224)</f>
        <v/>
      </c>
      <c r="J374" s="421" t="str">
        <f>IF(ISBLANK('Funções Transações'!T224),"", 'Funções Transações'!T224)</f>
        <v/>
      </c>
      <c r="K374" s="421" t="str">
        <f>IF(ISBLANK('Funções Transações'!U224),"", 'Funções Transações'!U224)</f>
        <v/>
      </c>
      <c r="L374" s="436"/>
      <c r="M374" s="450"/>
      <c r="N374" s="422" t="str">
        <f>IF(ISBLANK('Funções Transações'!R224),"", 'Funções Transações'!R224)</f>
        <v/>
      </c>
      <c r="O374" s="417" t="str">
        <f>IF(ISBLANK('Funções Transações'!AC224),"", 'Funções Transações'!AC224)</f>
        <v/>
      </c>
      <c r="P374" s="417" t="str">
        <f>IF(ISBLANK('Funções Transações'!AD224),"", 'Funções Transações'!AD224)</f>
        <v/>
      </c>
      <c r="Q374" s="417" t="str">
        <f>IF(ISBLANK('Funções Transações'!AE224),"", 'Funções Transações'!AE224)</f>
        <v/>
      </c>
      <c r="R374" s="417" t="str">
        <f>IF(ISBLANK('Funções Transações'!AF224),"", 'Funções Transações'!AF224)</f>
        <v/>
      </c>
      <c r="S374" s="429"/>
    </row>
    <row r="375" spans="1:19" ht="12.75" customHeight="1">
      <c r="A375" s="419" t="str">
        <f>IF(ISBLANK('Funções Transações'!C225),"", 'Funções Transações'!C225)</f>
        <v/>
      </c>
      <c r="B375" s="417" t="str">
        <f>IF((A375=""),"",LOOKUP(A375,'Casos de Uso'!$B$3:B$102,'Casos de Uso'!$C$3:C$102))</f>
        <v/>
      </c>
      <c r="C375" s="417" t="str">
        <f>IF(ISBLANK('Funções Transações'!B225),"",'Funções Transações'!B225)</f>
        <v/>
      </c>
      <c r="D375" s="420" t="str">
        <f>IF(ISBLANK('Funções Transações'!M225),"", 'Funções Transações'!M225)</f>
        <v/>
      </c>
      <c r="E375" s="420" t="str">
        <f>IF(ISBLANK('Funções Transações'!N225),"", 'Funções Transações'!N225)</f>
        <v/>
      </c>
      <c r="F375" s="420" t="str">
        <f>IF(ISBLANK('Funções Transações'!O225),"", 'Funções Transações'!O225)</f>
        <v/>
      </c>
      <c r="G375" s="420" t="str">
        <f>IF(ISBLANK('Funções Transações'!P225),"", 'Funções Transações'!P225)</f>
        <v/>
      </c>
      <c r="H375" s="420" t="str">
        <f>IF(ISBLANK('Funções Transações'!Q225),"", 'Funções Transações'!Q225)</f>
        <v/>
      </c>
      <c r="I375" s="421" t="str">
        <f>IF(ISBLANK('Funções Transações'!S225),"", 'Funções Transações'!S225)</f>
        <v/>
      </c>
      <c r="J375" s="421" t="str">
        <f>IF(ISBLANK('Funções Transações'!T225),"", 'Funções Transações'!T225)</f>
        <v/>
      </c>
      <c r="K375" s="421" t="str">
        <f>IF(ISBLANK('Funções Transações'!U225),"", 'Funções Transações'!U225)</f>
        <v/>
      </c>
      <c r="L375" s="436"/>
      <c r="M375" s="450"/>
      <c r="N375" s="422" t="str">
        <f>IF(ISBLANK('Funções Transações'!R225),"", 'Funções Transações'!R225)</f>
        <v/>
      </c>
      <c r="O375" s="417" t="str">
        <f>IF(ISBLANK('Funções Transações'!AC225),"", 'Funções Transações'!AC225)</f>
        <v/>
      </c>
      <c r="P375" s="417" t="str">
        <f>IF(ISBLANK('Funções Transações'!AD225),"", 'Funções Transações'!AD225)</f>
        <v/>
      </c>
      <c r="Q375" s="417" t="str">
        <f>IF(ISBLANK('Funções Transações'!AE225),"", 'Funções Transações'!AE225)</f>
        <v/>
      </c>
      <c r="R375" s="417" t="str">
        <f>IF(ISBLANK('Funções Transações'!AF225),"", 'Funções Transações'!AF225)</f>
        <v/>
      </c>
      <c r="S375" s="429"/>
    </row>
    <row r="376" spans="1:19" ht="12.75" customHeight="1">
      <c r="A376" s="419" t="str">
        <f>IF(ISBLANK('Funções Transações'!C226),"", 'Funções Transações'!C226)</f>
        <v/>
      </c>
      <c r="B376" s="417" t="str">
        <f>IF((A376=""),"",LOOKUP(A376,'Casos de Uso'!$B$3:B$102,'Casos de Uso'!$C$3:C$102))</f>
        <v/>
      </c>
      <c r="C376" s="417" t="str">
        <f>IF(ISBLANK('Funções Transações'!B226),"",'Funções Transações'!B226)</f>
        <v/>
      </c>
      <c r="D376" s="420" t="str">
        <f>IF(ISBLANK('Funções Transações'!M226),"", 'Funções Transações'!M226)</f>
        <v/>
      </c>
      <c r="E376" s="420" t="str">
        <f>IF(ISBLANK('Funções Transações'!N226),"", 'Funções Transações'!N226)</f>
        <v/>
      </c>
      <c r="F376" s="420" t="str">
        <f>IF(ISBLANK('Funções Transações'!O226),"", 'Funções Transações'!O226)</f>
        <v/>
      </c>
      <c r="G376" s="420" t="str">
        <f>IF(ISBLANK('Funções Transações'!P226),"", 'Funções Transações'!P226)</f>
        <v/>
      </c>
      <c r="H376" s="420" t="str">
        <f>IF(ISBLANK('Funções Transações'!Q226),"", 'Funções Transações'!Q226)</f>
        <v/>
      </c>
      <c r="I376" s="421" t="str">
        <f>IF(ISBLANK('Funções Transações'!S226),"", 'Funções Transações'!S226)</f>
        <v/>
      </c>
      <c r="J376" s="421" t="str">
        <f>IF(ISBLANK('Funções Transações'!T226),"", 'Funções Transações'!T226)</f>
        <v/>
      </c>
      <c r="K376" s="421" t="str">
        <f>IF(ISBLANK('Funções Transações'!U226),"", 'Funções Transações'!U226)</f>
        <v/>
      </c>
      <c r="L376" s="436"/>
      <c r="M376" s="450"/>
      <c r="N376" s="422" t="str">
        <f>IF(ISBLANK('Funções Transações'!R226),"", 'Funções Transações'!R226)</f>
        <v/>
      </c>
      <c r="O376" s="417" t="str">
        <f>IF(ISBLANK('Funções Transações'!AC226),"", 'Funções Transações'!AC226)</f>
        <v/>
      </c>
      <c r="P376" s="417" t="str">
        <f>IF(ISBLANK('Funções Transações'!AD226),"", 'Funções Transações'!AD226)</f>
        <v/>
      </c>
      <c r="Q376" s="417" t="str">
        <f>IF(ISBLANK('Funções Transações'!AE226),"", 'Funções Transações'!AE226)</f>
        <v/>
      </c>
      <c r="R376" s="417" t="str">
        <f>IF(ISBLANK('Funções Transações'!AF226),"", 'Funções Transações'!AF226)</f>
        <v/>
      </c>
      <c r="S376" s="429"/>
    </row>
    <row r="377" spans="1:19" ht="12.75" customHeight="1">
      <c r="A377" s="419" t="str">
        <f>IF(ISBLANK('Funções Transações'!C227),"", 'Funções Transações'!C227)</f>
        <v/>
      </c>
      <c r="B377" s="417" t="str">
        <f>IF((A377=""),"",LOOKUP(A377,'Casos de Uso'!$B$3:B$102,'Casos de Uso'!$C$3:C$102))</f>
        <v/>
      </c>
      <c r="C377" s="417" t="str">
        <f>IF(ISBLANK('Funções Transações'!B227),"",'Funções Transações'!B227)</f>
        <v/>
      </c>
      <c r="D377" s="420" t="str">
        <f>IF(ISBLANK('Funções Transações'!M227),"", 'Funções Transações'!M227)</f>
        <v/>
      </c>
      <c r="E377" s="420" t="str">
        <f>IF(ISBLANK('Funções Transações'!N227),"", 'Funções Transações'!N227)</f>
        <v/>
      </c>
      <c r="F377" s="420" t="str">
        <f>IF(ISBLANK('Funções Transações'!O227),"", 'Funções Transações'!O227)</f>
        <v/>
      </c>
      <c r="G377" s="420" t="str">
        <f>IF(ISBLANK('Funções Transações'!P227),"", 'Funções Transações'!P227)</f>
        <v/>
      </c>
      <c r="H377" s="420" t="str">
        <f>IF(ISBLANK('Funções Transações'!Q227),"", 'Funções Transações'!Q227)</f>
        <v/>
      </c>
      <c r="I377" s="421" t="str">
        <f>IF(ISBLANK('Funções Transações'!S227),"", 'Funções Transações'!S227)</f>
        <v/>
      </c>
      <c r="J377" s="421" t="str">
        <f>IF(ISBLANK('Funções Transações'!T227),"", 'Funções Transações'!T227)</f>
        <v/>
      </c>
      <c r="K377" s="421" t="str">
        <f>IF(ISBLANK('Funções Transações'!U227),"", 'Funções Transações'!U227)</f>
        <v/>
      </c>
      <c r="L377" s="436"/>
      <c r="M377" s="450"/>
      <c r="N377" s="422" t="str">
        <f>IF(ISBLANK('Funções Transações'!R227),"", 'Funções Transações'!R227)</f>
        <v/>
      </c>
      <c r="O377" s="417" t="str">
        <f>IF(ISBLANK('Funções Transações'!AC227),"", 'Funções Transações'!AC227)</f>
        <v/>
      </c>
      <c r="P377" s="417" t="str">
        <f>IF(ISBLANK('Funções Transações'!AD227),"", 'Funções Transações'!AD227)</f>
        <v/>
      </c>
      <c r="Q377" s="417" t="str">
        <f>IF(ISBLANK('Funções Transações'!AE227),"", 'Funções Transações'!AE227)</f>
        <v/>
      </c>
      <c r="R377" s="417" t="str">
        <f>IF(ISBLANK('Funções Transações'!AF227),"", 'Funções Transações'!AF227)</f>
        <v/>
      </c>
      <c r="S377" s="429"/>
    </row>
    <row r="378" spans="1:19" ht="12.75" customHeight="1">
      <c r="A378" s="419" t="str">
        <f>IF(ISBLANK('Funções Transações'!C228),"", 'Funções Transações'!C228)</f>
        <v/>
      </c>
      <c r="B378" s="417" t="str">
        <f>IF((A378=""),"",LOOKUP(A378,'Casos de Uso'!$B$3:B$102,'Casos de Uso'!$C$3:C$102))</f>
        <v/>
      </c>
      <c r="C378" s="417" t="str">
        <f>IF(ISBLANK('Funções Transações'!B228),"",'Funções Transações'!B228)</f>
        <v/>
      </c>
      <c r="D378" s="420" t="str">
        <f>IF(ISBLANK('Funções Transações'!M228),"", 'Funções Transações'!M228)</f>
        <v/>
      </c>
      <c r="E378" s="420" t="str">
        <f>IF(ISBLANK('Funções Transações'!N228),"", 'Funções Transações'!N228)</f>
        <v/>
      </c>
      <c r="F378" s="420" t="str">
        <f>IF(ISBLANK('Funções Transações'!O228),"", 'Funções Transações'!O228)</f>
        <v/>
      </c>
      <c r="G378" s="420" t="str">
        <f>IF(ISBLANK('Funções Transações'!P228),"", 'Funções Transações'!P228)</f>
        <v/>
      </c>
      <c r="H378" s="420" t="str">
        <f>IF(ISBLANK('Funções Transações'!Q228),"", 'Funções Transações'!Q228)</f>
        <v/>
      </c>
      <c r="I378" s="421" t="str">
        <f>IF(ISBLANK('Funções Transações'!S228),"", 'Funções Transações'!S228)</f>
        <v/>
      </c>
      <c r="J378" s="421" t="str">
        <f>IF(ISBLANK('Funções Transações'!T228),"", 'Funções Transações'!T228)</f>
        <v/>
      </c>
      <c r="K378" s="421" t="str">
        <f>IF(ISBLANK('Funções Transações'!U228),"", 'Funções Transações'!U228)</f>
        <v/>
      </c>
      <c r="L378" s="436"/>
      <c r="M378" s="450"/>
      <c r="N378" s="422" t="str">
        <f>IF(ISBLANK('Funções Transações'!R228),"", 'Funções Transações'!R228)</f>
        <v/>
      </c>
      <c r="O378" s="417" t="str">
        <f>IF(ISBLANK('Funções Transações'!AC228),"", 'Funções Transações'!AC228)</f>
        <v/>
      </c>
      <c r="P378" s="417" t="str">
        <f>IF(ISBLANK('Funções Transações'!AD228),"", 'Funções Transações'!AD228)</f>
        <v/>
      </c>
      <c r="Q378" s="417" t="str">
        <f>IF(ISBLANK('Funções Transações'!AE228),"", 'Funções Transações'!AE228)</f>
        <v/>
      </c>
      <c r="R378" s="417" t="str">
        <f>IF(ISBLANK('Funções Transações'!AF228),"", 'Funções Transações'!AF228)</f>
        <v/>
      </c>
      <c r="S378" s="429"/>
    </row>
    <row r="379" spans="1:19" ht="12.75" customHeight="1">
      <c r="A379" s="419" t="str">
        <f>IF(ISBLANK('Funções Transações'!C229),"", 'Funções Transações'!C229)</f>
        <v/>
      </c>
      <c r="B379" s="417" t="str">
        <f>IF((A379=""),"",LOOKUP(A379,'Casos de Uso'!$B$3:B$102,'Casos de Uso'!$C$3:C$102))</f>
        <v/>
      </c>
      <c r="C379" s="417" t="str">
        <f>IF(ISBLANK('Funções Transações'!B229),"",'Funções Transações'!B229)</f>
        <v/>
      </c>
      <c r="D379" s="420" t="str">
        <f>IF(ISBLANK('Funções Transações'!M229),"", 'Funções Transações'!M229)</f>
        <v/>
      </c>
      <c r="E379" s="420" t="str">
        <f>IF(ISBLANK('Funções Transações'!N229),"", 'Funções Transações'!N229)</f>
        <v/>
      </c>
      <c r="F379" s="420" t="str">
        <f>IF(ISBLANK('Funções Transações'!O229),"", 'Funções Transações'!O229)</f>
        <v/>
      </c>
      <c r="G379" s="420" t="str">
        <f>IF(ISBLANK('Funções Transações'!P229),"", 'Funções Transações'!P229)</f>
        <v/>
      </c>
      <c r="H379" s="420" t="str">
        <f>IF(ISBLANK('Funções Transações'!Q229),"", 'Funções Transações'!Q229)</f>
        <v/>
      </c>
      <c r="I379" s="421" t="str">
        <f>IF(ISBLANK('Funções Transações'!S229),"", 'Funções Transações'!S229)</f>
        <v/>
      </c>
      <c r="J379" s="421" t="str">
        <f>IF(ISBLANK('Funções Transações'!T229),"", 'Funções Transações'!T229)</f>
        <v/>
      </c>
      <c r="K379" s="421" t="str">
        <f>IF(ISBLANK('Funções Transações'!U229),"", 'Funções Transações'!U229)</f>
        <v/>
      </c>
      <c r="L379" s="436"/>
      <c r="M379" s="450"/>
      <c r="N379" s="422" t="str">
        <f>IF(ISBLANK('Funções Transações'!R229),"", 'Funções Transações'!R229)</f>
        <v/>
      </c>
      <c r="O379" s="417" t="str">
        <f>IF(ISBLANK('Funções Transações'!AC229),"", 'Funções Transações'!AC229)</f>
        <v/>
      </c>
      <c r="P379" s="417" t="str">
        <f>IF(ISBLANK('Funções Transações'!AD229),"", 'Funções Transações'!AD229)</f>
        <v/>
      </c>
      <c r="Q379" s="417" t="str">
        <f>IF(ISBLANK('Funções Transações'!AE229),"", 'Funções Transações'!AE229)</f>
        <v/>
      </c>
      <c r="R379" s="417" t="str">
        <f>IF(ISBLANK('Funções Transações'!AF229),"", 'Funções Transações'!AF229)</f>
        <v/>
      </c>
      <c r="S379" s="429"/>
    </row>
    <row r="380" spans="1:19" ht="12.75" customHeight="1">
      <c r="A380" s="419" t="str">
        <f>IF(ISBLANK('Funções Transações'!C230),"", 'Funções Transações'!C230)</f>
        <v/>
      </c>
      <c r="B380" s="417" t="str">
        <f>IF((A380=""),"",LOOKUP(A380,'Casos de Uso'!$B$3:B$102,'Casos de Uso'!$C$3:C$102))</f>
        <v/>
      </c>
      <c r="C380" s="417" t="str">
        <f>IF(ISBLANK('Funções Transações'!B230),"",'Funções Transações'!B230)</f>
        <v/>
      </c>
      <c r="D380" s="420" t="str">
        <f>IF(ISBLANK('Funções Transações'!M230),"", 'Funções Transações'!M230)</f>
        <v/>
      </c>
      <c r="E380" s="420" t="str">
        <f>IF(ISBLANK('Funções Transações'!N230),"", 'Funções Transações'!N230)</f>
        <v/>
      </c>
      <c r="F380" s="420" t="str">
        <f>IF(ISBLANK('Funções Transações'!O230),"", 'Funções Transações'!O230)</f>
        <v/>
      </c>
      <c r="G380" s="420" t="str">
        <f>IF(ISBLANK('Funções Transações'!P230),"", 'Funções Transações'!P230)</f>
        <v/>
      </c>
      <c r="H380" s="420" t="str">
        <f>IF(ISBLANK('Funções Transações'!Q230),"", 'Funções Transações'!Q230)</f>
        <v/>
      </c>
      <c r="I380" s="421" t="str">
        <f>IF(ISBLANK('Funções Transações'!S230),"", 'Funções Transações'!S230)</f>
        <v/>
      </c>
      <c r="J380" s="421" t="str">
        <f>IF(ISBLANK('Funções Transações'!T230),"", 'Funções Transações'!T230)</f>
        <v/>
      </c>
      <c r="K380" s="421" t="str">
        <f>IF(ISBLANK('Funções Transações'!U230),"", 'Funções Transações'!U230)</f>
        <v/>
      </c>
      <c r="L380" s="436"/>
      <c r="M380" s="450"/>
      <c r="N380" s="422" t="str">
        <f>IF(ISBLANK('Funções Transações'!R230),"", 'Funções Transações'!R230)</f>
        <v/>
      </c>
      <c r="O380" s="417" t="str">
        <f>IF(ISBLANK('Funções Transações'!AC230),"", 'Funções Transações'!AC230)</f>
        <v/>
      </c>
      <c r="P380" s="417" t="str">
        <f>IF(ISBLANK('Funções Transações'!AD230),"", 'Funções Transações'!AD230)</f>
        <v/>
      </c>
      <c r="Q380" s="417" t="str">
        <f>IF(ISBLANK('Funções Transações'!AE230),"", 'Funções Transações'!AE230)</f>
        <v/>
      </c>
      <c r="R380" s="417" t="str">
        <f>IF(ISBLANK('Funções Transações'!AF230),"", 'Funções Transações'!AF230)</f>
        <v/>
      </c>
      <c r="S380" s="429"/>
    </row>
    <row r="381" spans="1:19" ht="12.75" customHeight="1">
      <c r="A381" s="419" t="str">
        <f>IF(ISBLANK('Funções Transações'!C231),"", 'Funções Transações'!C231)</f>
        <v/>
      </c>
      <c r="B381" s="417" t="str">
        <f>IF((A381=""),"",LOOKUP(A381,'Casos de Uso'!$B$3:B$102,'Casos de Uso'!$C$3:C$102))</f>
        <v/>
      </c>
      <c r="C381" s="417" t="str">
        <f>IF(ISBLANK('Funções Transações'!B231),"",'Funções Transações'!B231)</f>
        <v/>
      </c>
      <c r="D381" s="420" t="str">
        <f>IF(ISBLANK('Funções Transações'!M231),"", 'Funções Transações'!M231)</f>
        <v/>
      </c>
      <c r="E381" s="420" t="str">
        <f>IF(ISBLANK('Funções Transações'!N231),"", 'Funções Transações'!N231)</f>
        <v/>
      </c>
      <c r="F381" s="420" t="str">
        <f>IF(ISBLANK('Funções Transações'!O231),"", 'Funções Transações'!O231)</f>
        <v/>
      </c>
      <c r="G381" s="420" t="str">
        <f>IF(ISBLANK('Funções Transações'!P231),"", 'Funções Transações'!P231)</f>
        <v/>
      </c>
      <c r="H381" s="420" t="str">
        <f>IF(ISBLANK('Funções Transações'!Q231),"", 'Funções Transações'!Q231)</f>
        <v/>
      </c>
      <c r="I381" s="421" t="str">
        <f>IF(ISBLANK('Funções Transações'!S231),"", 'Funções Transações'!S231)</f>
        <v/>
      </c>
      <c r="J381" s="421" t="str">
        <f>IF(ISBLANK('Funções Transações'!T231),"", 'Funções Transações'!T231)</f>
        <v/>
      </c>
      <c r="K381" s="421" t="str">
        <f>IF(ISBLANK('Funções Transações'!U231),"", 'Funções Transações'!U231)</f>
        <v/>
      </c>
      <c r="L381" s="436"/>
      <c r="M381" s="450"/>
      <c r="N381" s="422" t="str">
        <f>IF(ISBLANK('Funções Transações'!R231),"", 'Funções Transações'!R231)</f>
        <v/>
      </c>
      <c r="O381" s="417" t="str">
        <f>IF(ISBLANK('Funções Transações'!AC231),"", 'Funções Transações'!AC231)</f>
        <v/>
      </c>
      <c r="P381" s="417" t="str">
        <f>IF(ISBLANK('Funções Transações'!AD231),"", 'Funções Transações'!AD231)</f>
        <v/>
      </c>
      <c r="Q381" s="417" t="str">
        <f>IF(ISBLANK('Funções Transações'!AE231),"", 'Funções Transações'!AE231)</f>
        <v/>
      </c>
      <c r="R381" s="417" t="str">
        <f>IF(ISBLANK('Funções Transações'!AF231),"", 'Funções Transações'!AF231)</f>
        <v/>
      </c>
      <c r="S381" s="429"/>
    </row>
    <row r="382" spans="1:19" ht="12.75" customHeight="1">
      <c r="A382" s="419" t="str">
        <f>IF(ISBLANK('Funções Transações'!C232),"", 'Funções Transações'!C232)</f>
        <v/>
      </c>
      <c r="B382" s="417" t="str">
        <f>IF((A382=""),"",LOOKUP(A382,'Casos de Uso'!$B$3:B$102,'Casos de Uso'!$C$3:C$102))</f>
        <v/>
      </c>
      <c r="C382" s="417" t="str">
        <f>IF(ISBLANK('Funções Transações'!B232),"",'Funções Transações'!B232)</f>
        <v/>
      </c>
      <c r="D382" s="420" t="str">
        <f>IF(ISBLANK('Funções Transações'!M232),"", 'Funções Transações'!M232)</f>
        <v/>
      </c>
      <c r="E382" s="420" t="str">
        <f>IF(ISBLANK('Funções Transações'!N232),"", 'Funções Transações'!N232)</f>
        <v/>
      </c>
      <c r="F382" s="420" t="str">
        <f>IF(ISBLANK('Funções Transações'!O232),"", 'Funções Transações'!O232)</f>
        <v/>
      </c>
      <c r="G382" s="420" t="str">
        <f>IF(ISBLANK('Funções Transações'!P232),"", 'Funções Transações'!P232)</f>
        <v/>
      </c>
      <c r="H382" s="420" t="str">
        <f>IF(ISBLANK('Funções Transações'!Q232),"", 'Funções Transações'!Q232)</f>
        <v/>
      </c>
      <c r="I382" s="421" t="str">
        <f>IF(ISBLANK('Funções Transações'!S232),"", 'Funções Transações'!S232)</f>
        <v/>
      </c>
      <c r="J382" s="421" t="str">
        <f>IF(ISBLANK('Funções Transações'!T232),"", 'Funções Transações'!T232)</f>
        <v/>
      </c>
      <c r="K382" s="421" t="str">
        <f>IF(ISBLANK('Funções Transações'!U232),"", 'Funções Transações'!U232)</f>
        <v/>
      </c>
      <c r="L382" s="436"/>
      <c r="M382" s="450"/>
      <c r="N382" s="422" t="str">
        <f>IF(ISBLANK('Funções Transações'!R232),"", 'Funções Transações'!R232)</f>
        <v/>
      </c>
      <c r="O382" s="417" t="str">
        <f>IF(ISBLANK('Funções Transações'!AC232),"", 'Funções Transações'!AC232)</f>
        <v/>
      </c>
      <c r="P382" s="417" t="str">
        <f>IF(ISBLANK('Funções Transações'!AD232),"", 'Funções Transações'!AD232)</f>
        <v/>
      </c>
      <c r="Q382" s="417" t="str">
        <f>IF(ISBLANK('Funções Transações'!AE232),"", 'Funções Transações'!AE232)</f>
        <v/>
      </c>
      <c r="R382" s="417" t="str">
        <f>IF(ISBLANK('Funções Transações'!AF232),"", 'Funções Transações'!AF232)</f>
        <v/>
      </c>
      <c r="S382" s="429"/>
    </row>
    <row r="383" spans="1:19" ht="12.75" customHeight="1">
      <c r="A383" s="419" t="str">
        <f>IF(ISBLANK('Funções Transações'!C233),"", 'Funções Transações'!C233)</f>
        <v/>
      </c>
      <c r="B383" s="417" t="str">
        <f>IF((A383=""),"",LOOKUP(A383,'Casos de Uso'!$B$3:B$102,'Casos de Uso'!$C$3:C$102))</f>
        <v/>
      </c>
      <c r="C383" s="417" t="str">
        <f>IF(ISBLANK('Funções Transações'!B233),"",'Funções Transações'!B233)</f>
        <v/>
      </c>
      <c r="D383" s="420" t="str">
        <f>IF(ISBLANK('Funções Transações'!M233),"", 'Funções Transações'!M233)</f>
        <v/>
      </c>
      <c r="E383" s="420" t="str">
        <f>IF(ISBLANK('Funções Transações'!N233),"", 'Funções Transações'!N233)</f>
        <v/>
      </c>
      <c r="F383" s="420" t="str">
        <f>IF(ISBLANK('Funções Transações'!O233),"", 'Funções Transações'!O233)</f>
        <v/>
      </c>
      <c r="G383" s="420" t="str">
        <f>IF(ISBLANK('Funções Transações'!P233),"", 'Funções Transações'!P233)</f>
        <v/>
      </c>
      <c r="H383" s="420" t="str">
        <f>IF(ISBLANK('Funções Transações'!Q233),"", 'Funções Transações'!Q233)</f>
        <v/>
      </c>
      <c r="I383" s="421" t="str">
        <f>IF(ISBLANK('Funções Transações'!S233),"", 'Funções Transações'!S233)</f>
        <v/>
      </c>
      <c r="J383" s="421" t="str">
        <f>IF(ISBLANK('Funções Transações'!T233),"", 'Funções Transações'!T233)</f>
        <v/>
      </c>
      <c r="K383" s="421" t="str">
        <f>IF(ISBLANK('Funções Transações'!U233),"", 'Funções Transações'!U233)</f>
        <v/>
      </c>
      <c r="L383" s="436"/>
      <c r="M383" s="450"/>
      <c r="N383" s="422" t="str">
        <f>IF(ISBLANK('Funções Transações'!R233),"", 'Funções Transações'!R233)</f>
        <v/>
      </c>
      <c r="O383" s="417" t="str">
        <f>IF(ISBLANK('Funções Transações'!AC233),"", 'Funções Transações'!AC233)</f>
        <v/>
      </c>
      <c r="P383" s="417" t="str">
        <f>IF(ISBLANK('Funções Transações'!AD233),"", 'Funções Transações'!AD233)</f>
        <v/>
      </c>
      <c r="Q383" s="417" t="str">
        <f>IF(ISBLANK('Funções Transações'!AE233),"", 'Funções Transações'!AE233)</f>
        <v/>
      </c>
      <c r="R383" s="417" t="str">
        <f>IF(ISBLANK('Funções Transações'!AF233),"", 'Funções Transações'!AF233)</f>
        <v/>
      </c>
      <c r="S383" s="429"/>
    </row>
    <row r="384" spans="1:19" ht="12.75" customHeight="1">
      <c r="A384" s="419" t="str">
        <f>IF(ISBLANK('Funções Transações'!C234),"", 'Funções Transações'!C234)</f>
        <v/>
      </c>
      <c r="B384" s="417" t="str">
        <f>IF((A384=""),"",LOOKUP(A384,'Casos de Uso'!$B$3:B$102,'Casos de Uso'!$C$3:C$102))</f>
        <v/>
      </c>
      <c r="C384" s="417" t="str">
        <f>IF(ISBLANK('Funções Transações'!B234),"",'Funções Transações'!B234)</f>
        <v/>
      </c>
      <c r="D384" s="420" t="str">
        <f>IF(ISBLANK('Funções Transações'!M234),"", 'Funções Transações'!M234)</f>
        <v/>
      </c>
      <c r="E384" s="420" t="str">
        <f>IF(ISBLANK('Funções Transações'!N234),"", 'Funções Transações'!N234)</f>
        <v/>
      </c>
      <c r="F384" s="420" t="str">
        <f>IF(ISBLANK('Funções Transações'!O234),"", 'Funções Transações'!O234)</f>
        <v/>
      </c>
      <c r="G384" s="420" t="str">
        <f>IF(ISBLANK('Funções Transações'!P234),"", 'Funções Transações'!P234)</f>
        <v/>
      </c>
      <c r="H384" s="420" t="str">
        <f>IF(ISBLANK('Funções Transações'!Q234),"", 'Funções Transações'!Q234)</f>
        <v/>
      </c>
      <c r="I384" s="421" t="str">
        <f>IF(ISBLANK('Funções Transações'!S234),"", 'Funções Transações'!S234)</f>
        <v/>
      </c>
      <c r="J384" s="421" t="str">
        <f>IF(ISBLANK('Funções Transações'!T234),"", 'Funções Transações'!T234)</f>
        <v/>
      </c>
      <c r="K384" s="421" t="str">
        <f>IF(ISBLANK('Funções Transações'!U234),"", 'Funções Transações'!U234)</f>
        <v/>
      </c>
      <c r="L384" s="436"/>
      <c r="M384" s="450"/>
      <c r="N384" s="422" t="str">
        <f>IF(ISBLANK('Funções Transações'!R234),"", 'Funções Transações'!R234)</f>
        <v/>
      </c>
      <c r="O384" s="417" t="str">
        <f>IF(ISBLANK('Funções Transações'!AC234),"", 'Funções Transações'!AC234)</f>
        <v/>
      </c>
      <c r="P384" s="417" t="str">
        <f>IF(ISBLANK('Funções Transações'!AD234),"", 'Funções Transações'!AD234)</f>
        <v/>
      </c>
      <c r="Q384" s="417" t="str">
        <f>IF(ISBLANK('Funções Transações'!AE234),"", 'Funções Transações'!AE234)</f>
        <v/>
      </c>
      <c r="R384" s="417" t="str">
        <f>IF(ISBLANK('Funções Transações'!AF234),"", 'Funções Transações'!AF234)</f>
        <v/>
      </c>
      <c r="S384" s="429"/>
    </row>
    <row r="385" spans="1:19" ht="12.75" customHeight="1">
      <c r="A385" s="419" t="str">
        <f>IF(ISBLANK('Funções Transações'!C235),"", 'Funções Transações'!C235)</f>
        <v/>
      </c>
      <c r="B385" s="417" t="str">
        <f>IF((A385=""),"",LOOKUP(A385,'Casos de Uso'!$B$3:B$102,'Casos de Uso'!$C$3:C$102))</f>
        <v/>
      </c>
      <c r="C385" s="417" t="str">
        <f>IF(ISBLANK('Funções Transações'!B235),"",'Funções Transações'!B235)</f>
        <v/>
      </c>
      <c r="D385" s="420" t="str">
        <f>IF(ISBLANK('Funções Transações'!M235),"", 'Funções Transações'!M235)</f>
        <v/>
      </c>
      <c r="E385" s="420" t="str">
        <f>IF(ISBLANK('Funções Transações'!N235),"", 'Funções Transações'!N235)</f>
        <v/>
      </c>
      <c r="F385" s="420" t="str">
        <f>IF(ISBLANK('Funções Transações'!O235),"", 'Funções Transações'!O235)</f>
        <v/>
      </c>
      <c r="G385" s="420" t="str">
        <f>IF(ISBLANK('Funções Transações'!P235),"", 'Funções Transações'!P235)</f>
        <v/>
      </c>
      <c r="H385" s="420" t="str">
        <f>IF(ISBLANK('Funções Transações'!Q235),"", 'Funções Transações'!Q235)</f>
        <v/>
      </c>
      <c r="I385" s="421" t="str">
        <f>IF(ISBLANK('Funções Transações'!S235),"", 'Funções Transações'!S235)</f>
        <v/>
      </c>
      <c r="J385" s="421" t="str">
        <f>IF(ISBLANK('Funções Transações'!T235),"", 'Funções Transações'!T235)</f>
        <v/>
      </c>
      <c r="K385" s="421" t="str">
        <f>IF(ISBLANK('Funções Transações'!U235),"", 'Funções Transações'!U235)</f>
        <v/>
      </c>
      <c r="L385" s="436"/>
      <c r="M385" s="450"/>
      <c r="N385" s="422" t="str">
        <f>IF(ISBLANK('Funções Transações'!R235),"", 'Funções Transações'!R235)</f>
        <v/>
      </c>
      <c r="O385" s="417" t="str">
        <f>IF(ISBLANK('Funções Transações'!AC235),"", 'Funções Transações'!AC235)</f>
        <v/>
      </c>
      <c r="P385" s="417" t="str">
        <f>IF(ISBLANK('Funções Transações'!AD235),"", 'Funções Transações'!AD235)</f>
        <v/>
      </c>
      <c r="Q385" s="417" t="str">
        <f>IF(ISBLANK('Funções Transações'!AE235),"", 'Funções Transações'!AE235)</f>
        <v/>
      </c>
      <c r="R385" s="417" t="str">
        <f>IF(ISBLANK('Funções Transações'!AF235),"", 'Funções Transações'!AF235)</f>
        <v/>
      </c>
      <c r="S385" s="429"/>
    </row>
    <row r="386" spans="1:19" ht="12.75" customHeight="1">
      <c r="A386" s="419" t="str">
        <f>IF(ISBLANK('Funções Transações'!C236),"", 'Funções Transações'!C236)</f>
        <v/>
      </c>
      <c r="B386" s="417" t="str">
        <f>IF((A386=""),"",LOOKUP(A386,'Casos de Uso'!$B$3:B$102,'Casos de Uso'!$C$3:C$102))</f>
        <v/>
      </c>
      <c r="C386" s="417" t="str">
        <f>IF(ISBLANK('Funções Transações'!B236),"",'Funções Transações'!B236)</f>
        <v/>
      </c>
      <c r="D386" s="420" t="str">
        <f>IF(ISBLANK('Funções Transações'!M236),"", 'Funções Transações'!M236)</f>
        <v/>
      </c>
      <c r="E386" s="420" t="str">
        <f>IF(ISBLANK('Funções Transações'!N236),"", 'Funções Transações'!N236)</f>
        <v/>
      </c>
      <c r="F386" s="420" t="str">
        <f>IF(ISBLANK('Funções Transações'!O236),"", 'Funções Transações'!O236)</f>
        <v/>
      </c>
      <c r="G386" s="420" t="str">
        <f>IF(ISBLANK('Funções Transações'!P236),"", 'Funções Transações'!P236)</f>
        <v/>
      </c>
      <c r="H386" s="420" t="str">
        <f>IF(ISBLANK('Funções Transações'!Q236),"", 'Funções Transações'!Q236)</f>
        <v/>
      </c>
      <c r="I386" s="421" t="str">
        <f>IF(ISBLANK('Funções Transações'!S236),"", 'Funções Transações'!S236)</f>
        <v/>
      </c>
      <c r="J386" s="421" t="str">
        <f>IF(ISBLANK('Funções Transações'!T236),"", 'Funções Transações'!T236)</f>
        <v/>
      </c>
      <c r="K386" s="421" t="str">
        <f>IF(ISBLANK('Funções Transações'!U236),"", 'Funções Transações'!U236)</f>
        <v/>
      </c>
      <c r="L386" s="436"/>
      <c r="M386" s="450"/>
      <c r="N386" s="422" t="str">
        <f>IF(ISBLANK('Funções Transações'!R236),"", 'Funções Transações'!R236)</f>
        <v/>
      </c>
      <c r="O386" s="417" t="str">
        <f>IF(ISBLANK('Funções Transações'!AC236),"", 'Funções Transações'!AC236)</f>
        <v/>
      </c>
      <c r="P386" s="417" t="str">
        <f>IF(ISBLANK('Funções Transações'!AD236),"", 'Funções Transações'!AD236)</f>
        <v/>
      </c>
      <c r="Q386" s="417" t="str">
        <f>IF(ISBLANK('Funções Transações'!AE236),"", 'Funções Transações'!AE236)</f>
        <v/>
      </c>
      <c r="R386" s="417" t="str">
        <f>IF(ISBLANK('Funções Transações'!AF236),"", 'Funções Transações'!AF236)</f>
        <v/>
      </c>
      <c r="S386" s="429"/>
    </row>
    <row r="387" spans="1:19" ht="12.75" customHeight="1">
      <c r="A387" s="419" t="str">
        <f>IF(ISBLANK('Funções Transações'!C237),"", 'Funções Transações'!C237)</f>
        <v/>
      </c>
      <c r="B387" s="417" t="str">
        <f>IF((A387=""),"",LOOKUP(A387,'Casos de Uso'!$B$3:B$102,'Casos de Uso'!$C$3:C$102))</f>
        <v/>
      </c>
      <c r="C387" s="417" t="str">
        <f>IF(ISBLANK('Funções Transações'!B237),"",'Funções Transações'!B237)</f>
        <v/>
      </c>
      <c r="D387" s="420" t="str">
        <f>IF(ISBLANK('Funções Transações'!M237),"", 'Funções Transações'!M237)</f>
        <v/>
      </c>
      <c r="E387" s="420" t="str">
        <f>IF(ISBLANK('Funções Transações'!N237),"", 'Funções Transações'!N237)</f>
        <v/>
      </c>
      <c r="F387" s="420" t="str">
        <f>IF(ISBLANK('Funções Transações'!O237),"", 'Funções Transações'!O237)</f>
        <v/>
      </c>
      <c r="G387" s="420" t="str">
        <f>IF(ISBLANK('Funções Transações'!P237),"", 'Funções Transações'!P237)</f>
        <v/>
      </c>
      <c r="H387" s="420" t="str">
        <f>IF(ISBLANK('Funções Transações'!Q237),"", 'Funções Transações'!Q237)</f>
        <v/>
      </c>
      <c r="I387" s="421" t="str">
        <f>IF(ISBLANK('Funções Transações'!S237),"", 'Funções Transações'!S237)</f>
        <v/>
      </c>
      <c r="J387" s="421" t="str">
        <f>IF(ISBLANK('Funções Transações'!T237),"", 'Funções Transações'!T237)</f>
        <v/>
      </c>
      <c r="K387" s="421" t="str">
        <f>IF(ISBLANK('Funções Transações'!U237),"", 'Funções Transações'!U237)</f>
        <v/>
      </c>
      <c r="L387" s="436"/>
      <c r="M387" s="450"/>
      <c r="N387" s="422" t="str">
        <f>IF(ISBLANK('Funções Transações'!R237),"", 'Funções Transações'!R237)</f>
        <v/>
      </c>
      <c r="O387" s="417" t="str">
        <f>IF(ISBLANK('Funções Transações'!AC237),"", 'Funções Transações'!AC237)</f>
        <v/>
      </c>
      <c r="P387" s="417" t="str">
        <f>IF(ISBLANK('Funções Transações'!AD237),"", 'Funções Transações'!AD237)</f>
        <v/>
      </c>
      <c r="Q387" s="417" t="str">
        <f>IF(ISBLANK('Funções Transações'!AE237),"", 'Funções Transações'!AE237)</f>
        <v/>
      </c>
      <c r="R387" s="417" t="str">
        <f>IF(ISBLANK('Funções Transações'!AF237),"", 'Funções Transações'!AF237)</f>
        <v/>
      </c>
      <c r="S387" s="429"/>
    </row>
    <row r="388" spans="1:19" ht="12.75" customHeight="1">
      <c r="A388" s="419" t="str">
        <f>IF(ISBLANK('Funções Transações'!C238),"", 'Funções Transações'!C238)</f>
        <v/>
      </c>
      <c r="B388" s="417" t="str">
        <f>IF((A388=""),"",LOOKUP(A388,'Casos de Uso'!$B$3:B$102,'Casos de Uso'!$C$3:C$102))</f>
        <v/>
      </c>
      <c r="C388" s="417" t="str">
        <f>IF(ISBLANK('Funções Transações'!B238),"",'Funções Transações'!B238)</f>
        <v/>
      </c>
      <c r="D388" s="420" t="str">
        <f>IF(ISBLANK('Funções Transações'!M238),"", 'Funções Transações'!M238)</f>
        <v/>
      </c>
      <c r="E388" s="420" t="str">
        <f>IF(ISBLANK('Funções Transações'!N238),"", 'Funções Transações'!N238)</f>
        <v/>
      </c>
      <c r="F388" s="420" t="str">
        <f>IF(ISBLANK('Funções Transações'!O238),"", 'Funções Transações'!O238)</f>
        <v/>
      </c>
      <c r="G388" s="420" t="str">
        <f>IF(ISBLANK('Funções Transações'!P238),"", 'Funções Transações'!P238)</f>
        <v/>
      </c>
      <c r="H388" s="420" t="str">
        <f>IF(ISBLANK('Funções Transações'!Q238),"", 'Funções Transações'!Q238)</f>
        <v/>
      </c>
      <c r="I388" s="421" t="str">
        <f>IF(ISBLANK('Funções Transações'!S238),"", 'Funções Transações'!S238)</f>
        <v/>
      </c>
      <c r="J388" s="421" t="str">
        <f>IF(ISBLANK('Funções Transações'!T238),"", 'Funções Transações'!T238)</f>
        <v/>
      </c>
      <c r="K388" s="421" t="str">
        <f>IF(ISBLANK('Funções Transações'!U238),"", 'Funções Transações'!U238)</f>
        <v/>
      </c>
      <c r="L388" s="436"/>
      <c r="M388" s="450"/>
      <c r="N388" s="422" t="str">
        <f>IF(ISBLANK('Funções Transações'!R238),"", 'Funções Transações'!R238)</f>
        <v/>
      </c>
      <c r="O388" s="417" t="str">
        <f>IF(ISBLANK('Funções Transações'!AC238),"", 'Funções Transações'!AC238)</f>
        <v/>
      </c>
      <c r="P388" s="417" t="str">
        <f>IF(ISBLANK('Funções Transações'!AD238),"", 'Funções Transações'!AD238)</f>
        <v/>
      </c>
      <c r="Q388" s="417" t="str">
        <f>IF(ISBLANK('Funções Transações'!AE238),"", 'Funções Transações'!AE238)</f>
        <v/>
      </c>
      <c r="R388" s="417" t="str">
        <f>IF(ISBLANK('Funções Transações'!AF238),"", 'Funções Transações'!AF238)</f>
        <v/>
      </c>
      <c r="S388" s="429"/>
    </row>
    <row r="389" spans="1:19" ht="12.75" customHeight="1">
      <c r="A389" s="419" t="str">
        <f>IF(ISBLANK('Funções Transações'!C239),"", 'Funções Transações'!C239)</f>
        <v/>
      </c>
      <c r="B389" s="417" t="str">
        <f>IF((A389=""),"",LOOKUP(A389,'Casos de Uso'!$B$3:B$102,'Casos de Uso'!$C$3:C$102))</f>
        <v/>
      </c>
      <c r="C389" s="417" t="str">
        <f>IF(ISBLANK('Funções Transações'!B239),"",'Funções Transações'!B239)</f>
        <v/>
      </c>
      <c r="D389" s="420" t="str">
        <f>IF(ISBLANK('Funções Transações'!M239),"", 'Funções Transações'!M239)</f>
        <v/>
      </c>
      <c r="E389" s="420" t="str">
        <f>IF(ISBLANK('Funções Transações'!N239),"", 'Funções Transações'!N239)</f>
        <v/>
      </c>
      <c r="F389" s="420" t="str">
        <f>IF(ISBLANK('Funções Transações'!O239),"", 'Funções Transações'!O239)</f>
        <v/>
      </c>
      <c r="G389" s="420" t="str">
        <f>IF(ISBLANK('Funções Transações'!P239),"", 'Funções Transações'!P239)</f>
        <v/>
      </c>
      <c r="H389" s="420" t="str">
        <f>IF(ISBLANK('Funções Transações'!Q239),"", 'Funções Transações'!Q239)</f>
        <v/>
      </c>
      <c r="I389" s="421" t="str">
        <f>IF(ISBLANK('Funções Transações'!S239),"", 'Funções Transações'!S239)</f>
        <v/>
      </c>
      <c r="J389" s="421" t="str">
        <f>IF(ISBLANK('Funções Transações'!T239),"", 'Funções Transações'!T239)</f>
        <v/>
      </c>
      <c r="K389" s="421" t="str">
        <f>IF(ISBLANK('Funções Transações'!U239),"", 'Funções Transações'!U239)</f>
        <v/>
      </c>
      <c r="L389" s="436"/>
      <c r="M389" s="450"/>
      <c r="N389" s="422" t="str">
        <f>IF(ISBLANK('Funções Transações'!R239),"", 'Funções Transações'!R239)</f>
        <v/>
      </c>
      <c r="O389" s="417" t="str">
        <f>IF(ISBLANK('Funções Transações'!AC239),"", 'Funções Transações'!AC239)</f>
        <v/>
      </c>
      <c r="P389" s="417" t="str">
        <f>IF(ISBLANK('Funções Transações'!AD239),"", 'Funções Transações'!AD239)</f>
        <v/>
      </c>
      <c r="Q389" s="417" t="str">
        <f>IF(ISBLANK('Funções Transações'!AE239),"", 'Funções Transações'!AE239)</f>
        <v/>
      </c>
      <c r="R389" s="417" t="str">
        <f>IF(ISBLANK('Funções Transações'!AF239),"", 'Funções Transações'!AF239)</f>
        <v/>
      </c>
      <c r="S389" s="429"/>
    </row>
    <row r="390" spans="1:19" ht="12.75" customHeight="1">
      <c r="A390" s="419" t="str">
        <f>IF(ISBLANK('Funções Transações'!C240),"", 'Funções Transações'!C240)</f>
        <v/>
      </c>
      <c r="B390" s="417" t="str">
        <f>IF((A390=""),"",LOOKUP(A390,'Casos de Uso'!$B$3:B$102,'Casos de Uso'!$C$3:C$102))</f>
        <v/>
      </c>
      <c r="C390" s="417" t="str">
        <f>IF(ISBLANK('Funções Transações'!B240),"",'Funções Transações'!B240)</f>
        <v/>
      </c>
      <c r="D390" s="420" t="str">
        <f>IF(ISBLANK('Funções Transações'!M240),"", 'Funções Transações'!M240)</f>
        <v/>
      </c>
      <c r="E390" s="420" t="str">
        <f>IF(ISBLANK('Funções Transações'!N240),"", 'Funções Transações'!N240)</f>
        <v/>
      </c>
      <c r="F390" s="420" t="str">
        <f>IF(ISBLANK('Funções Transações'!O240),"", 'Funções Transações'!O240)</f>
        <v/>
      </c>
      <c r="G390" s="420" t="str">
        <f>IF(ISBLANK('Funções Transações'!P240),"", 'Funções Transações'!P240)</f>
        <v/>
      </c>
      <c r="H390" s="420" t="str">
        <f>IF(ISBLANK('Funções Transações'!Q240),"", 'Funções Transações'!Q240)</f>
        <v/>
      </c>
      <c r="I390" s="421" t="str">
        <f>IF(ISBLANK('Funções Transações'!S240),"", 'Funções Transações'!S240)</f>
        <v/>
      </c>
      <c r="J390" s="421" t="str">
        <f>IF(ISBLANK('Funções Transações'!T240),"", 'Funções Transações'!T240)</f>
        <v/>
      </c>
      <c r="K390" s="421" t="str">
        <f>IF(ISBLANK('Funções Transações'!U240),"", 'Funções Transações'!U240)</f>
        <v/>
      </c>
      <c r="L390" s="436"/>
      <c r="M390" s="450"/>
      <c r="N390" s="422" t="str">
        <f>IF(ISBLANK('Funções Transações'!R240),"", 'Funções Transações'!R240)</f>
        <v/>
      </c>
      <c r="O390" s="417" t="str">
        <f>IF(ISBLANK('Funções Transações'!AC240),"", 'Funções Transações'!AC240)</f>
        <v/>
      </c>
      <c r="P390" s="417" t="str">
        <f>IF(ISBLANK('Funções Transações'!AD240),"", 'Funções Transações'!AD240)</f>
        <v/>
      </c>
      <c r="Q390" s="417" t="str">
        <f>IF(ISBLANK('Funções Transações'!AE240),"", 'Funções Transações'!AE240)</f>
        <v/>
      </c>
      <c r="R390" s="417" t="str">
        <f>IF(ISBLANK('Funções Transações'!AF240),"", 'Funções Transações'!AF240)</f>
        <v/>
      </c>
      <c r="S390" s="429"/>
    </row>
    <row r="391" spans="1:19" ht="12.75" customHeight="1">
      <c r="A391" s="419" t="str">
        <f>IF(ISBLANK('Funções Transações'!C241),"", 'Funções Transações'!C241)</f>
        <v/>
      </c>
      <c r="B391" s="417" t="str">
        <f>IF((A391=""),"",LOOKUP(A391,'Casos de Uso'!$B$3:B$102,'Casos de Uso'!$C$3:C$102))</f>
        <v/>
      </c>
      <c r="C391" s="417" t="str">
        <f>IF(ISBLANK('Funções Transações'!B241),"",'Funções Transações'!B241)</f>
        <v/>
      </c>
      <c r="D391" s="420" t="str">
        <f>IF(ISBLANK('Funções Transações'!M241),"", 'Funções Transações'!M241)</f>
        <v/>
      </c>
      <c r="E391" s="420" t="str">
        <f>IF(ISBLANK('Funções Transações'!N241),"", 'Funções Transações'!N241)</f>
        <v/>
      </c>
      <c r="F391" s="420" t="str">
        <f>IF(ISBLANK('Funções Transações'!O241),"", 'Funções Transações'!O241)</f>
        <v/>
      </c>
      <c r="G391" s="420" t="str">
        <f>IF(ISBLANK('Funções Transações'!P241),"", 'Funções Transações'!P241)</f>
        <v/>
      </c>
      <c r="H391" s="420" t="str">
        <f>IF(ISBLANK('Funções Transações'!Q241),"", 'Funções Transações'!Q241)</f>
        <v/>
      </c>
      <c r="I391" s="421" t="str">
        <f>IF(ISBLANK('Funções Transações'!S241),"", 'Funções Transações'!S241)</f>
        <v/>
      </c>
      <c r="J391" s="421" t="str">
        <f>IF(ISBLANK('Funções Transações'!T241),"", 'Funções Transações'!T241)</f>
        <v/>
      </c>
      <c r="K391" s="421" t="str">
        <f>IF(ISBLANK('Funções Transações'!U241),"", 'Funções Transações'!U241)</f>
        <v/>
      </c>
      <c r="L391" s="436"/>
      <c r="M391" s="450"/>
      <c r="N391" s="422" t="str">
        <f>IF(ISBLANK('Funções Transações'!R241),"", 'Funções Transações'!R241)</f>
        <v/>
      </c>
      <c r="O391" s="417" t="str">
        <f>IF(ISBLANK('Funções Transações'!AC241),"", 'Funções Transações'!AC241)</f>
        <v/>
      </c>
      <c r="P391" s="417" t="str">
        <f>IF(ISBLANK('Funções Transações'!AD241),"", 'Funções Transações'!AD241)</f>
        <v/>
      </c>
      <c r="Q391" s="417" t="str">
        <f>IF(ISBLANK('Funções Transações'!AE241),"", 'Funções Transações'!AE241)</f>
        <v/>
      </c>
      <c r="R391" s="417" t="str">
        <f>IF(ISBLANK('Funções Transações'!AF241),"", 'Funções Transações'!AF241)</f>
        <v/>
      </c>
      <c r="S391" s="429"/>
    </row>
    <row r="392" spans="1:19" ht="12.75" customHeight="1">
      <c r="A392" s="419" t="str">
        <f>IF(ISBLANK('Funções Transações'!C242),"", 'Funções Transações'!C242)</f>
        <v/>
      </c>
      <c r="B392" s="417" t="str">
        <f>IF((A392=""),"",LOOKUP(A392,'Casos de Uso'!$B$3:B$102,'Casos de Uso'!$C$3:C$102))</f>
        <v/>
      </c>
      <c r="C392" s="417" t="str">
        <f>IF(ISBLANK('Funções Transações'!B242),"",'Funções Transações'!B242)</f>
        <v/>
      </c>
      <c r="D392" s="420" t="str">
        <f>IF(ISBLANK('Funções Transações'!M242),"", 'Funções Transações'!M242)</f>
        <v/>
      </c>
      <c r="E392" s="420" t="str">
        <f>IF(ISBLANK('Funções Transações'!N242),"", 'Funções Transações'!N242)</f>
        <v/>
      </c>
      <c r="F392" s="420" t="str">
        <f>IF(ISBLANK('Funções Transações'!O242),"", 'Funções Transações'!O242)</f>
        <v/>
      </c>
      <c r="G392" s="420" t="str">
        <f>IF(ISBLANK('Funções Transações'!P242),"", 'Funções Transações'!P242)</f>
        <v/>
      </c>
      <c r="H392" s="420" t="str">
        <f>IF(ISBLANK('Funções Transações'!Q242),"", 'Funções Transações'!Q242)</f>
        <v/>
      </c>
      <c r="I392" s="421" t="str">
        <f>IF(ISBLANK('Funções Transações'!S242),"", 'Funções Transações'!S242)</f>
        <v/>
      </c>
      <c r="J392" s="421" t="str">
        <f>IF(ISBLANK('Funções Transações'!T242),"", 'Funções Transações'!T242)</f>
        <v/>
      </c>
      <c r="K392" s="421" t="str">
        <f>IF(ISBLANK('Funções Transações'!U242),"", 'Funções Transações'!U242)</f>
        <v/>
      </c>
      <c r="L392" s="436"/>
      <c r="M392" s="450"/>
      <c r="N392" s="422" t="str">
        <f>IF(ISBLANK('Funções Transações'!R242),"", 'Funções Transações'!R242)</f>
        <v/>
      </c>
      <c r="O392" s="417" t="str">
        <f>IF(ISBLANK('Funções Transações'!AC242),"", 'Funções Transações'!AC242)</f>
        <v/>
      </c>
      <c r="P392" s="417" t="str">
        <f>IF(ISBLANK('Funções Transações'!AD242),"", 'Funções Transações'!AD242)</f>
        <v/>
      </c>
      <c r="Q392" s="417" t="str">
        <f>IF(ISBLANK('Funções Transações'!AE242),"", 'Funções Transações'!AE242)</f>
        <v/>
      </c>
      <c r="R392" s="417" t="str">
        <f>IF(ISBLANK('Funções Transações'!AF242),"", 'Funções Transações'!AF242)</f>
        <v/>
      </c>
      <c r="S392" s="429"/>
    </row>
    <row r="393" spans="1:19" ht="12.75" customHeight="1">
      <c r="A393" s="419" t="str">
        <f>IF(ISBLANK('Funções Transações'!C243),"", 'Funções Transações'!C243)</f>
        <v/>
      </c>
      <c r="B393" s="417" t="str">
        <f>IF((A393=""),"",LOOKUP(A393,'Casos de Uso'!$B$3:B$102,'Casos de Uso'!$C$3:C$102))</f>
        <v/>
      </c>
      <c r="C393" s="417" t="str">
        <f>IF(ISBLANK('Funções Transações'!B243),"",'Funções Transações'!B243)</f>
        <v/>
      </c>
      <c r="D393" s="420" t="str">
        <f>IF(ISBLANK('Funções Transações'!M243),"", 'Funções Transações'!M243)</f>
        <v/>
      </c>
      <c r="E393" s="420" t="str">
        <f>IF(ISBLANK('Funções Transações'!N243),"", 'Funções Transações'!N243)</f>
        <v/>
      </c>
      <c r="F393" s="420" t="str">
        <f>IF(ISBLANK('Funções Transações'!O243),"", 'Funções Transações'!O243)</f>
        <v/>
      </c>
      <c r="G393" s="420" t="str">
        <f>IF(ISBLANK('Funções Transações'!P243),"", 'Funções Transações'!P243)</f>
        <v/>
      </c>
      <c r="H393" s="420" t="str">
        <f>IF(ISBLANK('Funções Transações'!Q243),"", 'Funções Transações'!Q243)</f>
        <v/>
      </c>
      <c r="I393" s="421" t="str">
        <f>IF(ISBLANK('Funções Transações'!S243),"", 'Funções Transações'!S243)</f>
        <v/>
      </c>
      <c r="J393" s="421" t="str">
        <f>IF(ISBLANK('Funções Transações'!T243),"", 'Funções Transações'!T243)</f>
        <v/>
      </c>
      <c r="K393" s="421" t="str">
        <f>IF(ISBLANK('Funções Transações'!U243),"", 'Funções Transações'!U243)</f>
        <v/>
      </c>
      <c r="L393" s="436"/>
      <c r="M393" s="450"/>
      <c r="N393" s="422" t="str">
        <f>IF(ISBLANK('Funções Transações'!R243),"", 'Funções Transações'!R243)</f>
        <v/>
      </c>
      <c r="O393" s="417" t="str">
        <f>IF(ISBLANK('Funções Transações'!AC243),"", 'Funções Transações'!AC243)</f>
        <v/>
      </c>
      <c r="P393" s="417" t="str">
        <f>IF(ISBLANK('Funções Transações'!AD243),"", 'Funções Transações'!AD243)</f>
        <v/>
      </c>
      <c r="Q393" s="417" t="str">
        <f>IF(ISBLANK('Funções Transações'!AE243),"", 'Funções Transações'!AE243)</f>
        <v/>
      </c>
      <c r="R393" s="417" t="str">
        <f>IF(ISBLANK('Funções Transações'!AF243),"", 'Funções Transações'!AF243)</f>
        <v/>
      </c>
      <c r="S393" s="429"/>
    </row>
    <row r="394" spans="1:19" ht="12.75" customHeight="1">
      <c r="A394" s="419" t="str">
        <f>IF(ISBLANK('Funções Transações'!C244),"", 'Funções Transações'!C244)</f>
        <v/>
      </c>
      <c r="B394" s="417" t="str">
        <f>IF((A394=""),"",LOOKUP(A394,'Casos de Uso'!$B$3:B$102,'Casos de Uso'!$C$3:C$102))</f>
        <v/>
      </c>
      <c r="C394" s="417" t="str">
        <f>IF(ISBLANK('Funções Transações'!B244),"",'Funções Transações'!B244)</f>
        <v/>
      </c>
      <c r="D394" s="420" t="str">
        <f>IF(ISBLANK('Funções Transações'!M244),"", 'Funções Transações'!M244)</f>
        <v/>
      </c>
      <c r="E394" s="420" t="str">
        <f>IF(ISBLANK('Funções Transações'!N244),"", 'Funções Transações'!N244)</f>
        <v/>
      </c>
      <c r="F394" s="420" t="str">
        <f>IF(ISBLANK('Funções Transações'!O244),"", 'Funções Transações'!O244)</f>
        <v/>
      </c>
      <c r="G394" s="420" t="str">
        <f>IF(ISBLANK('Funções Transações'!P244),"", 'Funções Transações'!P244)</f>
        <v/>
      </c>
      <c r="H394" s="420" t="str">
        <f>IF(ISBLANK('Funções Transações'!Q244),"", 'Funções Transações'!Q244)</f>
        <v/>
      </c>
      <c r="I394" s="421" t="str">
        <f>IF(ISBLANK('Funções Transações'!S244),"", 'Funções Transações'!S244)</f>
        <v/>
      </c>
      <c r="J394" s="421" t="str">
        <f>IF(ISBLANK('Funções Transações'!T244),"", 'Funções Transações'!T244)</f>
        <v/>
      </c>
      <c r="K394" s="421" t="str">
        <f>IF(ISBLANK('Funções Transações'!U244),"", 'Funções Transações'!U244)</f>
        <v/>
      </c>
      <c r="L394" s="436"/>
      <c r="M394" s="450"/>
      <c r="N394" s="422" t="str">
        <f>IF(ISBLANK('Funções Transações'!R244),"", 'Funções Transações'!R244)</f>
        <v/>
      </c>
      <c r="O394" s="417" t="str">
        <f>IF(ISBLANK('Funções Transações'!AC244),"", 'Funções Transações'!AC244)</f>
        <v/>
      </c>
      <c r="P394" s="417" t="str">
        <f>IF(ISBLANK('Funções Transações'!AD244),"", 'Funções Transações'!AD244)</f>
        <v/>
      </c>
      <c r="Q394" s="417" t="str">
        <f>IF(ISBLANK('Funções Transações'!AE244),"", 'Funções Transações'!AE244)</f>
        <v/>
      </c>
      <c r="R394" s="417" t="str">
        <f>IF(ISBLANK('Funções Transações'!AF244),"", 'Funções Transações'!AF244)</f>
        <v/>
      </c>
      <c r="S394" s="429"/>
    </row>
    <row r="395" spans="1:19" ht="12.75" customHeight="1">
      <c r="A395" s="419" t="str">
        <f>IF(ISBLANK('Funções Transações'!C245),"", 'Funções Transações'!C245)</f>
        <v/>
      </c>
      <c r="B395" s="417" t="str">
        <f>IF((A395=""),"",LOOKUP(A395,'Casos de Uso'!$B$3:B$102,'Casos de Uso'!$C$3:C$102))</f>
        <v/>
      </c>
      <c r="C395" s="417" t="str">
        <f>IF(ISBLANK('Funções Transações'!B245),"",'Funções Transações'!B245)</f>
        <v/>
      </c>
      <c r="D395" s="420" t="str">
        <f>IF(ISBLANK('Funções Transações'!M245),"", 'Funções Transações'!M245)</f>
        <v/>
      </c>
      <c r="E395" s="420" t="str">
        <f>IF(ISBLANK('Funções Transações'!N245),"", 'Funções Transações'!N245)</f>
        <v/>
      </c>
      <c r="F395" s="420" t="str">
        <f>IF(ISBLANK('Funções Transações'!O245),"", 'Funções Transações'!O245)</f>
        <v/>
      </c>
      <c r="G395" s="420" t="str">
        <f>IF(ISBLANK('Funções Transações'!P245),"", 'Funções Transações'!P245)</f>
        <v/>
      </c>
      <c r="H395" s="420" t="str">
        <f>IF(ISBLANK('Funções Transações'!Q245),"", 'Funções Transações'!Q245)</f>
        <v/>
      </c>
      <c r="I395" s="421" t="str">
        <f>IF(ISBLANK('Funções Transações'!S245),"", 'Funções Transações'!S245)</f>
        <v/>
      </c>
      <c r="J395" s="421" t="str">
        <f>IF(ISBLANK('Funções Transações'!T245),"", 'Funções Transações'!T245)</f>
        <v/>
      </c>
      <c r="K395" s="421" t="str">
        <f>IF(ISBLANK('Funções Transações'!U245),"", 'Funções Transações'!U245)</f>
        <v/>
      </c>
      <c r="L395" s="436"/>
      <c r="M395" s="450"/>
      <c r="N395" s="422" t="str">
        <f>IF(ISBLANK('Funções Transações'!R245),"", 'Funções Transações'!R245)</f>
        <v/>
      </c>
      <c r="O395" s="417" t="str">
        <f>IF(ISBLANK('Funções Transações'!AC245),"", 'Funções Transações'!AC245)</f>
        <v/>
      </c>
      <c r="P395" s="417" t="str">
        <f>IF(ISBLANK('Funções Transações'!AD245),"", 'Funções Transações'!AD245)</f>
        <v/>
      </c>
      <c r="Q395" s="417" t="str">
        <f>IF(ISBLANK('Funções Transações'!AE245),"", 'Funções Transações'!AE245)</f>
        <v/>
      </c>
      <c r="R395" s="417" t="str">
        <f>IF(ISBLANK('Funções Transações'!AF245),"", 'Funções Transações'!AF245)</f>
        <v/>
      </c>
      <c r="S395" s="429"/>
    </row>
    <row r="396" spans="1:19" ht="12.75" customHeight="1">
      <c r="A396" s="419" t="str">
        <f>IF(ISBLANK('Funções Transações'!C246),"", 'Funções Transações'!C246)</f>
        <v/>
      </c>
      <c r="B396" s="417" t="str">
        <f>IF((A396=""),"",LOOKUP(A396,'Casos de Uso'!$B$3:B$102,'Casos de Uso'!$C$3:C$102))</f>
        <v/>
      </c>
      <c r="C396" s="417" t="str">
        <f>IF(ISBLANK('Funções Transações'!B246),"",'Funções Transações'!B246)</f>
        <v/>
      </c>
      <c r="D396" s="420" t="str">
        <f>IF(ISBLANK('Funções Transações'!M246),"", 'Funções Transações'!M246)</f>
        <v/>
      </c>
      <c r="E396" s="420" t="str">
        <f>IF(ISBLANK('Funções Transações'!N246),"", 'Funções Transações'!N246)</f>
        <v/>
      </c>
      <c r="F396" s="420" t="str">
        <f>IF(ISBLANK('Funções Transações'!O246),"", 'Funções Transações'!O246)</f>
        <v/>
      </c>
      <c r="G396" s="420" t="str">
        <f>IF(ISBLANK('Funções Transações'!P246),"", 'Funções Transações'!P246)</f>
        <v/>
      </c>
      <c r="H396" s="420" t="str">
        <f>IF(ISBLANK('Funções Transações'!Q246),"", 'Funções Transações'!Q246)</f>
        <v/>
      </c>
      <c r="I396" s="421" t="str">
        <f>IF(ISBLANK('Funções Transações'!S246),"", 'Funções Transações'!S246)</f>
        <v/>
      </c>
      <c r="J396" s="421" t="str">
        <f>IF(ISBLANK('Funções Transações'!T246),"", 'Funções Transações'!T246)</f>
        <v/>
      </c>
      <c r="K396" s="421" t="str">
        <f>IF(ISBLANK('Funções Transações'!U246),"", 'Funções Transações'!U246)</f>
        <v/>
      </c>
      <c r="L396" s="436"/>
      <c r="M396" s="450"/>
      <c r="N396" s="422" t="str">
        <f>IF(ISBLANK('Funções Transações'!R246),"", 'Funções Transações'!R246)</f>
        <v/>
      </c>
      <c r="O396" s="417" t="str">
        <f>IF(ISBLANK('Funções Transações'!AC246),"", 'Funções Transações'!AC246)</f>
        <v/>
      </c>
      <c r="P396" s="417" t="str">
        <f>IF(ISBLANK('Funções Transações'!AD246),"", 'Funções Transações'!AD246)</f>
        <v/>
      </c>
      <c r="Q396" s="417" t="str">
        <f>IF(ISBLANK('Funções Transações'!AE246),"", 'Funções Transações'!AE246)</f>
        <v/>
      </c>
      <c r="R396" s="417" t="str">
        <f>IF(ISBLANK('Funções Transações'!AF246),"", 'Funções Transações'!AF246)</f>
        <v/>
      </c>
      <c r="S396" s="429"/>
    </row>
    <row r="397" spans="1:19" ht="12.75" customHeight="1">
      <c r="A397" s="419" t="str">
        <f>IF(ISBLANK('Funções Transações'!C247),"", 'Funções Transações'!C247)</f>
        <v/>
      </c>
      <c r="B397" s="417" t="str">
        <f>IF((A397=""),"",LOOKUP(A397,'Casos de Uso'!$B$3:B$102,'Casos de Uso'!$C$3:C$102))</f>
        <v/>
      </c>
      <c r="C397" s="417" t="str">
        <f>IF(ISBLANK('Funções Transações'!B247),"",'Funções Transações'!B247)</f>
        <v/>
      </c>
      <c r="D397" s="420" t="str">
        <f>IF(ISBLANK('Funções Transações'!M247),"", 'Funções Transações'!M247)</f>
        <v/>
      </c>
      <c r="E397" s="420" t="str">
        <f>IF(ISBLANK('Funções Transações'!N247),"", 'Funções Transações'!N247)</f>
        <v/>
      </c>
      <c r="F397" s="420" t="str">
        <f>IF(ISBLANK('Funções Transações'!O247),"", 'Funções Transações'!O247)</f>
        <v/>
      </c>
      <c r="G397" s="420" t="str">
        <f>IF(ISBLANK('Funções Transações'!P247),"", 'Funções Transações'!P247)</f>
        <v/>
      </c>
      <c r="H397" s="420" t="str">
        <f>IF(ISBLANK('Funções Transações'!Q247),"", 'Funções Transações'!Q247)</f>
        <v/>
      </c>
      <c r="I397" s="421" t="str">
        <f>IF(ISBLANK('Funções Transações'!S247),"", 'Funções Transações'!S247)</f>
        <v/>
      </c>
      <c r="J397" s="421" t="str">
        <f>IF(ISBLANK('Funções Transações'!T247),"", 'Funções Transações'!T247)</f>
        <v/>
      </c>
      <c r="K397" s="421" t="str">
        <f>IF(ISBLANK('Funções Transações'!U247),"", 'Funções Transações'!U247)</f>
        <v/>
      </c>
      <c r="L397" s="436"/>
      <c r="M397" s="450"/>
      <c r="N397" s="422" t="str">
        <f>IF(ISBLANK('Funções Transações'!R247),"", 'Funções Transações'!R247)</f>
        <v/>
      </c>
      <c r="O397" s="417" t="str">
        <f>IF(ISBLANK('Funções Transações'!AC247),"", 'Funções Transações'!AC247)</f>
        <v/>
      </c>
      <c r="P397" s="417" t="str">
        <f>IF(ISBLANK('Funções Transações'!AD247),"", 'Funções Transações'!AD247)</f>
        <v/>
      </c>
      <c r="Q397" s="417" t="str">
        <f>IF(ISBLANK('Funções Transações'!AE247),"", 'Funções Transações'!AE247)</f>
        <v/>
      </c>
      <c r="R397" s="417" t="str">
        <f>IF(ISBLANK('Funções Transações'!AF247),"", 'Funções Transações'!AF247)</f>
        <v/>
      </c>
      <c r="S397" s="429"/>
    </row>
    <row r="398" spans="1:19" ht="12.75" customHeight="1">
      <c r="A398" s="419" t="str">
        <f>IF(ISBLANK('Funções Transações'!C248),"", 'Funções Transações'!C248)</f>
        <v/>
      </c>
      <c r="B398" s="417" t="str">
        <f>IF((A398=""),"",LOOKUP(A398,'Casos de Uso'!$B$3:B$102,'Casos de Uso'!$C$3:C$102))</f>
        <v/>
      </c>
      <c r="C398" s="417" t="str">
        <f>IF(ISBLANK('Funções Transações'!B248),"",'Funções Transações'!B248)</f>
        <v/>
      </c>
      <c r="D398" s="420" t="str">
        <f>IF(ISBLANK('Funções Transações'!M248),"", 'Funções Transações'!M248)</f>
        <v/>
      </c>
      <c r="E398" s="420" t="str">
        <f>IF(ISBLANK('Funções Transações'!N248),"", 'Funções Transações'!N248)</f>
        <v/>
      </c>
      <c r="F398" s="420" t="str">
        <f>IF(ISBLANK('Funções Transações'!O248),"", 'Funções Transações'!O248)</f>
        <v/>
      </c>
      <c r="G398" s="420" t="str">
        <f>IF(ISBLANK('Funções Transações'!P248),"", 'Funções Transações'!P248)</f>
        <v/>
      </c>
      <c r="H398" s="420" t="str">
        <f>IF(ISBLANK('Funções Transações'!Q248),"", 'Funções Transações'!Q248)</f>
        <v/>
      </c>
      <c r="I398" s="421" t="str">
        <f>IF(ISBLANK('Funções Transações'!S248),"", 'Funções Transações'!S248)</f>
        <v/>
      </c>
      <c r="J398" s="421" t="str">
        <f>IF(ISBLANK('Funções Transações'!T248),"", 'Funções Transações'!T248)</f>
        <v/>
      </c>
      <c r="K398" s="421" t="str">
        <f>IF(ISBLANK('Funções Transações'!U248),"", 'Funções Transações'!U248)</f>
        <v/>
      </c>
      <c r="L398" s="436"/>
      <c r="M398" s="450"/>
      <c r="N398" s="422" t="str">
        <f>IF(ISBLANK('Funções Transações'!R248),"", 'Funções Transações'!R248)</f>
        <v/>
      </c>
      <c r="O398" s="417" t="str">
        <f>IF(ISBLANK('Funções Transações'!AC248),"", 'Funções Transações'!AC248)</f>
        <v/>
      </c>
      <c r="P398" s="417" t="str">
        <f>IF(ISBLANK('Funções Transações'!AD248),"", 'Funções Transações'!AD248)</f>
        <v/>
      </c>
      <c r="Q398" s="417" t="str">
        <f>IF(ISBLANK('Funções Transações'!AE248),"", 'Funções Transações'!AE248)</f>
        <v/>
      </c>
      <c r="R398" s="417" t="str">
        <f>IF(ISBLANK('Funções Transações'!AF248),"", 'Funções Transações'!AF248)</f>
        <v/>
      </c>
      <c r="S398" s="429"/>
    </row>
    <row r="399" spans="1:19" ht="12.75" customHeight="1">
      <c r="A399" s="419" t="str">
        <f>IF(ISBLANK('Funções Transações'!C249),"", 'Funções Transações'!C249)</f>
        <v/>
      </c>
      <c r="B399" s="417" t="str">
        <f>IF((A399=""),"",LOOKUP(A399,'Casos de Uso'!$B$3:B$102,'Casos de Uso'!$C$3:C$102))</f>
        <v/>
      </c>
      <c r="C399" s="417" t="str">
        <f>IF(ISBLANK('Funções Transações'!B249),"",'Funções Transações'!B249)</f>
        <v/>
      </c>
      <c r="D399" s="420" t="str">
        <f>IF(ISBLANK('Funções Transações'!M249),"", 'Funções Transações'!M249)</f>
        <v/>
      </c>
      <c r="E399" s="420" t="str">
        <f>IF(ISBLANK('Funções Transações'!N249),"", 'Funções Transações'!N249)</f>
        <v/>
      </c>
      <c r="F399" s="420" t="str">
        <f>IF(ISBLANK('Funções Transações'!O249),"", 'Funções Transações'!O249)</f>
        <v/>
      </c>
      <c r="G399" s="420" t="str">
        <f>IF(ISBLANK('Funções Transações'!P249),"", 'Funções Transações'!P249)</f>
        <v/>
      </c>
      <c r="H399" s="420" t="str">
        <f>IF(ISBLANK('Funções Transações'!Q249),"", 'Funções Transações'!Q249)</f>
        <v/>
      </c>
      <c r="I399" s="421" t="str">
        <f>IF(ISBLANK('Funções Transações'!S249),"", 'Funções Transações'!S249)</f>
        <v/>
      </c>
      <c r="J399" s="421" t="str">
        <f>IF(ISBLANK('Funções Transações'!T249),"", 'Funções Transações'!T249)</f>
        <v/>
      </c>
      <c r="K399" s="421" t="str">
        <f>IF(ISBLANK('Funções Transações'!U249),"", 'Funções Transações'!U249)</f>
        <v/>
      </c>
      <c r="L399" s="436"/>
      <c r="M399" s="450"/>
      <c r="N399" s="422" t="str">
        <f>IF(ISBLANK('Funções Transações'!R249),"", 'Funções Transações'!R249)</f>
        <v/>
      </c>
      <c r="O399" s="417" t="str">
        <f>IF(ISBLANK('Funções Transações'!AC249),"", 'Funções Transações'!AC249)</f>
        <v/>
      </c>
      <c r="P399" s="417" t="str">
        <f>IF(ISBLANK('Funções Transações'!AD249),"", 'Funções Transações'!AD249)</f>
        <v/>
      </c>
      <c r="Q399" s="417" t="str">
        <f>IF(ISBLANK('Funções Transações'!AE249),"", 'Funções Transações'!AE249)</f>
        <v/>
      </c>
      <c r="R399" s="417" t="str">
        <f>IF(ISBLANK('Funções Transações'!AF249),"", 'Funções Transações'!AF249)</f>
        <v/>
      </c>
      <c r="S399" s="429"/>
    </row>
    <row r="400" spans="1:19" ht="12.75" customHeight="1">
      <c r="A400" s="419" t="str">
        <f>IF(ISBLANK('Funções Transações'!C250),"", 'Funções Transações'!C250)</f>
        <v/>
      </c>
      <c r="B400" s="417" t="str">
        <f>IF((A400=""),"",LOOKUP(A400,'Casos de Uso'!$B$3:B$102,'Casos de Uso'!$C$3:C$102))</f>
        <v/>
      </c>
      <c r="C400" s="417" t="str">
        <f>IF(ISBLANK('Funções Transações'!B250),"",'Funções Transações'!B250)</f>
        <v/>
      </c>
      <c r="D400" s="420" t="str">
        <f>IF(ISBLANK('Funções Transações'!M250),"", 'Funções Transações'!M250)</f>
        <v/>
      </c>
      <c r="E400" s="420" t="str">
        <f>IF(ISBLANK('Funções Transações'!N250),"", 'Funções Transações'!N250)</f>
        <v/>
      </c>
      <c r="F400" s="420" t="str">
        <f>IF(ISBLANK('Funções Transações'!O250),"", 'Funções Transações'!O250)</f>
        <v/>
      </c>
      <c r="G400" s="420" t="str">
        <f>IF(ISBLANK('Funções Transações'!P250),"", 'Funções Transações'!P250)</f>
        <v/>
      </c>
      <c r="H400" s="420" t="str">
        <f>IF(ISBLANK('Funções Transações'!Q250),"", 'Funções Transações'!Q250)</f>
        <v/>
      </c>
      <c r="I400" s="421" t="str">
        <f>IF(ISBLANK('Funções Transações'!S250),"", 'Funções Transações'!S250)</f>
        <v/>
      </c>
      <c r="J400" s="421" t="str">
        <f>IF(ISBLANK('Funções Transações'!T250),"", 'Funções Transações'!T250)</f>
        <v/>
      </c>
      <c r="K400" s="421" t="str">
        <f>IF(ISBLANK('Funções Transações'!U250),"", 'Funções Transações'!U250)</f>
        <v/>
      </c>
      <c r="L400" s="436"/>
      <c r="M400" s="450"/>
      <c r="N400" s="422" t="str">
        <f>IF(ISBLANK('Funções Transações'!R250),"", 'Funções Transações'!R250)</f>
        <v/>
      </c>
      <c r="O400" s="417" t="str">
        <f>IF(ISBLANK('Funções Transações'!AC250),"", 'Funções Transações'!AC250)</f>
        <v/>
      </c>
      <c r="P400" s="417" t="str">
        <f>IF(ISBLANK('Funções Transações'!AD250),"", 'Funções Transações'!AD250)</f>
        <v/>
      </c>
      <c r="Q400" s="417" t="str">
        <f>IF(ISBLANK('Funções Transações'!AE250),"", 'Funções Transações'!AE250)</f>
        <v/>
      </c>
      <c r="R400" s="417" t="str">
        <f>IF(ISBLANK('Funções Transações'!AF250),"", 'Funções Transações'!AF250)</f>
        <v/>
      </c>
      <c r="S400" s="429"/>
    </row>
    <row r="401" spans="1:19" ht="12.75" customHeight="1">
      <c r="A401" s="419" t="str">
        <f>IF(ISBLANK('Funções Transações'!C251),"", 'Funções Transações'!C251)</f>
        <v/>
      </c>
      <c r="B401" s="417" t="str">
        <f>IF((A401=""),"",LOOKUP(A401,'Casos de Uso'!$B$3:B$102,'Casos de Uso'!$C$3:C$102))</f>
        <v/>
      </c>
      <c r="C401" s="417" t="str">
        <f>IF(ISBLANK('Funções Transações'!B251),"",'Funções Transações'!B251)</f>
        <v/>
      </c>
      <c r="D401" s="420" t="str">
        <f>IF(ISBLANK('Funções Transações'!M251),"", 'Funções Transações'!M251)</f>
        <v/>
      </c>
      <c r="E401" s="420" t="str">
        <f>IF(ISBLANK('Funções Transações'!N251),"", 'Funções Transações'!N251)</f>
        <v/>
      </c>
      <c r="F401" s="420" t="str">
        <f>IF(ISBLANK('Funções Transações'!O251),"", 'Funções Transações'!O251)</f>
        <v/>
      </c>
      <c r="G401" s="420" t="str">
        <f>IF(ISBLANK('Funções Transações'!P251),"", 'Funções Transações'!P251)</f>
        <v/>
      </c>
      <c r="H401" s="420" t="str">
        <f>IF(ISBLANK('Funções Transações'!Q251),"", 'Funções Transações'!Q251)</f>
        <v/>
      </c>
      <c r="I401" s="421" t="str">
        <f>IF(ISBLANK('Funções Transações'!S251),"", 'Funções Transações'!S251)</f>
        <v/>
      </c>
      <c r="J401" s="421" t="str">
        <f>IF(ISBLANK('Funções Transações'!T251),"", 'Funções Transações'!T251)</f>
        <v/>
      </c>
      <c r="K401" s="421" t="str">
        <f>IF(ISBLANK('Funções Transações'!U251),"", 'Funções Transações'!U251)</f>
        <v/>
      </c>
      <c r="L401" s="436"/>
      <c r="M401" s="450"/>
      <c r="N401" s="422" t="str">
        <f>IF(ISBLANK('Funções Transações'!R251),"", 'Funções Transações'!R251)</f>
        <v/>
      </c>
      <c r="O401" s="417" t="str">
        <f>IF(ISBLANK('Funções Transações'!AC251),"", 'Funções Transações'!AC251)</f>
        <v/>
      </c>
      <c r="P401" s="417" t="str">
        <f>IF(ISBLANK('Funções Transações'!AD251),"", 'Funções Transações'!AD251)</f>
        <v/>
      </c>
      <c r="Q401" s="417" t="str">
        <f>IF(ISBLANK('Funções Transações'!AE251),"", 'Funções Transações'!AE251)</f>
        <v/>
      </c>
      <c r="R401" s="417" t="str">
        <f>IF(ISBLANK('Funções Transações'!AF251),"", 'Funções Transações'!AF251)</f>
        <v/>
      </c>
      <c r="S401" s="429"/>
    </row>
    <row r="402" spans="1:19" ht="12.75" customHeight="1">
      <c r="A402" s="419" t="str">
        <f>IF(ISBLANK('Funções Transações'!C252),"", 'Funções Transações'!C252)</f>
        <v/>
      </c>
      <c r="B402" s="417" t="str">
        <f>IF((A402=""),"",LOOKUP(A402,'Casos de Uso'!$B$3:B$102,'Casos de Uso'!$C$3:C$102))</f>
        <v/>
      </c>
      <c r="C402" s="417" t="str">
        <f>IF(ISBLANK('Funções Transações'!B252),"",'Funções Transações'!B252)</f>
        <v/>
      </c>
      <c r="D402" s="420" t="str">
        <f>IF(ISBLANK('Funções Transações'!M252),"", 'Funções Transações'!M252)</f>
        <v/>
      </c>
      <c r="E402" s="420" t="str">
        <f>IF(ISBLANK('Funções Transações'!N252),"", 'Funções Transações'!N252)</f>
        <v/>
      </c>
      <c r="F402" s="420" t="str">
        <f>IF(ISBLANK('Funções Transações'!O252),"", 'Funções Transações'!O252)</f>
        <v/>
      </c>
      <c r="G402" s="420" t="str">
        <f>IF(ISBLANK('Funções Transações'!P252),"", 'Funções Transações'!P252)</f>
        <v/>
      </c>
      <c r="H402" s="420" t="str">
        <f>IF(ISBLANK('Funções Transações'!Q252),"", 'Funções Transações'!Q252)</f>
        <v/>
      </c>
      <c r="I402" s="421" t="str">
        <f>IF(ISBLANK('Funções Transações'!S252),"", 'Funções Transações'!S252)</f>
        <v/>
      </c>
      <c r="J402" s="421" t="str">
        <f>IF(ISBLANK('Funções Transações'!T252),"", 'Funções Transações'!T252)</f>
        <v/>
      </c>
      <c r="K402" s="421" t="str">
        <f>IF(ISBLANK('Funções Transações'!U252),"", 'Funções Transações'!U252)</f>
        <v/>
      </c>
      <c r="L402" s="436"/>
      <c r="M402" s="450"/>
      <c r="N402" s="422" t="str">
        <f>IF(ISBLANK('Funções Transações'!R252),"", 'Funções Transações'!R252)</f>
        <v/>
      </c>
      <c r="O402" s="417" t="str">
        <f>IF(ISBLANK('Funções Transações'!AC252),"", 'Funções Transações'!AC252)</f>
        <v/>
      </c>
      <c r="P402" s="417" t="str">
        <f>IF(ISBLANK('Funções Transações'!AD252),"", 'Funções Transações'!AD252)</f>
        <v/>
      </c>
      <c r="Q402" s="417" t="str">
        <f>IF(ISBLANK('Funções Transações'!AE252),"", 'Funções Transações'!AE252)</f>
        <v/>
      </c>
      <c r="R402" s="417" t="str">
        <f>IF(ISBLANK('Funções Transações'!AF252),"", 'Funções Transações'!AF252)</f>
        <v/>
      </c>
      <c r="S402" s="429"/>
    </row>
    <row r="403" spans="1:19" ht="12.75" customHeight="1">
      <c r="A403" s="419" t="str">
        <f>IF(ISBLANK('Funções Transações'!C253),"", 'Funções Transações'!C253)</f>
        <v/>
      </c>
      <c r="B403" s="417" t="str">
        <f>IF((A403=""),"",LOOKUP(A403,'Casos de Uso'!$B$3:B$102,'Casos de Uso'!$C$3:C$102))</f>
        <v/>
      </c>
      <c r="C403" s="417" t="str">
        <f>IF(ISBLANK('Funções Transações'!B253),"",'Funções Transações'!B253)</f>
        <v/>
      </c>
      <c r="D403" s="420" t="str">
        <f>IF(ISBLANK('Funções Transações'!M253),"", 'Funções Transações'!M253)</f>
        <v/>
      </c>
      <c r="E403" s="420" t="str">
        <f>IF(ISBLANK('Funções Transações'!N253),"", 'Funções Transações'!N253)</f>
        <v/>
      </c>
      <c r="F403" s="420" t="str">
        <f>IF(ISBLANK('Funções Transações'!O253),"", 'Funções Transações'!O253)</f>
        <v/>
      </c>
      <c r="G403" s="420" t="str">
        <f>IF(ISBLANK('Funções Transações'!P253),"", 'Funções Transações'!P253)</f>
        <v/>
      </c>
      <c r="H403" s="420" t="str">
        <f>IF(ISBLANK('Funções Transações'!Q253),"", 'Funções Transações'!Q253)</f>
        <v/>
      </c>
      <c r="I403" s="421" t="str">
        <f>IF(ISBLANK('Funções Transações'!S253),"", 'Funções Transações'!S253)</f>
        <v/>
      </c>
      <c r="J403" s="421" t="str">
        <f>IF(ISBLANK('Funções Transações'!T253),"", 'Funções Transações'!T253)</f>
        <v/>
      </c>
      <c r="K403" s="421" t="str">
        <f>IF(ISBLANK('Funções Transações'!U253),"", 'Funções Transações'!U253)</f>
        <v/>
      </c>
      <c r="L403" s="436"/>
      <c r="M403" s="450"/>
      <c r="N403" s="422" t="str">
        <f>IF(ISBLANK('Funções Transações'!R253),"", 'Funções Transações'!R253)</f>
        <v/>
      </c>
      <c r="O403" s="417" t="str">
        <f>IF(ISBLANK('Funções Transações'!AC253),"", 'Funções Transações'!AC253)</f>
        <v/>
      </c>
      <c r="P403" s="417" t="str">
        <f>IF(ISBLANK('Funções Transações'!AD253),"", 'Funções Transações'!AD253)</f>
        <v/>
      </c>
      <c r="Q403" s="417" t="str">
        <f>IF(ISBLANK('Funções Transações'!AE253),"", 'Funções Transações'!AE253)</f>
        <v/>
      </c>
      <c r="R403" s="417" t="str">
        <f>IF(ISBLANK('Funções Transações'!AF253),"", 'Funções Transações'!AF253)</f>
        <v/>
      </c>
      <c r="S403" s="429"/>
    </row>
    <row r="404" spans="1:19" ht="12.75" customHeight="1">
      <c r="A404" s="419" t="str">
        <f>IF(ISBLANK('Funções Transações'!C254),"", 'Funções Transações'!C254)</f>
        <v/>
      </c>
      <c r="B404" s="417" t="str">
        <f>IF((A404=""),"",LOOKUP(A404,'Casos de Uso'!$B$3:B$102,'Casos de Uso'!$C$3:C$102))</f>
        <v/>
      </c>
      <c r="C404" s="417" t="str">
        <f>IF(ISBLANK('Funções Transações'!B254),"",'Funções Transações'!B254)</f>
        <v/>
      </c>
      <c r="D404" s="420" t="str">
        <f>IF(ISBLANK('Funções Transações'!M254),"", 'Funções Transações'!M254)</f>
        <v/>
      </c>
      <c r="E404" s="420" t="str">
        <f>IF(ISBLANK('Funções Transações'!N254),"", 'Funções Transações'!N254)</f>
        <v/>
      </c>
      <c r="F404" s="420" t="str">
        <f>IF(ISBLANK('Funções Transações'!O254),"", 'Funções Transações'!O254)</f>
        <v/>
      </c>
      <c r="G404" s="420" t="str">
        <f>IF(ISBLANK('Funções Transações'!P254),"", 'Funções Transações'!P254)</f>
        <v/>
      </c>
      <c r="H404" s="420" t="str">
        <f>IF(ISBLANK('Funções Transações'!Q254),"", 'Funções Transações'!Q254)</f>
        <v/>
      </c>
      <c r="I404" s="421" t="str">
        <f>IF(ISBLANK('Funções Transações'!S254),"", 'Funções Transações'!S254)</f>
        <v/>
      </c>
      <c r="J404" s="421" t="str">
        <f>IF(ISBLANK('Funções Transações'!T254),"", 'Funções Transações'!T254)</f>
        <v/>
      </c>
      <c r="K404" s="421" t="str">
        <f>IF(ISBLANK('Funções Transações'!U254),"", 'Funções Transações'!U254)</f>
        <v/>
      </c>
      <c r="L404" s="436"/>
      <c r="M404" s="450"/>
      <c r="N404" s="422" t="str">
        <f>IF(ISBLANK('Funções Transações'!R254),"", 'Funções Transações'!R254)</f>
        <v/>
      </c>
      <c r="O404" s="417" t="str">
        <f>IF(ISBLANK('Funções Transações'!AC254),"", 'Funções Transações'!AC254)</f>
        <v/>
      </c>
      <c r="P404" s="417" t="str">
        <f>IF(ISBLANK('Funções Transações'!AD254),"", 'Funções Transações'!AD254)</f>
        <v/>
      </c>
      <c r="Q404" s="417" t="str">
        <f>IF(ISBLANK('Funções Transações'!AE254),"", 'Funções Transações'!AE254)</f>
        <v/>
      </c>
      <c r="R404" s="417" t="str">
        <f>IF(ISBLANK('Funções Transações'!AF254),"", 'Funções Transações'!AF254)</f>
        <v/>
      </c>
      <c r="S404" s="429"/>
    </row>
    <row r="405" spans="1:19" ht="12.75" customHeight="1">
      <c r="A405" s="419" t="str">
        <f>IF(ISBLANK('Funções Transações'!C255),"", 'Funções Transações'!C255)</f>
        <v/>
      </c>
      <c r="B405" s="417" t="str">
        <f>IF((A405=""),"",LOOKUP(A405,'Casos de Uso'!$B$3:B$102,'Casos de Uso'!$C$3:C$102))</f>
        <v/>
      </c>
      <c r="C405" s="417" t="str">
        <f>IF(ISBLANK('Funções Transações'!B255),"",'Funções Transações'!B255)</f>
        <v/>
      </c>
      <c r="D405" s="420" t="str">
        <f>IF(ISBLANK('Funções Transações'!M255),"", 'Funções Transações'!M255)</f>
        <v/>
      </c>
      <c r="E405" s="420" t="str">
        <f>IF(ISBLANK('Funções Transações'!N255),"", 'Funções Transações'!N255)</f>
        <v/>
      </c>
      <c r="F405" s="420" t="str">
        <f>IF(ISBLANK('Funções Transações'!O255),"", 'Funções Transações'!O255)</f>
        <v/>
      </c>
      <c r="G405" s="420" t="str">
        <f>IF(ISBLANK('Funções Transações'!P255),"", 'Funções Transações'!P255)</f>
        <v/>
      </c>
      <c r="H405" s="420" t="str">
        <f>IF(ISBLANK('Funções Transações'!Q255),"", 'Funções Transações'!Q255)</f>
        <v/>
      </c>
      <c r="I405" s="421" t="str">
        <f>IF(ISBLANK('Funções Transações'!S255),"", 'Funções Transações'!S255)</f>
        <v/>
      </c>
      <c r="J405" s="421" t="str">
        <f>IF(ISBLANK('Funções Transações'!T255),"", 'Funções Transações'!T255)</f>
        <v/>
      </c>
      <c r="K405" s="421" t="str">
        <f>IF(ISBLANK('Funções Transações'!U255),"", 'Funções Transações'!U255)</f>
        <v/>
      </c>
      <c r="L405" s="436"/>
      <c r="M405" s="450"/>
      <c r="N405" s="422" t="str">
        <f>IF(ISBLANK('Funções Transações'!R255),"", 'Funções Transações'!R255)</f>
        <v/>
      </c>
      <c r="O405" s="417" t="str">
        <f>IF(ISBLANK('Funções Transações'!AC255),"", 'Funções Transações'!AC255)</f>
        <v/>
      </c>
      <c r="P405" s="417" t="str">
        <f>IF(ISBLANK('Funções Transações'!AD255),"", 'Funções Transações'!AD255)</f>
        <v/>
      </c>
      <c r="Q405" s="417" t="str">
        <f>IF(ISBLANK('Funções Transações'!AE255),"", 'Funções Transações'!AE255)</f>
        <v/>
      </c>
      <c r="R405" s="417" t="str">
        <f>IF(ISBLANK('Funções Transações'!AF255),"", 'Funções Transações'!AF255)</f>
        <v/>
      </c>
      <c r="S405" s="429"/>
    </row>
    <row r="406" spans="1:19" ht="12.75" customHeight="1">
      <c r="A406" s="419" t="str">
        <f>IF(ISBLANK('Funções Transações'!C256),"", 'Funções Transações'!C256)</f>
        <v/>
      </c>
      <c r="B406" s="417" t="str">
        <f>IF((A406=""),"",LOOKUP(A406,'Casos de Uso'!$B$3:B$102,'Casos de Uso'!$C$3:C$102))</f>
        <v/>
      </c>
      <c r="C406" s="417" t="str">
        <f>IF(ISBLANK('Funções Transações'!B256),"",'Funções Transações'!B256)</f>
        <v/>
      </c>
      <c r="D406" s="420" t="str">
        <f>IF(ISBLANK('Funções Transações'!M256),"", 'Funções Transações'!M256)</f>
        <v/>
      </c>
      <c r="E406" s="420" t="str">
        <f>IF(ISBLANK('Funções Transações'!N256),"", 'Funções Transações'!N256)</f>
        <v/>
      </c>
      <c r="F406" s="420" t="str">
        <f>IF(ISBLANK('Funções Transações'!O256),"", 'Funções Transações'!O256)</f>
        <v/>
      </c>
      <c r="G406" s="420" t="str">
        <f>IF(ISBLANK('Funções Transações'!P256),"", 'Funções Transações'!P256)</f>
        <v/>
      </c>
      <c r="H406" s="420" t="str">
        <f>IF(ISBLANK('Funções Transações'!Q256),"", 'Funções Transações'!Q256)</f>
        <v/>
      </c>
      <c r="I406" s="421" t="str">
        <f>IF(ISBLANK('Funções Transações'!S256),"", 'Funções Transações'!S256)</f>
        <v/>
      </c>
      <c r="J406" s="421" t="str">
        <f>IF(ISBLANK('Funções Transações'!T256),"", 'Funções Transações'!T256)</f>
        <v/>
      </c>
      <c r="K406" s="421" t="str">
        <f>IF(ISBLANK('Funções Transações'!U256),"", 'Funções Transações'!U256)</f>
        <v/>
      </c>
      <c r="L406" s="436"/>
      <c r="M406" s="450"/>
      <c r="N406" s="422" t="str">
        <f>IF(ISBLANK('Funções Transações'!R256),"", 'Funções Transações'!R256)</f>
        <v/>
      </c>
      <c r="O406" s="417" t="str">
        <f>IF(ISBLANK('Funções Transações'!AC256),"", 'Funções Transações'!AC256)</f>
        <v/>
      </c>
      <c r="P406" s="417" t="str">
        <f>IF(ISBLANK('Funções Transações'!AD256),"", 'Funções Transações'!AD256)</f>
        <v/>
      </c>
      <c r="Q406" s="417" t="str">
        <f>IF(ISBLANK('Funções Transações'!AE256),"", 'Funções Transações'!AE256)</f>
        <v/>
      </c>
      <c r="R406" s="417" t="str">
        <f>IF(ISBLANK('Funções Transações'!AF256),"", 'Funções Transações'!AF256)</f>
        <v/>
      </c>
      <c r="S406" s="429"/>
    </row>
    <row r="407" spans="1:19" ht="12.75" customHeight="1">
      <c r="A407" s="419" t="str">
        <f>IF(ISBLANK('Funções Transações'!C257),"", 'Funções Transações'!C257)</f>
        <v/>
      </c>
      <c r="B407" s="417" t="str">
        <f>IF((A407=""),"",LOOKUP(A407,'Casos de Uso'!$B$3:B$102,'Casos de Uso'!$C$3:C$102))</f>
        <v/>
      </c>
      <c r="C407" s="417" t="str">
        <f>IF(ISBLANK('Funções Transações'!B257),"",'Funções Transações'!B257)</f>
        <v/>
      </c>
      <c r="D407" s="420" t="str">
        <f>IF(ISBLANK('Funções Transações'!M257),"", 'Funções Transações'!M257)</f>
        <v/>
      </c>
      <c r="E407" s="420" t="str">
        <f>IF(ISBLANK('Funções Transações'!N257),"", 'Funções Transações'!N257)</f>
        <v/>
      </c>
      <c r="F407" s="420" t="str">
        <f>IF(ISBLANK('Funções Transações'!O257),"", 'Funções Transações'!O257)</f>
        <v/>
      </c>
      <c r="G407" s="420" t="str">
        <f>IF(ISBLANK('Funções Transações'!P257),"", 'Funções Transações'!P257)</f>
        <v/>
      </c>
      <c r="H407" s="420" t="str">
        <f>IF(ISBLANK('Funções Transações'!Q257),"", 'Funções Transações'!Q257)</f>
        <v/>
      </c>
      <c r="I407" s="421" t="str">
        <f>IF(ISBLANK('Funções Transações'!S257),"", 'Funções Transações'!S257)</f>
        <v/>
      </c>
      <c r="J407" s="421" t="str">
        <f>IF(ISBLANK('Funções Transações'!T257),"", 'Funções Transações'!T257)</f>
        <v/>
      </c>
      <c r="K407" s="421" t="str">
        <f>IF(ISBLANK('Funções Transações'!U257),"", 'Funções Transações'!U257)</f>
        <v/>
      </c>
      <c r="L407" s="436"/>
      <c r="M407" s="450"/>
      <c r="N407" s="422" t="str">
        <f>IF(ISBLANK('Funções Transações'!R257),"", 'Funções Transações'!R257)</f>
        <v/>
      </c>
      <c r="O407" s="417" t="str">
        <f>IF(ISBLANK('Funções Transações'!AC257),"", 'Funções Transações'!AC257)</f>
        <v/>
      </c>
      <c r="P407" s="417" t="str">
        <f>IF(ISBLANK('Funções Transações'!AD257),"", 'Funções Transações'!AD257)</f>
        <v/>
      </c>
      <c r="Q407" s="417" t="str">
        <f>IF(ISBLANK('Funções Transações'!AE257),"", 'Funções Transações'!AE257)</f>
        <v/>
      </c>
      <c r="R407" s="417" t="str">
        <f>IF(ISBLANK('Funções Transações'!AF257),"", 'Funções Transações'!AF257)</f>
        <v/>
      </c>
      <c r="S407" s="429"/>
    </row>
    <row r="408" spans="1:19" ht="12.75" customHeight="1">
      <c r="A408" s="419" t="str">
        <f>IF(ISBLANK('Funções Transações'!C258),"", 'Funções Transações'!C258)</f>
        <v/>
      </c>
      <c r="B408" s="417" t="str">
        <f>IF((A408=""),"",LOOKUP(A408,'Casos de Uso'!$B$3:B$102,'Casos de Uso'!$C$3:C$102))</f>
        <v/>
      </c>
      <c r="C408" s="417" t="str">
        <f>IF(ISBLANK('Funções Transações'!B258),"",'Funções Transações'!B258)</f>
        <v/>
      </c>
      <c r="D408" s="420" t="str">
        <f>IF(ISBLANK('Funções Transações'!M258),"", 'Funções Transações'!M258)</f>
        <v/>
      </c>
      <c r="E408" s="420" t="str">
        <f>IF(ISBLANK('Funções Transações'!N258),"", 'Funções Transações'!N258)</f>
        <v/>
      </c>
      <c r="F408" s="420" t="str">
        <f>IF(ISBLANK('Funções Transações'!O258),"", 'Funções Transações'!O258)</f>
        <v/>
      </c>
      <c r="G408" s="420" t="str">
        <f>IF(ISBLANK('Funções Transações'!P258),"", 'Funções Transações'!P258)</f>
        <v/>
      </c>
      <c r="H408" s="420" t="str">
        <f>IF(ISBLANK('Funções Transações'!Q258),"", 'Funções Transações'!Q258)</f>
        <v/>
      </c>
      <c r="I408" s="421" t="str">
        <f>IF(ISBLANK('Funções Transações'!S258),"", 'Funções Transações'!S258)</f>
        <v/>
      </c>
      <c r="J408" s="421" t="str">
        <f>IF(ISBLANK('Funções Transações'!T258),"", 'Funções Transações'!T258)</f>
        <v/>
      </c>
      <c r="K408" s="421" t="str">
        <f>IF(ISBLANK('Funções Transações'!U258),"", 'Funções Transações'!U258)</f>
        <v/>
      </c>
      <c r="L408" s="436"/>
      <c r="M408" s="450"/>
      <c r="N408" s="422" t="str">
        <f>IF(ISBLANK('Funções Transações'!R258),"", 'Funções Transações'!R258)</f>
        <v/>
      </c>
      <c r="O408" s="417" t="str">
        <f>IF(ISBLANK('Funções Transações'!AC258),"", 'Funções Transações'!AC258)</f>
        <v/>
      </c>
      <c r="P408" s="417" t="str">
        <f>IF(ISBLANK('Funções Transações'!AD258),"", 'Funções Transações'!AD258)</f>
        <v/>
      </c>
      <c r="Q408" s="417" t="str">
        <f>IF(ISBLANK('Funções Transações'!AE258),"", 'Funções Transações'!AE258)</f>
        <v/>
      </c>
      <c r="R408" s="417" t="str">
        <f>IF(ISBLANK('Funções Transações'!AF258),"", 'Funções Transações'!AF258)</f>
        <v/>
      </c>
      <c r="S408" s="429"/>
    </row>
    <row r="409" spans="1:19" ht="12.75" customHeight="1">
      <c r="A409" s="419" t="str">
        <f>IF(ISBLANK('Funções Transações'!C259),"", 'Funções Transações'!C259)</f>
        <v/>
      </c>
      <c r="B409" s="417" t="str">
        <f>IF((A409=""),"",LOOKUP(A409,'Casos de Uso'!$B$3:B$102,'Casos de Uso'!$C$3:C$102))</f>
        <v/>
      </c>
      <c r="C409" s="417" t="str">
        <f>IF(ISBLANK('Funções Transações'!B259),"",'Funções Transações'!B259)</f>
        <v/>
      </c>
      <c r="D409" s="420" t="str">
        <f>IF(ISBLANK('Funções Transações'!M259),"", 'Funções Transações'!M259)</f>
        <v/>
      </c>
      <c r="E409" s="420" t="str">
        <f>IF(ISBLANK('Funções Transações'!N259),"", 'Funções Transações'!N259)</f>
        <v/>
      </c>
      <c r="F409" s="420" t="str">
        <f>IF(ISBLANK('Funções Transações'!O259),"", 'Funções Transações'!O259)</f>
        <v/>
      </c>
      <c r="G409" s="420" t="str">
        <f>IF(ISBLANK('Funções Transações'!P259),"", 'Funções Transações'!P259)</f>
        <v/>
      </c>
      <c r="H409" s="420" t="str">
        <f>IF(ISBLANK('Funções Transações'!Q259),"", 'Funções Transações'!Q259)</f>
        <v/>
      </c>
      <c r="I409" s="421" t="str">
        <f>IF(ISBLANK('Funções Transações'!S259),"", 'Funções Transações'!S259)</f>
        <v/>
      </c>
      <c r="J409" s="421" t="str">
        <f>IF(ISBLANK('Funções Transações'!T259),"", 'Funções Transações'!T259)</f>
        <v/>
      </c>
      <c r="K409" s="421" t="str">
        <f>IF(ISBLANK('Funções Transações'!U259),"", 'Funções Transações'!U259)</f>
        <v/>
      </c>
      <c r="L409" s="436"/>
      <c r="M409" s="450"/>
      <c r="N409" s="422" t="str">
        <f>IF(ISBLANK('Funções Transações'!R259),"", 'Funções Transações'!R259)</f>
        <v/>
      </c>
      <c r="O409" s="417" t="str">
        <f>IF(ISBLANK('Funções Transações'!AC259),"", 'Funções Transações'!AC259)</f>
        <v/>
      </c>
      <c r="P409" s="417" t="str">
        <f>IF(ISBLANK('Funções Transações'!AD259),"", 'Funções Transações'!AD259)</f>
        <v/>
      </c>
      <c r="Q409" s="417" t="str">
        <f>IF(ISBLANK('Funções Transações'!AE259),"", 'Funções Transações'!AE259)</f>
        <v/>
      </c>
      <c r="R409" s="417" t="str">
        <f>IF(ISBLANK('Funções Transações'!AF259),"", 'Funções Transações'!AF259)</f>
        <v/>
      </c>
      <c r="S409" s="429"/>
    </row>
    <row r="410" spans="1:19" ht="12.75" customHeight="1">
      <c r="A410" s="419" t="str">
        <f>IF(ISBLANK('Funções Transações'!C260),"", 'Funções Transações'!C260)</f>
        <v/>
      </c>
      <c r="B410" s="417" t="str">
        <f>IF((A410=""),"",LOOKUP(A410,'Casos de Uso'!$B$3:B$102,'Casos de Uso'!$C$3:C$102))</f>
        <v/>
      </c>
      <c r="C410" s="417" t="str">
        <f>IF(ISBLANK('Funções Transações'!B260),"",'Funções Transações'!B260)</f>
        <v/>
      </c>
      <c r="D410" s="420" t="str">
        <f>IF(ISBLANK('Funções Transações'!M260),"", 'Funções Transações'!M260)</f>
        <v/>
      </c>
      <c r="E410" s="420" t="str">
        <f>IF(ISBLANK('Funções Transações'!N260),"", 'Funções Transações'!N260)</f>
        <v/>
      </c>
      <c r="F410" s="420" t="str">
        <f>IF(ISBLANK('Funções Transações'!O260),"", 'Funções Transações'!O260)</f>
        <v/>
      </c>
      <c r="G410" s="420" t="str">
        <f>IF(ISBLANK('Funções Transações'!P260),"", 'Funções Transações'!P260)</f>
        <v/>
      </c>
      <c r="H410" s="420" t="str">
        <f>IF(ISBLANK('Funções Transações'!Q260),"", 'Funções Transações'!Q260)</f>
        <v/>
      </c>
      <c r="I410" s="421" t="str">
        <f>IF(ISBLANK('Funções Transações'!S260),"", 'Funções Transações'!S260)</f>
        <v/>
      </c>
      <c r="J410" s="421" t="str">
        <f>IF(ISBLANK('Funções Transações'!T260),"", 'Funções Transações'!T260)</f>
        <v/>
      </c>
      <c r="K410" s="421" t="str">
        <f>IF(ISBLANK('Funções Transações'!U260),"", 'Funções Transações'!U260)</f>
        <v/>
      </c>
      <c r="L410" s="436"/>
      <c r="M410" s="450"/>
      <c r="N410" s="422" t="str">
        <f>IF(ISBLANK('Funções Transações'!R260),"", 'Funções Transações'!R260)</f>
        <v/>
      </c>
      <c r="O410" s="417" t="str">
        <f>IF(ISBLANK('Funções Transações'!AC260),"", 'Funções Transações'!AC260)</f>
        <v/>
      </c>
      <c r="P410" s="417" t="str">
        <f>IF(ISBLANK('Funções Transações'!AD260),"", 'Funções Transações'!AD260)</f>
        <v/>
      </c>
      <c r="Q410" s="417" t="str">
        <f>IF(ISBLANK('Funções Transações'!AE260),"", 'Funções Transações'!AE260)</f>
        <v/>
      </c>
      <c r="R410" s="417" t="str">
        <f>IF(ISBLANK('Funções Transações'!AF260),"", 'Funções Transações'!AF260)</f>
        <v/>
      </c>
      <c r="S410" s="429"/>
    </row>
    <row r="411" spans="1:19" ht="12.75" customHeight="1">
      <c r="A411" s="419" t="str">
        <f>IF(ISBLANK('Funções Transações'!C261),"", 'Funções Transações'!C261)</f>
        <v/>
      </c>
      <c r="B411" s="417" t="str">
        <f>IF((A411=""),"",LOOKUP(A411,'Casos de Uso'!$B$3:B$102,'Casos de Uso'!$C$3:C$102))</f>
        <v/>
      </c>
      <c r="C411" s="417" t="str">
        <f>IF(ISBLANK('Funções Transações'!B261),"",'Funções Transações'!B261)</f>
        <v/>
      </c>
      <c r="D411" s="420" t="str">
        <f>IF(ISBLANK('Funções Transações'!M261),"", 'Funções Transações'!M261)</f>
        <v/>
      </c>
      <c r="E411" s="420" t="str">
        <f>IF(ISBLANK('Funções Transações'!N261),"", 'Funções Transações'!N261)</f>
        <v/>
      </c>
      <c r="F411" s="420" t="str">
        <f>IF(ISBLANK('Funções Transações'!O261),"", 'Funções Transações'!O261)</f>
        <v/>
      </c>
      <c r="G411" s="420" t="str">
        <f>IF(ISBLANK('Funções Transações'!P261),"", 'Funções Transações'!P261)</f>
        <v/>
      </c>
      <c r="H411" s="420" t="str">
        <f>IF(ISBLANK('Funções Transações'!Q261),"", 'Funções Transações'!Q261)</f>
        <v/>
      </c>
      <c r="I411" s="421" t="str">
        <f>IF(ISBLANK('Funções Transações'!S261),"", 'Funções Transações'!S261)</f>
        <v/>
      </c>
      <c r="J411" s="421" t="str">
        <f>IF(ISBLANK('Funções Transações'!T261),"", 'Funções Transações'!T261)</f>
        <v/>
      </c>
      <c r="K411" s="421" t="str">
        <f>IF(ISBLANK('Funções Transações'!U261),"", 'Funções Transações'!U261)</f>
        <v/>
      </c>
      <c r="L411" s="436"/>
      <c r="M411" s="450"/>
      <c r="N411" s="422" t="str">
        <f>IF(ISBLANK('Funções Transações'!R261),"", 'Funções Transações'!R261)</f>
        <v/>
      </c>
      <c r="O411" s="417" t="str">
        <f>IF(ISBLANK('Funções Transações'!AC261),"", 'Funções Transações'!AC261)</f>
        <v/>
      </c>
      <c r="P411" s="417" t="str">
        <f>IF(ISBLANK('Funções Transações'!AD261),"", 'Funções Transações'!AD261)</f>
        <v/>
      </c>
      <c r="Q411" s="417" t="str">
        <f>IF(ISBLANK('Funções Transações'!AE261),"", 'Funções Transações'!AE261)</f>
        <v/>
      </c>
      <c r="R411" s="417" t="str">
        <f>IF(ISBLANK('Funções Transações'!AF261),"", 'Funções Transações'!AF261)</f>
        <v/>
      </c>
      <c r="S411" s="429"/>
    </row>
    <row r="412" spans="1:19" ht="12.75" customHeight="1">
      <c r="A412" s="419" t="str">
        <f>IF(ISBLANK('Funções Transações'!C262),"", 'Funções Transações'!C262)</f>
        <v/>
      </c>
      <c r="B412" s="417" t="str">
        <f>IF((A412=""),"",LOOKUP(A412,'Casos de Uso'!$B$3:B$102,'Casos de Uso'!$C$3:C$102))</f>
        <v/>
      </c>
      <c r="C412" s="417" t="str">
        <f>IF(ISBLANK('Funções Transações'!B262),"",'Funções Transações'!B262)</f>
        <v/>
      </c>
      <c r="D412" s="420" t="str">
        <f>IF(ISBLANK('Funções Transações'!M262),"", 'Funções Transações'!M262)</f>
        <v/>
      </c>
      <c r="E412" s="420" t="str">
        <f>IF(ISBLANK('Funções Transações'!N262),"", 'Funções Transações'!N262)</f>
        <v/>
      </c>
      <c r="F412" s="420" t="str">
        <f>IF(ISBLANK('Funções Transações'!O262),"", 'Funções Transações'!O262)</f>
        <v/>
      </c>
      <c r="G412" s="420" t="str">
        <f>IF(ISBLANK('Funções Transações'!P262),"", 'Funções Transações'!P262)</f>
        <v/>
      </c>
      <c r="H412" s="420" t="str">
        <f>IF(ISBLANK('Funções Transações'!Q262),"", 'Funções Transações'!Q262)</f>
        <v/>
      </c>
      <c r="I412" s="421" t="str">
        <f>IF(ISBLANK('Funções Transações'!S262),"", 'Funções Transações'!S262)</f>
        <v/>
      </c>
      <c r="J412" s="421" t="str">
        <f>IF(ISBLANK('Funções Transações'!T262),"", 'Funções Transações'!T262)</f>
        <v/>
      </c>
      <c r="K412" s="421" t="str">
        <f>IF(ISBLANK('Funções Transações'!U262),"", 'Funções Transações'!U262)</f>
        <v/>
      </c>
      <c r="L412" s="436"/>
      <c r="M412" s="450"/>
      <c r="N412" s="422" t="str">
        <f>IF(ISBLANK('Funções Transações'!R262),"", 'Funções Transações'!R262)</f>
        <v/>
      </c>
      <c r="O412" s="417" t="str">
        <f>IF(ISBLANK('Funções Transações'!AC262),"", 'Funções Transações'!AC262)</f>
        <v/>
      </c>
      <c r="P412" s="417" t="str">
        <f>IF(ISBLANK('Funções Transações'!AD262),"", 'Funções Transações'!AD262)</f>
        <v/>
      </c>
      <c r="Q412" s="417" t="str">
        <f>IF(ISBLANK('Funções Transações'!AE262),"", 'Funções Transações'!AE262)</f>
        <v/>
      </c>
      <c r="R412" s="417" t="str">
        <f>IF(ISBLANK('Funções Transações'!AF262),"", 'Funções Transações'!AF262)</f>
        <v/>
      </c>
      <c r="S412" s="429"/>
    </row>
    <row r="413" spans="1:19" ht="12.75" customHeight="1">
      <c r="A413" s="419" t="str">
        <f>IF(ISBLANK('Funções Transações'!C263),"", 'Funções Transações'!C263)</f>
        <v/>
      </c>
      <c r="B413" s="417" t="str">
        <f>IF((A413=""),"",LOOKUP(A413,'Casos de Uso'!$B$3:B$102,'Casos de Uso'!$C$3:C$102))</f>
        <v/>
      </c>
      <c r="C413" s="417" t="str">
        <f>IF(ISBLANK('Funções Transações'!B263),"",'Funções Transações'!B263)</f>
        <v/>
      </c>
      <c r="D413" s="420" t="str">
        <f>IF(ISBLANK('Funções Transações'!M263),"", 'Funções Transações'!M263)</f>
        <v/>
      </c>
      <c r="E413" s="420" t="str">
        <f>IF(ISBLANK('Funções Transações'!N263),"", 'Funções Transações'!N263)</f>
        <v/>
      </c>
      <c r="F413" s="420" t="str">
        <f>IF(ISBLANK('Funções Transações'!O263),"", 'Funções Transações'!O263)</f>
        <v/>
      </c>
      <c r="G413" s="420" t="str">
        <f>IF(ISBLANK('Funções Transações'!P263),"", 'Funções Transações'!P263)</f>
        <v/>
      </c>
      <c r="H413" s="420" t="str">
        <f>IF(ISBLANK('Funções Transações'!Q263),"", 'Funções Transações'!Q263)</f>
        <v/>
      </c>
      <c r="I413" s="421" t="str">
        <f>IF(ISBLANK('Funções Transações'!S263),"", 'Funções Transações'!S263)</f>
        <v/>
      </c>
      <c r="J413" s="421" t="str">
        <f>IF(ISBLANK('Funções Transações'!T263),"", 'Funções Transações'!T263)</f>
        <v/>
      </c>
      <c r="K413" s="421" t="str">
        <f>IF(ISBLANK('Funções Transações'!U263),"", 'Funções Transações'!U263)</f>
        <v/>
      </c>
      <c r="L413" s="436"/>
      <c r="M413" s="450"/>
      <c r="N413" s="422" t="str">
        <f>IF(ISBLANK('Funções Transações'!R263),"", 'Funções Transações'!R263)</f>
        <v/>
      </c>
      <c r="O413" s="417" t="str">
        <f>IF(ISBLANK('Funções Transações'!AC263),"", 'Funções Transações'!AC263)</f>
        <v/>
      </c>
      <c r="P413" s="417" t="str">
        <f>IF(ISBLANK('Funções Transações'!AD263),"", 'Funções Transações'!AD263)</f>
        <v/>
      </c>
      <c r="Q413" s="417" t="str">
        <f>IF(ISBLANK('Funções Transações'!AE263),"", 'Funções Transações'!AE263)</f>
        <v/>
      </c>
      <c r="R413" s="417" t="str">
        <f>IF(ISBLANK('Funções Transações'!AF263),"", 'Funções Transações'!AF263)</f>
        <v/>
      </c>
      <c r="S413" s="429"/>
    </row>
    <row r="414" spans="1:19" ht="12.75" customHeight="1">
      <c r="A414" s="419" t="str">
        <f>IF(ISBLANK('Funções Transações'!C264),"", 'Funções Transações'!C264)</f>
        <v/>
      </c>
      <c r="B414" s="417" t="str">
        <f>IF((A414=""),"",LOOKUP(A414,'Casos de Uso'!$B$3:B$102,'Casos de Uso'!$C$3:C$102))</f>
        <v/>
      </c>
      <c r="C414" s="417" t="str">
        <f>IF(ISBLANK('Funções Transações'!B264),"",'Funções Transações'!B264)</f>
        <v/>
      </c>
      <c r="D414" s="420" t="str">
        <f>IF(ISBLANK('Funções Transações'!M264),"", 'Funções Transações'!M264)</f>
        <v/>
      </c>
      <c r="E414" s="420" t="str">
        <f>IF(ISBLANK('Funções Transações'!N264),"", 'Funções Transações'!N264)</f>
        <v/>
      </c>
      <c r="F414" s="420" t="str">
        <f>IF(ISBLANK('Funções Transações'!O264),"", 'Funções Transações'!O264)</f>
        <v/>
      </c>
      <c r="G414" s="420" t="str">
        <f>IF(ISBLANK('Funções Transações'!P264),"", 'Funções Transações'!P264)</f>
        <v/>
      </c>
      <c r="H414" s="420" t="str">
        <f>IF(ISBLANK('Funções Transações'!Q264),"", 'Funções Transações'!Q264)</f>
        <v/>
      </c>
      <c r="I414" s="421" t="str">
        <f>IF(ISBLANK('Funções Transações'!S264),"", 'Funções Transações'!S264)</f>
        <v/>
      </c>
      <c r="J414" s="421" t="str">
        <f>IF(ISBLANK('Funções Transações'!T264),"", 'Funções Transações'!T264)</f>
        <v/>
      </c>
      <c r="K414" s="421" t="str">
        <f>IF(ISBLANK('Funções Transações'!U264),"", 'Funções Transações'!U264)</f>
        <v/>
      </c>
      <c r="L414" s="436"/>
      <c r="M414" s="450"/>
      <c r="N414" s="422" t="str">
        <f>IF(ISBLANK('Funções Transações'!R264),"", 'Funções Transações'!R264)</f>
        <v/>
      </c>
      <c r="O414" s="417" t="str">
        <f>IF(ISBLANK('Funções Transações'!AC264),"", 'Funções Transações'!AC264)</f>
        <v/>
      </c>
      <c r="P414" s="417" t="str">
        <f>IF(ISBLANK('Funções Transações'!AD264),"", 'Funções Transações'!AD264)</f>
        <v/>
      </c>
      <c r="Q414" s="417" t="str">
        <f>IF(ISBLANK('Funções Transações'!AE264),"", 'Funções Transações'!AE264)</f>
        <v/>
      </c>
      <c r="R414" s="417" t="str">
        <f>IF(ISBLANK('Funções Transações'!AF264),"", 'Funções Transações'!AF264)</f>
        <v/>
      </c>
      <c r="S414" s="429"/>
    </row>
    <row r="415" spans="1:19" ht="12.75" customHeight="1">
      <c r="A415" s="419" t="str">
        <f>IF(ISBLANK('Funções Transações'!C265),"", 'Funções Transações'!C265)</f>
        <v/>
      </c>
      <c r="B415" s="417" t="str">
        <f>IF((A415=""),"",LOOKUP(A415,'Casos de Uso'!$B$3:B$102,'Casos de Uso'!$C$3:C$102))</f>
        <v/>
      </c>
      <c r="C415" s="417" t="str">
        <f>IF(ISBLANK('Funções Transações'!B265),"",'Funções Transações'!B265)</f>
        <v/>
      </c>
      <c r="D415" s="420" t="str">
        <f>IF(ISBLANK('Funções Transações'!M265),"", 'Funções Transações'!M265)</f>
        <v/>
      </c>
      <c r="E415" s="420" t="str">
        <f>IF(ISBLANK('Funções Transações'!N265),"", 'Funções Transações'!N265)</f>
        <v/>
      </c>
      <c r="F415" s="420" t="str">
        <f>IF(ISBLANK('Funções Transações'!O265),"", 'Funções Transações'!O265)</f>
        <v/>
      </c>
      <c r="G415" s="420" t="str">
        <f>IF(ISBLANK('Funções Transações'!P265),"", 'Funções Transações'!P265)</f>
        <v/>
      </c>
      <c r="H415" s="420" t="str">
        <f>IF(ISBLANK('Funções Transações'!Q265),"", 'Funções Transações'!Q265)</f>
        <v/>
      </c>
      <c r="I415" s="421" t="str">
        <f>IF(ISBLANK('Funções Transações'!S265),"", 'Funções Transações'!S265)</f>
        <v/>
      </c>
      <c r="J415" s="421" t="str">
        <f>IF(ISBLANK('Funções Transações'!T265),"", 'Funções Transações'!T265)</f>
        <v/>
      </c>
      <c r="K415" s="421" t="str">
        <f>IF(ISBLANK('Funções Transações'!U265),"", 'Funções Transações'!U265)</f>
        <v/>
      </c>
      <c r="L415" s="436"/>
      <c r="M415" s="450"/>
      <c r="N415" s="422" t="str">
        <f>IF(ISBLANK('Funções Transações'!R265),"", 'Funções Transações'!R265)</f>
        <v/>
      </c>
      <c r="O415" s="417" t="str">
        <f>IF(ISBLANK('Funções Transações'!AC265),"", 'Funções Transações'!AC265)</f>
        <v/>
      </c>
      <c r="P415" s="417" t="str">
        <f>IF(ISBLANK('Funções Transações'!AD265),"", 'Funções Transações'!AD265)</f>
        <v/>
      </c>
      <c r="Q415" s="417" t="str">
        <f>IF(ISBLANK('Funções Transações'!AE265),"", 'Funções Transações'!AE265)</f>
        <v/>
      </c>
      <c r="R415" s="417" t="str">
        <f>IF(ISBLANK('Funções Transações'!AF265),"", 'Funções Transações'!AF265)</f>
        <v/>
      </c>
      <c r="S415" s="429"/>
    </row>
    <row r="416" spans="1:19" ht="12.75" customHeight="1">
      <c r="A416" s="419" t="str">
        <f>IF(ISBLANK('Funções Transações'!C266),"", 'Funções Transações'!C266)</f>
        <v/>
      </c>
      <c r="B416" s="417" t="str">
        <f>IF((A416=""),"",LOOKUP(A416,'Casos de Uso'!$B$3:B$102,'Casos de Uso'!$C$3:C$102))</f>
        <v/>
      </c>
      <c r="C416" s="417" t="str">
        <f>IF(ISBLANK('Funções Transações'!B266),"",'Funções Transações'!B266)</f>
        <v/>
      </c>
      <c r="D416" s="420" t="str">
        <f>IF(ISBLANK('Funções Transações'!M266),"", 'Funções Transações'!M266)</f>
        <v/>
      </c>
      <c r="E416" s="420" t="str">
        <f>IF(ISBLANK('Funções Transações'!N266),"", 'Funções Transações'!N266)</f>
        <v/>
      </c>
      <c r="F416" s="420" t="str">
        <f>IF(ISBLANK('Funções Transações'!O266),"", 'Funções Transações'!O266)</f>
        <v/>
      </c>
      <c r="G416" s="420" t="str">
        <f>IF(ISBLANK('Funções Transações'!P266),"", 'Funções Transações'!P266)</f>
        <v/>
      </c>
      <c r="H416" s="420" t="str">
        <f>IF(ISBLANK('Funções Transações'!Q266),"", 'Funções Transações'!Q266)</f>
        <v/>
      </c>
      <c r="I416" s="421" t="str">
        <f>IF(ISBLANK('Funções Transações'!S266),"", 'Funções Transações'!S266)</f>
        <v/>
      </c>
      <c r="J416" s="421" t="str">
        <f>IF(ISBLANK('Funções Transações'!T266),"", 'Funções Transações'!T266)</f>
        <v/>
      </c>
      <c r="K416" s="421" t="str">
        <f>IF(ISBLANK('Funções Transações'!U266),"", 'Funções Transações'!U266)</f>
        <v/>
      </c>
      <c r="L416" s="436"/>
      <c r="M416" s="450"/>
      <c r="N416" s="422" t="str">
        <f>IF(ISBLANK('Funções Transações'!R266),"", 'Funções Transações'!R266)</f>
        <v/>
      </c>
      <c r="O416" s="417" t="str">
        <f>IF(ISBLANK('Funções Transações'!AC266),"", 'Funções Transações'!AC266)</f>
        <v/>
      </c>
      <c r="P416" s="417" t="str">
        <f>IF(ISBLANK('Funções Transações'!AD266),"", 'Funções Transações'!AD266)</f>
        <v/>
      </c>
      <c r="Q416" s="417" t="str">
        <f>IF(ISBLANK('Funções Transações'!AE266),"", 'Funções Transações'!AE266)</f>
        <v/>
      </c>
      <c r="R416" s="417" t="str">
        <f>IF(ISBLANK('Funções Transações'!AF266),"", 'Funções Transações'!AF266)</f>
        <v/>
      </c>
      <c r="S416" s="429"/>
    </row>
    <row r="417" spans="1:19" ht="12.75" customHeight="1">
      <c r="A417" s="419" t="str">
        <f>IF(ISBLANK('Funções Transações'!C267),"", 'Funções Transações'!C267)</f>
        <v/>
      </c>
      <c r="B417" s="417" t="str">
        <f>IF((A417=""),"",LOOKUP(A417,'Casos de Uso'!$B$3:B$102,'Casos de Uso'!$C$3:C$102))</f>
        <v/>
      </c>
      <c r="C417" s="417" t="str">
        <f>IF(ISBLANK('Funções Transações'!B267),"",'Funções Transações'!B267)</f>
        <v/>
      </c>
      <c r="D417" s="420" t="str">
        <f>IF(ISBLANK('Funções Transações'!M267),"", 'Funções Transações'!M267)</f>
        <v/>
      </c>
      <c r="E417" s="420" t="str">
        <f>IF(ISBLANK('Funções Transações'!N267),"", 'Funções Transações'!N267)</f>
        <v/>
      </c>
      <c r="F417" s="420" t="str">
        <f>IF(ISBLANK('Funções Transações'!O267),"", 'Funções Transações'!O267)</f>
        <v/>
      </c>
      <c r="G417" s="420" t="str">
        <f>IF(ISBLANK('Funções Transações'!P267),"", 'Funções Transações'!P267)</f>
        <v/>
      </c>
      <c r="H417" s="420" t="str">
        <f>IF(ISBLANK('Funções Transações'!Q267),"", 'Funções Transações'!Q267)</f>
        <v/>
      </c>
      <c r="I417" s="421" t="str">
        <f>IF(ISBLANK('Funções Transações'!S267),"", 'Funções Transações'!S267)</f>
        <v/>
      </c>
      <c r="J417" s="421" t="str">
        <f>IF(ISBLANK('Funções Transações'!T267),"", 'Funções Transações'!T267)</f>
        <v/>
      </c>
      <c r="K417" s="421" t="str">
        <f>IF(ISBLANK('Funções Transações'!U267),"", 'Funções Transações'!U267)</f>
        <v/>
      </c>
      <c r="L417" s="436"/>
      <c r="M417" s="450"/>
      <c r="N417" s="422" t="str">
        <f>IF(ISBLANK('Funções Transações'!R267),"", 'Funções Transações'!R267)</f>
        <v/>
      </c>
      <c r="O417" s="417" t="str">
        <f>IF(ISBLANK('Funções Transações'!AC267),"", 'Funções Transações'!AC267)</f>
        <v/>
      </c>
      <c r="P417" s="417" t="str">
        <f>IF(ISBLANK('Funções Transações'!AD267),"", 'Funções Transações'!AD267)</f>
        <v/>
      </c>
      <c r="Q417" s="417" t="str">
        <f>IF(ISBLANK('Funções Transações'!AE267),"", 'Funções Transações'!AE267)</f>
        <v/>
      </c>
      <c r="R417" s="417" t="str">
        <f>IF(ISBLANK('Funções Transações'!AF267),"", 'Funções Transações'!AF267)</f>
        <v/>
      </c>
      <c r="S417" s="429"/>
    </row>
    <row r="418" spans="1:19" ht="12.75" customHeight="1">
      <c r="A418" s="419" t="str">
        <f>IF(ISBLANK('Funções Transações'!C268),"", 'Funções Transações'!C268)</f>
        <v/>
      </c>
      <c r="B418" s="417" t="str">
        <f>IF((A418=""),"",LOOKUP(A418,'Casos de Uso'!$B$3:B$102,'Casos de Uso'!$C$3:C$102))</f>
        <v/>
      </c>
      <c r="C418" s="417" t="str">
        <f>IF(ISBLANK('Funções Transações'!B268),"",'Funções Transações'!B268)</f>
        <v/>
      </c>
      <c r="D418" s="420" t="str">
        <f>IF(ISBLANK('Funções Transações'!M268),"", 'Funções Transações'!M268)</f>
        <v/>
      </c>
      <c r="E418" s="420" t="str">
        <f>IF(ISBLANK('Funções Transações'!N268),"", 'Funções Transações'!N268)</f>
        <v/>
      </c>
      <c r="F418" s="420" t="str">
        <f>IF(ISBLANK('Funções Transações'!O268),"", 'Funções Transações'!O268)</f>
        <v/>
      </c>
      <c r="G418" s="420" t="str">
        <f>IF(ISBLANK('Funções Transações'!P268),"", 'Funções Transações'!P268)</f>
        <v/>
      </c>
      <c r="H418" s="420" t="str">
        <f>IF(ISBLANK('Funções Transações'!Q268),"", 'Funções Transações'!Q268)</f>
        <v/>
      </c>
      <c r="I418" s="421" t="str">
        <f>IF(ISBLANK('Funções Transações'!S268),"", 'Funções Transações'!S268)</f>
        <v/>
      </c>
      <c r="J418" s="421" t="str">
        <f>IF(ISBLANK('Funções Transações'!T268),"", 'Funções Transações'!T268)</f>
        <v/>
      </c>
      <c r="K418" s="421" t="str">
        <f>IF(ISBLANK('Funções Transações'!U268),"", 'Funções Transações'!U268)</f>
        <v/>
      </c>
      <c r="L418" s="436"/>
      <c r="M418" s="450"/>
      <c r="N418" s="422" t="str">
        <f>IF(ISBLANK('Funções Transações'!R268),"", 'Funções Transações'!R268)</f>
        <v/>
      </c>
      <c r="O418" s="417" t="str">
        <f>IF(ISBLANK('Funções Transações'!AC268),"", 'Funções Transações'!AC268)</f>
        <v/>
      </c>
      <c r="P418" s="417" t="str">
        <f>IF(ISBLANK('Funções Transações'!AD268),"", 'Funções Transações'!AD268)</f>
        <v/>
      </c>
      <c r="Q418" s="417" t="str">
        <f>IF(ISBLANK('Funções Transações'!AE268),"", 'Funções Transações'!AE268)</f>
        <v/>
      </c>
      <c r="R418" s="417" t="str">
        <f>IF(ISBLANK('Funções Transações'!AF268),"", 'Funções Transações'!AF268)</f>
        <v/>
      </c>
      <c r="S418" s="429"/>
    </row>
    <row r="419" spans="1:19" ht="12.75" customHeight="1">
      <c r="A419" s="419" t="str">
        <f>IF(ISBLANK('Funções Transações'!C269),"", 'Funções Transações'!C269)</f>
        <v/>
      </c>
      <c r="B419" s="417" t="str">
        <f>IF((A419=""),"",LOOKUP(A419,'Casos de Uso'!$B$3:B$102,'Casos de Uso'!$C$3:C$102))</f>
        <v/>
      </c>
      <c r="C419" s="417" t="str">
        <f>IF(ISBLANK('Funções Transações'!B269),"",'Funções Transações'!B269)</f>
        <v/>
      </c>
      <c r="D419" s="420" t="str">
        <f>IF(ISBLANK('Funções Transações'!M269),"", 'Funções Transações'!M269)</f>
        <v/>
      </c>
      <c r="E419" s="420" t="str">
        <f>IF(ISBLANK('Funções Transações'!N269),"", 'Funções Transações'!N269)</f>
        <v/>
      </c>
      <c r="F419" s="420" t="str">
        <f>IF(ISBLANK('Funções Transações'!O269),"", 'Funções Transações'!O269)</f>
        <v/>
      </c>
      <c r="G419" s="420" t="str">
        <f>IF(ISBLANK('Funções Transações'!P269),"", 'Funções Transações'!P269)</f>
        <v/>
      </c>
      <c r="H419" s="420" t="str">
        <f>IF(ISBLANK('Funções Transações'!Q269),"", 'Funções Transações'!Q269)</f>
        <v/>
      </c>
      <c r="I419" s="421" t="str">
        <f>IF(ISBLANK('Funções Transações'!S269),"", 'Funções Transações'!S269)</f>
        <v/>
      </c>
      <c r="J419" s="421" t="str">
        <f>IF(ISBLANK('Funções Transações'!T269),"", 'Funções Transações'!T269)</f>
        <v/>
      </c>
      <c r="K419" s="421" t="str">
        <f>IF(ISBLANK('Funções Transações'!U269),"", 'Funções Transações'!U269)</f>
        <v/>
      </c>
      <c r="L419" s="436"/>
      <c r="M419" s="450"/>
      <c r="N419" s="422" t="str">
        <f>IF(ISBLANK('Funções Transações'!R269),"", 'Funções Transações'!R269)</f>
        <v/>
      </c>
      <c r="O419" s="417" t="str">
        <f>IF(ISBLANK('Funções Transações'!AC269),"", 'Funções Transações'!AC269)</f>
        <v/>
      </c>
      <c r="P419" s="417" t="str">
        <f>IF(ISBLANK('Funções Transações'!AD269),"", 'Funções Transações'!AD269)</f>
        <v/>
      </c>
      <c r="Q419" s="417" t="str">
        <f>IF(ISBLANK('Funções Transações'!AE269),"", 'Funções Transações'!AE269)</f>
        <v/>
      </c>
      <c r="R419" s="417" t="str">
        <f>IF(ISBLANK('Funções Transações'!AF269),"", 'Funções Transações'!AF269)</f>
        <v/>
      </c>
      <c r="S419" s="429"/>
    </row>
    <row r="420" spans="1:19" ht="12.75" customHeight="1">
      <c r="A420" s="419" t="str">
        <f>IF(ISBLANK('Funções Transações'!C270),"", 'Funções Transações'!C270)</f>
        <v/>
      </c>
      <c r="B420" s="417" t="str">
        <f>IF((A420=""),"",LOOKUP(A420,'Casos de Uso'!$B$3:B$102,'Casos de Uso'!$C$3:C$102))</f>
        <v/>
      </c>
      <c r="C420" s="417" t="str">
        <f>IF(ISBLANK('Funções Transações'!B270),"",'Funções Transações'!B270)</f>
        <v/>
      </c>
      <c r="D420" s="420" t="str">
        <f>IF(ISBLANK('Funções Transações'!M270),"", 'Funções Transações'!M270)</f>
        <v/>
      </c>
      <c r="E420" s="420" t="str">
        <f>IF(ISBLANK('Funções Transações'!N270),"", 'Funções Transações'!N270)</f>
        <v/>
      </c>
      <c r="F420" s="420" t="str">
        <f>IF(ISBLANK('Funções Transações'!O270),"", 'Funções Transações'!O270)</f>
        <v/>
      </c>
      <c r="G420" s="420" t="str">
        <f>IF(ISBLANK('Funções Transações'!P270),"", 'Funções Transações'!P270)</f>
        <v/>
      </c>
      <c r="H420" s="420" t="str">
        <f>IF(ISBLANK('Funções Transações'!Q270),"", 'Funções Transações'!Q270)</f>
        <v/>
      </c>
      <c r="I420" s="421" t="str">
        <f>IF(ISBLANK('Funções Transações'!S270),"", 'Funções Transações'!S270)</f>
        <v/>
      </c>
      <c r="J420" s="421" t="str">
        <f>IF(ISBLANK('Funções Transações'!T270),"", 'Funções Transações'!T270)</f>
        <v/>
      </c>
      <c r="K420" s="421" t="str">
        <f>IF(ISBLANK('Funções Transações'!U270),"", 'Funções Transações'!U270)</f>
        <v/>
      </c>
      <c r="L420" s="436"/>
      <c r="M420" s="450"/>
      <c r="N420" s="422" t="str">
        <f>IF(ISBLANK('Funções Transações'!R270),"", 'Funções Transações'!R270)</f>
        <v/>
      </c>
      <c r="O420" s="417" t="str">
        <f>IF(ISBLANK('Funções Transações'!AC270),"", 'Funções Transações'!AC270)</f>
        <v/>
      </c>
      <c r="P420" s="417" t="str">
        <f>IF(ISBLANK('Funções Transações'!AD270),"", 'Funções Transações'!AD270)</f>
        <v/>
      </c>
      <c r="Q420" s="417" t="str">
        <f>IF(ISBLANK('Funções Transações'!AE270),"", 'Funções Transações'!AE270)</f>
        <v/>
      </c>
      <c r="R420" s="417" t="str">
        <f>IF(ISBLANK('Funções Transações'!AF270),"", 'Funções Transações'!AF270)</f>
        <v/>
      </c>
      <c r="S420" s="429"/>
    </row>
    <row r="421" spans="1:19" ht="12.75" customHeight="1">
      <c r="A421" s="419" t="str">
        <f>IF(ISBLANK('Funções Transações'!C271),"", 'Funções Transações'!C271)</f>
        <v/>
      </c>
      <c r="B421" s="417" t="str">
        <f>IF((A421=""),"",LOOKUP(A421,'Casos de Uso'!$B$3:B$102,'Casos de Uso'!$C$3:C$102))</f>
        <v/>
      </c>
      <c r="C421" s="417" t="str">
        <f>IF(ISBLANK('Funções Transações'!B271),"",'Funções Transações'!B271)</f>
        <v/>
      </c>
      <c r="D421" s="420" t="str">
        <f>IF(ISBLANK('Funções Transações'!M271),"", 'Funções Transações'!M271)</f>
        <v/>
      </c>
      <c r="E421" s="420" t="str">
        <f>IF(ISBLANK('Funções Transações'!N271),"", 'Funções Transações'!N271)</f>
        <v/>
      </c>
      <c r="F421" s="420" t="str">
        <f>IF(ISBLANK('Funções Transações'!O271),"", 'Funções Transações'!O271)</f>
        <v/>
      </c>
      <c r="G421" s="420" t="str">
        <f>IF(ISBLANK('Funções Transações'!P271),"", 'Funções Transações'!P271)</f>
        <v/>
      </c>
      <c r="H421" s="420" t="str">
        <f>IF(ISBLANK('Funções Transações'!Q271),"", 'Funções Transações'!Q271)</f>
        <v/>
      </c>
      <c r="I421" s="421" t="str">
        <f>IF(ISBLANK('Funções Transações'!S271),"", 'Funções Transações'!S271)</f>
        <v/>
      </c>
      <c r="J421" s="421" t="str">
        <f>IF(ISBLANK('Funções Transações'!T271),"", 'Funções Transações'!T271)</f>
        <v/>
      </c>
      <c r="K421" s="421" t="str">
        <f>IF(ISBLANK('Funções Transações'!U271),"", 'Funções Transações'!U271)</f>
        <v/>
      </c>
      <c r="L421" s="436"/>
      <c r="M421" s="450"/>
      <c r="N421" s="422" t="str">
        <f>IF(ISBLANK('Funções Transações'!R271),"", 'Funções Transações'!R271)</f>
        <v/>
      </c>
      <c r="O421" s="417" t="str">
        <f>IF(ISBLANK('Funções Transações'!AC271),"", 'Funções Transações'!AC271)</f>
        <v/>
      </c>
      <c r="P421" s="417" t="str">
        <f>IF(ISBLANK('Funções Transações'!AD271),"", 'Funções Transações'!AD271)</f>
        <v/>
      </c>
      <c r="Q421" s="417" t="str">
        <f>IF(ISBLANK('Funções Transações'!AE271),"", 'Funções Transações'!AE271)</f>
        <v/>
      </c>
      <c r="R421" s="417" t="str">
        <f>IF(ISBLANK('Funções Transações'!AF271),"", 'Funções Transações'!AF271)</f>
        <v/>
      </c>
      <c r="S421" s="429"/>
    </row>
    <row r="422" spans="1:19" ht="12.75" customHeight="1">
      <c r="A422" s="419" t="str">
        <f>IF(ISBLANK('Funções Transações'!C272),"", 'Funções Transações'!C272)</f>
        <v/>
      </c>
      <c r="B422" s="417" t="str">
        <f>IF((A422=""),"",LOOKUP(A422,'Casos de Uso'!$B$3:B$102,'Casos de Uso'!$C$3:C$102))</f>
        <v/>
      </c>
      <c r="C422" s="417" t="str">
        <f>IF(ISBLANK('Funções Transações'!B272),"",'Funções Transações'!B272)</f>
        <v/>
      </c>
      <c r="D422" s="420" t="str">
        <f>IF(ISBLANK('Funções Transações'!M272),"", 'Funções Transações'!M272)</f>
        <v/>
      </c>
      <c r="E422" s="420" t="str">
        <f>IF(ISBLANK('Funções Transações'!N272),"", 'Funções Transações'!N272)</f>
        <v/>
      </c>
      <c r="F422" s="420" t="str">
        <f>IF(ISBLANK('Funções Transações'!O272),"", 'Funções Transações'!O272)</f>
        <v/>
      </c>
      <c r="G422" s="420" t="str">
        <f>IF(ISBLANK('Funções Transações'!P272),"", 'Funções Transações'!P272)</f>
        <v/>
      </c>
      <c r="H422" s="420" t="str">
        <f>IF(ISBLANK('Funções Transações'!Q272),"", 'Funções Transações'!Q272)</f>
        <v/>
      </c>
      <c r="I422" s="421" t="str">
        <f>IF(ISBLANK('Funções Transações'!S272),"", 'Funções Transações'!S272)</f>
        <v/>
      </c>
      <c r="J422" s="421" t="str">
        <f>IF(ISBLANK('Funções Transações'!T272),"", 'Funções Transações'!T272)</f>
        <v/>
      </c>
      <c r="K422" s="421" t="str">
        <f>IF(ISBLANK('Funções Transações'!U272),"", 'Funções Transações'!U272)</f>
        <v/>
      </c>
      <c r="L422" s="436"/>
      <c r="M422" s="450"/>
      <c r="N422" s="422" t="str">
        <f>IF(ISBLANK('Funções Transações'!R272),"", 'Funções Transações'!R272)</f>
        <v/>
      </c>
      <c r="O422" s="417" t="str">
        <f>IF(ISBLANK('Funções Transações'!AC272),"", 'Funções Transações'!AC272)</f>
        <v/>
      </c>
      <c r="P422" s="417" t="str">
        <f>IF(ISBLANK('Funções Transações'!AD272),"", 'Funções Transações'!AD272)</f>
        <v/>
      </c>
      <c r="Q422" s="417" t="str">
        <f>IF(ISBLANK('Funções Transações'!AE272),"", 'Funções Transações'!AE272)</f>
        <v/>
      </c>
      <c r="R422" s="417" t="str">
        <f>IF(ISBLANK('Funções Transações'!AF272),"", 'Funções Transações'!AF272)</f>
        <v/>
      </c>
      <c r="S422" s="429"/>
    </row>
    <row r="423" spans="1:19" ht="12.75" customHeight="1">
      <c r="A423" s="419" t="str">
        <f>IF(ISBLANK('Funções Transações'!C273),"", 'Funções Transações'!C273)</f>
        <v/>
      </c>
      <c r="B423" s="417" t="str">
        <f>IF((A423=""),"",LOOKUP(A423,'Casos de Uso'!$B$3:B$102,'Casos de Uso'!$C$3:C$102))</f>
        <v/>
      </c>
      <c r="C423" s="417" t="str">
        <f>IF(ISBLANK('Funções Transações'!B273),"",'Funções Transações'!B273)</f>
        <v/>
      </c>
      <c r="D423" s="420" t="str">
        <f>IF(ISBLANK('Funções Transações'!M273),"", 'Funções Transações'!M273)</f>
        <v/>
      </c>
      <c r="E423" s="420" t="str">
        <f>IF(ISBLANK('Funções Transações'!N273),"", 'Funções Transações'!N273)</f>
        <v/>
      </c>
      <c r="F423" s="420" t="str">
        <f>IF(ISBLANK('Funções Transações'!O273),"", 'Funções Transações'!O273)</f>
        <v/>
      </c>
      <c r="G423" s="420" t="str">
        <f>IF(ISBLANK('Funções Transações'!P273),"", 'Funções Transações'!P273)</f>
        <v/>
      </c>
      <c r="H423" s="420" t="str">
        <f>IF(ISBLANK('Funções Transações'!Q273),"", 'Funções Transações'!Q273)</f>
        <v/>
      </c>
      <c r="I423" s="421" t="str">
        <f>IF(ISBLANK('Funções Transações'!S273),"", 'Funções Transações'!S273)</f>
        <v/>
      </c>
      <c r="J423" s="421" t="str">
        <f>IF(ISBLANK('Funções Transações'!T273),"", 'Funções Transações'!T273)</f>
        <v/>
      </c>
      <c r="K423" s="421" t="str">
        <f>IF(ISBLANK('Funções Transações'!U273),"", 'Funções Transações'!U273)</f>
        <v/>
      </c>
      <c r="L423" s="436"/>
      <c r="M423" s="450"/>
      <c r="N423" s="422" t="str">
        <f>IF(ISBLANK('Funções Transações'!R273),"", 'Funções Transações'!R273)</f>
        <v/>
      </c>
      <c r="O423" s="417" t="str">
        <f>IF(ISBLANK('Funções Transações'!AC273),"", 'Funções Transações'!AC273)</f>
        <v/>
      </c>
      <c r="P423" s="417" t="str">
        <f>IF(ISBLANK('Funções Transações'!AD273),"", 'Funções Transações'!AD273)</f>
        <v/>
      </c>
      <c r="Q423" s="417" t="str">
        <f>IF(ISBLANK('Funções Transações'!AE273),"", 'Funções Transações'!AE273)</f>
        <v/>
      </c>
      <c r="R423" s="417" t="str">
        <f>IF(ISBLANK('Funções Transações'!AF273),"", 'Funções Transações'!AF273)</f>
        <v/>
      </c>
      <c r="S423" s="429"/>
    </row>
    <row r="424" spans="1:19" ht="12.75" customHeight="1">
      <c r="A424" s="419" t="str">
        <f>IF(ISBLANK('Funções Transações'!C274),"", 'Funções Transações'!C274)</f>
        <v/>
      </c>
      <c r="B424" s="417" t="str">
        <f>IF((A424=""),"",LOOKUP(A424,'Casos de Uso'!$B$3:B$102,'Casos de Uso'!$C$3:C$102))</f>
        <v/>
      </c>
      <c r="C424" s="417" t="str">
        <f>IF(ISBLANK('Funções Transações'!B274),"",'Funções Transações'!B274)</f>
        <v/>
      </c>
      <c r="D424" s="420" t="str">
        <f>IF(ISBLANK('Funções Transações'!M274),"", 'Funções Transações'!M274)</f>
        <v/>
      </c>
      <c r="E424" s="420" t="str">
        <f>IF(ISBLANK('Funções Transações'!N274),"", 'Funções Transações'!N274)</f>
        <v/>
      </c>
      <c r="F424" s="420" t="str">
        <f>IF(ISBLANK('Funções Transações'!O274),"", 'Funções Transações'!O274)</f>
        <v/>
      </c>
      <c r="G424" s="420" t="str">
        <f>IF(ISBLANK('Funções Transações'!P274),"", 'Funções Transações'!P274)</f>
        <v/>
      </c>
      <c r="H424" s="420" t="str">
        <f>IF(ISBLANK('Funções Transações'!Q274),"", 'Funções Transações'!Q274)</f>
        <v/>
      </c>
      <c r="I424" s="421" t="str">
        <f>IF(ISBLANK('Funções Transações'!S274),"", 'Funções Transações'!S274)</f>
        <v/>
      </c>
      <c r="J424" s="421" t="str">
        <f>IF(ISBLANK('Funções Transações'!T274),"", 'Funções Transações'!T274)</f>
        <v/>
      </c>
      <c r="K424" s="421" t="str">
        <f>IF(ISBLANK('Funções Transações'!U274),"", 'Funções Transações'!U274)</f>
        <v/>
      </c>
      <c r="L424" s="436"/>
      <c r="M424" s="450"/>
      <c r="N424" s="422" t="str">
        <f>IF(ISBLANK('Funções Transações'!R274),"", 'Funções Transações'!R274)</f>
        <v/>
      </c>
      <c r="O424" s="417" t="str">
        <f>IF(ISBLANK('Funções Transações'!AC274),"", 'Funções Transações'!AC274)</f>
        <v/>
      </c>
      <c r="P424" s="417" t="str">
        <f>IF(ISBLANK('Funções Transações'!AD274),"", 'Funções Transações'!AD274)</f>
        <v/>
      </c>
      <c r="Q424" s="417" t="str">
        <f>IF(ISBLANK('Funções Transações'!AE274),"", 'Funções Transações'!AE274)</f>
        <v/>
      </c>
      <c r="R424" s="417" t="str">
        <f>IF(ISBLANK('Funções Transações'!AF274),"", 'Funções Transações'!AF274)</f>
        <v/>
      </c>
      <c r="S424" s="429"/>
    </row>
    <row r="425" spans="1:19" ht="12.75" customHeight="1">
      <c r="A425" s="419" t="str">
        <f>IF(ISBLANK('Funções Transações'!C275),"", 'Funções Transações'!C275)</f>
        <v/>
      </c>
      <c r="B425" s="417" t="str">
        <f>IF((A425=""),"",LOOKUP(A425,'Casos de Uso'!$B$3:B$102,'Casos de Uso'!$C$3:C$102))</f>
        <v/>
      </c>
      <c r="C425" s="417" t="str">
        <f>IF(ISBLANK('Funções Transações'!B275),"",'Funções Transações'!B275)</f>
        <v/>
      </c>
      <c r="D425" s="420" t="str">
        <f>IF(ISBLANK('Funções Transações'!M275),"", 'Funções Transações'!M275)</f>
        <v/>
      </c>
      <c r="E425" s="420" t="str">
        <f>IF(ISBLANK('Funções Transações'!N275),"", 'Funções Transações'!N275)</f>
        <v/>
      </c>
      <c r="F425" s="420" t="str">
        <f>IF(ISBLANK('Funções Transações'!O275),"", 'Funções Transações'!O275)</f>
        <v/>
      </c>
      <c r="G425" s="420" t="str">
        <f>IF(ISBLANK('Funções Transações'!P275),"", 'Funções Transações'!P275)</f>
        <v/>
      </c>
      <c r="H425" s="420" t="str">
        <f>IF(ISBLANK('Funções Transações'!Q275),"", 'Funções Transações'!Q275)</f>
        <v/>
      </c>
      <c r="I425" s="421" t="str">
        <f>IF(ISBLANK('Funções Transações'!S275),"", 'Funções Transações'!S275)</f>
        <v/>
      </c>
      <c r="J425" s="421" t="str">
        <f>IF(ISBLANK('Funções Transações'!T275),"", 'Funções Transações'!T275)</f>
        <v/>
      </c>
      <c r="K425" s="421" t="str">
        <f>IF(ISBLANK('Funções Transações'!U275),"", 'Funções Transações'!U275)</f>
        <v/>
      </c>
      <c r="L425" s="436"/>
      <c r="M425" s="450"/>
      <c r="N425" s="422" t="str">
        <f>IF(ISBLANK('Funções Transações'!R275),"", 'Funções Transações'!R275)</f>
        <v/>
      </c>
      <c r="O425" s="417" t="str">
        <f>IF(ISBLANK('Funções Transações'!AC275),"", 'Funções Transações'!AC275)</f>
        <v/>
      </c>
      <c r="P425" s="417" t="str">
        <f>IF(ISBLANK('Funções Transações'!AD275),"", 'Funções Transações'!AD275)</f>
        <v/>
      </c>
      <c r="Q425" s="417" t="str">
        <f>IF(ISBLANK('Funções Transações'!AE275),"", 'Funções Transações'!AE275)</f>
        <v/>
      </c>
      <c r="R425" s="417" t="str">
        <f>IF(ISBLANK('Funções Transações'!AF275),"", 'Funções Transações'!AF275)</f>
        <v/>
      </c>
      <c r="S425" s="429"/>
    </row>
    <row r="426" spans="1:19" ht="12.75" customHeight="1">
      <c r="A426" s="419" t="str">
        <f>IF(ISBLANK('Funções Transações'!C276),"", 'Funções Transações'!C276)</f>
        <v/>
      </c>
      <c r="B426" s="417" t="str">
        <f>IF((A426=""),"",LOOKUP(A426,'Casos de Uso'!$B$3:B$102,'Casos de Uso'!$C$3:C$102))</f>
        <v/>
      </c>
      <c r="C426" s="417" t="str">
        <f>IF(ISBLANK('Funções Transações'!B276),"",'Funções Transações'!B276)</f>
        <v/>
      </c>
      <c r="D426" s="420" t="str">
        <f>IF(ISBLANK('Funções Transações'!M276),"", 'Funções Transações'!M276)</f>
        <v/>
      </c>
      <c r="E426" s="420" t="str">
        <f>IF(ISBLANK('Funções Transações'!N276),"", 'Funções Transações'!N276)</f>
        <v/>
      </c>
      <c r="F426" s="420" t="str">
        <f>IF(ISBLANK('Funções Transações'!O276),"", 'Funções Transações'!O276)</f>
        <v/>
      </c>
      <c r="G426" s="420" t="str">
        <f>IF(ISBLANK('Funções Transações'!P276),"", 'Funções Transações'!P276)</f>
        <v/>
      </c>
      <c r="H426" s="420" t="str">
        <f>IF(ISBLANK('Funções Transações'!Q276),"", 'Funções Transações'!Q276)</f>
        <v/>
      </c>
      <c r="I426" s="421" t="str">
        <f>IF(ISBLANK('Funções Transações'!S276),"", 'Funções Transações'!S276)</f>
        <v/>
      </c>
      <c r="J426" s="421" t="str">
        <f>IF(ISBLANK('Funções Transações'!T276),"", 'Funções Transações'!T276)</f>
        <v/>
      </c>
      <c r="K426" s="421" t="str">
        <f>IF(ISBLANK('Funções Transações'!U276),"", 'Funções Transações'!U276)</f>
        <v/>
      </c>
      <c r="L426" s="436"/>
      <c r="M426" s="450"/>
      <c r="N426" s="422" t="str">
        <f>IF(ISBLANK('Funções Transações'!R276),"", 'Funções Transações'!R276)</f>
        <v/>
      </c>
      <c r="O426" s="417" t="str">
        <f>IF(ISBLANK('Funções Transações'!AC276),"", 'Funções Transações'!AC276)</f>
        <v/>
      </c>
      <c r="P426" s="417" t="str">
        <f>IF(ISBLANK('Funções Transações'!AD276),"", 'Funções Transações'!AD276)</f>
        <v/>
      </c>
      <c r="Q426" s="417" t="str">
        <f>IF(ISBLANK('Funções Transações'!AE276),"", 'Funções Transações'!AE276)</f>
        <v/>
      </c>
      <c r="R426" s="417" t="str">
        <f>IF(ISBLANK('Funções Transações'!AF276),"", 'Funções Transações'!AF276)</f>
        <v/>
      </c>
      <c r="S426" s="429"/>
    </row>
    <row r="427" spans="1:19" ht="12.75" customHeight="1">
      <c r="A427" s="419" t="str">
        <f>IF(ISBLANK('Funções Transações'!C277),"", 'Funções Transações'!C277)</f>
        <v/>
      </c>
      <c r="B427" s="417" t="str">
        <f>IF((A427=""),"",LOOKUP(A427,'Casos de Uso'!$B$3:B$102,'Casos de Uso'!$C$3:C$102))</f>
        <v/>
      </c>
      <c r="C427" s="417" t="str">
        <f>IF(ISBLANK('Funções Transações'!B277),"",'Funções Transações'!B277)</f>
        <v/>
      </c>
      <c r="D427" s="420" t="str">
        <f>IF(ISBLANK('Funções Transações'!M277),"", 'Funções Transações'!M277)</f>
        <v/>
      </c>
      <c r="E427" s="420" t="str">
        <f>IF(ISBLANK('Funções Transações'!N277),"", 'Funções Transações'!N277)</f>
        <v/>
      </c>
      <c r="F427" s="420" t="str">
        <f>IF(ISBLANK('Funções Transações'!O277),"", 'Funções Transações'!O277)</f>
        <v/>
      </c>
      <c r="G427" s="420" t="str">
        <f>IF(ISBLANK('Funções Transações'!P277),"", 'Funções Transações'!P277)</f>
        <v/>
      </c>
      <c r="H427" s="420" t="str">
        <f>IF(ISBLANK('Funções Transações'!Q277),"", 'Funções Transações'!Q277)</f>
        <v/>
      </c>
      <c r="I427" s="421" t="str">
        <f>IF(ISBLANK('Funções Transações'!S277),"", 'Funções Transações'!S277)</f>
        <v/>
      </c>
      <c r="J427" s="421" t="str">
        <f>IF(ISBLANK('Funções Transações'!T277),"", 'Funções Transações'!T277)</f>
        <v/>
      </c>
      <c r="K427" s="421" t="str">
        <f>IF(ISBLANK('Funções Transações'!U277),"", 'Funções Transações'!U277)</f>
        <v/>
      </c>
      <c r="L427" s="436"/>
      <c r="M427" s="450"/>
      <c r="N427" s="422" t="str">
        <f>IF(ISBLANK('Funções Transações'!R277),"", 'Funções Transações'!R277)</f>
        <v/>
      </c>
      <c r="O427" s="417" t="str">
        <f>IF(ISBLANK('Funções Transações'!AC277),"", 'Funções Transações'!AC277)</f>
        <v/>
      </c>
      <c r="P427" s="417" t="str">
        <f>IF(ISBLANK('Funções Transações'!AD277),"", 'Funções Transações'!AD277)</f>
        <v/>
      </c>
      <c r="Q427" s="417" t="str">
        <f>IF(ISBLANK('Funções Transações'!AE277),"", 'Funções Transações'!AE277)</f>
        <v/>
      </c>
      <c r="R427" s="417" t="str">
        <f>IF(ISBLANK('Funções Transações'!AF277),"", 'Funções Transações'!AF277)</f>
        <v/>
      </c>
      <c r="S427" s="429"/>
    </row>
    <row r="428" spans="1:19" ht="12.75" customHeight="1">
      <c r="A428" s="419" t="str">
        <f>IF(ISBLANK('Funções Transações'!C278),"", 'Funções Transações'!C278)</f>
        <v/>
      </c>
      <c r="B428" s="417" t="str">
        <f>IF((A428=""),"",LOOKUP(A428,'Casos de Uso'!$B$3:B$102,'Casos de Uso'!$C$3:C$102))</f>
        <v/>
      </c>
      <c r="C428" s="417" t="str">
        <f>IF(ISBLANK('Funções Transações'!B278),"",'Funções Transações'!B278)</f>
        <v/>
      </c>
      <c r="D428" s="420" t="str">
        <f>IF(ISBLANK('Funções Transações'!M278),"", 'Funções Transações'!M278)</f>
        <v/>
      </c>
      <c r="E428" s="420" t="str">
        <f>IF(ISBLANK('Funções Transações'!N278),"", 'Funções Transações'!N278)</f>
        <v/>
      </c>
      <c r="F428" s="420" t="str">
        <f>IF(ISBLANK('Funções Transações'!O278),"", 'Funções Transações'!O278)</f>
        <v/>
      </c>
      <c r="G428" s="420" t="str">
        <f>IF(ISBLANK('Funções Transações'!P278),"", 'Funções Transações'!P278)</f>
        <v/>
      </c>
      <c r="H428" s="420" t="str">
        <f>IF(ISBLANK('Funções Transações'!Q278),"", 'Funções Transações'!Q278)</f>
        <v/>
      </c>
      <c r="I428" s="421" t="str">
        <f>IF(ISBLANK('Funções Transações'!S278),"", 'Funções Transações'!S278)</f>
        <v/>
      </c>
      <c r="J428" s="421" t="str">
        <f>IF(ISBLANK('Funções Transações'!T278),"", 'Funções Transações'!T278)</f>
        <v/>
      </c>
      <c r="K428" s="421" t="str">
        <f>IF(ISBLANK('Funções Transações'!U278),"", 'Funções Transações'!U278)</f>
        <v/>
      </c>
      <c r="L428" s="436"/>
      <c r="M428" s="450"/>
      <c r="N428" s="422" t="str">
        <f>IF(ISBLANK('Funções Transações'!R278),"", 'Funções Transações'!R278)</f>
        <v/>
      </c>
      <c r="O428" s="417" t="str">
        <f>IF(ISBLANK('Funções Transações'!AC278),"", 'Funções Transações'!AC278)</f>
        <v/>
      </c>
      <c r="P428" s="417" t="str">
        <f>IF(ISBLANK('Funções Transações'!AD278),"", 'Funções Transações'!AD278)</f>
        <v/>
      </c>
      <c r="Q428" s="417" t="str">
        <f>IF(ISBLANK('Funções Transações'!AE278),"", 'Funções Transações'!AE278)</f>
        <v/>
      </c>
      <c r="R428" s="417" t="str">
        <f>IF(ISBLANK('Funções Transações'!AF278),"", 'Funções Transações'!AF278)</f>
        <v/>
      </c>
      <c r="S428" s="429"/>
    </row>
    <row r="429" spans="1:19" ht="12.75" customHeight="1">
      <c r="A429" s="419" t="str">
        <f>IF(ISBLANK('Funções Transações'!C279),"", 'Funções Transações'!C279)</f>
        <v/>
      </c>
      <c r="B429" s="417" t="str">
        <f>IF((A429=""),"",LOOKUP(A429,'Casos de Uso'!$B$3:B$102,'Casos de Uso'!$C$3:C$102))</f>
        <v/>
      </c>
      <c r="C429" s="417" t="str">
        <f>IF(ISBLANK('Funções Transações'!B279),"",'Funções Transações'!B279)</f>
        <v/>
      </c>
      <c r="D429" s="420" t="str">
        <f>IF(ISBLANK('Funções Transações'!M279),"", 'Funções Transações'!M279)</f>
        <v/>
      </c>
      <c r="E429" s="420" t="str">
        <f>IF(ISBLANK('Funções Transações'!N279),"", 'Funções Transações'!N279)</f>
        <v/>
      </c>
      <c r="F429" s="420" t="str">
        <f>IF(ISBLANK('Funções Transações'!O279),"", 'Funções Transações'!O279)</f>
        <v/>
      </c>
      <c r="G429" s="420" t="str">
        <f>IF(ISBLANK('Funções Transações'!P279),"", 'Funções Transações'!P279)</f>
        <v/>
      </c>
      <c r="H429" s="420" t="str">
        <f>IF(ISBLANK('Funções Transações'!Q279),"", 'Funções Transações'!Q279)</f>
        <v/>
      </c>
      <c r="I429" s="421" t="str">
        <f>IF(ISBLANK('Funções Transações'!S279),"", 'Funções Transações'!S279)</f>
        <v/>
      </c>
      <c r="J429" s="421" t="str">
        <f>IF(ISBLANK('Funções Transações'!T279),"", 'Funções Transações'!T279)</f>
        <v/>
      </c>
      <c r="K429" s="421" t="str">
        <f>IF(ISBLANK('Funções Transações'!U279),"", 'Funções Transações'!U279)</f>
        <v/>
      </c>
      <c r="L429" s="436"/>
      <c r="M429" s="450"/>
      <c r="N429" s="422" t="str">
        <f>IF(ISBLANK('Funções Transações'!R279),"", 'Funções Transações'!R279)</f>
        <v/>
      </c>
      <c r="O429" s="417" t="str">
        <f>IF(ISBLANK('Funções Transações'!AC279),"", 'Funções Transações'!AC279)</f>
        <v/>
      </c>
      <c r="P429" s="417" t="str">
        <f>IF(ISBLANK('Funções Transações'!AD279),"", 'Funções Transações'!AD279)</f>
        <v/>
      </c>
      <c r="Q429" s="417" t="str">
        <f>IF(ISBLANK('Funções Transações'!AE279),"", 'Funções Transações'!AE279)</f>
        <v/>
      </c>
      <c r="R429" s="417" t="str">
        <f>IF(ISBLANK('Funções Transações'!AF279),"", 'Funções Transações'!AF279)</f>
        <v/>
      </c>
      <c r="S429" s="429"/>
    </row>
    <row r="430" spans="1:19" ht="12.75" customHeight="1">
      <c r="A430" s="419" t="str">
        <f>IF(ISBLANK('Funções Transações'!C280),"", 'Funções Transações'!C280)</f>
        <v/>
      </c>
      <c r="B430" s="417" t="str">
        <f>IF((A430=""),"",LOOKUP(A430,'Casos de Uso'!$B$3:B$102,'Casos de Uso'!$C$3:C$102))</f>
        <v/>
      </c>
      <c r="C430" s="417" t="str">
        <f>IF(ISBLANK('Funções Transações'!B280),"",'Funções Transações'!B280)</f>
        <v/>
      </c>
      <c r="D430" s="420" t="str">
        <f>IF(ISBLANK('Funções Transações'!M280),"", 'Funções Transações'!M280)</f>
        <v/>
      </c>
      <c r="E430" s="420" t="str">
        <f>IF(ISBLANK('Funções Transações'!N280),"", 'Funções Transações'!N280)</f>
        <v/>
      </c>
      <c r="F430" s="420" t="str">
        <f>IF(ISBLANK('Funções Transações'!O280),"", 'Funções Transações'!O280)</f>
        <v/>
      </c>
      <c r="G430" s="420" t="str">
        <f>IF(ISBLANK('Funções Transações'!P280),"", 'Funções Transações'!P280)</f>
        <v/>
      </c>
      <c r="H430" s="420" t="str">
        <f>IF(ISBLANK('Funções Transações'!Q280),"", 'Funções Transações'!Q280)</f>
        <v/>
      </c>
      <c r="I430" s="421" t="str">
        <f>IF(ISBLANK('Funções Transações'!S280),"", 'Funções Transações'!S280)</f>
        <v/>
      </c>
      <c r="J430" s="421" t="str">
        <f>IF(ISBLANK('Funções Transações'!T280),"", 'Funções Transações'!T280)</f>
        <v/>
      </c>
      <c r="K430" s="421" t="str">
        <f>IF(ISBLANK('Funções Transações'!U280),"", 'Funções Transações'!U280)</f>
        <v/>
      </c>
      <c r="L430" s="436"/>
      <c r="M430" s="450"/>
      <c r="N430" s="422" t="str">
        <f>IF(ISBLANK('Funções Transações'!R280),"", 'Funções Transações'!R280)</f>
        <v/>
      </c>
      <c r="O430" s="417" t="str">
        <f>IF(ISBLANK('Funções Transações'!AC280),"", 'Funções Transações'!AC280)</f>
        <v/>
      </c>
      <c r="P430" s="417" t="str">
        <f>IF(ISBLANK('Funções Transações'!AD280),"", 'Funções Transações'!AD280)</f>
        <v/>
      </c>
      <c r="Q430" s="417" t="str">
        <f>IF(ISBLANK('Funções Transações'!AE280),"", 'Funções Transações'!AE280)</f>
        <v/>
      </c>
      <c r="R430" s="417" t="str">
        <f>IF(ISBLANK('Funções Transações'!AF280),"", 'Funções Transações'!AF280)</f>
        <v/>
      </c>
      <c r="S430" s="429"/>
    </row>
    <row r="431" spans="1:19" ht="12.75" customHeight="1">
      <c r="A431" s="419" t="str">
        <f>IF(ISBLANK('Funções Transações'!C281),"", 'Funções Transações'!C281)</f>
        <v/>
      </c>
      <c r="B431" s="417" t="str">
        <f>IF((A431=""),"",LOOKUP(A431,'Casos de Uso'!$B$3:B$102,'Casos de Uso'!$C$3:C$102))</f>
        <v/>
      </c>
      <c r="C431" s="417" t="str">
        <f>IF(ISBLANK('Funções Transações'!B281),"",'Funções Transações'!B281)</f>
        <v/>
      </c>
      <c r="D431" s="420" t="str">
        <f>IF(ISBLANK('Funções Transações'!M281),"", 'Funções Transações'!M281)</f>
        <v/>
      </c>
      <c r="E431" s="420" t="str">
        <f>IF(ISBLANK('Funções Transações'!N281),"", 'Funções Transações'!N281)</f>
        <v/>
      </c>
      <c r="F431" s="420" t="str">
        <f>IF(ISBLANK('Funções Transações'!O281),"", 'Funções Transações'!O281)</f>
        <v/>
      </c>
      <c r="G431" s="420" t="str">
        <f>IF(ISBLANK('Funções Transações'!P281),"", 'Funções Transações'!P281)</f>
        <v/>
      </c>
      <c r="H431" s="420" t="str">
        <f>IF(ISBLANK('Funções Transações'!Q281),"", 'Funções Transações'!Q281)</f>
        <v/>
      </c>
      <c r="I431" s="421" t="str">
        <f>IF(ISBLANK('Funções Transações'!S281),"", 'Funções Transações'!S281)</f>
        <v/>
      </c>
      <c r="J431" s="421" t="str">
        <f>IF(ISBLANK('Funções Transações'!T281),"", 'Funções Transações'!T281)</f>
        <v/>
      </c>
      <c r="K431" s="421" t="str">
        <f>IF(ISBLANK('Funções Transações'!U281),"", 'Funções Transações'!U281)</f>
        <v/>
      </c>
      <c r="L431" s="436"/>
      <c r="M431" s="450"/>
      <c r="N431" s="422" t="str">
        <f>IF(ISBLANK('Funções Transações'!R281),"", 'Funções Transações'!R281)</f>
        <v/>
      </c>
      <c r="O431" s="417" t="str">
        <f>IF(ISBLANK('Funções Transações'!AC281),"", 'Funções Transações'!AC281)</f>
        <v/>
      </c>
      <c r="P431" s="417" t="str">
        <f>IF(ISBLANK('Funções Transações'!AD281),"", 'Funções Transações'!AD281)</f>
        <v/>
      </c>
      <c r="Q431" s="417" t="str">
        <f>IF(ISBLANK('Funções Transações'!AE281),"", 'Funções Transações'!AE281)</f>
        <v/>
      </c>
      <c r="R431" s="417" t="str">
        <f>IF(ISBLANK('Funções Transações'!AF281),"", 'Funções Transações'!AF281)</f>
        <v/>
      </c>
      <c r="S431" s="429"/>
    </row>
    <row r="432" spans="1:19" ht="12.75" customHeight="1">
      <c r="A432" s="419" t="str">
        <f>IF(ISBLANK('Funções Transações'!C282),"", 'Funções Transações'!C282)</f>
        <v/>
      </c>
      <c r="B432" s="417" t="str">
        <f>IF((A432=""),"",LOOKUP(A432,'Casos de Uso'!$B$3:B$102,'Casos de Uso'!$C$3:C$102))</f>
        <v/>
      </c>
      <c r="C432" s="417" t="str">
        <f>IF(ISBLANK('Funções Transações'!B282),"",'Funções Transações'!B282)</f>
        <v/>
      </c>
      <c r="D432" s="420" t="str">
        <f>IF(ISBLANK('Funções Transações'!M282),"", 'Funções Transações'!M282)</f>
        <v/>
      </c>
      <c r="E432" s="420" t="str">
        <f>IF(ISBLANK('Funções Transações'!N282),"", 'Funções Transações'!N282)</f>
        <v/>
      </c>
      <c r="F432" s="420" t="str">
        <f>IF(ISBLANK('Funções Transações'!O282),"", 'Funções Transações'!O282)</f>
        <v/>
      </c>
      <c r="G432" s="420" t="str">
        <f>IF(ISBLANK('Funções Transações'!P282),"", 'Funções Transações'!P282)</f>
        <v/>
      </c>
      <c r="H432" s="420" t="str">
        <f>IF(ISBLANK('Funções Transações'!Q282),"", 'Funções Transações'!Q282)</f>
        <v/>
      </c>
      <c r="I432" s="421" t="str">
        <f>IF(ISBLANK('Funções Transações'!S282),"", 'Funções Transações'!S282)</f>
        <v/>
      </c>
      <c r="J432" s="421" t="str">
        <f>IF(ISBLANK('Funções Transações'!T282),"", 'Funções Transações'!T282)</f>
        <v/>
      </c>
      <c r="K432" s="421" t="str">
        <f>IF(ISBLANK('Funções Transações'!U282),"", 'Funções Transações'!U282)</f>
        <v/>
      </c>
      <c r="L432" s="436"/>
      <c r="M432" s="450"/>
      <c r="N432" s="422" t="str">
        <f>IF(ISBLANK('Funções Transações'!R282),"", 'Funções Transações'!R282)</f>
        <v/>
      </c>
      <c r="O432" s="417" t="str">
        <f>IF(ISBLANK('Funções Transações'!AC282),"", 'Funções Transações'!AC282)</f>
        <v/>
      </c>
      <c r="P432" s="417" t="str">
        <f>IF(ISBLANK('Funções Transações'!AD282),"", 'Funções Transações'!AD282)</f>
        <v/>
      </c>
      <c r="Q432" s="417" t="str">
        <f>IF(ISBLANK('Funções Transações'!AE282),"", 'Funções Transações'!AE282)</f>
        <v/>
      </c>
      <c r="R432" s="417" t="str">
        <f>IF(ISBLANK('Funções Transações'!AF282),"", 'Funções Transações'!AF282)</f>
        <v/>
      </c>
      <c r="S432" s="429"/>
    </row>
    <row r="433" spans="1:19" ht="12.75" customHeight="1">
      <c r="A433" s="419" t="str">
        <f>IF(ISBLANK('Funções Transações'!C283),"", 'Funções Transações'!C283)</f>
        <v/>
      </c>
      <c r="B433" s="417" t="str">
        <f>IF((A433=""),"",LOOKUP(A433,'Casos de Uso'!$B$3:B$102,'Casos de Uso'!$C$3:C$102))</f>
        <v/>
      </c>
      <c r="C433" s="417" t="str">
        <f>IF(ISBLANK('Funções Transações'!B283),"",'Funções Transações'!B283)</f>
        <v/>
      </c>
      <c r="D433" s="420" t="str">
        <f>IF(ISBLANK('Funções Transações'!M283),"", 'Funções Transações'!M283)</f>
        <v/>
      </c>
      <c r="E433" s="420" t="str">
        <f>IF(ISBLANK('Funções Transações'!N283),"", 'Funções Transações'!N283)</f>
        <v/>
      </c>
      <c r="F433" s="420" t="str">
        <f>IF(ISBLANK('Funções Transações'!O283),"", 'Funções Transações'!O283)</f>
        <v/>
      </c>
      <c r="G433" s="420" t="str">
        <f>IF(ISBLANK('Funções Transações'!P283),"", 'Funções Transações'!P283)</f>
        <v/>
      </c>
      <c r="H433" s="420" t="str">
        <f>IF(ISBLANK('Funções Transações'!Q283),"", 'Funções Transações'!Q283)</f>
        <v/>
      </c>
      <c r="I433" s="421" t="str">
        <f>IF(ISBLANK('Funções Transações'!S283),"", 'Funções Transações'!S283)</f>
        <v/>
      </c>
      <c r="J433" s="421" t="str">
        <f>IF(ISBLANK('Funções Transações'!T283),"", 'Funções Transações'!T283)</f>
        <v/>
      </c>
      <c r="K433" s="421" t="str">
        <f>IF(ISBLANK('Funções Transações'!U283),"", 'Funções Transações'!U283)</f>
        <v/>
      </c>
      <c r="L433" s="436"/>
      <c r="M433" s="450"/>
      <c r="N433" s="422" t="str">
        <f>IF(ISBLANK('Funções Transações'!R283),"", 'Funções Transações'!R283)</f>
        <v/>
      </c>
      <c r="O433" s="417" t="str">
        <f>IF(ISBLANK('Funções Transações'!AC283),"", 'Funções Transações'!AC283)</f>
        <v/>
      </c>
      <c r="P433" s="417" t="str">
        <f>IF(ISBLANK('Funções Transações'!AD283),"", 'Funções Transações'!AD283)</f>
        <v/>
      </c>
      <c r="Q433" s="417" t="str">
        <f>IF(ISBLANK('Funções Transações'!AE283),"", 'Funções Transações'!AE283)</f>
        <v/>
      </c>
      <c r="R433" s="417" t="str">
        <f>IF(ISBLANK('Funções Transações'!AF283),"", 'Funções Transações'!AF283)</f>
        <v/>
      </c>
      <c r="S433" s="429"/>
    </row>
    <row r="434" spans="1:19" ht="12.75" customHeight="1">
      <c r="A434" s="419" t="str">
        <f>IF(ISBLANK('Funções Transações'!C284),"", 'Funções Transações'!C284)</f>
        <v/>
      </c>
      <c r="B434" s="417" t="str">
        <f>IF((A434=""),"",LOOKUP(A434,'Casos de Uso'!$B$3:B$102,'Casos de Uso'!$C$3:C$102))</f>
        <v/>
      </c>
      <c r="C434" s="417" t="str">
        <f>IF(ISBLANK('Funções Transações'!B284),"",'Funções Transações'!B284)</f>
        <v/>
      </c>
      <c r="D434" s="420" t="str">
        <f>IF(ISBLANK('Funções Transações'!M284),"", 'Funções Transações'!M284)</f>
        <v/>
      </c>
      <c r="E434" s="420" t="str">
        <f>IF(ISBLANK('Funções Transações'!N284),"", 'Funções Transações'!N284)</f>
        <v/>
      </c>
      <c r="F434" s="420" t="str">
        <f>IF(ISBLANK('Funções Transações'!O284),"", 'Funções Transações'!O284)</f>
        <v/>
      </c>
      <c r="G434" s="420" t="str">
        <f>IF(ISBLANK('Funções Transações'!P284),"", 'Funções Transações'!P284)</f>
        <v/>
      </c>
      <c r="H434" s="420" t="str">
        <f>IF(ISBLANK('Funções Transações'!Q284),"", 'Funções Transações'!Q284)</f>
        <v/>
      </c>
      <c r="I434" s="421" t="str">
        <f>IF(ISBLANK('Funções Transações'!S284),"", 'Funções Transações'!S284)</f>
        <v/>
      </c>
      <c r="J434" s="421" t="str">
        <f>IF(ISBLANK('Funções Transações'!T284),"", 'Funções Transações'!T284)</f>
        <v/>
      </c>
      <c r="K434" s="421" t="str">
        <f>IF(ISBLANK('Funções Transações'!U284),"", 'Funções Transações'!U284)</f>
        <v/>
      </c>
      <c r="L434" s="436"/>
      <c r="M434" s="450"/>
      <c r="N434" s="422" t="str">
        <f>IF(ISBLANK('Funções Transações'!R284),"", 'Funções Transações'!R284)</f>
        <v/>
      </c>
      <c r="O434" s="417" t="str">
        <f>IF(ISBLANK('Funções Transações'!AC284),"", 'Funções Transações'!AC284)</f>
        <v/>
      </c>
      <c r="P434" s="417" t="str">
        <f>IF(ISBLANK('Funções Transações'!AD284),"", 'Funções Transações'!AD284)</f>
        <v/>
      </c>
      <c r="Q434" s="417" t="str">
        <f>IF(ISBLANK('Funções Transações'!AE284),"", 'Funções Transações'!AE284)</f>
        <v/>
      </c>
      <c r="R434" s="417" t="str">
        <f>IF(ISBLANK('Funções Transações'!AF284),"", 'Funções Transações'!AF284)</f>
        <v/>
      </c>
      <c r="S434" s="429"/>
    </row>
    <row r="435" spans="1:19" ht="12.75" customHeight="1">
      <c r="A435" s="419" t="str">
        <f>IF(ISBLANK('Funções Transações'!C285),"", 'Funções Transações'!C285)</f>
        <v/>
      </c>
      <c r="B435" s="417" t="str">
        <f>IF((A435=""),"",LOOKUP(A435,'Casos de Uso'!$B$3:B$102,'Casos de Uso'!$C$3:C$102))</f>
        <v/>
      </c>
      <c r="C435" s="417" t="str">
        <f>IF(ISBLANK('Funções Transações'!B285),"",'Funções Transações'!B285)</f>
        <v/>
      </c>
      <c r="D435" s="420" t="str">
        <f>IF(ISBLANK('Funções Transações'!M285),"", 'Funções Transações'!M285)</f>
        <v/>
      </c>
      <c r="E435" s="420" t="str">
        <f>IF(ISBLANK('Funções Transações'!N285),"", 'Funções Transações'!N285)</f>
        <v/>
      </c>
      <c r="F435" s="420" t="str">
        <f>IF(ISBLANK('Funções Transações'!O285),"", 'Funções Transações'!O285)</f>
        <v/>
      </c>
      <c r="G435" s="420" t="str">
        <f>IF(ISBLANK('Funções Transações'!P285),"", 'Funções Transações'!P285)</f>
        <v/>
      </c>
      <c r="H435" s="420" t="str">
        <f>IF(ISBLANK('Funções Transações'!Q285),"", 'Funções Transações'!Q285)</f>
        <v/>
      </c>
      <c r="I435" s="421" t="str">
        <f>IF(ISBLANK('Funções Transações'!S285),"", 'Funções Transações'!S285)</f>
        <v/>
      </c>
      <c r="J435" s="421" t="str">
        <f>IF(ISBLANK('Funções Transações'!T285),"", 'Funções Transações'!T285)</f>
        <v/>
      </c>
      <c r="K435" s="421" t="str">
        <f>IF(ISBLANK('Funções Transações'!U285),"", 'Funções Transações'!U285)</f>
        <v/>
      </c>
      <c r="L435" s="436"/>
      <c r="M435" s="450"/>
      <c r="N435" s="422" t="str">
        <f>IF(ISBLANK('Funções Transações'!R285),"", 'Funções Transações'!R285)</f>
        <v/>
      </c>
      <c r="O435" s="417" t="str">
        <f>IF(ISBLANK('Funções Transações'!AC285),"", 'Funções Transações'!AC285)</f>
        <v/>
      </c>
      <c r="P435" s="417" t="str">
        <f>IF(ISBLANK('Funções Transações'!AD285),"", 'Funções Transações'!AD285)</f>
        <v/>
      </c>
      <c r="Q435" s="417" t="str">
        <f>IF(ISBLANK('Funções Transações'!AE285),"", 'Funções Transações'!AE285)</f>
        <v/>
      </c>
      <c r="R435" s="417" t="str">
        <f>IF(ISBLANK('Funções Transações'!AF285),"", 'Funções Transações'!AF285)</f>
        <v/>
      </c>
      <c r="S435" s="429"/>
    </row>
    <row r="436" spans="1:19" ht="12.75" customHeight="1">
      <c r="A436" s="419" t="str">
        <f>IF(ISBLANK('Funções Transações'!C286),"", 'Funções Transações'!C286)</f>
        <v/>
      </c>
      <c r="B436" s="417" t="str">
        <f>IF((A436=""),"",LOOKUP(A436,'Casos de Uso'!$B$3:B$102,'Casos de Uso'!$C$3:C$102))</f>
        <v/>
      </c>
      <c r="C436" s="417" t="str">
        <f>IF(ISBLANK('Funções Transações'!B286),"",'Funções Transações'!B286)</f>
        <v/>
      </c>
      <c r="D436" s="420" t="str">
        <f>IF(ISBLANK('Funções Transações'!M286),"", 'Funções Transações'!M286)</f>
        <v/>
      </c>
      <c r="E436" s="420" t="str">
        <f>IF(ISBLANK('Funções Transações'!N286),"", 'Funções Transações'!N286)</f>
        <v/>
      </c>
      <c r="F436" s="420" t="str">
        <f>IF(ISBLANK('Funções Transações'!O286),"", 'Funções Transações'!O286)</f>
        <v/>
      </c>
      <c r="G436" s="420" t="str">
        <f>IF(ISBLANK('Funções Transações'!P286),"", 'Funções Transações'!P286)</f>
        <v/>
      </c>
      <c r="H436" s="420" t="str">
        <f>IF(ISBLANK('Funções Transações'!Q286),"", 'Funções Transações'!Q286)</f>
        <v/>
      </c>
      <c r="I436" s="421" t="str">
        <f>IF(ISBLANK('Funções Transações'!S286),"", 'Funções Transações'!S286)</f>
        <v/>
      </c>
      <c r="J436" s="421" t="str">
        <f>IF(ISBLANK('Funções Transações'!T286),"", 'Funções Transações'!T286)</f>
        <v/>
      </c>
      <c r="K436" s="421" t="str">
        <f>IF(ISBLANK('Funções Transações'!U286),"", 'Funções Transações'!U286)</f>
        <v/>
      </c>
      <c r="L436" s="436"/>
      <c r="M436" s="450"/>
      <c r="N436" s="422" t="str">
        <f>IF(ISBLANK('Funções Transações'!R286),"", 'Funções Transações'!R286)</f>
        <v/>
      </c>
      <c r="O436" s="417" t="str">
        <f>IF(ISBLANK('Funções Transações'!AC286),"", 'Funções Transações'!AC286)</f>
        <v/>
      </c>
      <c r="P436" s="417" t="str">
        <f>IF(ISBLANK('Funções Transações'!AD286),"", 'Funções Transações'!AD286)</f>
        <v/>
      </c>
      <c r="Q436" s="417" t="str">
        <f>IF(ISBLANK('Funções Transações'!AE286),"", 'Funções Transações'!AE286)</f>
        <v/>
      </c>
      <c r="R436" s="417" t="str">
        <f>IF(ISBLANK('Funções Transações'!AF286),"", 'Funções Transações'!AF286)</f>
        <v/>
      </c>
      <c r="S436" s="429"/>
    </row>
    <row r="437" spans="1:19" ht="12.75" customHeight="1">
      <c r="A437" s="419" t="str">
        <f>IF(ISBLANK('Funções Transações'!C287),"", 'Funções Transações'!C287)</f>
        <v/>
      </c>
      <c r="B437" s="417" t="str">
        <f>IF((A437=""),"",LOOKUP(A437,'Casos de Uso'!$B$3:B$102,'Casos de Uso'!$C$3:C$102))</f>
        <v/>
      </c>
      <c r="C437" s="417" t="str">
        <f>IF(ISBLANK('Funções Transações'!B287),"",'Funções Transações'!B287)</f>
        <v/>
      </c>
      <c r="D437" s="420" t="str">
        <f>IF(ISBLANK('Funções Transações'!M287),"", 'Funções Transações'!M287)</f>
        <v/>
      </c>
      <c r="E437" s="420" t="str">
        <f>IF(ISBLANK('Funções Transações'!N287),"", 'Funções Transações'!N287)</f>
        <v/>
      </c>
      <c r="F437" s="420" t="str">
        <f>IF(ISBLANK('Funções Transações'!O287),"", 'Funções Transações'!O287)</f>
        <v/>
      </c>
      <c r="G437" s="420" t="str">
        <f>IF(ISBLANK('Funções Transações'!P287),"", 'Funções Transações'!P287)</f>
        <v/>
      </c>
      <c r="H437" s="420" t="str">
        <f>IF(ISBLANK('Funções Transações'!Q287),"", 'Funções Transações'!Q287)</f>
        <v/>
      </c>
      <c r="I437" s="421" t="str">
        <f>IF(ISBLANK('Funções Transações'!S287),"", 'Funções Transações'!S287)</f>
        <v/>
      </c>
      <c r="J437" s="421" t="str">
        <f>IF(ISBLANK('Funções Transações'!T287),"", 'Funções Transações'!T287)</f>
        <v/>
      </c>
      <c r="K437" s="421" t="str">
        <f>IF(ISBLANK('Funções Transações'!U287),"", 'Funções Transações'!U287)</f>
        <v/>
      </c>
      <c r="L437" s="436"/>
      <c r="M437" s="450"/>
      <c r="N437" s="422" t="str">
        <f>IF(ISBLANK('Funções Transações'!R287),"", 'Funções Transações'!R287)</f>
        <v/>
      </c>
      <c r="O437" s="417" t="str">
        <f>IF(ISBLANK('Funções Transações'!AC287),"", 'Funções Transações'!AC287)</f>
        <v/>
      </c>
      <c r="P437" s="417" t="str">
        <f>IF(ISBLANK('Funções Transações'!AD287),"", 'Funções Transações'!AD287)</f>
        <v/>
      </c>
      <c r="Q437" s="417" t="str">
        <f>IF(ISBLANK('Funções Transações'!AE287),"", 'Funções Transações'!AE287)</f>
        <v/>
      </c>
      <c r="R437" s="417" t="str">
        <f>IF(ISBLANK('Funções Transações'!AF287),"", 'Funções Transações'!AF287)</f>
        <v/>
      </c>
      <c r="S437" s="429"/>
    </row>
    <row r="438" spans="1:19" ht="12.75" customHeight="1">
      <c r="A438" s="419" t="str">
        <f>IF(ISBLANK('Funções Transações'!C288),"", 'Funções Transações'!C288)</f>
        <v/>
      </c>
      <c r="B438" s="417" t="str">
        <f>IF((A438=""),"",LOOKUP(A438,'Casos de Uso'!$B$3:B$102,'Casos de Uso'!$C$3:C$102))</f>
        <v/>
      </c>
      <c r="C438" s="417" t="str">
        <f>IF(ISBLANK('Funções Transações'!B288),"",'Funções Transações'!B288)</f>
        <v/>
      </c>
      <c r="D438" s="420" t="str">
        <f>IF(ISBLANK('Funções Transações'!M288),"", 'Funções Transações'!M288)</f>
        <v/>
      </c>
      <c r="E438" s="420" t="str">
        <f>IF(ISBLANK('Funções Transações'!N288),"", 'Funções Transações'!N288)</f>
        <v/>
      </c>
      <c r="F438" s="420" t="str">
        <f>IF(ISBLANK('Funções Transações'!O288),"", 'Funções Transações'!O288)</f>
        <v/>
      </c>
      <c r="G438" s="420" t="str">
        <f>IF(ISBLANK('Funções Transações'!P288),"", 'Funções Transações'!P288)</f>
        <v/>
      </c>
      <c r="H438" s="420" t="str">
        <f>IF(ISBLANK('Funções Transações'!Q288),"", 'Funções Transações'!Q288)</f>
        <v/>
      </c>
      <c r="I438" s="421" t="str">
        <f>IF(ISBLANK('Funções Transações'!S288),"", 'Funções Transações'!S288)</f>
        <v/>
      </c>
      <c r="J438" s="421" t="str">
        <f>IF(ISBLANK('Funções Transações'!T288),"", 'Funções Transações'!T288)</f>
        <v/>
      </c>
      <c r="K438" s="421" t="str">
        <f>IF(ISBLANK('Funções Transações'!U288),"", 'Funções Transações'!U288)</f>
        <v/>
      </c>
      <c r="L438" s="436"/>
      <c r="M438" s="450"/>
      <c r="N438" s="422" t="str">
        <f>IF(ISBLANK('Funções Transações'!R288),"", 'Funções Transações'!R288)</f>
        <v/>
      </c>
      <c r="O438" s="417" t="str">
        <f>IF(ISBLANK('Funções Transações'!AC288),"", 'Funções Transações'!AC288)</f>
        <v/>
      </c>
      <c r="P438" s="417" t="str">
        <f>IF(ISBLANK('Funções Transações'!AD288),"", 'Funções Transações'!AD288)</f>
        <v/>
      </c>
      <c r="Q438" s="417" t="str">
        <f>IF(ISBLANK('Funções Transações'!AE288),"", 'Funções Transações'!AE288)</f>
        <v/>
      </c>
      <c r="R438" s="417" t="str">
        <f>IF(ISBLANK('Funções Transações'!AF288),"", 'Funções Transações'!AF288)</f>
        <v/>
      </c>
      <c r="S438" s="429"/>
    </row>
    <row r="439" spans="1:19" ht="12.75" customHeight="1">
      <c r="A439" s="419" t="str">
        <f>IF(ISBLANK('Funções Transações'!C289),"", 'Funções Transações'!C289)</f>
        <v/>
      </c>
      <c r="B439" s="417" t="str">
        <f>IF((A439=""),"",LOOKUP(A439,'Casos de Uso'!$B$3:B$102,'Casos de Uso'!$C$3:C$102))</f>
        <v/>
      </c>
      <c r="C439" s="417" t="str">
        <f>IF(ISBLANK('Funções Transações'!B289),"",'Funções Transações'!B289)</f>
        <v/>
      </c>
      <c r="D439" s="420" t="str">
        <f>IF(ISBLANK('Funções Transações'!M289),"", 'Funções Transações'!M289)</f>
        <v/>
      </c>
      <c r="E439" s="420" t="str">
        <f>IF(ISBLANK('Funções Transações'!N289),"", 'Funções Transações'!N289)</f>
        <v/>
      </c>
      <c r="F439" s="420" t="str">
        <f>IF(ISBLANK('Funções Transações'!O289),"", 'Funções Transações'!O289)</f>
        <v/>
      </c>
      <c r="G439" s="420" t="str">
        <f>IF(ISBLANK('Funções Transações'!P289),"", 'Funções Transações'!P289)</f>
        <v/>
      </c>
      <c r="H439" s="420" t="str">
        <f>IF(ISBLANK('Funções Transações'!Q289),"", 'Funções Transações'!Q289)</f>
        <v/>
      </c>
      <c r="I439" s="421" t="str">
        <f>IF(ISBLANK('Funções Transações'!S289),"", 'Funções Transações'!S289)</f>
        <v/>
      </c>
      <c r="J439" s="421" t="str">
        <f>IF(ISBLANK('Funções Transações'!T289),"", 'Funções Transações'!T289)</f>
        <v/>
      </c>
      <c r="K439" s="421" t="str">
        <f>IF(ISBLANK('Funções Transações'!U289),"", 'Funções Transações'!U289)</f>
        <v/>
      </c>
      <c r="L439" s="436"/>
      <c r="M439" s="450"/>
      <c r="N439" s="422" t="str">
        <f>IF(ISBLANK('Funções Transações'!R289),"", 'Funções Transações'!R289)</f>
        <v/>
      </c>
      <c r="O439" s="417" t="str">
        <f>IF(ISBLANK('Funções Transações'!AC289),"", 'Funções Transações'!AC289)</f>
        <v/>
      </c>
      <c r="P439" s="417" t="str">
        <f>IF(ISBLANK('Funções Transações'!AD289),"", 'Funções Transações'!AD289)</f>
        <v/>
      </c>
      <c r="Q439" s="417" t="str">
        <f>IF(ISBLANK('Funções Transações'!AE289),"", 'Funções Transações'!AE289)</f>
        <v/>
      </c>
      <c r="R439" s="417" t="str">
        <f>IF(ISBLANK('Funções Transações'!AF289),"", 'Funções Transações'!AF289)</f>
        <v/>
      </c>
      <c r="S439" s="429"/>
    </row>
    <row r="440" spans="1:19" ht="12.75" customHeight="1">
      <c r="A440" s="419" t="str">
        <f>IF(ISBLANK('Funções Transações'!C290),"", 'Funções Transações'!C290)</f>
        <v/>
      </c>
      <c r="B440" s="417" t="str">
        <f>IF((A440=""),"",LOOKUP(A440,'Casos de Uso'!$B$3:B$102,'Casos de Uso'!$C$3:C$102))</f>
        <v/>
      </c>
      <c r="C440" s="417" t="str">
        <f>IF(ISBLANK('Funções Transações'!B290),"",'Funções Transações'!B290)</f>
        <v/>
      </c>
      <c r="D440" s="420" t="str">
        <f>IF(ISBLANK('Funções Transações'!M290),"", 'Funções Transações'!M290)</f>
        <v/>
      </c>
      <c r="E440" s="420" t="str">
        <f>IF(ISBLANK('Funções Transações'!N290),"", 'Funções Transações'!N290)</f>
        <v/>
      </c>
      <c r="F440" s="420" t="str">
        <f>IF(ISBLANK('Funções Transações'!O290),"", 'Funções Transações'!O290)</f>
        <v/>
      </c>
      <c r="G440" s="420" t="str">
        <f>IF(ISBLANK('Funções Transações'!P290),"", 'Funções Transações'!P290)</f>
        <v/>
      </c>
      <c r="H440" s="420" t="str">
        <f>IF(ISBLANK('Funções Transações'!Q290),"", 'Funções Transações'!Q290)</f>
        <v/>
      </c>
      <c r="I440" s="421" t="str">
        <f>IF(ISBLANK('Funções Transações'!S290),"", 'Funções Transações'!S290)</f>
        <v/>
      </c>
      <c r="J440" s="421" t="str">
        <f>IF(ISBLANK('Funções Transações'!T290),"", 'Funções Transações'!T290)</f>
        <v/>
      </c>
      <c r="K440" s="421" t="str">
        <f>IF(ISBLANK('Funções Transações'!U290),"", 'Funções Transações'!U290)</f>
        <v/>
      </c>
      <c r="L440" s="436"/>
      <c r="M440" s="450"/>
      <c r="N440" s="422" t="str">
        <f>IF(ISBLANK('Funções Transações'!R290),"", 'Funções Transações'!R290)</f>
        <v/>
      </c>
      <c r="O440" s="417" t="str">
        <f>IF(ISBLANK('Funções Transações'!AC290),"", 'Funções Transações'!AC290)</f>
        <v/>
      </c>
      <c r="P440" s="417" t="str">
        <f>IF(ISBLANK('Funções Transações'!AD290),"", 'Funções Transações'!AD290)</f>
        <v/>
      </c>
      <c r="Q440" s="417" t="str">
        <f>IF(ISBLANK('Funções Transações'!AE290),"", 'Funções Transações'!AE290)</f>
        <v/>
      </c>
      <c r="R440" s="417" t="str">
        <f>IF(ISBLANK('Funções Transações'!AF290),"", 'Funções Transações'!AF290)</f>
        <v/>
      </c>
      <c r="S440" s="429"/>
    </row>
    <row r="441" spans="1:19" ht="12.75" customHeight="1">
      <c r="A441" s="419" t="str">
        <f>IF(ISBLANK('Funções Transações'!C291),"", 'Funções Transações'!C291)</f>
        <v/>
      </c>
      <c r="B441" s="417" t="str">
        <f>IF((A441=""),"",LOOKUP(A441,'Casos de Uso'!$B$3:B$102,'Casos de Uso'!$C$3:C$102))</f>
        <v/>
      </c>
      <c r="C441" s="417" t="str">
        <f>IF(ISBLANK('Funções Transações'!B291),"",'Funções Transações'!B291)</f>
        <v/>
      </c>
      <c r="D441" s="420" t="str">
        <f>IF(ISBLANK('Funções Transações'!M291),"", 'Funções Transações'!M291)</f>
        <v/>
      </c>
      <c r="E441" s="420" t="str">
        <f>IF(ISBLANK('Funções Transações'!N291),"", 'Funções Transações'!N291)</f>
        <v/>
      </c>
      <c r="F441" s="420" t="str">
        <f>IF(ISBLANK('Funções Transações'!O291),"", 'Funções Transações'!O291)</f>
        <v/>
      </c>
      <c r="G441" s="420" t="str">
        <f>IF(ISBLANK('Funções Transações'!P291),"", 'Funções Transações'!P291)</f>
        <v/>
      </c>
      <c r="H441" s="420" t="str">
        <f>IF(ISBLANK('Funções Transações'!Q291),"", 'Funções Transações'!Q291)</f>
        <v/>
      </c>
      <c r="I441" s="421" t="str">
        <f>IF(ISBLANK('Funções Transações'!S291),"", 'Funções Transações'!S291)</f>
        <v/>
      </c>
      <c r="J441" s="421" t="str">
        <f>IF(ISBLANK('Funções Transações'!T291),"", 'Funções Transações'!T291)</f>
        <v/>
      </c>
      <c r="K441" s="421" t="str">
        <f>IF(ISBLANK('Funções Transações'!U291),"", 'Funções Transações'!U291)</f>
        <v/>
      </c>
      <c r="L441" s="436"/>
      <c r="M441" s="450"/>
      <c r="N441" s="422" t="str">
        <f>IF(ISBLANK('Funções Transações'!R291),"", 'Funções Transações'!R291)</f>
        <v/>
      </c>
      <c r="O441" s="417" t="str">
        <f>IF(ISBLANK('Funções Transações'!AC291),"", 'Funções Transações'!AC291)</f>
        <v/>
      </c>
      <c r="P441" s="417" t="str">
        <f>IF(ISBLANK('Funções Transações'!AD291),"", 'Funções Transações'!AD291)</f>
        <v/>
      </c>
      <c r="Q441" s="417" t="str">
        <f>IF(ISBLANK('Funções Transações'!AE291),"", 'Funções Transações'!AE291)</f>
        <v/>
      </c>
      <c r="R441" s="417" t="str">
        <f>IF(ISBLANK('Funções Transações'!AF291),"", 'Funções Transações'!AF291)</f>
        <v/>
      </c>
      <c r="S441" s="429"/>
    </row>
    <row r="442" spans="1:19" ht="12.75" customHeight="1">
      <c r="A442" s="419" t="str">
        <f>IF(ISBLANK('Funções Transações'!C292),"", 'Funções Transações'!C292)</f>
        <v/>
      </c>
      <c r="B442" s="417" t="str">
        <f>IF((A442=""),"",LOOKUP(A442,'Casos de Uso'!$B$3:B$102,'Casos de Uso'!$C$3:C$102))</f>
        <v/>
      </c>
      <c r="C442" s="417" t="str">
        <f>IF(ISBLANK('Funções Transações'!B292),"",'Funções Transações'!B292)</f>
        <v/>
      </c>
      <c r="D442" s="420" t="str">
        <f>IF(ISBLANK('Funções Transações'!M292),"", 'Funções Transações'!M292)</f>
        <v/>
      </c>
      <c r="E442" s="420" t="str">
        <f>IF(ISBLANK('Funções Transações'!N292),"", 'Funções Transações'!N292)</f>
        <v/>
      </c>
      <c r="F442" s="420" t="str">
        <f>IF(ISBLANK('Funções Transações'!O292),"", 'Funções Transações'!O292)</f>
        <v/>
      </c>
      <c r="G442" s="420" t="str">
        <f>IF(ISBLANK('Funções Transações'!P292),"", 'Funções Transações'!P292)</f>
        <v/>
      </c>
      <c r="H442" s="420" t="str">
        <f>IF(ISBLANK('Funções Transações'!Q292),"", 'Funções Transações'!Q292)</f>
        <v/>
      </c>
      <c r="I442" s="421" t="str">
        <f>IF(ISBLANK('Funções Transações'!S292),"", 'Funções Transações'!S292)</f>
        <v/>
      </c>
      <c r="J442" s="421" t="str">
        <f>IF(ISBLANK('Funções Transações'!T292),"", 'Funções Transações'!T292)</f>
        <v/>
      </c>
      <c r="K442" s="421" t="str">
        <f>IF(ISBLANK('Funções Transações'!U292),"", 'Funções Transações'!U292)</f>
        <v/>
      </c>
      <c r="L442" s="436"/>
      <c r="M442" s="450"/>
      <c r="N442" s="422" t="str">
        <f>IF(ISBLANK('Funções Transações'!R292),"", 'Funções Transações'!R292)</f>
        <v/>
      </c>
      <c r="O442" s="417" t="str">
        <f>IF(ISBLANK('Funções Transações'!AC292),"", 'Funções Transações'!AC292)</f>
        <v/>
      </c>
      <c r="P442" s="417" t="str">
        <f>IF(ISBLANK('Funções Transações'!AD292),"", 'Funções Transações'!AD292)</f>
        <v/>
      </c>
      <c r="Q442" s="417" t="str">
        <f>IF(ISBLANK('Funções Transações'!AE292),"", 'Funções Transações'!AE292)</f>
        <v/>
      </c>
      <c r="R442" s="417" t="str">
        <f>IF(ISBLANK('Funções Transações'!AF292),"", 'Funções Transações'!AF292)</f>
        <v/>
      </c>
      <c r="S442" s="429"/>
    </row>
    <row r="443" spans="1:19" ht="12.75" customHeight="1">
      <c r="A443" s="419" t="str">
        <f>IF(ISBLANK('Funções Transações'!C293),"", 'Funções Transações'!C293)</f>
        <v/>
      </c>
      <c r="B443" s="417" t="str">
        <f>IF((A443=""),"",LOOKUP(A443,'Casos de Uso'!$B$3:B$102,'Casos de Uso'!$C$3:C$102))</f>
        <v/>
      </c>
      <c r="C443" s="417" t="str">
        <f>IF(ISBLANK('Funções Transações'!B293),"",'Funções Transações'!B293)</f>
        <v/>
      </c>
      <c r="D443" s="420" t="str">
        <f>IF(ISBLANK('Funções Transações'!M293),"", 'Funções Transações'!M293)</f>
        <v/>
      </c>
      <c r="E443" s="420" t="str">
        <f>IF(ISBLANK('Funções Transações'!N293),"", 'Funções Transações'!N293)</f>
        <v/>
      </c>
      <c r="F443" s="420" t="str">
        <f>IF(ISBLANK('Funções Transações'!O293),"", 'Funções Transações'!O293)</f>
        <v/>
      </c>
      <c r="G443" s="420" t="str">
        <f>IF(ISBLANK('Funções Transações'!P293),"", 'Funções Transações'!P293)</f>
        <v/>
      </c>
      <c r="H443" s="420" t="str">
        <f>IF(ISBLANK('Funções Transações'!Q293),"", 'Funções Transações'!Q293)</f>
        <v/>
      </c>
      <c r="I443" s="421" t="str">
        <f>IF(ISBLANK('Funções Transações'!S293),"", 'Funções Transações'!S293)</f>
        <v/>
      </c>
      <c r="J443" s="421" t="str">
        <f>IF(ISBLANK('Funções Transações'!T293),"", 'Funções Transações'!T293)</f>
        <v/>
      </c>
      <c r="K443" s="421" t="str">
        <f>IF(ISBLANK('Funções Transações'!U293),"", 'Funções Transações'!U293)</f>
        <v/>
      </c>
      <c r="L443" s="436"/>
      <c r="M443" s="450"/>
      <c r="N443" s="422" t="str">
        <f>IF(ISBLANK('Funções Transações'!R293),"", 'Funções Transações'!R293)</f>
        <v/>
      </c>
      <c r="O443" s="417" t="str">
        <f>IF(ISBLANK('Funções Transações'!AC293),"", 'Funções Transações'!AC293)</f>
        <v/>
      </c>
      <c r="P443" s="417" t="str">
        <f>IF(ISBLANK('Funções Transações'!AD293),"", 'Funções Transações'!AD293)</f>
        <v/>
      </c>
      <c r="Q443" s="417" t="str">
        <f>IF(ISBLANK('Funções Transações'!AE293),"", 'Funções Transações'!AE293)</f>
        <v/>
      </c>
      <c r="R443" s="417" t="str">
        <f>IF(ISBLANK('Funções Transações'!AF293),"", 'Funções Transações'!AF293)</f>
        <v/>
      </c>
      <c r="S443" s="429"/>
    </row>
    <row r="444" spans="1:19" ht="12.75" customHeight="1">
      <c r="A444" s="419" t="str">
        <f>IF(ISBLANK('Funções Transações'!C294),"", 'Funções Transações'!C294)</f>
        <v/>
      </c>
      <c r="B444" s="417" t="str">
        <f>IF((A444=""),"",LOOKUP(A444,'Casos de Uso'!$B$3:B$102,'Casos de Uso'!$C$3:C$102))</f>
        <v/>
      </c>
      <c r="C444" s="417" t="str">
        <f>IF(ISBLANK('Funções Transações'!B294),"",'Funções Transações'!B294)</f>
        <v/>
      </c>
      <c r="D444" s="420" t="str">
        <f>IF(ISBLANK('Funções Transações'!M294),"", 'Funções Transações'!M294)</f>
        <v/>
      </c>
      <c r="E444" s="420" t="str">
        <f>IF(ISBLANK('Funções Transações'!N294),"", 'Funções Transações'!N294)</f>
        <v/>
      </c>
      <c r="F444" s="420" t="str">
        <f>IF(ISBLANK('Funções Transações'!O294),"", 'Funções Transações'!O294)</f>
        <v/>
      </c>
      <c r="G444" s="420" t="str">
        <f>IF(ISBLANK('Funções Transações'!P294),"", 'Funções Transações'!P294)</f>
        <v/>
      </c>
      <c r="H444" s="420" t="str">
        <f>IF(ISBLANK('Funções Transações'!Q294),"", 'Funções Transações'!Q294)</f>
        <v/>
      </c>
      <c r="I444" s="421" t="str">
        <f>IF(ISBLANK('Funções Transações'!S294),"", 'Funções Transações'!S294)</f>
        <v/>
      </c>
      <c r="J444" s="421" t="str">
        <f>IF(ISBLANK('Funções Transações'!T294),"", 'Funções Transações'!T294)</f>
        <v/>
      </c>
      <c r="K444" s="421" t="str">
        <f>IF(ISBLANK('Funções Transações'!U294),"", 'Funções Transações'!U294)</f>
        <v/>
      </c>
      <c r="L444" s="436"/>
      <c r="M444" s="450"/>
      <c r="N444" s="422" t="str">
        <f>IF(ISBLANK('Funções Transações'!R294),"", 'Funções Transações'!R294)</f>
        <v/>
      </c>
      <c r="O444" s="417" t="str">
        <f>IF(ISBLANK('Funções Transações'!AC294),"", 'Funções Transações'!AC294)</f>
        <v/>
      </c>
      <c r="P444" s="417" t="str">
        <f>IF(ISBLANK('Funções Transações'!AD294),"", 'Funções Transações'!AD294)</f>
        <v/>
      </c>
      <c r="Q444" s="417" t="str">
        <f>IF(ISBLANK('Funções Transações'!AE294),"", 'Funções Transações'!AE294)</f>
        <v/>
      </c>
      <c r="R444" s="417" t="str">
        <f>IF(ISBLANK('Funções Transações'!AF294),"", 'Funções Transações'!AF294)</f>
        <v/>
      </c>
      <c r="S444" s="429"/>
    </row>
    <row r="445" spans="1:19" ht="12.75" customHeight="1">
      <c r="A445" s="419" t="str">
        <f>IF(ISBLANK('Funções Transações'!C295),"", 'Funções Transações'!C295)</f>
        <v/>
      </c>
      <c r="B445" s="417" t="str">
        <f>IF((A445=""),"",LOOKUP(A445,'Casos de Uso'!$B$3:B$102,'Casos de Uso'!$C$3:C$102))</f>
        <v/>
      </c>
      <c r="C445" s="417" t="str">
        <f>IF(ISBLANK('Funções Transações'!B295),"",'Funções Transações'!B295)</f>
        <v/>
      </c>
      <c r="D445" s="420" t="str">
        <f>IF(ISBLANK('Funções Transações'!M295),"", 'Funções Transações'!M295)</f>
        <v/>
      </c>
      <c r="E445" s="420" t="str">
        <f>IF(ISBLANK('Funções Transações'!N295),"", 'Funções Transações'!N295)</f>
        <v/>
      </c>
      <c r="F445" s="420" t="str">
        <f>IF(ISBLANK('Funções Transações'!O295),"", 'Funções Transações'!O295)</f>
        <v/>
      </c>
      <c r="G445" s="420" t="str">
        <f>IF(ISBLANK('Funções Transações'!P295),"", 'Funções Transações'!P295)</f>
        <v/>
      </c>
      <c r="H445" s="420" t="str">
        <f>IF(ISBLANK('Funções Transações'!Q295),"", 'Funções Transações'!Q295)</f>
        <v/>
      </c>
      <c r="I445" s="421" t="str">
        <f>IF(ISBLANK('Funções Transações'!S295),"", 'Funções Transações'!S295)</f>
        <v/>
      </c>
      <c r="J445" s="421" t="str">
        <f>IF(ISBLANK('Funções Transações'!T295),"", 'Funções Transações'!T295)</f>
        <v/>
      </c>
      <c r="K445" s="421" t="str">
        <f>IF(ISBLANK('Funções Transações'!U295),"", 'Funções Transações'!U295)</f>
        <v/>
      </c>
      <c r="L445" s="436"/>
      <c r="M445" s="450"/>
      <c r="N445" s="422" t="str">
        <f>IF(ISBLANK('Funções Transações'!R295),"", 'Funções Transações'!R295)</f>
        <v/>
      </c>
      <c r="O445" s="417" t="str">
        <f>IF(ISBLANK('Funções Transações'!AC295),"", 'Funções Transações'!AC295)</f>
        <v/>
      </c>
      <c r="P445" s="417" t="str">
        <f>IF(ISBLANK('Funções Transações'!AD295),"", 'Funções Transações'!AD295)</f>
        <v/>
      </c>
      <c r="Q445" s="417" t="str">
        <f>IF(ISBLANK('Funções Transações'!AE295),"", 'Funções Transações'!AE295)</f>
        <v/>
      </c>
      <c r="R445" s="417" t="str">
        <f>IF(ISBLANK('Funções Transações'!AF295),"", 'Funções Transações'!AF295)</f>
        <v/>
      </c>
      <c r="S445" s="429"/>
    </row>
    <row r="446" spans="1:19" ht="12.75" customHeight="1">
      <c r="A446" s="419" t="str">
        <f>IF(ISBLANK('Funções Transações'!C296),"", 'Funções Transações'!C296)</f>
        <v/>
      </c>
      <c r="B446" s="417" t="str">
        <f>IF((A446=""),"",LOOKUP(A446,'Casos de Uso'!$B$3:B$102,'Casos de Uso'!$C$3:C$102))</f>
        <v/>
      </c>
      <c r="C446" s="417" t="str">
        <f>IF(ISBLANK('Funções Transações'!B296),"",'Funções Transações'!B296)</f>
        <v/>
      </c>
      <c r="D446" s="420" t="str">
        <f>IF(ISBLANK('Funções Transações'!M296),"", 'Funções Transações'!M296)</f>
        <v/>
      </c>
      <c r="E446" s="420" t="str">
        <f>IF(ISBLANK('Funções Transações'!N296),"", 'Funções Transações'!N296)</f>
        <v/>
      </c>
      <c r="F446" s="420" t="str">
        <f>IF(ISBLANK('Funções Transações'!O296),"", 'Funções Transações'!O296)</f>
        <v/>
      </c>
      <c r="G446" s="420" t="str">
        <f>IF(ISBLANK('Funções Transações'!P296),"", 'Funções Transações'!P296)</f>
        <v/>
      </c>
      <c r="H446" s="420" t="str">
        <f>IF(ISBLANK('Funções Transações'!Q296),"", 'Funções Transações'!Q296)</f>
        <v/>
      </c>
      <c r="I446" s="421" t="str">
        <f>IF(ISBLANK('Funções Transações'!S296),"", 'Funções Transações'!S296)</f>
        <v/>
      </c>
      <c r="J446" s="421" t="str">
        <f>IF(ISBLANK('Funções Transações'!T296),"", 'Funções Transações'!T296)</f>
        <v/>
      </c>
      <c r="K446" s="421" t="str">
        <f>IF(ISBLANK('Funções Transações'!U296),"", 'Funções Transações'!U296)</f>
        <v/>
      </c>
      <c r="L446" s="436"/>
      <c r="M446" s="450"/>
      <c r="N446" s="422" t="str">
        <f>IF(ISBLANK('Funções Transações'!R296),"", 'Funções Transações'!R296)</f>
        <v/>
      </c>
      <c r="O446" s="417" t="str">
        <f>IF(ISBLANK('Funções Transações'!AC296),"", 'Funções Transações'!AC296)</f>
        <v/>
      </c>
      <c r="P446" s="417" t="str">
        <f>IF(ISBLANK('Funções Transações'!AD296),"", 'Funções Transações'!AD296)</f>
        <v/>
      </c>
      <c r="Q446" s="417" t="str">
        <f>IF(ISBLANK('Funções Transações'!AE296),"", 'Funções Transações'!AE296)</f>
        <v/>
      </c>
      <c r="R446" s="417" t="str">
        <f>IF(ISBLANK('Funções Transações'!AF296),"", 'Funções Transações'!AF296)</f>
        <v/>
      </c>
      <c r="S446" s="429"/>
    </row>
    <row r="447" spans="1:19" ht="12.75" customHeight="1">
      <c r="A447" s="419" t="str">
        <f>IF(ISBLANK('Funções Transações'!C297),"", 'Funções Transações'!C297)</f>
        <v/>
      </c>
      <c r="B447" s="417" t="str">
        <f>IF((A447=""),"",LOOKUP(A447,'Casos de Uso'!$B$3:B$102,'Casos de Uso'!$C$3:C$102))</f>
        <v/>
      </c>
      <c r="C447" s="417" t="str">
        <f>IF(ISBLANK('Funções Transações'!B297),"",'Funções Transações'!B297)</f>
        <v/>
      </c>
      <c r="D447" s="420" t="str">
        <f>IF(ISBLANK('Funções Transações'!M297),"", 'Funções Transações'!M297)</f>
        <v/>
      </c>
      <c r="E447" s="420" t="str">
        <f>IF(ISBLANK('Funções Transações'!N297),"", 'Funções Transações'!N297)</f>
        <v/>
      </c>
      <c r="F447" s="420" t="str">
        <f>IF(ISBLANK('Funções Transações'!O297),"", 'Funções Transações'!O297)</f>
        <v/>
      </c>
      <c r="G447" s="420" t="str">
        <f>IF(ISBLANK('Funções Transações'!P297),"", 'Funções Transações'!P297)</f>
        <v/>
      </c>
      <c r="H447" s="420" t="str">
        <f>IF(ISBLANK('Funções Transações'!Q297),"", 'Funções Transações'!Q297)</f>
        <v/>
      </c>
      <c r="I447" s="421" t="str">
        <f>IF(ISBLANK('Funções Transações'!S297),"", 'Funções Transações'!S297)</f>
        <v/>
      </c>
      <c r="J447" s="421" t="str">
        <f>IF(ISBLANK('Funções Transações'!T297),"", 'Funções Transações'!T297)</f>
        <v/>
      </c>
      <c r="K447" s="421" t="str">
        <f>IF(ISBLANK('Funções Transações'!U297),"", 'Funções Transações'!U297)</f>
        <v/>
      </c>
      <c r="L447" s="436"/>
      <c r="M447" s="450"/>
      <c r="N447" s="422" t="str">
        <f>IF(ISBLANK('Funções Transações'!R297),"", 'Funções Transações'!R297)</f>
        <v/>
      </c>
      <c r="O447" s="417" t="str">
        <f>IF(ISBLANK('Funções Transações'!AC297),"", 'Funções Transações'!AC297)</f>
        <v/>
      </c>
      <c r="P447" s="417" t="str">
        <f>IF(ISBLANK('Funções Transações'!AD297),"", 'Funções Transações'!AD297)</f>
        <v/>
      </c>
      <c r="Q447" s="417" t="str">
        <f>IF(ISBLANK('Funções Transações'!AE297),"", 'Funções Transações'!AE297)</f>
        <v/>
      </c>
      <c r="R447" s="417" t="str">
        <f>IF(ISBLANK('Funções Transações'!AF297),"", 'Funções Transações'!AF297)</f>
        <v/>
      </c>
      <c r="S447" s="429"/>
    </row>
    <row r="448" spans="1:19" ht="12.75" customHeight="1">
      <c r="A448" s="419" t="str">
        <f>IF(ISBLANK('Funções Transações'!C298),"", 'Funções Transações'!C298)</f>
        <v/>
      </c>
      <c r="B448" s="417" t="str">
        <f>IF((A448=""),"",LOOKUP(A448,'Casos de Uso'!$B$3:B$102,'Casos de Uso'!$C$3:C$102))</f>
        <v/>
      </c>
      <c r="C448" s="417" t="str">
        <f>IF(ISBLANK('Funções Transações'!B298),"",'Funções Transações'!B298)</f>
        <v/>
      </c>
      <c r="D448" s="420" t="str">
        <f>IF(ISBLANK('Funções Transações'!M298),"", 'Funções Transações'!M298)</f>
        <v/>
      </c>
      <c r="E448" s="420" t="str">
        <f>IF(ISBLANK('Funções Transações'!N298),"", 'Funções Transações'!N298)</f>
        <v/>
      </c>
      <c r="F448" s="420" t="str">
        <f>IF(ISBLANK('Funções Transações'!O298),"", 'Funções Transações'!O298)</f>
        <v/>
      </c>
      <c r="G448" s="420" t="str">
        <f>IF(ISBLANK('Funções Transações'!P298),"", 'Funções Transações'!P298)</f>
        <v/>
      </c>
      <c r="H448" s="420" t="str">
        <f>IF(ISBLANK('Funções Transações'!Q298),"", 'Funções Transações'!Q298)</f>
        <v/>
      </c>
      <c r="I448" s="421" t="str">
        <f>IF(ISBLANK('Funções Transações'!S298),"", 'Funções Transações'!S298)</f>
        <v/>
      </c>
      <c r="J448" s="421" t="str">
        <f>IF(ISBLANK('Funções Transações'!T298),"", 'Funções Transações'!T298)</f>
        <v/>
      </c>
      <c r="K448" s="421" t="str">
        <f>IF(ISBLANK('Funções Transações'!U298),"", 'Funções Transações'!U298)</f>
        <v/>
      </c>
      <c r="L448" s="436"/>
      <c r="M448" s="450"/>
      <c r="N448" s="422" t="str">
        <f>IF(ISBLANK('Funções Transações'!R298),"", 'Funções Transações'!R298)</f>
        <v/>
      </c>
      <c r="O448" s="417" t="str">
        <f>IF(ISBLANK('Funções Transações'!AC298),"", 'Funções Transações'!AC298)</f>
        <v/>
      </c>
      <c r="P448" s="417" t="str">
        <f>IF(ISBLANK('Funções Transações'!AD298),"", 'Funções Transações'!AD298)</f>
        <v/>
      </c>
      <c r="Q448" s="417" t="str">
        <f>IF(ISBLANK('Funções Transações'!AE298),"", 'Funções Transações'!AE298)</f>
        <v/>
      </c>
      <c r="R448" s="417" t="str">
        <f>IF(ISBLANK('Funções Transações'!AF298),"", 'Funções Transações'!AF298)</f>
        <v/>
      </c>
      <c r="S448" s="429"/>
    </row>
    <row r="449" spans="1:19" ht="12.75" customHeight="1">
      <c r="A449" s="419" t="str">
        <f>IF(ISBLANK('Funções Transações'!C299),"", 'Funções Transações'!C299)</f>
        <v/>
      </c>
      <c r="B449" s="417" t="str">
        <f>IF((A449=""),"",LOOKUP(A449,'Casos de Uso'!$B$3:B$102,'Casos de Uso'!$C$3:C$102))</f>
        <v/>
      </c>
      <c r="C449" s="417" t="str">
        <f>IF(ISBLANK('Funções Transações'!B299),"",'Funções Transações'!B299)</f>
        <v/>
      </c>
      <c r="D449" s="420" t="str">
        <f>IF(ISBLANK('Funções Transações'!M299),"", 'Funções Transações'!M299)</f>
        <v/>
      </c>
      <c r="E449" s="420" t="str">
        <f>IF(ISBLANK('Funções Transações'!N299),"", 'Funções Transações'!N299)</f>
        <v/>
      </c>
      <c r="F449" s="420" t="str">
        <f>IF(ISBLANK('Funções Transações'!O299),"", 'Funções Transações'!O299)</f>
        <v/>
      </c>
      <c r="G449" s="420" t="str">
        <f>IF(ISBLANK('Funções Transações'!P299),"", 'Funções Transações'!P299)</f>
        <v/>
      </c>
      <c r="H449" s="420" t="str">
        <f>IF(ISBLANK('Funções Transações'!Q299),"", 'Funções Transações'!Q299)</f>
        <v/>
      </c>
      <c r="I449" s="421" t="str">
        <f>IF(ISBLANK('Funções Transações'!S299),"", 'Funções Transações'!S299)</f>
        <v/>
      </c>
      <c r="J449" s="421" t="str">
        <f>IF(ISBLANK('Funções Transações'!T299),"", 'Funções Transações'!T299)</f>
        <v/>
      </c>
      <c r="K449" s="421" t="str">
        <f>IF(ISBLANK('Funções Transações'!U299),"", 'Funções Transações'!U299)</f>
        <v/>
      </c>
      <c r="L449" s="436"/>
      <c r="M449" s="450"/>
      <c r="N449" s="422" t="str">
        <f>IF(ISBLANK('Funções Transações'!R299),"", 'Funções Transações'!R299)</f>
        <v/>
      </c>
      <c r="O449" s="417" t="str">
        <f>IF(ISBLANK('Funções Transações'!AC299),"", 'Funções Transações'!AC299)</f>
        <v/>
      </c>
      <c r="P449" s="417" t="str">
        <f>IF(ISBLANK('Funções Transações'!AD299),"", 'Funções Transações'!AD299)</f>
        <v/>
      </c>
      <c r="Q449" s="417" t="str">
        <f>IF(ISBLANK('Funções Transações'!AE299),"", 'Funções Transações'!AE299)</f>
        <v/>
      </c>
      <c r="R449" s="417" t="str">
        <f>IF(ISBLANK('Funções Transações'!AF299),"", 'Funções Transações'!AF299)</f>
        <v/>
      </c>
      <c r="S449" s="429"/>
    </row>
    <row r="450" spans="1:19" ht="12.75" customHeight="1">
      <c r="A450" s="419" t="str">
        <f>IF(ISBLANK('Funções Transações'!C300),"", 'Funções Transações'!C300)</f>
        <v/>
      </c>
      <c r="B450" s="417" t="str">
        <f>IF((A450=""),"",LOOKUP(A450,'Casos de Uso'!$B$3:B$102,'Casos de Uso'!$C$3:C$102))</f>
        <v/>
      </c>
      <c r="C450" s="417" t="str">
        <f>IF(ISBLANK('Funções Transações'!B300),"",'Funções Transações'!B300)</f>
        <v/>
      </c>
      <c r="D450" s="420" t="str">
        <f>IF(ISBLANK('Funções Transações'!M300),"", 'Funções Transações'!M300)</f>
        <v/>
      </c>
      <c r="E450" s="420" t="str">
        <f>IF(ISBLANK('Funções Transações'!N300),"", 'Funções Transações'!N300)</f>
        <v/>
      </c>
      <c r="F450" s="420" t="str">
        <f>IF(ISBLANK('Funções Transações'!O300),"", 'Funções Transações'!O300)</f>
        <v/>
      </c>
      <c r="G450" s="420" t="str">
        <f>IF(ISBLANK('Funções Transações'!P300),"", 'Funções Transações'!P300)</f>
        <v/>
      </c>
      <c r="H450" s="420" t="str">
        <f>IF(ISBLANK('Funções Transações'!Q300),"", 'Funções Transações'!Q300)</f>
        <v/>
      </c>
      <c r="I450" s="421" t="str">
        <f>IF(ISBLANK('Funções Transações'!S300),"", 'Funções Transações'!S300)</f>
        <v/>
      </c>
      <c r="J450" s="421" t="str">
        <f>IF(ISBLANK('Funções Transações'!T300),"", 'Funções Transações'!T300)</f>
        <v/>
      </c>
      <c r="K450" s="421" t="str">
        <f>IF(ISBLANK('Funções Transações'!U300),"", 'Funções Transações'!U300)</f>
        <v/>
      </c>
      <c r="L450" s="436"/>
      <c r="M450" s="450"/>
      <c r="N450" s="422" t="str">
        <f>IF(ISBLANK('Funções Transações'!R300),"", 'Funções Transações'!R300)</f>
        <v/>
      </c>
      <c r="O450" s="417" t="str">
        <f>IF(ISBLANK('Funções Transações'!AC300),"", 'Funções Transações'!AC300)</f>
        <v/>
      </c>
      <c r="P450" s="417" t="str">
        <f>IF(ISBLANK('Funções Transações'!AD300),"", 'Funções Transações'!AD300)</f>
        <v/>
      </c>
      <c r="Q450" s="417" t="str">
        <f>IF(ISBLANK('Funções Transações'!AE300),"", 'Funções Transações'!AE300)</f>
        <v/>
      </c>
      <c r="R450" s="417" t="str">
        <f>IF(ISBLANK('Funções Transações'!AF300),"", 'Funções Transações'!AF300)</f>
        <v/>
      </c>
      <c r="S450" s="429"/>
    </row>
    <row r="451" spans="1:19" ht="12.75" customHeight="1">
      <c r="A451" s="419" t="str">
        <f>IF(ISBLANK('Funções Transações'!C301),"", 'Funções Transações'!C301)</f>
        <v/>
      </c>
      <c r="B451" s="417" t="str">
        <f>IF((A451=""),"",LOOKUP(A451,'Casos de Uso'!$B$3:B$102,'Casos de Uso'!$C$3:C$102))</f>
        <v/>
      </c>
      <c r="C451" s="417" t="str">
        <f>IF(ISBLANK('Funções Transações'!B301),"",'Funções Transações'!B301)</f>
        <v/>
      </c>
      <c r="D451" s="420" t="str">
        <f>IF(ISBLANK('Funções Transações'!M301),"", 'Funções Transações'!M301)</f>
        <v/>
      </c>
      <c r="E451" s="420" t="str">
        <f>IF(ISBLANK('Funções Transações'!N301),"", 'Funções Transações'!N301)</f>
        <v/>
      </c>
      <c r="F451" s="420" t="str">
        <f>IF(ISBLANK('Funções Transações'!O301),"", 'Funções Transações'!O301)</f>
        <v/>
      </c>
      <c r="G451" s="420" t="str">
        <f>IF(ISBLANK('Funções Transações'!P301),"", 'Funções Transações'!P301)</f>
        <v/>
      </c>
      <c r="H451" s="420" t="str">
        <f>IF(ISBLANK('Funções Transações'!Q301),"", 'Funções Transações'!Q301)</f>
        <v/>
      </c>
      <c r="I451" s="421" t="str">
        <f>IF(ISBLANK('Funções Transações'!S301),"", 'Funções Transações'!S301)</f>
        <v/>
      </c>
      <c r="J451" s="421" t="str">
        <f>IF(ISBLANK('Funções Transações'!T301),"", 'Funções Transações'!T301)</f>
        <v/>
      </c>
      <c r="K451" s="421" t="str">
        <f>IF(ISBLANK('Funções Transações'!U301),"", 'Funções Transações'!U301)</f>
        <v/>
      </c>
      <c r="L451" s="436"/>
      <c r="M451" s="450"/>
      <c r="N451" s="422" t="str">
        <f>IF(ISBLANK('Funções Transações'!R301),"", 'Funções Transações'!R301)</f>
        <v/>
      </c>
      <c r="O451" s="417" t="str">
        <f>IF(ISBLANK('Funções Transações'!AC301),"", 'Funções Transações'!AC301)</f>
        <v/>
      </c>
      <c r="P451" s="417" t="str">
        <f>IF(ISBLANK('Funções Transações'!AD301),"", 'Funções Transações'!AD301)</f>
        <v/>
      </c>
      <c r="Q451" s="417" t="str">
        <f>IF(ISBLANK('Funções Transações'!AE301),"", 'Funções Transações'!AE301)</f>
        <v/>
      </c>
      <c r="R451" s="417" t="str">
        <f>IF(ISBLANK('Funções Transações'!AF301),"", 'Funções Transações'!AF301)</f>
        <v/>
      </c>
      <c r="S451" s="429"/>
    </row>
    <row r="452" spans="1:19" ht="12.75" customHeight="1">
      <c r="A452" s="419" t="str">
        <f>IF(ISBLANK('Funções Transações'!C302),"", 'Funções Transações'!C302)</f>
        <v/>
      </c>
      <c r="B452" s="417" t="str">
        <f>IF((A452=""),"",LOOKUP(A452,'Casos de Uso'!$B$3:B$102,'Casos de Uso'!$C$3:C$102))</f>
        <v/>
      </c>
      <c r="C452" s="417" t="str">
        <f>IF(ISBLANK('Funções Transações'!B302),"",'Funções Transações'!B302)</f>
        <v/>
      </c>
      <c r="D452" s="420" t="str">
        <f>IF(ISBLANK('Funções Transações'!M302),"", 'Funções Transações'!M302)</f>
        <v/>
      </c>
      <c r="E452" s="420" t="str">
        <f>IF(ISBLANK('Funções Transações'!N302),"", 'Funções Transações'!N302)</f>
        <v/>
      </c>
      <c r="F452" s="420" t="str">
        <f>IF(ISBLANK('Funções Transações'!O302),"", 'Funções Transações'!O302)</f>
        <v/>
      </c>
      <c r="G452" s="420" t="str">
        <f>IF(ISBLANK('Funções Transações'!P302),"", 'Funções Transações'!P302)</f>
        <v/>
      </c>
      <c r="H452" s="420" t="str">
        <f>IF(ISBLANK('Funções Transações'!Q302),"", 'Funções Transações'!Q302)</f>
        <v/>
      </c>
      <c r="I452" s="421" t="str">
        <f>IF(ISBLANK('Funções Transações'!S302),"", 'Funções Transações'!S302)</f>
        <v/>
      </c>
      <c r="J452" s="421" t="str">
        <f>IF(ISBLANK('Funções Transações'!T302),"", 'Funções Transações'!T302)</f>
        <v/>
      </c>
      <c r="K452" s="421" t="str">
        <f>IF(ISBLANK('Funções Transações'!U302),"", 'Funções Transações'!U302)</f>
        <v/>
      </c>
      <c r="L452" s="436"/>
      <c r="M452" s="450"/>
      <c r="N452" s="422" t="str">
        <f>IF(ISBLANK('Funções Transações'!R302),"", 'Funções Transações'!R302)</f>
        <v/>
      </c>
      <c r="O452" s="417" t="str">
        <f>IF(ISBLANK('Funções Transações'!AC302),"", 'Funções Transações'!AC302)</f>
        <v/>
      </c>
      <c r="P452" s="417" t="str">
        <f>IF(ISBLANK('Funções Transações'!AD302),"", 'Funções Transações'!AD302)</f>
        <v/>
      </c>
      <c r="Q452" s="417" t="str">
        <f>IF(ISBLANK('Funções Transações'!AE302),"", 'Funções Transações'!AE302)</f>
        <v/>
      </c>
      <c r="R452" s="417" t="str">
        <f>IF(ISBLANK('Funções Transações'!AF302),"", 'Funções Transações'!AF302)</f>
        <v/>
      </c>
      <c r="S452" s="429"/>
    </row>
    <row r="453" spans="1:19" ht="12.75" customHeight="1">
      <c r="A453" s="419" t="str">
        <f>IF(ISBLANK('Funções Transações'!C303),"", 'Funções Transações'!C303)</f>
        <v/>
      </c>
      <c r="B453" s="417" t="str">
        <f>IF((A453=""),"",LOOKUP(A453,'Casos de Uso'!$B$3:B$102,'Casos de Uso'!$C$3:C$102))</f>
        <v/>
      </c>
      <c r="C453" s="417" t="str">
        <f>IF(ISBLANK('Funções Transações'!B303),"",'Funções Transações'!B303)</f>
        <v/>
      </c>
      <c r="D453" s="420" t="str">
        <f>IF(ISBLANK('Funções Transações'!M303),"", 'Funções Transações'!M303)</f>
        <v/>
      </c>
      <c r="E453" s="420" t="str">
        <f>IF(ISBLANK('Funções Transações'!N303),"", 'Funções Transações'!N303)</f>
        <v/>
      </c>
      <c r="F453" s="420" t="str">
        <f>IF(ISBLANK('Funções Transações'!O303),"", 'Funções Transações'!O303)</f>
        <v/>
      </c>
      <c r="G453" s="420" t="str">
        <f>IF(ISBLANK('Funções Transações'!P303),"", 'Funções Transações'!P303)</f>
        <v/>
      </c>
      <c r="H453" s="420" t="str">
        <f>IF(ISBLANK('Funções Transações'!Q303),"", 'Funções Transações'!Q303)</f>
        <v/>
      </c>
      <c r="I453" s="421" t="str">
        <f>IF(ISBLANK('Funções Transações'!S303),"", 'Funções Transações'!S303)</f>
        <v/>
      </c>
      <c r="J453" s="421" t="str">
        <f>IF(ISBLANK('Funções Transações'!T303),"", 'Funções Transações'!T303)</f>
        <v/>
      </c>
      <c r="K453" s="421" t="str">
        <f>IF(ISBLANK('Funções Transações'!U303),"", 'Funções Transações'!U303)</f>
        <v/>
      </c>
      <c r="L453" s="436"/>
      <c r="M453" s="450"/>
      <c r="N453" s="422" t="str">
        <f>IF(ISBLANK('Funções Transações'!R303),"", 'Funções Transações'!R303)</f>
        <v/>
      </c>
      <c r="O453" s="417" t="str">
        <f>IF(ISBLANK('Funções Transações'!AC303),"", 'Funções Transações'!AC303)</f>
        <v/>
      </c>
      <c r="P453" s="417" t="str">
        <f>IF(ISBLANK('Funções Transações'!AD303),"", 'Funções Transações'!AD303)</f>
        <v/>
      </c>
      <c r="Q453" s="417" t="str">
        <f>IF(ISBLANK('Funções Transações'!AE303),"", 'Funções Transações'!AE303)</f>
        <v/>
      </c>
      <c r="R453" s="417" t="str">
        <f>IF(ISBLANK('Funções Transações'!AF303),"", 'Funções Transações'!AF303)</f>
        <v/>
      </c>
      <c r="S453" s="429"/>
    </row>
    <row r="454" spans="1:19" ht="12.75" customHeight="1">
      <c r="A454" s="419" t="str">
        <f>IF(ISBLANK('Funções Transações'!C304),"", 'Funções Transações'!C304)</f>
        <v/>
      </c>
      <c r="B454" s="417" t="str">
        <f>IF((A454=""),"",LOOKUP(A454,'Casos de Uso'!$B$3:B$102,'Casos de Uso'!$C$3:C$102))</f>
        <v/>
      </c>
      <c r="C454" s="417" t="str">
        <f>IF(ISBLANK('Funções Transações'!B304),"",'Funções Transações'!B304)</f>
        <v/>
      </c>
      <c r="D454" s="420" t="str">
        <f>IF(ISBLANK('Funções Transações'!M304),"", 'Funções Transações'!M304)</f>
        <v/>
      </c>
      <c r="E454" s="420" t="str">
        <f>IF(ISBLANK('Funções Transações'!N304),"", 'Funções Transações'!N304)</f>
        <v/>
      </c>
      <c r="F454" s="420" t="str">
        <f>IF(ISBLANK('Funções Transações'!O304),"", 'Funções Transações'!O304)</f>
        <v/>
      </c>
      <c r="G454" s="420" t="str">
        <f>IF(ISBLANK('Funções Transações'!P304),"", 'Funções Transações'!P304)</f>
        <v/>
      </c>
      <c r="H454" s="420" t="str">
        <f>IF(ISBLANK('Funções Transações'!Q304),"", 'Funções Transações'!Q304)</f>
        <v/>
      </c>
      <c r="I454" s="421" t="str">
        <f>IF(ISBLANK('Funções Transações'!S304),"", 'Funções Transações'!S304)</f>
        <v/>
      </c>
      <c r="J454" s="421" t="str">
        <f>IF(ISBLANK('Funções Transações'!T304),"", 'Funções Transações'!T304)</f>
        <v/>
      </c>
      <c r="K454" s="421" t="str">
        <f>IF(ISBLANK('Funções Transações'!U304),"", 'Funções Transações'!U304)</f>
        <v/>
      </c>
      <c r="L454" s="436"/>
      <c r="M454" s="450"/>
      <c r="N454" s="422" t="str">
        <f>IF(ISBLANK('Funções Transações'!R304),"", 'Funções Transações'!R304)</f>
        <v/>
      </c>
      <c r="O454" s="417" t="str">
        <f>IF(ISBLANK('Funções Transações'!AC304),"", 'Funções Transações'!AC304)</f>
        <v/>
      </c>
      <c r="P454" s="417" t="str">
        <f>IF(ISBLANK('Funções Transações'!AD304),"", 'Funções Transações'!AD304)</f>
        <v/>
      </c>
      <c r="Q454" s="417" t="str">
        <f>IF(ISBLANK('Funções Transações'!AE304),"", 'Funções Transações'!AE304)</f>
        <v/>
      </c>
      <c r="R454" s="417" t="str">
        <f>IF(ISBLANK('Funções Transações'!AF304),"", 'Funções Transações'!AF304)</f>
        <v/>
      </c>
      <c r="S454" s="429"/>
    </row>
    <row r="455" spans="1:19" ht="12.75" customHeight="1">
      <c r="A455" s="419" t="str">
        <f>IF(ISBLANK('Funções Transações'!C305),"", 'Funções Transações'!C305)</f>
        <v/>
      </c>
      <c r="B455" s="417" t="str">
        <f>IF((A455=""),"",LOOKUP(A455,'Casos de Uso'!$B$3:B$102,'Casos de Uso'!$C$3:C$102))</f>
        <v/>
      </c>
      <c r="C455" s="417" t="str">
        <f>IF(ISBLANK('Funções Transações'!B305),"",'Funções Transações'!B305)</f>
        <v/>
      </c>
      <c r="D455" s="420" t="str">
        <f>IF(ISBLANK('Funções Transações'!M305),"", 'Funções Transações'!M305)</f>
        <v/>
      </c>
      <c r="E455" s="420" t="str">
        <f>IF(ISBLANK('Funções Transações'!N305),"", 'Funções Transações'!N305)</f>
        <v/>
      </c>
      <c r="F455" s="420" t="str">
        <f>IF(ISBLANK('Funções Transações'!O305),"", 'Funções Transações'!O305)</f>
        <v/>
      </c>
      <c r="G455" s="420" t="str">
        <f>IF(ISBLANK('Funções Transações'!P305),"", 'Funções Transações'!P305)</f>
        <v/>
      </c>
      <c r="H455" s="420" t="str">
        <f>IF(ISBLANK('Funções Transações'!Q305),"", 'Funções Transações'!Q305)</f>
        <v/>
      </c>
      <c r="I455" s="421" t="str">
        <f>IF(ISBLANK('Funções Transações'!S305),"", 'Funções Transações'!S305)</f>
        <v/>
      </c>
      <c r="J455" s="421" t="str">
        <f>IF(ISBLANK('Funções Transações'!T305),"", 'Funções Transações'!T305)</f>
        <v/>
      </c>
      <c r="K455" s="421" t="str">
        <f>IF(ISBLANK('Funções Transações'!U305),"", 'Funções Transações'!U305)</f>
        <v/>
      </c>
      <c r="L455" s="436"/>
      <c r="M455" s="450"/>
      <c r="N455" s="422" t="str">
        <f>IF(ISBLANK('Funções Transações'!R305),"", 'Funções Transações'!R305)</f>
        <v/>
      </c>
      <c r="O455" s="417" t="str">
        <f>IF(ISBLANK('Funções Transações'!AC305),"", 'Funções Transações'!AC305)</f>
        <v/>
      </c>
      <c r="P455" s="417" t="str">
        <f>IF(ISBLANK('Funções Transações'!AD305),"", 'Funções Transações'!AD305)</f>
        <v/>
      </c>
      <c r="Q455" s="417" t="str">
        <f>IF(ISBLANK('Funções Transações'!AE305),"", 'Funções Transações'!AE305)</f>
        <v/>
      </c>
      <c r="R455" s="417" t="str">
        <f>IF(ISBLANK('Funções Transações'!AF305),"", 'Funções Transações'!AF305)</f>
        <v/>
      </c>
      <c r="S455" s="429"/>
    </row>
    <row r="456" spans="1:19" ht="12.75" customHeight="1">
      <c r="A456" s="419" t="str">
        <f>IF(ISBLANK('Funções Transações'!C306),"", 'Funções Transações'!C306)</f>
        <v/>
      </c>
      <c r="B456" s="417" t="str">
        <f>IF((A456=""),"",LOOKUP(A456,'Casos de Uso'!$B$3:B$102,'Casos de Uso'!$C$3:C$102))</f>
        <v/>
      </c>
      <c r="C456" s="417" t="str">
        <f>IF(ISBLANK('Funções Transações'!B306),"",'Funções Transações'!B306)</f>
        <v/>
      </c>
      <c r="D456" s="420" t="str">
        <f>IF(ISBLANK('Funções Transações'!M306),"", 'Funções Transações'!M306)</f>
        <v/>
      </c>
      <c r="E456" s="420" t="str">
        <f>IF(ISBLANK('Funções Transações'!N306),"", 'Funções Transações'!N306)</f>
        <v/>
      </c>
      <c r="F456" s="420" t="str">
        <f>IF(ISBLANK('Funções Transações'!O306),"", 'Funções Transações'!O306)</f>
        <v/>
      </c>
      <c r="G456" s="420" t="str">
        <f>IF(ISBLANK('Funções Transações'!P306),"", 'Funções Transações'!P306)</f>
        <v/>
      </c>
      <c r="H456" s="420" t="str">
        <f>IF(ISBLANK('Funções Transações'!Q306),"", 'Funções Transações'!Q306)</f>
        <v/>
      </c>
      <c r="I456" s="421" t="str">
        <f>IF(ISBLANK('Funções Transações'!S306),"", 'Funções Transações'!S306)</f>
        <v/>
      </c>
      <c r="J456" s="421" t="str">
        <f>IF(ISBLANK('Funções Transações'!T306),"", 'Funções Transações'!T306)</f>
        <v/>
      </c>
      <c r="K456" s="421" t="str">
        <f>IF(ISBLANK('Funções Transações'!U306),"", 'Funções Transações'!U306)</f>
        <v/>
      </c>
      <c r="L456" s="436"/>
      <c r="M456" s="450"/>
      <c r="N456" s="422" t="str">
        <f>IF(ISBLANK('Funções Transações'!R306),"", 'Funções Transações'!R306)</f>
        <v/>
      </c>
      <c r="O456" s="417" t="str">
        <f>IF(ISBLANK('Funções Transações'!AC306),"", 'Funções Transações'!AC306)</f>
        <v/>
      </c>
      <c r="P456" s="417" t="str">
        <f>IF(ISBLANK('Funções Transações'!AD306),"", 'Funções Transações'!AD306)</f>
        <v/>
      </c>
      <c r="Q456" s="417" t="str">
        <f>IF(ISBLANK('Funções Transações'!AE306),"", 'Funções Transações'!AE306)</f>
        <v/>
      </c>
      <c r="R456" s="417" t="str">
        <f>IF(ISBLANK('Funções Transações'!AF306),"", 'Funções Transações'!AF306)</f>
        <v/>
      </c>
      <c r="S456" s="429"/>
    </row>
    <row r="457" spans="1:19" ht="12.75" customHeight="1">
      <c r="A457" s="419" t="str">
        <f>IF(ISBLANK('Funções Transações'!C307),"", 'Funções Transações'!C307)</f>
        <v/>
      </c>
      <c r="B457" s="417" t="str">
        <f>IF((A457=""),"",LOOKUP(A457,'Casos de Uso'!$B$3:B$102,'Casos de Uso'!$C$3:C$102))</f>
        <v/>
      </c>
      <c r="C457" s="417" t="str">
        <f>IF(ISBLANK('Funções Transações'!B307),"",'Funções Transações'!B307)</f>
        <v/>
      </c>
      <c r="D457" s="420" t="str">
        <f>IF(ISBLANK('Funções Transações'!M307),"", 'Funções Transações'!M307)</f>
        <v/>
      </c>
      <c r="E457" s="420" t="str">
        <f>IF(ISBLANK('Funções Transações'!N307),"", 'Funções Transações'!N307)</f>
        <v/>
      </c>
      <c r="F457" s="420" t="str">
        <f>IF(ISBLANK('Funções Transações'!O307),"", 'Funções Transações'!O307)</f>
        <v/>
      </c>
      <c r="G457" s="420" t="str">
        <f>IF(ISBLANK('Funções Transações'!P307),"", 'Funções Transações'!P307)</f>
        <v/>
      </c>
      <c r="H457" s="420" t="str">
        <f>IF(ISBLANK('Funções Transações'!Q307),"", 'Funções Transações'!Q307)</f>
        <v/>
      </c>
      <c r="I457" s="421" t="str">
        <f>IF(ISBLANK('Funções Transações'!S307),"", 'Funções Transações'!S307)</f>
        <v/>
      </c>
      <c r="J457" s="421" t="str">
        <f>IF(ISBLANK('Funções Transações'!T307),"", 'Funções Transações'!T307)</f>
        <v/>
      </c>
      <c r="K457" s="421" t="str">
        <f>IF(ISBLANK('Funções Transações'!U307),"", 'Funções Transações'!U307)</f>
        <v/>
      </c>
      <c r="L457" s="436"/>
      <c r="M457" s="450"/>
      <c r="N457" s="422" t="str">
        <f>IF(ISBLANK('Funções Transações'!R307),"", 'Funções Transações'!R307)</f>
        <v/>
      </c>
      <c r="O457" s="417" t="str">
        <f>IF(ISBLANK('Funções Transações'!AC307),"", 'Funções Transações'!AC307)</f>
        <v/>
      </c>
      <c r="P457" s="417" t="str">
        <f>IF(ISBLANK('Funções Transações'!AD307),"", 'Funções Transações'!AD307)</f>
        <v/>
      </c>
      <c r="Q457" s="417" t="str">
        <f>IF(ISBLANK('Funções Transações'!AE307),"", 'Funções Transações'!AE307)</f>
        <v/>
      </c>
      <c r="R457" s="417" t="str">
        <f>IF(ISBLANK('Funções Transações'!AF307),"", 'Funções Transações'!AF307)</f>
        <v/>
      </c>
      <c r="S457" s="429"/>
    </row>
    <row r="458" spans="1:19" ht="12.75" customHeight="1">
      <c r="A458" s="419" t="str">
        <f>IF(ISBLANK('Funções Transações'!C308),"", 'Funções Transações'!C308)</f>
        <v/>
      </c>
      <c r="B458" s="417" t="str">
        <f>IF((A458=""),"",LOOKUP(A458,'Casos de Uso'!$B$3:B$102,'Casos de Uso'!$C$3:C$102))</f>
        <v/>
      </c>
      <c r="C458" s="417" t="str">
        <f>IF(ISBLANK('Funções Transações'!B308),"",'Funções Transações'!B308)</f>
        <v/>
      </c>
      <c r="D458" s="420" t="str">
        <f>IF(ISBLANK('Funções Transações'!M308),"", 'Funções Transações'!M308)</f>
        <v/>
      </c>
      <c r="E458" s="420" t="str">
        <f>IF(ISBLANK('Funções Transações'!N308),"", 'Funções Transações'!N308)</f>
        <v/>
      </c>
      <c r="F458" s="420" t="str">
        <f>IF(ISBLANK('Funções Transações'!O308),"", 'Funções Transações'!O308)</f>
        <v/>
      </c>
      <c r="G458" s="420" t="str">
        <f>IF(ISBLANK('Funções Transações'!P308),"", 'Funções Transações'!P308)</f>
        <v/>
      </c>
      <c r="H458" s="420" t="str">
        <f>IF(ISBLANK('Funções Transações'!Q308),"", 'Funções Transações'!Q308)</f>
        <v/>
      </c>
      <c r="I458" s="421" t="str">
        <f>IF(ISBLANK('Funções Transações'!S308),"", 'Funções Transações'!S308)</f>
        <v/>
      </c>
      <c r="J458" s="421" t="str">
        <f>IF(ISBLANK('Funções Transações'!T308),"", 'Funções Transações'!T308)</f>
        <v/>
      </c>
      <c r="K458" s="421" t="str">
        <f>IF(ISBLANK('Funções Transações'!U308),"", 'Funções Transações'!U308)</f>
        <v/>
      </c>
      <c r="L458" s="436"/>
      <c r="M458" s="450"/>
      <c r="N458" s="422" t="str">
        <f>IF(ISBLANK('Funções Transações'!R308),"", 'Funções Transações'!R308)</f>
        <v/>
      </c>
      <c r="O458" s="417" t="str">
        <f>IF(ISBLANK('Funções Transações'!AC308),"", 'Funções Transações'!AC308)</f>
        <v/>
      </c>
      <c r="P458" s="417" t="str">
        <f>IF(ISBLANK('Funções Transações'!AD308),"", 'Funções Transações'!AD308)</f>
        <v/>
      </c>
      <c r="Q458" s="417" t="str">
        <f>IF(ISBLANK('Funções Transações'!AE308),"", 'Funções Transações'!AE308)</f>
        <v/>
      </c>
      <c r="R458" s="417" t="str">
        <f>IF(ISBLANK('Funções Transações'!AF308),"", 'Funções Transações'!AF308)</f>
        <v/>
      </c>
      <c r="S458" s="429"/>
    </row>
    <row r="459" spans="1:19" ht="12.75" customHeight="1">
      <c r="A459" s="419" t="str">
        <f>IF(ISBLANK('Funções Transações'!C309),"", 'Funções Transações'!C309)</f>
        <v/>
      </c>
      <c r="B459" s="417" t="str">
        <f>IF((A459=""),"",LOOKUP(A459,'Casos de Uso'!$B$3:B$102,'Casos de Uso'!$C$3:C$102))</f>
        <v/>
      </c>
      <c r="C459" s="417" t="str">
        <f>IF(ISBLANK('Funções Transações'!B309),"",'Funções Transações'!B309)</f>
        <v/>
      </c>
      <c r="D459" s="420" t="str">
        <f>IF(ISBLANK('Funções Transações'!M309),"", 'Funções Transações'!M309)</f>
        <v/>
      </c>
      <c r="E459" s="420" t="str">
        <f>IF(ISBLANK('Funções Transações'!N309),"", 'Funções Transações'!N309)</f>
        <v/>
      </c>
      <c r="F459" s="420" t="str">
        <f>IF(ISBLANK('Funções Transações'!O309),"", 'Funções Transações'!O309)</f>
        <v/>
      </c>
      <c r="G459" s="420" t="str">
        <f>IF(ISBLANK('Funções Transações'!P309),"", 'Funções Transações'!P309)</f>
        <v/>
      </c>
      <c r="H459" s="420" t="str">
        <f>IF(ISBLANK('Funções Transações'!Q309),"", 'Funções Transações'!Q309)</f>
        <v/>
      </c>
      <c r="I459" s="421" t="str">
        <f>IF(ISBLANK('Funções Transações'!S309),"", 'Funções Transações'!S309)</f>
        <v/>
      </c>
      <c r="J459" s="421" t="str">
        <f>IF(ISBLANK('Funções Transações'!T309),"", 'Funções Transações'!T309)</f>
        <v/>
      </c>
      <c r="K459" s="421" t="str">
        <f>IF(ISBLANK('Funções Transações'!U309),"", 'Funções Transações'!U309)</f>
        <v/>
      </c>
      <c r="L459" s="436"/>
      <c r="M459" s="450"/>
      <c r="N459" s="422" t="str">
        <f>IF(ISBLANK('Funções Transações'!R309),"", 'Funções Transações'!R309)</f>
        <v/>
      </c>
      <c r="O459" s="417" t="str">
        <f>IF(ISBLANK('Funções Transações'!AC309),"", 'Funções Transações'!AC309)</f>
        <v/>
      </c>
      <c r="P459" s="417" t="str">
        <f>IF(ISBLANK('Funções Transações'!AD309),"", 'Funções Transações'!AD309)</f>
        <v/>
      </c>
      <c r="Q459" s="417" t="str">
        <f>IF(ISBLANK('Funções Transações'!AE309),"", 'Funções Transações'!AE309)</f>
        <v/>
      </c>
      <c r="R459" s="417" t="str">
        <f>IF(ISBLANK('Funções Transações'!AF309),"", 'Funções Transações'!AF309)</f>
        <v/>
      </c>
      <c r="S459" s="429"/>
    </row>
    <row r="460" spans="1:19" ht="12.75" customHeight="1">
      <c r="A460" s="419" t="str">
        <f>IF(ISBLANK('Funções Transações'!C310),"", 'Funções Transações'!C310)</f>
        <v/>
      </c>
      <c r="B460" s="417" t="str">
        <f>IF((A460=""),"",LOOKUP(A460,'Casos de Uso'!$B$3:B$102,'Casos de Uso'!$C$3:C$102))</f>
        <v/>
      </c>
      <c r="C460" s="417" t="str">
        <f>IF(ISBLANK('Funções Transações'!B310),"",'Funções Transações'!B310)</f>
        <v/>
      </c>
      <c r="D460" s="420" t="str">
        <f>IF(ISBLANK('Funções Transações'!M310),"", 'Funções Transações'!M310)</f>
        <v/>
      </c>
      <c r="E460" s="420" t="str">
        <f>IF(ISBLANK('Funções Transações'!N310),"", 'Funções Transações'!N310)</f>
        <v/>
      </c>
      <c r="F460" s="420" t="str">
        <f>IF(ISBLANK('Funções Transações'!O310),"", 'Funções Transações'!O310)</f>
        <v/>
      </c>
      <c r="G460" s="420" t="str">
        <f>IF(ISBLANK('Funções Transações'!P310),"", 'Funções Transações'!P310)</f>
        <v/>
      </c>
      <c r="H460" s="420" t="str">
        <f>IF(ISBLANK('Funções Transações'!Q310),"", 'Funções Transações'!Q310)</f>
        <v/>
      </c>
      <c r="I460" s="421" t="str">
        <f>IF(ISBLANK('Funções Transações'!S310),"", 'Funções Transações'!S310)</f>
        <v/>
      </c>
      <c r="J460" s="421" t="str">
        <f>IF(ISBLANK('Funções Transações'!T310),"", 'Funções Transações'!T310)</f>
        <v/>
      </c>
      <c r="K460" s="421" t="str">
        <f>IF(ISBLANK('Funções Transações'!U310),"", 'Funções Transações'!U310)</f>
        <v/>
      </c>
      <c r="L460" s="436"/>
      <c r="M460" s="450"/>
      <c r="N460" s="422" t="str">
        <f>IF(ISBLANK('Funções Transações'!R310),"", 'Funções Transações'!R310)</f>
        <v/>
      </c>
      <c r="O460" s="417" t="str">
        <f>IF(ISBLANK('Funções Transações'!AC310),"", 'Funções Transações'!AC310)</f>
        <v/>
      </c>
      <c r="P460" s="417" t="str">
        <f>IF(ISBLANK('Funções Transações'!AD310),"", 'Funções Transações'!AD310)</f>
        <v/>
      </c>
      <c r="Q460" s="417" t="str">
        <f>IF(ISBLANK('Funções Transações'!AE310),"", 'Funções Transações'!AE310)</f>
        <v/>
      </c>
      <c r="R460" s="417" t="str">
        <f>IF(ISBLANK('Funções Transações'!AF310),"", 'Funções Transações'!AF310)</f>
        <v/>
      </c>
      <c r="S460" s="429"/>
    </row>
    <row r="461" spans="1:19" ht="12.75" customHeight="1">
      <c r="A461" s="419" t="str">
        <f>IF(ISBLANK('Funções Transações'!C311),"", 'Funções Transações'!C311)</f>
        <v/>
      </c>
      <c r="B461" s="417" t="str">
        <f>IF((A461=""),"",LOOKUP(A461,'Casos de Uso'!$B$3:B$102,'Casos de Uso'!$C$3:C$102))</f>
        <v/>
      </c>
      <c r="C461" s="417" t="str">
        <f>IF(ISBLANK('Funções Transações'!B311),"",'Funções Transações'!B311)</f>
        <v/>
      </c>
      <c r="D461" s="420" t="str">
        <f>IF(ISBLANK('Funções Transações'!M311),"", 'Funções Transações'!M311)</f>
        <v/>
      </c>
      <c r="E461" s="420" t="str">
        <f>IF(ISBLANK('Funções Transações'!N311),"", 'Funções Transações'!N311)</f>
        <v/>
      </c>
      <c r="F461" s="420" t="str">
        <f>IF(ISBLANK('Funções Transações'!O311),"", 'Funções Transações'!O311)</f>
        <v/>
      </c>
      <c r="G461" s="420" t="str">
        <f>IF(ISBLANK('Funções Transações'!P311),"", 'Funções Transações'!P311)</f>
        <v/>
      </c>
      <c r="H461" s="420" t="str">
        <f>IF(ISBLANK('Funções Transações'!Q311),"", 'Funções Transações'!Q311)</f>
        <v/>
      </c>
      <c r="I461" s="421" t="str">
        <f>IF(ISBLANK('Funções Transações'!S311),"", 'Funções Transações'!S311)</f>
        <v/>
      </c>
      <c r="J461" s="421" t="str">
        <f>IF(ISBLANK('Funções Transações'!T311),"", 'Funções Transações'!T311)</f>
        <v/>
      </c>
      <c r="K461" s="421" t="str">
        <f>IF(ISBLANK('Funções Transações'!U311),"", 'Funções Transações'!U311)</f>
        <v/>
      </c>
      <c r="L461" s="436"/>
      <c r="M461" s="450"/>
      <c r="N461" s="422" t="str">
        <f>IF(ISBLANK('Funções Transações'!R311),"", 'Funções Transações'!R311)</f>
        <v/>
      </c>
      <c r="O461" s="417" t="str">
        <f>IF(ISBLANK('Funções Transações'!AC311),"", 'Funções Transações'!AC311)</f>
        <v/>
      </c>
      <c r="P461" s="417" t="str">
        <f>IF(ISBLANK('Funções Transações'!AD311),"", 'Funções Transações'!AD311)</f>
        <v/>
      </c>
      <c r="Q461" s="417" t="str">
        <f>IF(ISBLANK('Funções Transações'!AE311),"", 'Funções Transações'!AE311)</f>
        <v/>
      </c>
      <c r="R461" s="417" t="str">
        <f>IF(ISBLANK('Funções Transações'!AF311),"", 'Funções Transações'!AF311)</f>
        <v/>
      </c>
      <c r="S461" s="429"/>
    </row>
    <row r="462" spans="1:19" ht="12.75" customHeight="1">
      <c r="A462" s="419" t="str">
        <f>IF(ISBLANK('Funções Transações'!C312),"", 'Funções Transações'!C312)</f>
        <v/>
      </c>
      <c r="B462" s="417" t="str">
        <f>IF((A462=""),"",LOOKUP(A462,'Casos de Uso'!$B$3:B$102,'Casos de Uso'!$C$3:C$102))</f>
        <v/>
      </c>
      <c r="C462" s="417" t="str">
        <f>IF(ISBLANK('Funções Transações'!B312),"",'Funções Transações'!B312)</f>
        <v/>
      </c>
      <c r="D462" s="420" t="str">
        <f>IF(ISBLANK('Funções Transações'!M312),"", 'Funções Transações'!M312)</f>
        <v/>
      </c>
      <c r="E462" s="420" t="str">
        <f>IF(ISBLANK('Funções Transações'!N312),"", 'Funções Transações'!N312)</f>
        <v/>
      </c>
      <c r="F462" s="420" t="str">
        <f>IF(ISBLANK('Funções Transações'!O312),"", 'Funções Transações'!O312)</f>
        <v/>
      </c>
      <c r="G462" s="420" t="str">
        <f>IF(ISBLANK('Funções Transações'!P312),"", 'Funções Transações'!P312)</f>
        <v/>
      </c>
      <c r="H462" s="420" t="str">
        <f>IF(ISBLANK('Funções Transações'!Q312),"", 'Funções Transações'!Q312)</f>
        <v/>
      </c>
      <c r="I462" s="421" t="str">
        <f>IF(ISBLANK('Funções Transações'!S312),"", 'Funções Transações'!S312)</f>
        <v/>
      </c>
      <c r="J462" s="421" t="str">
        <f>IF(ISBLANK('Funções Transações'!T312),"", 'Funções Transações'!T312)</f>
        <v/>
      </c>
      <c r="K462" s="421" t="str">
        <f>IF(ISBLANK('Funções Transações'!U312),"", 'Funções Transações'!U312)</f>
        <v/>
      </c>
      <c r="L462" s="436"/>
      <c r="M462" s="450"/>
      <c r="N462" s="422" t="str">
        <f>IF(ISBLANK('Funções Transações'!R312),"", 'Funções Transações'!R312)</f>
        <v/>
      </c>
      <c r="O462" s="417" t="str">
        <f>IF(ISBLANK('Funções Transações'!AC312),"", 'Funções Transações'!AC312)</f>
        <v/>
      </c>
      <c r="P462" s="417" t="str">
        <f>IF(ISBLANK('Funções Transações'!AD312),"", 'Funções Transações'!AD312)</f>
        <v/>
      </c>
      <c r="Q462" s="417" t="str">
        <f>IF(ISBLANK('Funções Transações'!AE312),"", 'Funções Transações'!AE312)</f>
        <v/>
      </c>
      <c r="R462" s="417" t="str">
        <f>IF(ISBLANK('Funções Transações'!AF312),"", 'Funções Transações'!AF312)</f>
        <v/>
      </c>
      <c r="S462" s="429"/>
    </row>
    <row r="463" spans="1:19" ht="12.75" customHeight="1">
      <c r="A463" s="419" t="str">
        <f>IF(ISBLANK('Funções Transações'!C313),"", 'Funções Transações'!C313)</f>
        <v/>
      </c>
      <c r="B463" s="417" t="str">
        <f>IF((A463=""),"",LOOKUP(A463,'Casos de Uso'!$B$3:B$102,'Casos de Uso'!$C$3:C$102))</f>
        <v/>
      </c>
      <c r="C463" s="417" t="str">
        <f>IF(ISBLANK('Funções Transações'!B313),"",'Funções Transações'!B313)</f>
        <v/>
      </c>
      <c r="D463" s="420" t="str">
        <f>IF(ISBLANK('Funções Transações'!M313),"", 'Funções Transações'!M313)</f>
        <v/>
      </c>
      <c r="E463" s="420" t="str">
        <f>IF(ISBLANK('Funções Transações'!N313),"", 'Funções Transações'!N313)</f>
        <v/>
      </c>
      <c r="F463" s="420" t="str">
        <f>IF(ISBLANK('Funções Transações'!O313),"", 'Funções Transações'!O313)</f>
        <v/>
      </c>
      <c r="G463" s="420" t="str">
        <f>IF(ISBLANK('Funções Transações'!P313),"", 'Funções Transações'!P313)</f>
        <v/>
      </c>
      <c r="H463" s="420" t="str">
        <f>IF(ISBLANK('Funções Transações'!Q313),"", 'Funções Transações'!Q313)</f>
        <v/>
      </c>
      <c r="I463" s="421" t="str">
        <f>IF(ISBLANK('Funções Transações'!S313),"", 'Funções Transações'!S313)</f>
        <v/>
      </c>
      <c r="J463" s="421" t="str">
        <f>IF(ISBLANK('Funções Transações'!T313),"", 'Funções Transações'!T313)</f>
        <v/>
      </c>
      <c r="K463" s="421" t="str">
        <f>IF(ISBLANK('Funções Transações'!U313),"", 'Funções Transações'!U313)</f>
        <v/>
      </c>
      <c r="L463" s="436"/>
      <c r="M463" s="450"/>
      <c r="N463" s="422" t="str">
        <f>IF(ISBLANK('Funções Transações'!R313),"", 'Funções Transações'!R313)</f>
        <v/>
      </c>
      <c r="O463" s="417" t="str">
        <f>IF(ISBLANK('Funções Transações'!AC313),"", 'Funções Transações'!AC313)</f>
        <v/>
      </c>
      <c r="P463" s="417" t="str">
        <f>IF(ISBLANK('Funções Transações'!AD313),"", 'Funções Transações'!AD313)</f>
        <v/>
      </c>
      <c r="Q463" s="417" t="str">
        <f>IF(ISBLANK('Funções Transações'!AE313),"", 'Funções Transações'!AE313)</f>
        <v/>
      </c>
      <c r="R463" s="417" t="str">
        <f>IF(ISBLANK('Funções Transações'!AF313),"", 'Funções Transações'!AF313)</f>
        <v/>
      </c>
      <c r="S463" s="429"/>
    </row>
    <row r="464" spans="1:19" ht="12.75" customHeight="1">
      <c r="A464" s="419" t="str">
        <f>IF(ISBLANK('Funções Transações'!C314),"", 'Funções Transações'!C314)</f>
        <v/>
      </c>
      <c r="B464" s="417" t="str">
        <f>IF((A464=""),"",LOOKUP(A464,'Casos de Uso'!$B$3:B$102,'Casos de Uso'!$C$3:C$102))</f>
        <v/>
      </c>
      <c r="C464" s="417" t="str">
        <f>IF(ISBLANK('Funções Transações'!B314),"",'Funções Transações'!B314)</f>
        <v/>
      </c>
      <c r="D464" s="420" t="str">
        <f>IF(ISBLANK('Funções Transações'!M314),"", 'Funções Transações'!M314)</f>
        <v/>
      </c>
      <c r="E464" s="420" t="str">
        <f>IF(ISBLANK('Funções Transações'!N314),"", 'Funções Transações'!N314)</f>
        <v/>
      </c>
      <c r="F464" s="420" t="str">
        <f>IF(ISBLANK('Funções Transações'!O314),"", 'Funções Transações'!O314)</f>
        <v/>
      </c>
      <c r="G464" s="420" t="str">
        <f>IF(ISBLANK('Funções Transações'!P314),"", 'Funções Transações'!P314)</f>
        <v/>
      </c>
      <c r="H464" s="420" t="str">
        <f>IF(ISBLANK('Funções Transações'!Q314),"", 'Funções Transações'!Q314)</f>
        <v/>
      </c>
      <c r="I464" s="421" t="str">
        <f>IF(ISBLANK('Funções Transações'!S314),"", 'Funções Transações'!S314)</f>
        <v/>
      </c>
      <c r="J464" s="421" t="str">
        <f>IF(ISBLANK('Funções Transações'!T314),"", 'Funções Transações'!T314)</f>
        <v/>
      </c>
      <c r="K464" s="421" t="str">
        <f>IF(ISBLANK('Funções Transações'!U314),"", 'Funções Transações'!U314)</f>
        <v/>
      </c>
      <c r="L464" s="436"/>
      <c r="M464" s="450"/>
      <c r="N464" s="422" t="str">
        <f>IF(ISBLANK('Funções Transações'!R314),"", 'Funções Transações'!R314)</f>
        <v/>
      </c>
      <c r="O464" s="417" t="str">
        <f>IF(ISBLANK('Funções Transações'!AC314),"", 'Funções Transações'!AC314)</f>
        <v/>
      </c>
      <c r="P464" s="417" t="str">
        <f>IF(ISBLANK('Funções Transações'!AD314),"", 'Funções Transações'!AD314)</f>
        <v/>
      </c>
      <c r="Q464" s="417" t="str">
        <f>IF(ISBLANK('Funções Transações'!AE314),"", 'Funções Transações'!AE314)</f>
        <v/>
      </c>
      <c r="R464" s="417" t="str">
        <f>IF(ISBLANK('Funções Transações'!AF314),"", 'Funções Transações'!AF314)</f>
        <v/>
      </c>
      <c r="S464" s="429"/>
    </row>
    <row r="465" spans="1:19" ht="12.75" customHeight="1">
      <c r="A465" s="419" t="str">
        <f>IF(ISBLANK('Funções Transações'!C315),"", 'Funções Transações'!C315)</f>
        <v/>
      </c>
      <c r="B465" s="417" t="str">
        <f>IF((A465=""),"",LOOKUP(A465,'Casos de Uso'!$B$3:B$102,'Casos de Uso'!$C$3:C$102))</f>
        <v/>
      </c>
      <c r="C465" s="417" t="str">
        <f>IF(ISBLANK('Funções Transações'!B315),"",'Funções Transações'!B315)</f>
        <v/>
      </c>
      <c r="D465" s="420" t="str">
        <f>IF(ISBLANK('Funções Transações'!M315),"", 'Funções Transações'!M315)</f>
        <v/>
      </c>
      <c r="E465" s="420" t="str">
        <f>IF(ISBLANK('Funções Transações'!N315),"", 'Funções Transações'!N315)</f>
        <v/>
      </c>
      <c r="F465" s="420" t="str">
        <f>IF(ISBLANK('Funções Transações'!O315),"", 'Funções Transações'!O315)</f>
        <v/>
      </c>
      <c r="G465" s="420" t="str">
        <f>IF(ISBLANK('Funções Transações'!P315),"", 'Funções Transações'!P315)</f>
        <v/>
      </c>
      <c r="H465" s="420" t="str">
        <f>IF(ISBLANK('Funções Transações'!Q315),"", 'Funções Transações'!Q315)</f>
        <v/>
      </c>
      <c r="I465" s="421" t="str">
        <f>IF(ISBLANK('Funções Transações'!S315),"", 'Funções Transações'!S315)</f>
        <v/>
      </c>
      <c r="J465" s="421" t="str">
        <f>IF(ISBLANK('Funções Transações'!T315),"", 'Funções Transações'!T315)</f>
        <v/>
      </c>
      <c r="K465" s="421" t="str">
        <f>IF(ISBLANK('Funções Transações'!U315),"", 'Funções Transações'!U315)</f>
        <v/>
      </c>
      <c r="L465" s="436"/>
      <c r="M465" s="450"/>
      <c r="N465" s="422" t="str">
        <f>IF(ISBLANK('Funções Transações'!R315),"", 'Funções Transações'!R315)</f>
        <v/>
      </c>
      <c r="O465" s="417" t="str">
        <f>IF(ISBLANK('Funções Transações'!AC315),"", 'Funções Transações'!AC315)</f>
        <v/>
      </c>
      <c r="P465" s="417" t="str">
        <f>IF(ISBLANK('Funções Transações'!AD315),"", 'Funções Transações'!AD315)</f>
        <v/>
      </c>
      <c r="Q465" s="417" t="str">
        <f>IF(ISBLANK('Funções Transações'!AE315),"", 'Funções Transações'!AE315)</f>
        <v/>
      </c>
      <c r="R465" s="417" t="str">
        <f>IF(ISBLANK('Funções Transações'!AF315),"", 'Funções Transações'!AF315)</f>
        <v/>
      </c>
      <c r="S465" s="429"/>
    </row>
    <row r="466" spans="1:19" ht="12.75" customHeight="1">
      <c r="A466" s="419" t="str">
        <f>IF(ISBLANK('Funções Transações'!C316),"", 'Funções Transações'!C316)</f>
        <v/>
      </c>
      <c r="B466" s="417" t="str">
        <f>IF((A466=""),"",LOOKUP(A466,'Casos de Uso'!$B$3:B$102,'Casos de Uso'!$C$3:C$102))</f>
        <v/>
      </c>
      <c r="C466" s="417" t="str">
        <f>IF(ISBLANK('Funções Transações'!B316),"",'Funções Transações'!B316)</f>
        <v/>
      </c>
      <c r="D466" s="420" t="str">
        <f>IF(ISBLANK('Funções Transações'!M316),"", 'Funções Transações'!M316)</f>
        <v/>
      </c>
      <c r="E466" s="420" t="str">
        <f>IF(ISBLANK('Funções Transações'!N316),"", 'Funções Transações'!N316)</f>
        <v/>
      </c>
      <c r="F466" s="420" t="str">
        <f>IF(ISBLANK('Funções Transações'!O316),"", 'Funções Transações'!O316)</f>
        <v/>
      </c>
      <c r="G466" s="420" t="str">
        <f>IF(ISBLANK('Funções Transações'!P316),"", 'Funções Transações'!P316)</f>
        <v/>
      </c>
      <c r="H466" s="420" t="str">
        <f>IF(ISBLANK('Funções Transações'!Q316),"", 'Funções Transações'!Q316)</f>
        <v/>
      </c>
      <c r="I466" s="421" t="str">
        <f>IF(ISBLANK('Funções Transações'!S316),"", 'Funções Transações'!S316)</f>
        <v/>
      </c>
      <c r="J466" s="421" t="str">
        <f>IF(ISBLANK('Funções Transações'!T316),"", 'Funções Transações'!T316)</f>
        <v/>
      </c>
      <c r="K466" s="421" t="str">
        <f>IF(ISBLANK('Funções Transações'!U316),"", 'Funções Transações'!U316)</f>
        <v/>
      </c>
      <c r="L466" s="436"/>
      <c r="M466" s="450"/>
      <c r="N466" s="422" t="str">
        <f>IF(ISBLANK('Funções Transações'!R316),"", 'Funções Transações'!R316)</f>
        <v/>
      </c>
      <c r="O466" s="417" t="str">
        <f>IF(ISBLANK('Funções Transações'!AC316),"", 'Funções Transações'!AC316)</f>
        <v/>
      </c>
      <c r="P466" s="417" t="str">
        <f>IF(ISBLANK('Funções Transações'!AD316),"", 'Funções Transações'!AD316)</f>
        <v/>
      </c>
      <c r="Q466" s="417" t="str">
        <f>IF(ISBLANK('Funções Transações'!AE316),"", 'Funções Transações'!AE316)</f>
        <v/>
      </c>
      <c r="R466" s="417" t="str">
        <f>IF(ISBLANK('Funções Transações'!AF316),"", 'Funções Transações'!AF316)</f>
        <v/>
      </c>
      <c r="S466" s="429"/>
    </row>
    <row r="467" spans="1:19" ht="12.75" customHeight="1">
      <c r="A467" s="419" t="str">
        <f>IF(ISBLANK('Funções Transações'!C317),"", 'Funções Transações'!C317)</f>
        <v/>
      </c>
      <c r="B467" s="417" t="str">
        <f>IF((A467=""),"",LOOKUP(A467,'Casos de Uso'!$B$3:B$102,'Casos de Uso'!$C$3:C$102))</f>
        <v/>
      </c>
      <c r="C467" s="417" t="str">
        <f>IF(ISBLANK('Funções Transações'!B317),"",'Funções Transações'!B317)</f>
        <v/>
      </c>
      <c r="D467" s="420" t="str">
        <f>IF(ISBLANK('Funções Transações'!M317),"", 'Funções Transações'!M317)</f>
        <v/>
      </c>
      <c r="E467" s="420" t="str">
        <f>IF(ISBLANK('Funções Transações'!N317),"", 'Funções Transações'!N317)</f>
        <v/>
      </c>
      <c r="F467" s="420" t="str">
        <f>IF(ISBLANK('Funções Transações'!O317),"", 'Funções Transações'!O317)</f>
        <v/>
      </c>
      <c r="G467" s="420" t="str">
        <f>IF(ISBLANK('Funções Transações'!P317),"", 'Funções Transações'!P317)</f>
        <v/>
      </c>
      <c r="H467" s="420" t="str">
        <f>IF(ISBLANK('Funções Transações'!Q317),"", 'Funções Transações'!Q317)</f>
        <v/>
      </c>
      <c r="I467" s="421" t="str">
        <f>IF(ISBLANK('Funções Transações'!S317),"", 'Funções Transações'!S317)</f>
        <v/>
      </c>
      <c r="J467" s="421" t="str">
        <f>IF(ISBLANK('Funções Transações'!T317),"", 'Funções Transações'!T317)</f>
        <v/>
      </c>
      <c r="K467" s="421" t="str">
        <f>IF(ISBLANK('Funções Transações'!U317),"", 'Funções Transações'!U317)</f>
        <v/>
      </c>
      <c r="L467" s="436"/>
      <c r="M467" s="450"/>
      <c r="N467" s="422" t="str">
        <f>IF(ISBLANK('Funções Transações'!R317),"", 'Funções Transações'!R317)</f>
        <v/>
      </c>
      <c r="O467" s="417" t="str">
        <f>IF(ISBLANK('Funções Transações'!AC317),"", 'Funções Transações'!AC317)</f>
        <v/>
      </c>
      <c r="P467" s="417" t="str">
        <f>IF(ISBLANK('Funções Transações'!AD317),"", 'Funções Transações'!AD317)</f>
        <v/>
      </c>
      <c r="Q467" s="417" t="str">
        <f>IF(ISBLANK('Funções Transações'!AE317),"", 'Funções Transações'!AE317)</f>
        <v/>
      </c>
      <c r="R467" s="417" t="str">
        <f>IF(ISBLANK('Funções Transações'!AF317),"", 'Funções Transações'!AF317)</f>
        <v/>
      </c>
      <c r="S467" s="429"/>
    </row>
    <row r="468" spans="1:19" ht="12.75" customHeight="1">
      <c r="A468" s="653" t="s">
        <v>231</v>
      </c>
      <c r="B468" s="646"/>
      <c r="C468" s="647"/>
      <c r="D468" s="443"/>
      <c r="E468" s="444">
        <f t="shared" ref="E468:K468" si="9">SUM(E368:E467)</f>
        <v>0</v>
      </c>
      <c r="F468" s="444">
        <f t="shared" si="9"/>
        <v>0</v>
      </c>
      <c r="G468" s="444">
        <f t="shared" si="9"/>
        <v>0</v>
      </c>
      <c r="H468" s="444">
        <f t="shared" si="9"/>
        <v>0</v>
      </c>
      <c r="I468" s="445">
        <f t="shared" si="9"/>
        <v>0</v>
      </c>
      <c r="J468" s="445">
        <f t="shared" si="9"/>
        <v>0</v>
      </c>
      <c r="K468" s="445">
        <f t="shared" si="9"/>
        <v>0</v>
      </c>
      <c r="L468" s="443"/>
      <c r="M468" s="445">
        <f t="shared" ref="M468:N468" si="10">SUM(M368:M467)</f>
        <v>0</v>
      </c>
      <c r="N468" s="446">
        <f t="shared" si="10"/>
        <v>0</v>
      </c>
      <c r="O468" s="447"/>
      <c r="P468" s="447"/>
      <c r="Q468" s="447"/>
      <c r="R468" s="447"/>
      <c r="S468" s="448"/>
    </row>
    <row r="469" spans="1:19" ht="12.75" customHeight="1">
      <c r="A469" s="651" t="s">
        <v>249</v>
      </c>
      <c r="B469" s="646"/>
      <c r="C469" s="646"/>
      <c r="D469" s="646"/>
      <c r="E469" s="646"/>
      <c r="F469" s="646"/>
      <c r="G469" s="646"/>
      <c r="H469" s="646"/>
      <c r="I469" s="646"/>
      <c r="J469" s="646"/>
      <c r="K469" s="646"/>
      <c r="L469" s="646"/>
      <c r="M469" s="646"/>
      <c r="N469" s="646"/>
      <c r="O469" s="646"/>
      <c r="P469" s="646"/>
      <c r="Q469" s="646"/>
      <c r="R469" s="646"/>
      <c r="S469" s="652"/>
    </row>
    <row r="470" spans="1:19" ht="12.75" customHeight="1">
      <c r="A470" s="430" t="s">
        <v>236</v>
      </c>
      <c r="B470" s="431" t="s">
        <v>237</v>
      </c>
      <c r="C470" s="431" t="s">
        <v>238</v>
      </c>
      <c r="D470" s="435"/>
      <c r="E470" s="435"/>
      <c r="F470" s="435"/>
      <c r="G470" s="435"/>
      <c r="H470" s="435"/>
      <c r="I470" s="435"/>
      <c r="J470" s="435"/>
      <c r="K470" s="435"/>
      <c r="L470" s="435"/>
      <c r="M470" s="432" t="s">
        <v>87</v>
      </c>
      <c r="N470" s="432" t="s">
        <v>84</v>
      </c>
      <c r="O470" s="451"/>
      <c r="P470" s="451"/>
      <c r="Q470" s="451"/>
      <c r="R470" s="451"/>
      <c r="S470" s="449"/>
    </row>
    <row r="471" spans="1:19" ht="12.75" customHeight="1">
      <c r="A471" s="419" t="str">
        <f>IF(ISBLANK(Reuso!$B4),"", Reuso!$B4)</f>
        <v/>
      </c>
      <c r="B471" s="417" t="str">
        <f>IF((A471=""),"",LOOKUP(A471,'Casos de Uso'!$B$3:B$102,'Casos de Uso'!$C$3:C$102))</f>
        <v/>
      </c>
      <c r="C471" s="417" t="str">
        <f>IF(ISBLANK(Reuso!$C4),"",Reuso!$C4)</f>
        <v/>
      </c>
      <c r="D471" s="436"/>
      <c r="E471" s="436"/>
      <c r="F471" s="436"/>
      <c r="G471" s="436"/>
      <c r="H471" s="436"/>
      <c r="I471" s="436"/>
      <c r="J471" s="436"/>
      <c r="K471" s="436"/>
      <c r="L471" s="436"/>
      <c r="M471" s="452" t="str">
        <f>IF(ISBLANK(Reuso!$H4),"",Reuso!$H4)</f>
        <v/>
      </c>
      <c r="N471" s="452" t="str">
        <f>IF(ISBLANK(Reuso!$I4),"",Reuso!$I4)</f>
        <v/>
      </c>
      <c r="O471" s="428"/>
      <c r="P471" s="428"/>
      <c r="Q471" s="428"/>
      <c r="R471" s="428"/>
      <c r="S471" s="429"/>
    </row>
    <row r="472" spans="1:19" ht="12.75" customHeight="1">
      <c r="A472" s="419" t="str">
        <f>IF(ISBLANK(Reuso!$B5),"", Reuso!$B5)</f>
        <v/>
      </c>
      <c r="B472" s="417" t="str">
        <f>IF((A472=""),"",LOOKUP(A472,'Casos de Uso'!$B$3:B$102,'Casos de Uso'!$C$3:C$102))</f>
        <v/>
      </c>
      <c r="C472" s="417" t="str">
        <f>IF(ISBLANK(Reuso!$C5),"",Reuso!$C5)</f>
        <v/>
      </c>
      <c r="D472" s="436"/>
      <c r="E472" s="436"/>
      <c r="F472" s="436"/>
      <c r="G472" s="436"/>
      <c r="H472" s="436"/>
      <c r="I472" s="436"/>
      <c r="J472" s="436"/>
      <c r="K472" s="436"/>
      <c r="L472" s="436"/>
      <c r="M472" s="452" t="str">
        <f>IF(ISBLANK(Reuso!$H5),"",Reuso!$H5)</f>
        <v/>
      </c>
      <c r="N472" s="452" t="str">
        <f>IF(ISBLANK(Reuso!$I5),"",Reuso!$I5)</f>
        <v/>
      </c>
      <c r="O472" s="428"/>
      <c r="P472" s="428"/>
      <c r="Q472" s="428"/>
      <c r="R472" s="428"/>
      <c r="S472" s="429"/>
    </row>
    <row r="473" spans="1:19" ht="12.75" customHeight="1">
      <c r="A473" s="419" t="str">
        <f>IF(ISBLANK(Reuso!$B6),"", Reuso!$B6)</f>
        <v/>
      </c>
      <c r="B473" s="417" t="str">
        <f>IF((A473=""),"",LOOKUP(A473,'Casos de Uso'!$B$3:B$102,'Casos de Uso'!$C$3:C$102))</f>
        <v/>
      </c>
      <c r="C473" s="417" t="str">
        <f>IF(ISBLANK(Reuso!$C6),"",Reuso!$C6)</f>
        <v/>
      </c>
      <c r="D473" s="436"/>
      <c r="E473" s="436"/>
      <c r="F473" s="436"/>
      <c r="G473" s="436"/>
      <c r="H473" s="436"/>
      <c r="I473" s="436"/>
      <c r="J473" s="436"/>
      <c r="K473" s="436"/>
      <c r="L473" s="436"/>
      <c r="M473" s="452" t="str">
        <f>IF(ISBLANK(Reuso!$H6),"",Reuso!$H6)</f>
        <v/>
      </c>
      <c r="N473" s="452" t="str">
        <f>IF(ISBLANK(Reuso!$I6),"",Reuso!$I6)</f>
        <v/>
      </c>
      <c r="O473" s="428"/>
      <c r="P473" s="428"/>
      <c r="Q473" s="428"/>
      <c r="R473" s="428"/>
      <c r="S473" s="429"/>
    </row>
    <row r="474" spans="1:19" ht="12.75" customHeight="1">
      <c r="A474" s="419" t="str">
        <f>IF(ISBLANK(Reuso!$B7),"", Reuso!$B7)</f>
        <v/>
      </c>
      <c r="B474" s="417" t="str">
        <f>IF((A474=""),"",LOOKUP(A474,'Casos de Uso'!$B$3:B$102,'Casos de Uso'!$C$3:C$102))</f>
        <v/>
      </c>
      <c r="C474" s="417" t="str">
        <f>IF(ISBLANK(Reuso!$C7),"",Reuso!$C7)</f>
        <v/>
      </c>
      <c r="D474" s="436"/>
      <c r="E474" s="436"/>
      <c r="F474" s="436"/>
      <c r="G474" s="436"/>
      <c r="H474" s="436"/>
      <c r="I474" s="436"/>
      <c r="J474" s="436"/>
      <c r="K474" s="436"/>
      <c r="L474" s="436"/>
      <c r="M474" s="452" t="str">
        <f>IF(ISBLANK(Reuso!$H7),"",Reuso!$H7)</f>
        <v/>
      </c>
      <c r="N474" s="452" t="str">
        <f>IF(ISBLANK(Reuso!$I7),"",Reuso!$I7)</f>
        <v/>
      </c>
      <c r="O474" s="428"/>
      <c r="P474" s="428"/>
      <c r="Q474" s="428"/>
      <c r="R474" s="428"/>
      <c r="S474" s="429"/>
    </row>
    <row r="475" spans="1:19" ht="12.75" customHeight="1">
      <c r="A475" s="419" t="str">
        <f>IF(ISBLANK(Reuso!$B8),"", Reuso!$B8)</f>
        <v/>
      </c>
      <c r="B475" s="417" t="str">
        <f>IF((A475=""),"",LOOKUP(A475,'Casos de Uso'!$B$3:B$102,'Casos de Uso'!$C$3:C$102))</f>
        <v/>
      </c>
      <c r="C475" s="417" t="str">
        <f>IF(ISBLANK(Reuso!$C8),"",Reuso!$C8)</f>
        <v/>
      </c>
      <c r="D475" s="436"/>
      <c r="E475" s="436"/>
      <c r="F475" s="436"/>
      <c r="G475" s="436"/>
      <c r="H475" s="436"/>
      <c r="I475" s="436"/>
      <c r="J475" s="436"/>
      <c r="K475" s="436"/>
      <c r="L475" s="436"/>
      <c r="M475" s="452" t="str">
        <f>IF(ISBLANK(Reuso!$H8),"",Reuso!$H8)</f>
        <v/>
      </c>
      <c r="N475" s="452" t="str">
        <f>IF(ISBLANK(Reuso!$I8),"",Reuso!$I8)</f>
        <v/>
      </c>
      <c r="O475" s="428"/>
      <c r="P475" s="428"/>
      <c r="Q475" s="428"/>
      <c r="R475" s="428"/>
      <c r="S475" s="429"/>
    </row>
    <row r="476" spans="1:19" ht="12.75" customHeight="1">
      <c r="A476" s="419" t="str">
        <f>IF(ISBLANK(Reuso!$B9),"", Reuso!$B9)</f>
        <v/>
      </c>
      <c r="B476" s="417" t="str">
        <f>IF((A476=""),"",LOOKUP(A476,'Casos de Uso'!$B$3:B$102,'Casos de Uso'!$C$3:C$102))</f>
        <v/>
      </c>
      <c r="C476" s="417" t="str">
        <f>IF(ISBLANK(Reuso!$C9),"",Reuso!$C9)</f>
        <v/>
      </c>
      <c r="D476" s="436"/>
      <c r="E476" s="436"/>
      <c r="F476" s="436"/>
      <c r="G476" s="436"/>
      <c r="H476" s="436"/>
      <c r="I476" s="436"/>
      <c r="J476" s="436"/>
      <c r="K476" s="436"/>
      <c r="L476" s="436"/>
      <c r="M476" s="452" t="str">
        <f>IF(ISBLANK(Reuso!$H9),"",Reuso!$H9)</f>
        <v/>
      </c>
      <c r="N476" s="452" t="str">
        <f>IF(ISBLANK(Reuso!$I9),"",Reuso!$I9)</f>
        <v/>
      </c>
      <c r="O476" s="428"/>
      <c r="P476" s="428"/>
      <c r="Q476" s="428"/>
      <c r="R476" s="428"/>
      <c r="S476" s="429"/>
    </row>
    <row r="477" spans="1:19" ht="12.75" customHeight="1">
      <c r="A477" s="419" t="str">
        <f>IF(ISBLANK(Reuso!$B10),"", Reuso!$B10)</f>
        <v/>
      </c>
      <c r="B477" s="417" t="str">
        <f>IF((A477=""),"",LOOKUP(A477,'Casos de Uso'!$B$3:B$102,'Casos de Uso'!$C$3:C$102))</f>
        <v/>
      </c>
      <c r="C477" s="417" t="str">
        <f>IF(ISBLANK(Reuso!$C10),"",Reuso!$C10)</f>
        <v/>
      </c>
      <c r="D477" s="436"/>
      <c r="E477" s="436"/>
      <c r="F477" s="436"/>
      <c r="G477" s="436"/>
      <c r="H477" s="436"/>
      <c r="I477" s="436"/>
      <c r="J477" s="436"/>
      <c r="K477" s="436"/>
      <c r="L477" s="436"/>
      <c r="M477" s="452" t="str">
        <f>IF(ISBLANK(Reuso!$H10),"",Reuso!$H10)</f>
        <v/>
      </c>
      <c r="N477" s="452" t="str">
        <f>IF(ISBLANK(Reuso!$I10),"",Reuso!$I10)</f>
        <v/>
      </c>
      <c r="O477" s="428"/>
      <c r="P477" s="428"/>
      <c r="Q477" s="428"/>
      <c r="R477" s="428"/>
      <c r="S477" s="429"/>
    </row>
    <row r="478" spans="1:19" ht="12.75" customHeight="1">
      <c r="A478" s="419" t="str">
        <f>IF(ISBLANK(Reuso!$B11),"", Reuso!$B11)</f>
        <v/>
      </c>
      <c r="B478" s="417" t="str">
        <f>IF((A478=""),"",LOOKUP(A478,'Casos de Uso'!$B$3:B$102,'Casos de Uso'!$C$3:C$102))</f>
        <v/>
      </c>
      <c r="C478" s="417" t="str">
        <f>IF(ISBLANK(Reuso!$C11),"",Reuso!$C11)</f>
        <v/>
      </c>
      <c r="D478" s="436"/>
      <c r="E478" s="436"/>
      <c r="F478" s="436"/>
      <c r="G478" s="436"/>
      <c r="H478" s="436"/>
      <c r="I478" s="436"/>
      <c r="J478" s="436"/>
      <c r="K478" s="436"/>
      <c r="L478" s="436"/>
      <c r="M478" s="452" t="str">
        <f>IF(ISBLANK(Reuso!$H11),"",Reuso!$H11)</f>
        <v/>
      </c>
      <c r="N478" s="452" t="str">
        <f>IF(ISBLANK(Reuso!$I11),"",Reuso!$I11)</f>
        <v/>
      </c>
      <c r="O478" s="428"/>
      <c r="P478" s="428"/>
      <c r="Q478" s="428"/>
      <c r="R478" s="428"/>
      <c r="S478" s="429"/>
    </row>
    <row r="479" spans="1:19" ht="12.75" customHeight="1">
      <c r="A479" s="419" t="str">
        <f>IF(ISBLANK(Reuso!$B12),"", Reuso!$B12)</f>
        <v/>
      </c>
      <c r="B479" s="417" t="str">
        <f>IF((A479=""),"",LOOKUP(A479,'Casos de Uso'!$B$3:B$102,'Casos de Uso'!$C$3:C$102))</f>
        <v/>
      </c>
      <c r="C479" s="417" t="str">
        <f>IF(ISBLANK(Reuso!$C12),"",Reuso!$C12)</f>
        <v/>
      </c>
      <c r="D479" s="436"/>
      <c r="E479" s="436"/>
      <c r="F479" s="436"/>
      <c r="G479" s="436"/>
      <c r="H479" s="436"/>
      <c r="I479" s="436"/>
      <c r="J479" s="436"/>
      <c r="K479" s="436"/>
      <c r="L479" s="436"/>
      <c r="M479" s="452" t="str">
        <f>IF(ISBLANK(Reuso!$H12),"",Reuso!$H12)</f>
        <v/>
      </c>
      <c r="N479" s="452" t="str">
        <f>IF(ISBLANK(Reuso!$I12),"",Reuso!$I12)</f>
        <v/>
      </c>
      <c r="O479" s="428"/>
      <c r="P479" s="428"/>
      <c r="Q479" s="428"/>
      <c r="R479" s="428"/>
      <c r="S479" s="429"/>
    </row>
    <row r="480" spans="1:19" ht="12.75" customHeight="1">
      <c r="A480" s="419" t="str">
        <f>IF(ISBLANK(Reuso!$B13),"", Reuso!$B13)</f>
        <v/>
      </c>
      <c r="B480" s="417" t="str">
        <f>IF((A480=""),"",LOOKUP(A480,'Casos de Uso'!$B$3:B$102,'Casos de Uso'!$C$3:C$102))</f>
        <v/>
      </c>
      <c r="C480" s="417" t="str">
        <f>IF(ISBLANK(Reuso!$C13),"",Reuso!$C13)</f>
        <v/>
      </c>
      <c r="D480" s="436"/>
      <c r="E480" s="436"/>
      <c r="F480" s="436"/>
      <c r="G480" s="436"/>
      <c r="H480" s="436"/>
      <c r="I480" s="436"/>
      <c r="J480" s="436"/>
      <c r="K480" s="436"/>
      <c r="L480" s="436"/>
      <c r="M480" s="452" t="str">
        <f>IF(ISBLANK(Reuso!$H13),"",Reuso!$H13)</f>
        <v/>
      </c>
      <c r="N480" s="452" t="str">
        <f>IF(ISBLANK(Reuso!$I13),"",Reuso!$I13)</f>
        <v/>
      </c>
      <c r="O480" s="428"/>
      <c r="P480" s="428"/>
      <c r="Q480" s="428"/>
      <c r="R480" s="428"/>
      <c r="S480" s="429"/>
    </row>
    <row r="481" spans="1:19" ht="12.75" customHeight="1">
      <c r="A481" s="419" t="str">
        <f>IF(ISBLANK(Reuso!$B14),"", Reuso!$B14)</f>
        <v/>
      </c>
      <c r="B481" s="417" t="str">
        <f>IF((A481=""),"",LOOKUP(A481,'Casos de Uso'!$B$3:B$102,'Casos de Uso'!$C$3:C$102))</f>
        <v/>
      </c>
      <c r="C481" s="417" t="str">
        <f>IF(ISBLANK(Reuso!$C14),"",Reuso!$C14)</f>
        <v/>
      </c>
      <c r="D481" s="436"/>
      <c r="E481" s="436"/>
      <c r="F481" s="436"/>
      <c r="G481" s="436"/>
      <c r="H481" s="436"/>
      <c r="I481" s="436"/>
      <c r="J481" s="436"/>
      <c r="K481" s="436"/>
      <c r="L481" s="436"/>
      <c r="M481" s="452" t="str">
        <f>IF(ISBLANK(Reuso!$H14),"",Reuso!$H14)</f>
        <v/>
      </c>
      <c r="N481" s="452" t="str">
        <f>IF(ISBLANK(Reuso!$I14),"",Reuso!$I14)</f>
        <v/>
      </c>
      <c r="O481" s="428"/>
      <c r="P481" s="428"/>
      <c r="Q481" s="428"/>
      <c r="R481" s="428"/>
      <c r="S481" s="429"/>
    </row>
    <row r="482" spans="1:19" ht="12.75" customHeight="1">
      <c r="A482" s="419" t="str">
        <f>IF(ISBLANK(Reuso!$B15),"", Reuso!$B15)</f>
        <v/>
      </c>
      <c r="B482" s="417" t="str">
        <f>IF((A482=""),"",LOOKUP(A482,'Casos de Uso'!$B$3:B$102,'Casos de Uso'!$C$3:C$102))</f>
        <v/>
      </c>
      <c r="C482" s="417" t="str">
        <f>IF(ISBLANK(Reuso!$C15),"",Reuso!$C15)</f>
        <v/>
      </c>
      <c r="D482" s="436"/>
      <c r="E482" s="436"/>
      <c r="F482" s="436"/>
      <c r="G482" s="436"/>
      <c r="H482" s="436"/>
      <c r="I482" s="436"/>
      <c r="J482" s="436"/>
      <c r="K482" s="436"/>
      <c r="L482" s="436"/>
      <c r="M482" s="452" t="str">
        <f>IF(ISBLANK(Reuso!$H15),"",Reuso!$H15)</f>
        <v/>
      </c>
      <c r="N482" s="452" t="str">
        <f>IF(ISBLANK(Reuso!$I15),"",Reuso!$I15)</f>
        <v/>
      </c>
      <c r="O482" s="428"/>
      <c r="P482" s="428"/>
      <c r="Q482" s="428"/>
      <c r="R482" s="428"/>
      <c r="S482" s="429"/>
    </row>
    <row r="483" spans="1:19" ht="12.75" customHeight="1">
      <c r="A483" s="419" t="str">
        <f>IF(ISBLANK(Reuso!$B16),"", Reuso!$B16)</f>
        <v/>
      </c>
      <c r="B483" s="417" t="str">
        <f>IF((A483=""),"",LOOKUP(A483,'Casos de Uso'!$B$3:B$102,'Casos de Uso'!$C$3:C$102))</f>
        <v/>
      </c>
      <c r="C483" s="417" t="str">
        <f>IF(ISBLANK(Reuso!$C16),"",Reuso!$C16)</f>
        <v/>
      </c>
      <c r="D483" s="436"/>
      <c r="E483" s="436"/>
      <c r="F483" s="436"/>
      <c r="G483" s="436"/>
      <c r="H483" s="436"/>
      <c r="I483" s="436"/>
      <c r="J483" s="436"/>
      <c r="K483" s="436"/>
      <c r="L483" s="436"/>
      <c r="M483" s="452" t="str">
        <f>IF(ISBLANK(Reuso!$H16),"",Reuso!$H16)</f>
        <v/>
      </c>
      <c r="N483" s="452" t="str">
        <f>IF(ISBLANK(Reuso!$I16),"",Reuso!$I16)</f>
        <v/>
      </c>
      <c r="O483" s="428"/>
      <c r="P483" s="428"/>
      <c r="Q483" s="428"/>
      <c r="R483" s="428"/>
      <c r="S483" s="429"/>
    </row>
    <row r="484" spans="1:19" ht="12.75" customHeight="1">
      <c r="A484" s="419" t="str">
        <f>IF(ISBLANK(Reuso!$B17),"", Reuso!$B17)</f>
        <v/>
      </c>
      <c r="B484" s="417" t="str">
        <f>IF((A484=""),"",LOOKUP(A484,'Casos de Uso'!$B$3:B$102,'Casos de Uso'!$C$3:C$102))</f>
        <v/>
      </c>
      <c r="C484" s="417" t="str">
        <f>IF(ISBLANK(Reuso!$C17),"",Reuso!$C17)</f>
        <v/>
      </c>
      <c r="D484" s="436"/>
      <c r="E484" s="436"/>
      <c r="F484" s="436"/>
      <c r="G484" s="436"/>
      <c r="H484" s="436"/>
      <c r="I484" s="436"/>
      <c r="J484" s="436"/>
      <c r="K484" s="436"/>
      <c r="L484" s="436"/>
      <c r="M484" s="452" t="str">
        <f>IF(ISBLANK(Reuso!$H17),"",Reuso!$H17)</f>
        <v/>
      </c>
      <c r="N484" s="452" t="str">
        <f>IF(ISBLANK(Reuso!$I17),"",Reuso!$I17)</f>
        <v/>
      </c>
      <c r="O484" s="428"/>
      <c r="P484" s="428"/>
      <c r="Q484" s="428"/>
      <c r="R484" s="428"/>
      <c r="S484" s="429"/>
    </row>
    <row r="485" spans="1:19" ht="12.75" customHeight="1">
      <c r="A485" s="419" t="str">
        <f>IF(ISBLANK(Reuso!$B18),"", Reuso!$B18)</f>
        <v/>
      </c>
      <c r="B485" s="417" t="str">
        <f>IF((A485=""),"",LOOKUP(A485,'Casos de Uso'!$B$3:B$102,'Casos de Uso'!$C$3:C$102))</f>
        <v/>
      </c>
      <c r="C485" s="417" t="str">
        <f>IF(ISBLANK(Reuso!$C18),"",Reuso!$C18)</f>
        <v/>
      </c>
      <c r="D485" s="436"/>
      <c r="E485" s="436"/>
      <c r="F485" s="436"/>
      <c r="G485" s="436"/>
      <c r="H485" s="436"/>
      <c r="I485" s="436"/>
      <c r="J485" s="436"/>
      <c r="K485" s="436"/>
      <c r="L485" s="436"/>
      <c r="M485" s="452" t="str">
        <f>IF(ISBLANK(Reuso!$H18),"",Reuso!$H18)</f>
        <v/>
      </c>
      <c r="N485" s="452" t="str">
        <f>IF(ISBLANK(Reuso!$I18),"",Reuso!$I18)</f>
        <v/>
      </c>
      <c r="O485" s="428"/>
      <c r="P485" s="428"/>
      <c r="Q485" s="428"/>
      <c r="R485" s="428"/>
      <c r="S485" s="429"/>
    </row>
    <row r="486" spans="1:19" ht="12.75" customHeight="1">
      <c r="A486" s="419" t="str">
        <f>IF(ISBLANK(Reuso!$B19),"", Reuso!$B19)</f>
        <v/>
      </c>
      <c r="B486" s="417" t="str">
        <f>IF((A486=""),"",LOOKUP(A486,'Casos de Uso'!$B$3:B$102,'Casos de Uso'!$C$3:C$102))</f>
        <v/>
      </c>
      <c r="C486" s="417" t="str">
        <f>IF(ISBLANK(Reuso!$C19),"",Reuso!$C19)</f>
        <v/>
      </c>
      <c r="D486" s="436"/>
      <c r="E486" s="436"/>
      <c r="F486" s="436"/>
      <c r="G486" s="436"/>
      <c r="H486" s="436"/>
      <c r="I486" s="436"/>
      <c r="J486" s="436"/>
      <c r="K486" s="436"/>
      <c r="L486" s="436"/>
      <c r="M486" s="452" t="str">
        <f>IF(ISBLANK(Reuso!$H19),"",Reuso!$H19)</f>
        <v/>
      </c>
      <c r="N486" s="452" t="str">
        <f>IF(ISBLANK(Reuso!$I19),"",Reuso!$I19)</f>
        <v/>
      </c>
      <c r="O486" s="428"/>
      <c r="P486" s="428"/>
      <c r="Q486" s="428"/>
      <c r="R486" s="428"/>
      <c r="S486" s="429"/>
    </row>
    <row r="487" spans="1:19" ht="12.75" customHeight="1">
      <c r="A487" s="419" t="str">
        <f>IF(ISBLANK(Reuso!$B20),"", Reuso!$B20)</f>
        <v/>
      </c>
      <c r="B487" s="417" t="str">
        <f>IF((A487=""),"",LOOKUP(A487,'Casos de Uso'!$B$3:B$102,'Casos de Uso'!$C$3:C$102))</f>
        <v/>
      </c>
      <c r="C487" s="417" t="str">
        <f>IF(ISBLANK(Reuso!$C20),"",Reuso!$C20)</f>
        <v/>
      </c>
      <c r="D487" s="436"/>
      <c r="E487" s="436"/>
      <c r="F487" s="436"/>
      <c r="G487" s="436"/>
      <c r="H487" s="436"/>
      <c r="I487" s="436"/>
      <c r="J487" s="436"/>
      <c r="K487" s="436"/>
      <c r="L487" s="436"/>
      <c r="M487" s="452" t="str">
        <f>IF(ISBLANK(Reuso!$H20),"",Reuso!$H20)</f>
        <v/>
      </c>
      <c r="N487" s="452" t="str">
        <f>IF(ISBLANK(Reuso!$I20),"",Reuso!$I20)</f>
        <v/>
      </c>
      <c r="O487" s="428"/>
      <c r="P487" s="428"/>
      <c r="Q487" s="428"/>
      <c r="R487" s="428"/>
      <c r="S487" s="429"/>
    </row>
    <row r="488" spans="1:19" ht="12.75" customHeight="1">
      <c r="A488" s="419" t="str">
        <f>IF(ISBLANK(Reuso!$B21),"", Reuso!$B21)</f>
        <v/>
      </c>
      <c r="B488" s="417" t="str">
        <f>IF((A488=""),"",LOOKUP(A488,'Casos de Uso'!$B$3:B$102,'Casos de Uso'!$C$3:C$102))</f>
        <v/>
      </c>
      <c r="C488" s="417" t="str">
        <f>IF(ISBLANK(Reuso!$C21),"",Reuso!$C21)</f>
        <v/>
      </c>
      <c r="D488" s="436"/>
      <c r="E488" s="436"/>
      <c r="F488" s="436"/>
      <c r="G488" s="436"/>
      <c r="H488" s="436"/>
      <c r="I488" s="436"/>
      <c r="J488" s="436"/>
      <c r="K488" s="436"/>
      <c r="L488" s="436"/>
      <c r="M488" s="452" t="str">
        <f>IF(ISBLANK(Reuso!$H21),"",Reuso!$H21)</f>
        <v/>
      </c>
      <c r="N488" s="452" t="str">
        <f>IF(ISBLANK(Reuso!$I21),"",Reuso!$I21)</f>
        <v/>
      </c>
      <c r="O488" s="428"/>
      <c r="P488" s="428"/>
      <c r="Q488" s="428"/>
      <c r="R488" s="428"/>
      <c r="S488" s="429"/>
    </row>
    <row r="489" spans="1:19" ht="12.75" customHeight="1">
      <c r="A489" s="419" t="str">
        <f>IF(ISBLANK(Reuso!$B22),"", Reuso!$B22)</f>
        <v/>
      </c>
      <c r="B489" s="417" t="str">
        <f>IF((A489=""),"",LOOKUP(A489,'Casos de Uso'!$B$3:B$102,'Casos de Uso'!$C$3:C$102))</f>
        <v/>
      </c>
      <c r="C489" s="417" t="str">
        <f>IF(ISBLANK(Reuso!$C22),"",Reuso!$C22)</f>
        <v/>
      </c>
      <c r="D489" s="436"/>
      <c r="E489" s="436"/>
      <c r="F489" s="436"/>
      <c r="G489" s="436"/>
      <c r="H489" s="436"/>
      <c r="I489" s="436"/>
      <c r="J489" s="436"/>
      <c r="K489" s="436"/>
      <c r="L489" s="436"/>
      <c r="M489" s="452" t="str">
        <f>IF(ISBLANK(Reuso!$H22),"",Reuso!$H22)</f>
        <v/>
      </c>
      <c r="N489" s="452" t="str">
        <f>IF(ISBLANK(Reuso!$I22),"",Reuso!$I22)</f>
        <v/>
      </c>
      <c r="O489" s="428"/>
      <c r="P489" s="428"/>
      <c r="Q489" s="428"/>
      <c r="R489" s="428"/>
      <c r="S489" s="429"/>
    </row>
    <row r="490" spans="1:19" ht="12.75" customHeight="1">
      <c r="A490" s="419" t="str">
        <f>IF(ISBLANK(Reuso!$B23),"", Reuso!$B23)</f>
        <v/>
      </c>
      <c r="B490" s="417" t="str">
        <f>IF((A490=""),"",LOOKUP(A490,'Casos de Uso'!$B$3:B$102,'Casos de Uso'!$C$3:C$102))</f>
        <v/>
      </c>
      <c r="C490" s="417" t="str">
        <f>IF(ISBLANK(Reuso!$C23),"",Reuso!$C23)</f>
        <v/>
      </c>
      <c r="D490" s="436"/>
      <c r="E490" s="436"/>
      <c r="F490" s="436"/>
      <c r="G490" s="436"/>
      <c r="H490" s="436"/>
      <c r="I490" s="436"/>
      <c r="J490" s="436"/>
      <c r="K490" s="436"/>
      <c r="L490" s="436"/>
      <c r="M490" s="452" t="str">
        <f>IF(ISBLANK(Reuso!$H23),"",Reuso!$H23)</f>
        <v/>
      </c>
      <c r="N490" s="452" t="str">
        <f>IF(ISBLANK(Reuso!$I23),"",Reuso!$I23)</f>
        <v/>
      </c>
      <c r="O490" s="428"/>
      <c r="P490" s="428"/>
      <c r="Q490" s="428"/>
      <c r="R490" s="428"/>
      <c r="S490" s="429"/>
    </row>
    <row r="491" spans="1:19" ht="12.75" customHeight="1">
      <c r="A491" s="419" t="str">
        <f>IF(ISBLANK(Reuso!$B24),"", Reuso!$B24)</f>
        <v/>
      </c>
      <c r="B491" s="417" t="str">
        <f>IF((A491=""),"",LOOKUP(A491,'Casos de Uso'!$B$3:B$102,'Casos de Uso'!$C$3:C$102))</f>
        <v/>
      </c>
      <c r="C491" s="417" t="str">
        <f>IF(ISBLANK(Reuso!$C24),"",Reuso!$C24)</f>
        <v/>
      </c>
      <c r="D491" s="436"/>
      <c r="E491" s="436"/>
      <c r="F491" s="436"/>
      <c r="G491" s="436"/>
      <c r="H491" s="436"/>
      <c r="I491" s="436"/>
      <c r="J491" s="436"/>
      <c r="K491" s="436"/>
      <c r="L491" s="436"/>
      <c r="M491" s="452" t="str">
        <f>IF(ISBLANK(Reuso!$H24),"",Reuso!$H24)</f>
        <v/>
      </c>
      <c r="N491" s="452" t="str">
        <f>IF(ISBLANK(Reuso!$I24),"",Reuso!$I24)</f>
        <v/>
      </c>
      <c r="O491" s="428"/>
      <c r="P491" s="428"/>
      <c r="Q491" s="428"/>
      <c r="R491" s="428"/>
      <c r="S491" s="429"/>
    </row>
    <row r="492" spans="1:19" ht="12.75" customHeight="1">
      <c r="A492" s="419" t="str">
        <f>IF(ISBLANK(Reuso!$B25),"", Reuso!$B25)</f>
        <v/>
      </c>
      <c r="B492" s="417" t="str">
        <f>IF((A492=""),"",LOOKUP(A492,'Casos de Uso'!$B$3:B$102,'Casos de Uso'!$C$3:C$102))</f>
        <v/>
      </c>
      <c r="C492" s="417" t="str">
        <f>IF(ISBLANK(Reuso!$C25),"",Reuso!$C25)</f>
        <v/>
      </c>
      <c r="D492" s="436"/>
      <c r="E492" s="436"/>
      <c r="F492" s="436"/>
      <c r="G492" s="436"/>
      <c r="H492" s="436"/>
      <c r="I492" s="436"/>
      <c r="J492" s="436"/>
      <c r="K492" s="436"/>
      <c r="L492" s="436"/>
      <c r="M492" s="452" t="str">
        <f>IF(ISBLANK(Reuso!$H25),"",Reuso!$H25)</f>
        <v/>
      </c>
      <c r="N492" s="452" t="str">
        <f>IF(ISBLANK(Reuso!$I25),"",Reuso!$I25)</f>
        <v/>
      </c>
      <c r="O492" s="428"/>
      <c r="P492" s="428"/>
      <c r="Q492" s="428"/>
      <c r="R492" s="428"/>
      <c r="S492" s="429"/>
    </row>
    <row r="493" spans="1:19" ht="12.75" customHeight="1">
      <c r="A493" s="419" t="str">
        <f>IF(ISBLANK(Reuso!$B26),"", Reuso!$B26)</f>
        <v/>
      </c>
      <c r="B493" s="417" t="str">
        <f>IF((A493=""),"",LOOKUP(A493,'Casos de Uso'!$B$3:B$102,'Casos de Uso'!$C$3:C$102))</f>
        <v/>
      </c>
      <c r="C493" s="417" t="str">
        <f>IF(ISBLANK(Reuso!$C26),"",Reuso!$C26)</f>
        <v/>
      </c>
      <c r="D493" s="436"/>
      <c r="E493" s="436"/>
      <c r="F493" s="436"/>
      <c r="G493" s="436"/>
      <c r="H493" s="436"/>
      <c r="I493" s="436"/>
      <c r="J493" s="436"/>
      <c r="K493" s="436"/>
      <c r="L493" s="436"/>
      <c r="M493" s="452" t="str">
        <f>IF(ISBLANK(Reuso!$H26),"",Reuso!$H26)</f>
        <v/>
      </c>
      <c r="N493" s="452" t="str">
        <f>IF(ISBLANK(Reuso!$I26),"",Reuso!$I26)</f>
        <v/>
      </c>
      <c r="O493" s="428"/>
      <c r="P493" s="428"/>
      <c r="Q493" s="428"/>
      <c r="R493" s="428"/>
      <c r="S493" s="429"/>
    </row>
    <row r="494" spans="1:19" ht="12.75" customHeight="1">
      <c r="A494" s="419" t="str">
        <f>IF(ISBLANK(Reuso!$B27),"", Reuso!$B27)</f>
        <v/>
      </c>
      <c r="B494" s="417" t="str">
        <f>IF((A494=""),"",LOOKUP(A494,'Casos de Uso'!$B$3:B$102,'Casos de Uso'!$C$3:C$102))</f>
        <v/>
      </c>
      <c r="C494" s="417" t="str">
        <f>IF(ISBLANK(Reuso!$C27),"",Reuso!$C27)</f>
        <v/>
      </c>
      <c r="D494" s="436"/>
      <c r="E494" s="436"/>
      <c r="F494" s="436"/>
      <c r="G494" s="436"/>
      <c r="H494" s="436"/>
      <c r="I494" s="436"/>
      <c r="J494" s="436"/>
      <c r="K494" s="436"/>
      <c r="L494" s="436"/>
      <c r="M494" s="452" t="str">
        <f>IF(ISBLANK(Reuso!$H27),"",Reuso!$H27)</f>
        <v/>
      </c>
      <c r="N494" s="452" t="str">
        <f>IF(ISBLANK(Reuso!$I27),"",Reuso!$I27)</f>
        <v/>
      </c>
      <c r="O494" s="428"/>
      <c r="P494" s="428"/>
      <c r="Q494" s="428"/>
      <c r="R494" s="428"/>
      <c r="S494" s="429"/>
    </row>
    <row r="495" spans="1:19" ht="12.75" customHeight="1">
      <c r="A495" s="419" t="str">
        <f>IF(ISBLANK(Reuso!$B28),"", Reuso!$B28)</f>
        <v/>
      </c>
      <c r="B495" s="417" t="str">
        <f>IF((A495=""),"",LOOKUP(A495,'Casos de Uso'!$B$3:B$102,'Casos de Uso'!$C$3:C$102))</f>
        <v/>
      </c>
      <c r="C495" s="417" t="str">
        <f>IF(ISBLANK(Reuso!$C28),"",Reuso!$C28)</f>
        <v/>
      </c>
      <c r="D495" s="436"/>
      <c r="E495" s="436"/>
      <c r="F495" s="436"/>
      <c r="G495" s="436"/>
      <c r="H495" s="436"/>
      <c r="I495" s="436"/>
      <c r="J495" s="436"/>
      <c r="K495" s="436"/>
      <c r="L495" s="436"/>
      <c r="M495" s="452" t="str">
        <f>IF(ISBLANK(Reuso!$H28),"",Reuso!$H28)</f>
        <v/>
      </c>
      <c r="N495" s="452" t="str">
        <f>IF(ISBLANK(Reuso!$I28),"",Reuso!$I28)</f>
        <v/>
      </c>
      <c r="O495" s="428"/>
      <c r="P495" s="428"/>
      <c r="Q495" s="428"/>
      <c r="R495" s="428"/>
      <c r="S495" s="429"/>
    </row>
    <row r="496" spans="1:19" ht="12.75" customHeight="1">
      <c r="A496" s="419" t="str">
        <f>IF(ISBLANK(Reuso!$B29),"", Reuso!$B29)</f>
        <v/>
      </c>
      <c r="B496" s="417" t="str">
        <f>IF((A496=""),"",LOOKUP(A496,'Casos de Uso'!$B$3:B$102,'Casos de Uso'!$C$3:C$102))</f>
        <v/>
      </c>
      <c r="C496" s="417" t="str">
        <f>IF(ISBLANK(Reuso!$C29),"",Reuso!$C29)</f>
        <v/>
      </c>
      <c r="D496" s="436"/>
      <c r="E496" s="436"/>
      <c r="F496" s="436"/>
      <c r="G496" s="436"/>
      <c r="H496" s="436"/>
      <c r="I496" s="436"/>
      <c r="J496" s="436"/>
      <c r="K496" s="436"/>
      <c r="L496" s="436"/>
      <c r="M496" s="452" t="str">
        <f>IF(ISBLANK(Reuso!$H29),"",Reuso!$H29)</f>
        <v/>
      </c>
      <c r="N496" s="452" t="str">
        <f>IF(ISBLANK(Reuso!$I29),"",Reuso!$I29)</f>
        <v/>
      </c>
      <c r="O496" s="428"/>
      <c r="P496" s="428"/>
      <c r="Q496" s="428"/>
      <c r="R496" s="428"/>
      <c r="S496" s="429"/>
    </row>
    <row r="497" spans="1:19" ht="12.75" customHeight="1">
      <c r="A497" s="419" t="str">
        <f>IF(ISBLANK(Reuso!$B30),"", Reuso!$B30)</f>
        <v/>
      </c>
      <c r="B497" s="417" t="str">
        <f>IF((A497=""),"",LOOKUP(A497,'Casos de Uso'!$B$3:B$102,'Casos de Uso'!$C$3:C$102))</f>
        <v/>
      </c>
      <c r="C497" s="417" t="str">
        <f>IF(ISBLANK(Reuso!$C30),"",Reuso!$C30)</f>
        <v/>
      </c>
      <c r="D497" s="436"/>
      <c r="E497" s="436"/>
      <c r="F497" s="436"/>
      <c r="G497" s="436"/>
      <c r="H497" s="436"/>
      <c r="I497" s="436"/>
      <c r="J497" s="436"/>
      <c r="K497" s="436"/>
      <c r="L497" s="436"/>
      <c r="M497" s="452" t="str">
        <f>IF(ISBLANK(Reuso!$H30),"",Reuso!$H30)</f>
        <v/>
      </c>
      <c r="N497" s="452" t="str">
        <f>IF(ISBLANK(Reuso!$I30),"",Reuso!$I30)</f>
        <v/>
      </c>
      <c r="O497" s="428"/>
      <c r="P497" s="428"/>
      <c r="Q497" s="428"/>
      <c r="R497" s="428"/>
      <c r="S497" s="429"/>
    </row>
    <row r="498" spans="1:19" ht="12.75" customHeight="1">
      <c r="A498" s="419" t="str">
        <f>IF(ISBLANK(Reuso!$B31),"", Reuso!$B31)</f>
        <v/>
      </c>
      <c r="B498" s="417" t="str">
        <f>IF((A498=""),"",LOOKUP(A498,'Casos de Uso'!$B$3:B$102,'Casos de Uso'!$C$3:C$102))</f>
        <v/>
      </c>
      <c r="C498" s="417" t="str">
        <f>IF(ISBLANK(Reuso!$C31),"",Reuso!$C31)</f>
        <v/>
      </c>
      <c r="D498" s="436"/>
      <c r="E498" s="436"/>
      <c r="F498" s="436"/>
      <c r="G498" s="436"/>
      <c r="H498" s="436"/>
      <c r="I498" s="436"/>
      <c r="J498" s="436"/>
      <c r="K498" s="436"/>
      <c r="L498" s="436"/>
      <c r="M498" s="452" t="str">
        <f>IF(ISBLANK(Reuso!$H31),"",Reuso!$H31)</f>
        <v/>
      </c>
      <c r="N498" s="452" t="str">
        <f>IF(ISBLANK(Reuso!$I31),"",Reuso!$I31)</f>
        <v/>
      </c>
      <c r="O498" s="428"/>
      <c r="P498" s="428"/>
      <c r="Q498" s="428"/>
      <c r="R498" s="428"/>
      <c r="S498" s="429"/>
    </row>
    <row r="499" spans="1:19" ht="12.75" customHeight="1">
      <c r="A499" s="419" t="str">
        <f>IF(ISBLANK(Reuso!$B32),"", Reuso!$B32)</f>
        <v/>
      </c>
      <c r="B499" s="417" t="str">
        <f>IF((A499=""),"",LOOKUP(A499,'Casos de Uso'!$B$3:B$102,'Casos de Uso'!$C$3:C$102))</f>
        <v/>
      </c>
      <c r="C499" s="417" t="str">
        <f>IF(ISBLANK(Reuso!$C32),"",Reuso!$C32)</f>
        <v/>
      </c>
      <c r="D499" s="436"/>
      <c r="E499" s="436"/>
      <c r="F499" s="436"/>
      <c r="G499" s="436"/>
      <c r="H499" s="436"/>
      <c r="I499" s="436"/>
      <c r="J499" s="436"/>
      <c r="K499" s="436"/>
      <c r="L499" s="436"/>
      <c r="M499" s="452" t="str">
        <f>IF(ISBLANK(Reuso!$H32),"",Reuso!$H32)</f>
        <v/>
      </c>
      <c r="N499" s="452" t="str">
        <f>IF(ISBLANK(Reuso!$I32),"",Reuso!$I32)</f>
        <v/>
      </c>
      <c r="O499" s="428"/>
      <c r="P499" s="428"/>
      <c r="Q499" s="428"/>
      <c r="R499" s="428"/>
      <c r="S499" s="429"/>
    </row>
    <row r="500" spans="1:19" ht="12.75" customHeight="1">
      <c r="A500" s="419" t="str">
        <f>IF(ISBLANK(Reuso!$B33),"", Reuso!$B33)</f>
        <v/>
      </c>
      <c r="B500" s="417" t="str">
        <f>IF((A500=""),"",LOOKUP(A500,'Casos de Uso'!$B$3:B$102,'Casos de Uso'!$C$3:C$102))</f>
        <v/>
      </c>
      <c r="C500" s="417" t="str">
        <f>IF(ISBLANK(Reuso!$C33),"",Reuso!$C33)</f>
        <v/>
      </c>
      <c r="D500" s="436"/>
      <c r="E500" s="436"/>
      <c r="F500" s="436"/>
      <c r="G500" s="436"/>
      <c r="H500" s="436"/>
      <c r="I500" s="436"/>
      <c r="J500" s="436"/>
      <c r="K500" s="436"/>
      <c r="L500" s="436"/>
      <c r="M500" s="452" t="str">
        <f>IF(ISBLANK(Reuso!$H33),"",Reuso!$H33)</f>
        <v/>
      </c>
      <c r="N500" s="452" t="str">
        <f>IF(ISBLANK(Reuso!$I33),"",Reuso!$I33)</f>
        <v/>
      </c>
      <c r="O500" s="428"/>
      <c r="P500" s="428"/>
      <c r="Q500" s="428"/>
      <c r="R500" s="428"/>
      <c r="S500" s="429"/>
    </row>
    <row r="501" spans="1:19" ht="12.75" customHeight="1">
      <c r="A501" s="419" t="str">
        <f>IF(ISBLANK(Reuso!$B34),"", Reuso!$B34)</f>
        <v/>
      </c>
      <c r="B501" s="417" t="str">
        <f>IF((A501=""),"",LOOKUP(A501,'Casos de Uso'!$B$3:B$102,'Casos de Uso'!$C$3:C$102))</f>
        <v/>
      </c>
      <c r="C501" s="417" t="str">
        <f>IF(ISBLANK(Reuso!$C34),"",Reuso!$C34)</f>
        <v/>
      </c>
      <c r="D501" s="436"/>
      <c r="E501" s="436"/>
      <c r="F501" s="436"/>
      <c r="G501" s="436"/>
      <c r="H501" s="436"/>
      <c r="I501" s="436"/>
      <c r="J501" s="436"/>
      <c r="K501" s="436"/>
      <c r="L501" s="436"/>
      <c r="M501" s="452" t="str">
        <f>IF(ISBLANK(Reuso!$H34),"",Reuso!$H34)</f>
        <v/>
      </c>
      <c r="N501" s="452" t="str">
        <f>IF(ISBLANK(Reuso!$I34),"",Reuso!$I34)</f>
        <v/>
      </c>
      <c r="O501" s="428"/>
      <c r="P501" s="428"/>
      <c r="Q501" s="428"/>
      <c r="R501" s="428"/>
      <c r="S501" s="429"/>
    </row>
    <row r="502" spans="1:19" ht="12.75" customHeight="1">
      <c r="A502" s="419" t="str">
        <f>IF(ISBLANK(Reuso!$B35),"", Reuso!$B35)</f>
        <v/>
      </c>
      <c r="B502" s="417" t="str">
        <f>IF((A502=""),"",LOOKUP(A502,'Casos de Uso'!$B$3:B$102,'Casos de Uso'!$C$3:C$102))</f>
        <v/>
      </c>
      <c r="C502" s="417" t="str">
        <f>IF(ISBLANK(Reuso!$C35),"",Reuso!$C35)</f>
        <v/>
      </c>
      <c r="D502" s="436"/>
      <c r="E502" s="436"/>
      <c r="F502" s="436"/>
      <c r="G502" s="436"/>
      <c r="H502" s="436"/>
      <c r="I502" s="436"/>
      <c r="J502" s="436"/>
      <c r="K502" s="436"/>
      <c r="L502" s="436"/>
      <c r="M502" s="452" t="str">
        <f>IF(ISBLANK(Reuso!$H35),"",Reuso!$H35)</f>
        <v/>
      </c>
      <c r="N502" s="452" t="str">
        <f>IF(ISBLANK(Reuso!$I35),"",Reuso!$I35)</f>
        <v/>
      </c>
      <c r="O502" s="428"/>
      <c r="P502" s="428"/>
      <c r="Q502" s="428"/>
      <c r="R502" s="428"/>
      <c r="S502" s="429"/>
    </row>
    <row r="503" spans="1:19" ht="12.75" customHeight="1">
      <c r="A503" s="419" t="str">
        <f>IF(ISBLANK(Reuso!$B36),"", Reuso!$B36)</f>
        <v/>
      </c>
      <c r="B503" s="417" t="str">
        <f>IF((A503=""),"",LOOKUP(A503,'Casos de Uso'!$B$3:B$102,'Casos de Uso'!$C$3:C$102))</f>
        <v/>
      </c>
      <c r="C503" s="417" t="str">
        <f>IF(ISBLANK(Reuso!$C36),"",Reuso!$C36)</f>
        <v/>
      </c>
      <c r="D503" s="436"/>
      <c r="E503" s="436"/>
      <c r="F503" s="436"/>
      <c r="G503" s="436"/>
      <c r="H503" s="436"/>
      <c r="I503" s="436"/>
      <c r="J503" s="436"/>
      <c r="K503" s="436"/>
      <c r="L503" s="436"/>
      <c r="M503" s="452" t="str">
        <f>IF(ISBLANK(Reuso!$H36),"",Reuso!$H36)</f>
        <v/>
      </c>
      <c r="N503" s="452" t="str">
        <f>IF(ISBLANK(Reuso!$I36),"",Reuso!$I36)</f>
        <v/>
      </c>
      <c r="O503" s="428"/>
      <c r="P503" s="428"/>
      <c r="Q503" s="428"/>
      <c r="R503" s="428"/>
      <c r="S503" s="429"/>
    </row>
    <row r="504" spans="1:19" ht="12.75" customHeight="1">
      <c r="A504" s="419" t="str">
        <f>IF(ISBLANK(Reuso!$B37),"", Reuso!$B37)</f>
        <v/>
      </c>
      <c r="B504" s="417" t="str">
        <f>IF((A504=""),"",LOOKUP(A504,'Casos de Uso'!$B$3:B$102,'Casos de Uso'!$C$3:C$102))</f>
        <v/>
      </c>
      <c r="C504" s="417" t="str">
        <f>IF(ISBLANK(Reuso!$C37),"",Reuso!$C37)</f>
        <v/>
      </c>
      <c r="D504" s="436"/>
      <c r="E504" s="436"/>
      <c r="F504" s="436"/>
      <c r="G504" s="436"/>
      <c r="H504" s="436"/>
      <c r="I504" s="436"/>
      <c r="J504" s="436"/>
      <c r="K504" s="436"/>
      <c r="L504" s="436"/>
      <c r="M504" s="452" t="str">
        <f>IF(ISBLANK(Reuso!$H37),"",Reuso!$H37)</f>
        <v/>
      </c>
      <c r="N504" s="452" t="str">
        <f>IF(ISBLANK(Reuso!$I37),"",Reuso!$I37)</f>
        <v/>
      </c>
      <c r="O504" s="428"/>
      <c r="P504" s="428"/>
      <c r="Q504" s="428"/>
      <c r="R504" s="428"/>
      <c r="S504" s="429"/>
    </row>
    <row r="505" spans="1:19" ht="12.75" customHeight="1">
      <c r="A505" s="419" t="str">
        <f>IF(ISBLANK(Reuso!$B38),"", Reuso!$B38)</f>
        <v/>
      </c>
      <c r="B505" s="417" t="str">
        <f>IF((A505=""),"",LOOKUP(A505,'Casos de Uso'!$B$3:B$102,'Casos de Uso'!$C$3:C$102))</f>
        <v/>
      </c>
      <c r="C505" s="417" t="str">
        <f>IF(ISBLANK(Reuso!$C38),"",Reuso!$C38)</f>
        <v/>
      </c>
      <c r="D505" s="436"/>
      <c r="E505" s="436"/>
      <c r="F505" s="436"/>
      <c r="G505" s="436"/>
      <c r="H505" s="436"/>
      <c r="I505" s="436"/>
      <c r="J505" s="436"/>
      <c r="K505" s="436"/>
      <c r="L505" s="436"/>
      <c r="M505" s="452" t="str">
        <f>IF(ISBLANK(Reuso!$H38),"",Reuso!$H38)</f>
        <v/>
      </c>
      <c r="N505" s="452" t="str">
        <f>IF(ISBLANK(Reuso!$I38),"",Reuso!$I38)</f>
        <v/>
      </c>
      <c r="O505" s="428"/>
      <c r="P505" s="428"/>
      <c r="Q505" s="428"/>
      <c r="R505" s="428"/>
      <c r="S505" s="429"/>
    </row>
    <row r="506" spans="1:19" ht="12.75" customHeight="1">
      <c r="A506" s="419" t="str">
        <f>IF(ISBLANK(Reuso!$B39),"", Reuso!$B39)</f>
        <v/>
      </c>
      <c r="B506" s="417" t="str">
        <f>IF((A506=""),"",LOOKUP(A506,'Casos de Uso'!$B$3:B$102,'Casos de Uso'!$C$3:C$102))</f>
        <v/>
      </c>
      <c r="C506" s="417" t="str">
        <f>IF(ISBLANK(Reuso!$C39),"",Reuso!$C39)</f>
        <v/>
      </c>
      <c r="D506" s="436"/>
      <c r="E506" s="436"/>
      <c r="F506" s="436"/>
      <c r="G506" s="436"/>
      <c r="H506" s="436"/>
      <c r="I506" s="436"/>
      <c r="J506" s="436"/>
      <c r="K506" s="436"/>
      <c r="L506" s="436"/>
      <c r="M506" s="452" t="str">
        <f>IF(ISBLANK(Reuso!$H39),"",Reuso!$H39)</f>
        <v/>
      </c>
      <c r="N506" s="452" t="str">
        <f>IF(ISBLANK(Reuso!$I39),"",Reuso!$I39)</f>
        <v/>
      </c>
      <c r="O506" s="428"/>
      <c r="P506" s="428"/>
      <c r="Q506" s="428"/>
      <c r="R506" s="428"/>
      <c r="S506" s="429"/>
    </row>
    <row r="507" spans="1:19" ht="12.75" customHeight="1">
      <c r="A507" s="419" t="str">
        <f>IF(ISBLANK(Reuso!$B40),"", Reuso!$B40)</f>
        <v/>
      </c>
      <c r="B507" s="417" t="str">
        <f>IF((A507=""),"",LOOKUP(A507,'Casos de Uso'!$B$3:B$102,'Casos de Uso'!$C$3:C$102))</f>
        <v/>
      </c>
      <c r="C507" s="417" t="str">
        <f>IF(ISBLANK(Reuso!$C40),"",Reuso!$C40)</f>
        <v/>
      </c>
      <c r="D507" s="436"/>
      <c r="E507" s="436"/>
      <c r="F507" s="436"/>
      <c r="G507" s="436"/>
      <c r="H507" s="436"/>
      <c r="I507" s="436"/>
      <c r="J507" s="436"/>
      <c r="K507" s="436"/>
      <c r="L507" s="436"/>
      <c r="M507" s="452" t="str">
        <f>IF(ISBLANK(Reuso!$H40),"",Reuso!$H40)</f>
        <v/>
      </c>
      <c r="N507" s="452" t="str">
        <f>IF(ISBLANK(Reuso!$I40),"",Reuso!$I40)</f>
        <v/>
      </c>
      <c r="O507" s="428"/>
      <c r="P507" s="428"/>
      <c r="Q507" s="428"/>
      <c r="R507" s="428"/>
      <c r="S507" s="429"/>
    </row>
    <row r="508" spans="1:19" ht="12.75" customHeight="1">
      <c r="A508" s="419" t="str">
        <f>IF(ISBLANK(Reuso!$B41),"", Reuso!$B41)</f>
        <v/>
      </c>
      <c r="B508" s="417" t="str">
        <f>IF((A508=""),"",LOOKUP(A508,'Casos de Uso'!$B$3:B$102,'Casos de Uso'!$C$3:C$102))</f>
        <v/>
      </c>
      <c r="C508" s="417" t="str">
        <f>IF(ISBLANK(Reuso!$C41),"",Reuso!$C41)</f>
        <v/>
      </c>
      <c r="D508" s="436"/>
      <c r="E508" s="436"/>
      <c r="F508" s="436"/>
      <c r="G508" s="436"/>
      <c r="H508" s="436"/>
      <c r="I508" s="436"/>
      <c r="J508" s="436"/>
      <c r="K508" s="436"/>
      <c r="L508" s="436"/>
      <c r="M508" s="452" t="str">
        <f>IF(ISBLANK(Reuso!$H41),"",Reuso!$H41)</f>
        <v/>
      </c>
      <c r="N508" s="452" t="str">
        <f>IF(ISBLANK(Reuso!$I41),"",Reuso!$I41)</f>
        <v/>
      </c>
      <c r="O508" s="428"/>
      <c r="P508" s="428"/>
      <c r="Q508" s="428"/>
      <c r="R508" s="428"/>
      <c r="S508" s="429"/>
    </row>
    <row r="509" spans="1:19" ht="12.75" customHeight="1">
      <c r="A509" s="419" t="str">
        <f>IF(ISBLANK(Reuso!$B42),"", Reuso!$B42)</f>
        <v/>
      </c>
      <c r="B509" s="417" t="str">
        <f>IF((A509=""),"",LOOKUP(A509,'Casos de Uso'!$B$3:B$102,'Casos de Uso'!$C$3:C$102))</f>
        <v/>
      </c>
      <c r="C509" s="417" t="str">
        <f>IF(ISBLANK(Reuso!$C42),"",Reuso!$C42)</f>
        <v/>
      </c>
      <c r="D509" s="436"/>
      <c r="E509" s="436"/>
      <c r="F509" s="436"/>
      <c r="G509" s="436"/>
      <c r="H509" s="436"/>
      <c r="I509" s="436"/>
      <c r="J509" s="436"/>
      <c r="K509" s="436"/>
      <c r="L509" s="436"/>
      <c r="M509" s="452" t="str">
        <f>IF(ISBLANK(Reuso!$H42),"",Reuso!$H42)</f>
        <v/>
      </c>
      <c r="N509" s="452" t="str">
        <f>IF(ISBLANK(Reuso!$I42),"",Reuso!$I42)</f>
        <v/>
      </c>
      <c r="O509" s="428"/>
      <c r="P509" s="428"/>
      <c r="Q509" s="428"/>
      <c r="R509" s="428"/>
      <c r="S509" s="429"/>
    </row>
    <row r="510" spans="1:19" ht="12.75" customHeight="1">
      <c r="A510" s="419" t="str">
        <f>IF(ISBLANK(Reuso!$B43),"", Reuso!$B43)</f>
        <v/>
      </c>
      <c r="B510" s="417" t="str">
        <f>IF((A510=""),"",LOOKUP(A510,'Casos de Uso'!$B$3:B$102,'Casos de Uso'!$C$3:C$102))</f>
        <v/>
      </c>
      <c r="C510" s="417" t="str">
        <f>IF(ISBLANK(Reuso!$C43),"",Reuso!$C43)</f>
        <v/>
      </c>
      <c r="D510" s="436"/>
      <c r="E510" s="436"/>
      <c r="F510" s="436"/>
      <c r="G510" s="436"/>
      <c r="H510" s="436"/>
      <c r="I510" s="436"/>
      <c r="J510" s="436"/>
      <c r="K510" s="436"/>
      <c r="L510" s="436"/>
      <c r="M510" s="452" t="str">
        <f>IF(ISBLANK(Reuso!$H43),"",Reuso!$H43)</f>
        <v/>
      </c>
      <c r="N510" s="452" t="str">
        <f>IF(ISBLANK(Reuso!$I43),"",Reuso!$I43)</f>
        <v/>
      </c>
      <c r="O510" s="428"/>
      <c r="P510" s="428"/>
      <c r="Q510" s="428"/>
      <c r="R510" s="428"/>
      <c r="S510" s="429"/>
    </row>
    <row r="511" spans="1:19" ht="12.75" customHeight="1">
      <c r="A511" s="419" t="str">
        <f>IF(ISBLANK(Reuso!$B44),"", Reuso!$B44)</f>
        <v/>
      </c>
      <c r="B511" s="417" t="str">
        <f>IF((A511=""),"",LOOKUP(A511,'Casos de Uso'!$B$3:B$102,'Casos de Uso'!$C$3:C$102))</f>
        <v/>
      </c>
      <c r="C511" s="417" t="str">
        <f>IF(ISBLANK(Reuso!$C44),"",Reuso!$C44)</f>
        <v/>
      </c>
      <c r="D511" s="436"/>
      <c r="E511" s="436"/>
      <c r="F511" s="436"/>
      <c r="G511" s="436"/>
      <c r="H511" s="436"/>
      <c r="I511" s="436"/>
      <c r="J511" s="436"/>
      <c r="K511" s="436"/>
      <c r="L511" s="436"/>
      <c r="M511" s="452" t="str">
        <f>IF(ISBLANK(Reuso!$H44),"",Reuso!$H44)</f>
        <v/>
      </c>
      <c r="N511" s="452" t="str">
        <f>IF(ISBLANK(Reuso!$I44),"",Reuso!$I44)</f>
        <v/>
      </c>
      <c r="O511" s="428"/>
      <c r="P511" s="428"/>
      <c r="Q511" s="428"/>
      <c r="R511" s="428"/>
      <c r="S511" s="429"/>
    </row>
    <row r="512" spans="1:19" ht="12.75" customHeight="1">
      <c r="A512" s="419" t="str">
        <f>IF(ISBLANK(Reuso!$B45),"", Reuso!$B45)</f>
        <v/>
      </c>
      <c r="B512" s="417" t="str">
        <f>IF((A512=""),"",LOOKUP(A512,'Casos de Uso'!$B$3:B$102,'Casos de Uso'!$C$3:C$102))</f>
        <v/>
      </c>
      <c r="C512" s="417" t="str">
        <f>IF(ISBLANK(Reuso!$C45),"",Reuso!$C45)</f>
        <v/>
      </c>
      <c r="D512" s="436"/>
      <c r="E512" s="436"/>
      <c r="F512" s="436"/>
      <c r="G512" s="436"/>
      <c r="H512" s="436"/>
      <c r="I512" s="436"/>
      <c r="J512" s="436"/>
      <c r="K512" s="436"/>
      <c r="L512" s="436"/>
      <c r="M512" s="452" t="str">
        <f>IF(ISBLANK(Reuso!$H45),"",Reuso!$H45)</f>
        <v/>
      </c>
      <c r="N512" s="452" t="str">
        <f>IF(ISBLANK(Reuso!$I45),"",Reuso!$I45)</f>
        <v/>
      </c>
      <c r="O512" s="428"/>
      <c r="P512" s="428"/>
      <c r="Q512" s="428"/>
      <c r="R512" s="428"/>
      <c r="S512" s="429"/>
    </row>
    <row r="513" spans="1:19" ht="12.75" customHeight="1">
      <c r="A513" s="419" t="str">
        <f>IF(ISBLANK(Reuso!$B46),"", Reuso!$B46)</f>
        <v/>
      </c>
      <c r="B513" s="417" t="str">
        <f>IF((A513=""),"",LOOKUP(A513,'Casos de Uso'!$B$3:B$102,'Casos de Uso'!$C$3:C$102))</f>
        <v/>
      </c>
      <c r="C513" s="417" t="str">
        <f>IF(ISBLANK(Reuso!$C46),"",Reuso!$C46)</f>
        <v/>
      </c>
      <c r="D513" s="436"/>
      <c r="E513" s="436"/>
      <c r="F513" s="436"/>
      <c r="G513" s="436"/>
      <c r="H513" s="436"/>
      <c r="I513" s="436"/>
      <c r="J513" s="436"/>
      <c r="K513" s="436"/>
      <c r="L513" s="436"/>
      <c r="M513" s="452" t="str">
        <f>IF(ISBLANK(Reuso!$H46),"",Reuso!$H46)</f>
        <v/>
      </c>
      <c r="N513" s="452" t="str">
        <f>IF(ISBLANK(Reuso!$I46),"",Reuso!$I46)</f>
        <v/>
      </c>
      <c r="O513" s="428"/>
      <c r="P513" s="428"/>
      <c r="Q513" s="428"/>
      <c r="R513" s="428"/>
      <c r="S513" s="429"/>
    </row>
    <row r="514" spans="1:19" ht="12.75" customHeight="1">
      <c r="A514" s="419" t="str">
        <f>IF(ISBLANK(Reuso!$B47),"", Reuso!$B47)</f>
        <v/>
      </c>
      <c r="B514" s="417" t="str">
        <f>IF((A514=""),"",LOOKUP(A514,'Casos de Uso'!$B$3:B$102,'Casos de Uso'!$C$3:C$102))</f>
        <v/>
      </c>
      <c r="C514" s="417" t="str">
        <f>IF(ISBLANK(Reuso!$C47),"",Reuso!$C47)</f>
        <v/>
      </c>
      <c r="D514" s="436"/>
      <c r="E514" s="436"/>
      <c r="F514" s="436"/>
      <c r="G514" s="436"/>
      <c r="H514" s="436"/>
      <c r="I514" s="436"/>
      <c r="J514" s="436"/>
      <c r="K514" s="436"/>
      <c r="L514" s="436"/>
      <c r="M514" s="452" t="str">
        <f>IF(ISBLANK(Reuso!$H47),"",Reuso!$H47)</f>
        <v/>
      </c>
      <c r="N514" s="452" t="str">
        <f>IF(ISBLANK(Reuso!$I47),"",Reuso!$I47)</f>
        <v/>
      </c>
      <c r="O514" s="428"/>
      <c r="P514" s="428"/>
      <c r="Q514" s="428"/>
      <c r="R514" s="428"/>
      <c r="S514" s="429"/>
    </row>
    <row r="515" spans="1:19" ht="12.75" customHeight="1">
      <c r="A515" s="419" t="str">
        <f>IF(ISBLANK(Reuso!$B48),"", Reuso!$B48)</f>
        <v/>
      </c>
      <c r="B515" s="417" t="str">
        <f>IF((A515=""),"",LOOKUP(A515,'Casos de Uso'!$B$3:B$102,'Casos de Uso'!$C$3:C$102))</f>
        <v/>
      </c>
      <c r="C515" s="417" t="str">
        <f>IF(ISBLANK(Reuso!$C48),"",Reuso!$C48)</f>
        <v/>
      </c>
      <c r="D515" s="436"/>
      <c r="E515" s="436"/>
      <c r="F515" s="436"/>
      <c r="G515" s="436"/>
      <c r="H515" s="436"/>
      <c r="I515" s="436"/>
      <c r="J515" s="436"/>
      <c r="K515" s="436"/>
      <c r="L515" s="436"/>
      <c r="M515" s="452" t="str">
        <f>IF(ISBLANK(Reuso!$H48),"",Reuso!$H48)</f>
        <v/>
      </c>
      <c r="N515" s="452" t="str">
        <f>IF(ISBLANK(Reuso!$I48),"",Reuso!$I48)</f>
        <v/>
      </c>
      <c r="O515" s="428"/>
      <c r="P515" s="428"/>
      <c r="Q515" s="428"/>
      <c r="R515" s="428"/>
      <c r="S515" s="429"/>
    </row>
    <row r="516" spans="1:19" ht="12.75" customHeight="1">
      <c r="A516" s="419" t="str">
        <f>IF(ISBLANK(Reuso!$B49),"", Reuso!$B49)</f>
        <v/>
      </c>
      <c r="B516" s="417" t="str">
        <f>IF((A516=""),"",LOOKUP(A516,'Casos de Uso'!$B$3:B$102,'Casos de Uso'!$C$3:C$102))</f>
        <v/>
      </c>
      <c r="C516" s="417" t="str">
        <f>IF(ISBLANK(Reuso!$C49),"",Reuso!$C49)</f>
        <v/>
      </c>
      <c r="D516" s="436"/>
      <c r="E516" s="436"/>
      <c r="F516" s="436"/>
      <c r="G516" s="436"/>
      <c r="H516" s="436"/>
      <c r="I516" s="436"/>
      <c r="J516" s="436"/>
      <c r="K516" s="436"/>
      <c r="L516" s="436"/>
      <c r="M516" s="452" t="str">
        <f>IF(ISBLANK(Reuso!$H49),"",Reuso!$H49)</f>
        <v/>
      </c>
      <c r="N516" s="452" t="str">
        <f>IF(ISBLANK(Reuso!$I49),"",Reuso!$I49)</f>
        <v/>
      </c>
      <c r="O516" s="428"/>
      <c r="P516" s="428"/>
      <c r="Q516" s="428"/>
      <c r="R516" s="428"/>
      <c r="S516" s="429"/>
    </row>
    <row r="517" spans="1:19" ht="12.75" customHeight="1">
      <c r="A517" s="419" t="str">
        <f>IF(ISBLANK(Reuso!$B50),"", Reuso!$B50)</f>
        <v/>
      </c>
      <c r="B517" s="417" t="str">
        <f>IF((A517=""),"",LOOKUP(A517,'Casos de Uso'!$B$3:B$102,'Casos de Uso'!$C$3:C$102))</f>
        <v/>
      </c>
      <c r="C517" s="417" t="str">
        <f>IF(ISBLANK(Reuso!$C50),"",Reuso!$C50)</f>
        <v/>
      </c>
      <c r="D517" s="436"/>
      <c r="E517" s="436"/>
      <c r="F517" s="436"/>
      <c r="G517" s="436"/>
      <c r="H517" s="436"/>
      <c r="I517" s="436"/>
      <c r="J517" s="436"/>
      <c r="K517" s="436"/>
      <c r="L517" s="436"/>
      <c r="M517" s="452" t="str">
        <f>IF(ISBLANK(Reuso!$H50),"",Reuso!$H50)</f>
        <v/>
      </c>
      <c r="N517" s="452" t="str">
        <f>IF(ISBLANK(Reuso!$I50),"",Reuso!$I50)</f>
        <v/>
      </c>
      <c r="O517" s="428"/>
      <c r="P517" s="428"/>
      <c r="Q517" s="428"/>
      <c r="R517" s="428"/>
      <c r="S517" s="429"/>
    </row>
    <row r="518" spans="1:19" ht="12.75" customHeight="1">
      <c r="A518" s="419" t="str">
        <f>IF(ISBLANK(Reuso!$B51),"", Reuso!$B51)</f>
        <v/>
      </c>
      <c r="B518" s="417" t="str">
        <f>IF((A518=""),"",LOOKUP(A518,'Casos de Uso'!$B$3:B$102,'Casos de Uso'!$C$3:C$102))</f>
        <v/>
      </c>
      <c r="C518" s="417" t="str">
        <f>IF(ISBLANK(Reuso!$C51),"",Reuso!$C51)</f>
        <v/>
      </c>
      <c r="D518" s="436"/>
      <c r="E518" s="436"/>
      <c r="F518" s="436"/>
      <c r="G518" s="436"/>
      <c r="H518" s="436"/>
      <c r="I518" s="436"/>
      <c r="J518" s="436"/>
      <c r="K518" s="436"/>
      <c r="L518" s="436"/>
      <c r="M518" s="452" t="str">
        <f>IF(ISBLANK(Reuso!$H51),"",Reuso!$H51)</f>
        <v/>
      </c>
      <c r="N518" s="452" t="str">
        <f>IF(ISBLANK(Reuso!$I51),"",Reuso!$I51)</f>
        <v/>
      </c>
      <c r="O518" s="428"/>
      <c r="P518" s="428"/>
      <c r="Q518" s="428"/>
      <c r="R518" s="428"/>
      <c r="S518" s="429"/>
    </row>
    <row r="519" spans="1:19" ht="12.75" customHeight="1">
      <c r="A519" s="419" t="str">
        <f>IF(ISBLANK(Reuso!$B52),"", Reuso!$B52)</f>
        <v/>
      </c>
      <c r="B519" s="417" t="str">
        <f>IF((A519=""),"",LOOKUP(A519,'Casos de Uso'!$B$3:B$102,'Casos de Uso'!$C$3:C$102))</f>
        <v/>
      </c>
      <c r="C519" s="417" t="str">
        <f>IF(ISBLANK(Reuso!$C52),"",Reuso!$C52)</f>
        <v/>
      </c>
      <c r="D519" s="436"/>
      <c r="E519" s="436"/>
      <c r="F519" s="436"/>
      <c r="G519" s="436"/>
      <c r="H519" s="436"/>
      <c r="I519" s="436"/>
      <c r="J519" s="436"/>
      <c r="K519" s="436"/>
      <c r="L519" s="436"/>
      <c r="M519" s="452" t="str">
        <f>IF(ISBLANK(Reuso!$H52),"",Reuso!$H52)</f>
        <v/>
      </c>
      <c r="N519" s="452" t="str">
        <f>IF(ISBLANK(Reuso!$I52),"",Reuso!$I52)</f>
        <v/>
      </c>
      <c r="O519" s="428"/>
      <c r="P519" s="428"/>
      <c r="Q519" s="428"/>
      <c r="R519" s="428"/>
      <c r="S519" s="429"/>
    </row>
    <row r="520" spans="1:19" ht="12.75" customHeight="1">
      <c r="A520" s="419" t="str">
        <f>IF(ISBLANK(Reuso!$B53),"", Reuso!$B53)</f>
        <v/>
      </c>
      <c r="B520" s="417" t="str">
        <f>IF((A520=""),"",LOOKUP(A520,'Casos de Uso'!$B$3:B$102,'Casos de Uso'!$C$3:C$102))</f>
        <v/>
      </c>
      <c r="C520" s="417" t="str">
        <f>IF(ISBLANK(Reuso!$C53),"",Reuso!$C53)</f>
        <v/>
      </c>
      <c r="D520" s="436"/>
      <c r="E520" s="436"/>
      <c r="F520" s="436"/>
      <c r="G520" s="436"/>
      <c r="H520" s="436"/>
      <c r="I520" s="436"/>
      <c r="J520" s="436"/>
      <c r="K520" s="436"/>
      <c r="L520" s="436"/>
      <c r="M520" s="452" t="str">
        <f>IF(ISBLANK(Reuso!$H53),"",Reuso!$H53)</f>
        <v/>
      </c>
      <c r="N520" s="452" t="str">
        <f>IF(ISBLANK(Reuso!$I53),"",Reuso!$I53)</f>
        <v/>
      </c>
      <c r="O520" s="428"/>
      <c r="P520" s="428"/>
      <c r="Q520" s="428"/>
      <c r="R520" s="428"/>
      <c r="S520" s="429"/>
    </row>
    <row r="521" spans="1:19" ht="12.75" customHeight="1">
      <c r="A521" s="419" t="str">
        <f>IF(ISBLANK(Reuso!$B54),"", Reuso!$B54)</f>
        <v/>
      </c>
      <c r="B521" s="417" t="str">
        <f>IF((A521=""),"",LOOKUP(A521,'Casos de Uso'!$B$3:B$102,'Casos de Uso'!$C$3:C$102))</f>
        <v/>
      </c>
      <c r="C521" s="417" t="str">
        <f>IF(ISBLANK(Reuso!$C54),"",Reuso!$C54)</f>
        <v/>
      </c>
      <c r="D521" s="436"/>
      <c r="E521" s="436"/>
      <c r="F521" s="436"/>
      <c r="G521" s="436"/>
      <c r="H521" s="436"/>
      <c r="I521" s="436"/>
      <c r="J521" s="436"/>
      <c r="K521" s="436"/>
      <c r="L521" s="436"/>
      <c r="M521" s="452" t="str">
        <f>IF(ISBLANK(Reuso!$H54),"",Reuso!$H54)</f>
        <v/>
      </c>
      <c r="N521" s="452" t="str">
        <f>IF(ISBLANK(Reuso!$I54),"",Reuso!$I54)</f>
        <v/>
      </c>
      <c r="O521" s="428"/>
      <c r="P521" s="428"/>
      <c r="Q521" s="428"/>
      <c r="R521" s="428"/>
      <c r="S521" s="429"/>
    </row>
    <row r="522" spans="1:19" ht="12.75" customHeight="1">
      <c r="A522" s="419" t="str">
        <f>IF(ISBLANK(Reuso!$B55),"", Reuso!$B55)</f>
        <v/>
      </c>
      <c r="B522" s="417" t="str">
        <f>IF((A522=""),"",LOOKUP(A522,'Casos de Uso'!$B$3:B$102,'Casos de Uso'!$C$3:C$102))</f>
        <v/>
      </c>
      <c r="C522" s="417" t="str">
        <f>IF(ISBLANK(Reuso!$C55),"",Reuso!$C55)</f>
        <v/>
      </c>
      <c r="D522" s="436"/>
      <c r="E522" s="436"/>
      <c r="F522" s="436"/>
      <c r="G522" s="436"/>
      <c r="H522" s="436"/>
      <c r="I522" s="436"/>
      <c r="J522" s="436"/>
      <c r="K522" s="436"/>
      <c r="L522" s="436"/>
      <c r="M522" s="452" t="str">
        <f>IF(ISBLANK(Reuso!$H55),"",Reuso!$H55)</f>
        <v/>
      </c>
      <c r="N522" s="452" t="str">
        <f>IF(ISBLANK(Reuso!$I55),"",Reuso!$I55)</f>
        <v/>
      </c>
      <c r="O522" s="428"/>
      <c r="P522" s="428"/>
      <c r="Q522" s="428"/>
      <c r="R522" s="428"/>
      <c r="S522" s="429"/>
    </row>
    <row r="523" spans="1:19" ht="12.75" customHeight="1">
      <c r="A523" s="419" t="str">
        <f>IF(ISBLANK(Reuso!$B56),"", Reuso!$B56)</f>
        <v/>
      </c>
      <c r="B523" s="417" t="str">
        <f>IF((A523=""),"",LOOKUP(A523,'Casos de Uso'!$B$3:B$102,'Casos de Uso'!$C$3:C$102))</f>
        <v/>
      </c>
      <c r="C523" s="417" t="str">
        <f>IF(ISBLANK(Reuso!$C56),"",Reuso!$C56)</f>
        <v/>
      </c>
      <c r="D523" s="436"/>
      <c r="E523" s="436"/>
      <c r="F523" s="436"/>
      <c r="G523" s="436"/>
      <c r="H523" s="436"/>
      <c r="I523" s="436"/>
      <c r="J523" s="436"/>
      <c r="K523" s="436"/>
      <c r="L523" s="436"/>
      <c r="M523" s="452" t="str">
        <f>IF(ISBLANK(Reuso!$H56),"",Reuso!$H56)</f>
        <v/>
      </c>
      <c r="N523" s="452" t="str">
        <f>IF(ISBLANK(Reuso!$I56),"",Reuso!$I56)</f>
        <v/>
      </c>
      <c r="O523" s="428"/>
      <c r="P523" s="428"/>
      <c r="Q523" s="428"/>
      <c r="R523" s="428"/>
      <c r="S523" s="429"/>
    </row>
    <row r="524" spans="1:19" ht="12.75" customHeight="1">
      <c r="A524" s="419" t="str">
        <f>IF(ISBLANK(Reuso!$B57),"", Reuso!$B57)</f>
        <v/>
      </c>
      <c r="B524" s="417" t="str">
        <f>IF((A524=""),"",LOOKUP(A524,'Casos de Uso'!$B$3:B$102,'Casos de Uso'!$C$3:C$102))</f>
        <v/>
      </c>
      <c r="C524" s="417" t="str">
        <f>IF(ISBLANK(Reuso!$C57),"",Reuso!$C57)</f>
        <v/>
      </c>
      <c r="D524" s="436"/>
      <c r="E524" s="436"/>
      <c r="F524" s="436"/>
      <c r="G524" s="436"/>
      <c r="H524" s="436"/>
      <c r="I524" s="436"/>
      <c r="J524" s="436"/>
      <c r="K524" s="436"/>
      <c r="L524" s="436"/>
      <c r="M524" s="452" t="str">
        <f>IF(ISBLANK(Reuso!$H57),"",Reuso!$H57)</f>
        <v/>
      </c>
      <c r="N524" s="452" t="str">
        <f>IF(ISBLANK(Reuso!$I57),"",Reuso!$I57)</f>
        <v/>
      </c>
      <c r="O524" s="428"/>
      <c r="P524" s="428"/>
      <c r="Q524" s="428"/>
      <c r="R524" s="428"/>
      <c r="S524" s="429"/>
    </row>
    <row r="525" spans="1:19" ht="12.75" customHeight="1">
      <c r="A525" s="419" t="str">
        <f>IF(ISBLANK(Reuso!$B58),"", Reuso!$B58)</f>
        <v/>
      </c>
      <c r="B525" s="417" t="str">
        <f>IF((A525=""),"",LOOKUP(A525,'Casos de Uso'!$B$3:B$102,'Casos de Uso'!$C$3:C$102))</f>
        <v/>
      </c>
      <c r="C525" s="417" t="str">
        <f>IF(ISBLANK(Reuso!$C58),"",Reuso!$C58)</f>
        <v/>
      </c>
      <c r="D525" s="436"/>
      <c r="E525" s="436"/>
      <c r="F525" s="436"/>
      <c r="G525" s="436"/>
      <c r="H525" s="436"/>
      <c r="I525" s="436"/>
      <c r="J525" s="436"/>
      <c r="K525" s="436"/>
      <c r="L525" s="436"/>
      <c r="M525" s="452" t="str">
        <f>IF(ISBLANK(Reuso!$H58),"",Reuso!$H58)</f>
        <v/>
      </c>
      <c r="N525" s="452" t="str">
        <f>IF(ISBLANK(Reuso!$I58),"",Reuso!$I58)</f>
        <v/>
      </c>
      <c r="O525" s="428"/>
      <c r="P525" s="428"/>
      <c r="Q525" s="428"/>
      <c r="R525" s="428"/>
      <c r="S525" s="429"/>
    </row>
    <row r="526" spans="1:19" ht="12.75" customHeight="1">
      <c r="A526" s="419" t="str">
        <f>IF(ISBLANK(Reuso!$B59),"", Reuso!$B59)</f>
        <v/>
      </c>
      <c r="B526" s="417" t="str">
        <f>IF((A526=""),"",LOOKUP(A526,'Casos de Uso'!$B$3:B$102,'Casos de Uso'!$C$3:C$102))</f>
        <v/>
      </c>
      <c r="C526" s="417" t="str">
        <f>IF(ISBLANK(Reuso!$C59),"",Reuso!$C59)</f>
        <v/>
      </c>
      <c r="D526" s="436"/>
      <c r="E526" s="436"/>
      <c r="F526" s="436"/>
      <c r="G526" s="436"/>
      <c r="H526" s="436"/>
      <c r="I526" s="436"/>
      <c r="J526" s="436"/>
      <c r="K526" s="436"/>
      <c r="L526" s="436"/>
      <c r="M526" s="452" t="str">
        <f>IF(ISBLANK(Reuso!$H59),"",Reuso!$H59)</f>
        <v/>
      </c>
      <c r="N526" s="452" t="str">
        <f>IF(ISBLANK(Reuso!$I59),"",Reuso!$I59)</f>
        <v/>
      </c>
      <c r="O526" s="428"/>
      <c r="P526" s="428"/>
      <c r="Q526" s="428"/>
      <c r="R526" s="428"/>
      <c r="S526" s="429"/>
    </row>
    <row r="527" spans="1:19" ht="12.75" customHeight="1">
      <c r="A527" s="419" t="str">
        <f>IF(ISBLANK(Reuso!$B60),"", Reuso!$B60)</f>
        <v/>
      </c>
      <c r="B527" s="417" t="str">
        <f>IF((A527=""),"",LOOKUP(A527,'Casos de Uso'!$B$3:B$102,'Casos de Uso'!$C$3:C$102))</f>
        <v/>
      </c>
      <c r="C527" s="417" t="str">
        <f>IF(ISBLANK(Reuso!$C60),"",Reuso!$C60)</f>
        <v/>
      </c>
      <c r="D527" s="436"/>
      <c r="E527" s="436"/>
      <c r="F527" s="436"/>
      <c r="G527" s="436"/>
      <c r="H527" s="436"/>
      <c r="I527" s="436"/>
      <c r="J527" s="436"/>
      <c r="K527" s="436"/>
      <c r="L527" s="436"/>
      <c r="M527" s="452" t="str">
        <f>IF(ISBLANK(Reuso!$H60),"",Reuso!$H60)</f>
        <v/>
      </c>
      <c r="N527" s="452" t="str">
        <f>IF(ISBLANK(Reuso!$I60),"",Reuso!$I60)</f>
        <v/>
      </c>
      <c r="O527" s="428"/>
      <c r="P527" s="428"/>
      <c r="Q527" s="428"/>
      <c r="R527" s="428"/>
      <c r="S527" s="429"/>
    </row>
    <row r="528" spans="1:19" ht="12.75" customHeight="1">
      <c r="A528" s="419" t="str">
        <f>IF(ISBLANK(Reuso!$B61),"", Reuso!$B61)</f>
        <v/>
      </c>
      <c r="B528" s="417" t="str">
        <f>IF((A528=""),"",LOOKUP(A528,'Casos de Uso'!$B$3:B$102,'Casos de Uso'!$C$3:C$102))</f>
        <v/>
      </c>
      <c r="C528" s="417" t="str">
        <f>IF(ISBLANK(Reuso!$C61),"",Reuso!$C61)</f>
        <v/>
      </c>
      <c r="D528" s="436"/>
      <c r="E528" s="436"/>
      <c r="F528" s="436"/>
      <c r="G528" s="436"/>
      <c r="H528" s="436"/>
      <c r="I528" s="436"/>
      <c r="J528" s="436"/>
      <c r="K528" s="436"/>
      <c r="L528" s="436"/>
      <c r="M528" s="452" t="str">
        <f>IF(ISBLANK(Reuso!$H61),"",Reuso!$H61)</f>
        <v/>
      </c>
      <c r="N528" s="452" t="str">
        <f>IF(ISBLANK(Reuso!$I61),"",Reuso!$I61)</f>
        <v/>
      </c>
      <c r="O528" s="428"/>
      <c r="P528" s="428"/>
      <c r="Q528" s="428"/>
      <c r="R528" s="428"/>
      <c r="S528" s="429"/>
    </row>
    <row r="529" spans="1:19" ht="12.75" customHeight="1">
      <c r="A529" s="419" t="str">
        <f>IF(ISBLANK(Reuso!$B62),"", Reuso!$B62)</f>
        <v/>
      </c>
      <c r="B529" s="417" t="str">
        <f>IF((A529=""),"",LOOKUP(A529,'Casos de Uso'!$B$3:B$102,'Casos de Uso'!$C$3:C$102))</f>
        <v/>
      </c>
      <c r="C529" s="417" t="str">
        <f>IF(ISBLANK(Reuso!$C62),"",Reuso!$C62)</f>
        <v/>
      </c>
      <c r="D529" s="436"/>
      <c r="E529" s="436"/>
      <c r="F529" s="436"/>
      <c r="G529" s="436"/>
      <c r="H529" s="436"/>
      <c r="I529" s="436"/>
      <c r="J529" s="436"/>
      <c r="K529" s="436"/>
      <c r="L529" s="436"/>
      <c r="M529" s="452" t="str">
        <f>IF(ISBLANK(Reuso!$H62),"",Reuso!$H62)</f>
        <v/>
      </c>
      <c r="N529" s="452" t="str">
        <f>IF(ISBLANK(Reuso!$I62),"",Reuso!$I62)</f>
        <v/>
      </c>
      <c r="O529" s="428"/>
      <c r="P529" s="428"/>
      <c r="Q529" s="428"/>
      <c r="R529" s="428"/>
      <c r="S529" s="429"/>
    </row>
    <row r="530" spans="1:19" ht="12.75" customHeight="1">
      <c r="A530" s="419" t="str">
        <f>IF(ISBLANK(Reuso!$B63),"", Reuso!$B63)</f>
        <v/>
      </c>
      <c r="B530" s="417" t="str">
        <f>IF((A530=""),"",LOOKUP(A530,'Casos de Uso'!$B$3:B$102,'Casos de Uso'!$C$3:C$102))</f>
        <v/>
      </c>
      <c r="C530" s="417" t="str">
        <f>IF(ISBLANK(Reuso!$C63),"",Reuso!$C63)</f>
        <v/>
      </c>
      <c r="D530" s="436"/>
      <c r="E530" s="436"/>
      <c r="F530" s="436"/>
      <c r="G530" s="436"/>
      <c r="H530" s="436"/>
      <c r="I530" s="436"/>
      <c r="J530" s="436"/>
      <c r="K530" s="436"/>
      <c r="L530" s="436"/>
      <c r="M530" s="452" t="str">
        <f>IF(ISBLANK(Reuso!$H63),"",Reuso!$H63)</f>
        <v/>
      </c>
      <c r="N530" s="452" t="str">
        <f>IF(ISBLANK(Reuso!$I63),"",Reuso!$I63)</f>
        <v/>
      </c>
      <c r="O530" s="428"/>
      <c r="P530" s="428"/>
      <c r="Q530" s="428"/>
      <c r="R530" s="428"/>
      <c r="S530" s="429"/>
    </row>
    <row r="531" spans="1:19" ht="12.75" customHeight="1">
      <c r="A531" s="419" t="str">
        <f>IF(ISBLANK(Reuso!$B64),"", Reuso!$B64)</f>
        <v/>
      </c>
      <c r="B531" s="417" t="str">
        <f>IF((A531=""),"",LOOKUP(A531,'Casos de Uso'!$B$3:B$102,'Casos de Uso'!$C$3:C$102))</f>
        <v/>
      </c>
      <c r="C531" s="417" t="str">
        <f>IF(ISBLANK(Reuso!$C64),"",Reuso!$C64)</f>
        <v/>
      </c>
      <c r="D531" s="436"/>
      <c r="E531" s="436"/>
      <c r="F531" s="436"/>
      <c r="G531" s="436"/>
      <c r="H531" s="436"/>
      <c r="I531" s="436"/>
      <c r="J531" s="436"/>
      <c r="K531" s="436"/>
      <c r="L531" s="436"/>
      <c r="M531" s="452" t="str">
        <f>IF(ISBLANK(Reuso!$H64),"",Reuso!$H64)</f>
        <v/>
      </c>
      <c r="N531" s="452" t="str">
        <f>IF(ISBLANK(Reuso!$I64),"",Reuso!$I64)</f>
        <v/>
      </c>
      <c r="O531" s="428"/>
      <c r="P531" s="428"/>
      <c r="Q531" s="428"/>
      <c r="R531" s="428"/>
      <c r="S531" s="429"/>
    </row>
    <row r="532" spans="1:19" ht="12.75" customHeight="1">
      <c r="A532" s="419" t="str">
        <f>IF(ISBLANK(Reuso!$B65),"", Reuso!$B65)</f>
        <v/>
      </c>
      <c r="B532" s="417" t="str">
        <f>IF((A532=""),"",LOOKUP(A532,'Casos de Uso'!$B$3:B$102,'Casos de Uso'!$C$3:C$102))</f>
        <v/>
      </c>
      <c r="C532" s="417" t="str">
        <f>IF(ISBLANK(Reuso!$C65),"",Reuso!$C65)</f>
        <v/>
      </c>
      <c r="D532" s="436"/>
      <c r="E532" s="436"/>
      <c r="F532" s="436"/>
      <c r="G532" s="436"/>
      <c r="H532" s="436"/>
      <c r="I532" s="436"/>
      <c r="J532" s="436"/>
      <c r="K532" s="436"/>
      <c r="L532" s="436"/>
      <c r="M532" s="452" t="str">
        <f>IF(ISBLANK(Reuso!$H65),"",Reuso!$H65)</f>
        <v/>
      </c>
      <c r="N532" s="452" t="str">
        <f>IF(ISBLANK(Reuso!$I65),"",Reuso!$I65)</f>
        <v/>
      </c>
      <c r="O532" s="428"/>
      <c r="P532" s="428"/>
      <c r="Q532" s="428"/>
      <c r="R532" s="428"/>
      <c r="S532" s="429"/>
    </row>
    <row r="533" spans="1:19" ht="12.75" customHeight="1">
      <c r="A533" s="419" t="str">
        <f>IF(ISBLANK(Reuso!$B66),"", Reuso!$B66)</f>
        <v/>
      </c>
      <c r="B533" s="417" t="str">
        <f>IF((A533=""),"",LOOKUP(A533,'Casos de Uso'!$B$3:B$102,'Casos de Uso'!$C$3:C$102))</f>
        <v/>
      </c>
      <c r="C533" s="417" t="str">
        <f>IF(ISBLANK(Reuso!$C66),"",Reuso!$C66)</f>
        <v/>
      </c>
      <c r="D533" s="436"/>
      <c r="E533" s="436"/>
      <c r="F533" s="436"/>
      <c r="G533" s="436"/>
      <c r="H533" s="436"/>
      <c r="I533" s="436"/>
      <c r="J533" s="436"/>
      <c r="K533" s="436"/>
      <c r="L533" s="436"/>
      <c r="M533" s="452" t="str">
        <f>IF(ISBLANK(Reuso!$H66),"",Reuso!$H66)</f>
        <v/>
      </c>
      <c r="N533" s="452" t="str">
        <f>IF(ISBLANK(Reuso!$I66),"",Reuso!$I66)</f>
        <v/>
      </c>
      <c r="O533" s="428"/>
      <c r="P533" s="428"/>
      <c r="Q533" s="428"/>
      <c r="R533" s="428"/>
      <c r="S533" s="429"/>
    </row>
    <row r="534" spans="1:19" ht="12.75" customHeight="1">
      <c r="A534" s="419" t="str">
        <f>IF(ISBLANK(Reuso!$B67),"", Reuso!$B67)</f>
        <v/>
      </c>
      <c r="B534" s="417" t="str">
        <f>IF((A534=""),"",LOOKUP(A534,'Casos de Uso'!$B$3:B$102,'Casos de Uso'!$C$3:C$102))</f>
        <v/>
      </c>
      <c r="C534" s="417" t="str">
        <f>IF(ISBLANK(Reuso!$C67),"",Reuso!$C67)</f>
        <v/>
      </c>
      <c r="D534" s="436"/>
      <c r="E534" s="436"/>
      <c r="F534" s="436"/>
      <c r="G534" s="436"/>
      <c r="H534" s="436"/>
      <c r="I534" s="436"/>
      <c r="J534" s="436"/>
      <c r="K534" s="436"/>
      <c r="L534" s="436"/>
      <c r="M534" s="452" t="str">
        <f>IF(ISBLANK(Reuso!$H67),"",Reuso!$H67)</f>
        <v/>
      </c>
      <c r="N534" s="452" t="str">
        <f>IF(ISBLANK(Reuso!$I67),"",Reuso!$I67)</f>
        <v/>
      </c>
      <c r="O534" s="428"/>
      <c r="P534" s="428"/>
      <c r="Q534" s="428"/>
      <c r="R534" s="428"/>
      <c r="S534" s="429"/>
    </row>
    <row r="535" spans="1:19" ht="12.75" customHeight="1">
      <c r="A535" s="419" t="str">
        <f>IF(ISBLANK(Reuso!$B68),"", Reuso!$B68)</f>
        <v/>
      </c>
      <c r="B535" s="417" t="str">
        <f>IF((A535=""),"",LOOKUP(A535,'Casos de Uso'!$B$3:B$102,'Casos de Uso'!$C$3:C$102))</f>
        <v/>
      </c>
      <c r="C535" s="417" t="str">
        <f>IF(ISBLANK(Reuso!$C68),"",Reuso!$C68)</f>
        <v/>
      </c>
      <c r="D535" s="436"/>
      <c r="E535" s="436"/>
      <c r="F535" s="436"/>
      <c r="G535" s="436"/>
      <c r="H535" s="436"/>
      <c r="I535" s="436"/>
      <c r="J535" s="436"/>
      <c r="K535" s="436"/>
      <c r="L535" s="436"/>
      <c r="M535" s="452" t="str">
        <f>IF(ISBLANK(Reuso!$H68),"",Reuso!$H68)</f>
        <v/>
      </c>
      <c r="N535" s="452" t="str">
        <f>IF(ISBLANK(Reuso!$I68),"",Reuso!$I68)</f>
        <v/>
      </c>
      <c r="O535" s="428"/>
      <c r="P535" s="428"/>
      <c r="Q535" s="428"/>
      <c r="R535" s="428"/>
      <c r="S535" s="429"/>
    </row>
    <row r="536" spans="1:19" ht="12.75" customHeight="1">
      <c r="A536" s="419" t="str">
        <f>IF(ISBLANK(Reuso!$B69),"", Reuso!$B69)</f>
        <v/>
      </c>
      <c r="B536" s="417" t="str">
        <f>IF((A536=""),"",LOOKUP(A536,'Casos de Uso'!$B$3:B$102,'Casos de Uso'!$C$3:C$102))</f>
        <v/>
      </c>
      <c r="C536" s="417" t="str">
        <f>IF(ISBLANK(Reuso!$C69),"",Reuso!$C69)</f>
        <v/>
      </c>
      <c r="D536" s="436"/>
      <c r="E536" s="436"/>
      <c r="F536" s="436"/>
      <c r="G536" s="436"/>
      <c r="H536" s="436"/>
      <c r="I536" s="436"/>
      <c r="J536" s="436"/>
      <c r="K536" s="436"/>
      <c r="L536" s="436"/>
      <c r="M536" s="452" t="str">
        <f>IF(ISBLANK(Reuso!$H69),"",Reuso!$H69)</f>
        <v/>
      </c>
      <c r="N536" s="452" t="str">
        <f>IF(ISBLANK(Reuso!$I69),"",Reuso!$I69)</f>
        <v/>
      </c>
      <c r="O536" s="428"/>
      <c r="P536" s="428"/>
      <c r="Q536" s="428"/>
      <c r="R536" s="428"/>
      <c r="S536" s="429"/>
    </row>
    <row r="537" spans="1:19" ht="12.75" customHeight="1">
      <c r="A537" s="419" t="str">
        <f>IF(ISBLANK(Reuso!$B70),"", Reuso!$B70)</f>
        <v/>
      </c>
      <c r="B537" s="417" t="str">
        <f>IF((A537=""),"",LOOKUP(A537,'Casos de Uso'!$B$3:B$102,'Casos de Uso'!$C$3:C$102))</f>
        <v/>
      </c>
      <c r="C537" s="417" t="str">
        <f>IF(ISBLANK(Reuso!$C70),"",Reuso!$C70)</f>
        <v/>
      </c>
      <c r="D537" s="436"/>
      <c r="E537" s="436"/>
      <c r="F537" s="436"/>
      <c r="G537" s="436"/>
      <c r="H537" s="436"/>
      <c r="I537" s="436"/>
      <c r="J537" s="436"/>
      <c r="K537" s="436"/>
      <c r="L537" s="436"/>
      <c r="M537" s="452" t="str">
        <f>IF(ISBLANK(Reuso!$H70),"",Reuso!$H70)</f>
        <v/>
      </c>
      <c r="N537" s="452" t="str">
        <f>IF(ISBLANK(Reuso!$I70),"",Reuso!$I70)</f>
        <v/>
      </c>
      <c r="O537" s="428"/>
      <c r="P537" s="428"/>
      <c r="Q537" s="428"/>
      <c r="R537" s="428"/>
      <c r="S537" s="429"/>
    </row>
    <row r="538" spans="1:19" ht="12.75" customHeight="1">
      <c r="A538" s="419" t="str">
        <f>IF(ISBLANK(Reuso!$B71),"", Reuso!$B71)</f>
        <v/>
      </c>
      <c r="B538" s="417" t="str">
        <f>IF((A538=""),"",LOOKUP(A538,'Casos de Uso'!$B$3:B$102,'Casos de Uso'!$C$3:C$102))</f>
        <v/>
      </c>
      <c r="C538" s="417" t="str">
        <f>IF(ISBLANK(Reuso!$C71),"",Reuso!$C71)</f>
        <v/>
      </c>
      <c r="D538" s="436"/>
      <c r="E538" s="436"/>
      <c r="F538" s="436"/>
      <c r="G538" s="436"/>
      <c r="H538" s="436"/>
      <c r="I538" s="436"/>
      <c r="J538" s="436"/>
      <c r="K538" s="436"/>
      <c r="L538" s="436"/>
      <c r="M538" s="452" t="str">
        <f>IF(ISBLANK(Reuso!$H71),"",Reuso!$H71)</f>
        <v/>
      </c>
      <c r="N538" s="452" t="str">
        <f>IF(ISBLANK(Reuso!$I71),"",Reuso!$I71)</f>
        <v/>
      </c>
      <c r="O538" s="428"/>
      <c r="P538" s="428"/>
      <c r="Q538" s="428"/>
      <c r="R538" s="428"/>
      <c r="S538" s="429"/>
    </row>
    <row r="539" spans="1:19" ht="12.75" customHeight="1">
      <c r="A539" s="419" t="str">
        <f>IF(ISBLANK(Reuso!$B72),"", Reuso!$B72)</f>
        <v/>
      </c>
      <c r="B539" s="417" t="str">
        <f>IF((A539=""),"",LOOKUP(A539,'Casos de Uso'!$B$3:B$102,'Casos de Uso'!$C$3:C$102))</f>
        <v/>
      </c>
      <c r="C539" s="417" t="str">
        <f>IF(ISBLANK(Reuso!$C72),"",Reuso!$C72)</f>
        <v/>
      </c>
      <c r="D539" s="436"/>
      <c r="E539" s="436"/>
      <c r="F539" s="436"/>
      <c r="G539" s="436"/>
      <c r="H539" s="436"/>
      <c r="I539" s="436"/>
      <c r="J539" s="436"/>
      <c r="K539" s="436"/>
      <c r="L539" s="436"/>
      <c r="M539" s="452" t="str">
        <f>IF(ISBLANK(Reuso!$H72),"",Reuso!$H72)</f>
        <v/>
      </c>
      <c r="N539" s="452" t="str">
        <f>IF(ISBLANK(Reuso!$I72),"",Reuso!$I72)</f>
        <v/>
      </c>
      <c r="O539" s="428"/>
      <c r="P539" s="428"/>
      <c r="Q539" s="428"/>
      <c r="R539" s="428"/>
      <c r="S539" s="429"/>
    </row>
    <row r="540" spans="1:19" ht="12.75" customHeight="1">
      <c r="A540" s="419" t="str">
        <f>IF(ISBLANK(Reuso!$B73),"", Reuso!$B73)</f>
        <v/>
      </c>
      <c r="B540" s="417" t="str">
        <f>IF((A540=""),"",LOOKUP(A540,'Casos de Uso'!$B$3:B$102,'Casos de Uso'!$C$3:C$102))</f>
        <v/>
      </c>
      <c r="C540" s="417" t="str">
        <f>IF(ISBLANK(Reuso!$C73),"",Reuso!$C73)</f>
        <v/>
      </c>
      <c r="D540" s="436"/>
      <c r="E540" s="436"/>
      <c r="F540" s="436"/>
      <c r="G540" s="436"/>
      <c r="H540" s="436"/>
      <c r="I540" s="436"/>
      <c r="J540" s="436"/>
      <c r="K540" s="436"/>
      <c r="L540" s="436"/>
      <c r="M540" s="452" t="str">
        <f>IF(ISBLANK(Reuso!$H73),"",Reuso!$H73)</f>
        <v/>
      </c>
      <c r="N540" s="452" t="str">
        <f>IF(ISBLANK(Reuso!$I73),"",Reuso!$I73)</f>
        <v/>
      </c>
      <c r="O540" s="428"/>
      <c r="P540" s="428"/>
      <c r="Q540" s="428"/>
      <c r="R540" s="428"/>
      <c r="S540" s="429"/>
    </row>
    <row r="541" spans="1:19" ht="12.75" customHeight="1">
      <c r="A541" s="419" t="str">
        <f>IF(ISBLANK(Reuso!$B74),"", Reuso!$B74)</f>
        <v/>
      </c>
      <c r="B541" s="417" t="str">
        <f>IF((A541=""),"",LOOKUP(A541,'Casos de Uso'!$B$3:B$102,'Casos de Uso'!$C$3:C$102))</f>
        <v/>
      </c>
      <c r="C541" s="417" t="str">
        <f>IF(ISBLANK(Reuso!$C74),"",Reuso!$C74)</f>
        <v/>
      </c>
      <c r="D541" s="436"/>
      <c r="E541" s="436"/>
      <c r="F541" s="436"/>
      <c r="G541" s="436"/>
      <c r="H541" s="436"/>
      <c r="I541" s="436"/>
      <c r="J541" s="436"/>
      <c r="K541" s="436"/>
      <c r="L541" s="436"/>
      <c r="M541" s="452" t="str">
        <f>IF(ISBLANK(Reuso!$H74),"",Reuso!$H74)</f>
        <v/>
      </c>
      <c r="N541" s="452" t="str">
        <f>IF(ISBLANK(Reuso!$I74),"",Reuso!$I74)</f>
        <v/>
      </c>
      <c r="O541" s="428"/>
      <c r="P541" s="428"/>
      <c r="Q541" s="428"/>
      <c r="R541" s="428"/>
      <c r="S541" s="429"/>
    </row>
    <row r="542" spans="1:19" ht="12.75" customHeight="1">
      <c r="A542" s="419" t="str">
        <f>IF(ISBLANK(Reuso!$B75),"", Reuso!$B75)</f>
        <v/>
      </c>
      <c r="B542" s="417" t="str">
        <f>IF((A542=""),"",LOOKUP(A542,'Casos de Uso'!$B$3:B$102,'Casos de Uso'!$C$3:C$102))</f>
        <v/>
      </c>
      <c r="C542" s="417" t="str">
        <f>IF(ISBLANK(Reuso!$C75),"",Reuso!$C75)</f>
        <v/>
      </c>
      <c r="D542" s="436"/>
      <c r="E542" s="436"/>
      <c r="F542" s="436"/>
      <c r="G542" s="436"/>
      <c r="H542" s="436"/>
      <c r="I542" s="436"/>
      <c r="J542" s="436"/>
      <c r="K542" s="436"/>
      <c r="L542" s="436"/>
      <c r="M542" s="452" t="str">
        <f>IF(ISBLANK(Reuso!$H75),"",Reuso!$H75)</f>
        <v/>
      </c>
      <c r="N542" s="452" t="str">
        <f>IF(ISBLANK(Reuso!$I75),"",Reuso!$I75)</f>
        <v/>
      </c>
      <c r="O542" s="428"/>
      <c r="P542" s="428"/>
      <c r="Q542" s="428"/>
      <c r="R542" s="428"/>
      <c r="S542" s="429"/>
    </row>
    <row r="543" spans="1:19" ht="12.75" customHeight="1">
      <c r="A543" s="419" t="str">
        <f>IF(ISBLANK(Reuso!$B76),"", Reuso!$B76)</f>
        <v/>
      </c>
      <c r="B543" s="417" t="str">
        <f>IF((A543=""),"",LOOKUP(A543,'Casos de Uso'!$B$3:B$102,'Casos de Uso'!$C$3:C$102))</f>
        <v/>
      </c>
      <c r="C543" s="417" t="str">
        <f>IF(ISBLANK(Reuso!$C76),"",Reuso!$C76)</f>
        <v/>
      </c>
      <c r="D543" s="436"/>
      <c r="E543" s="436"/>
      <c r="F543" s="436"/>
      <c r="G543" s="436"/>
      <c r="H543" s="436"/>
      <c r="I543" s="436"/>
      <c r="J543" s="436"/>
      <c r="K543" s="436"/>
      <c r="L543" s="436"/>
      <c r="M543" s="452" t="str">
        <f>IF(ISBLANK(Reuso!$H76),"",Reuso!$H76)</f>
        <v/>
      </c>
      <c r="N543" s="452" t="str">
        <f>IF(ISBLANK(Reuso!$I76),"",Reuso!$I76)</f>
        <v/>
      </c>
      <c r="O543" s="428"/>
      <c r="P543" s="428"/>
      <c r="Q543" s="428"/>
      <c r="R543" s="428"/>
      <c r="S543" s="429"/>
    </row>
    <row r="544" spans="1:19" ht="12.75" customHeight="1">
      <c r="A544" s="419" t="str">
        <f>IF(ISBLANK(Reuso!$B77),"", Reuso!$B77)</f>
        <v/>
      </c>
      <c r="B544" s="417" t="str">
        <f>IF((A544=""),"",LOOKUP(A544,'Casos de Uso'!$B$3:B$102,'Casos de Uso'!$C$3:C$102))</f>
        <v/>
      </c>
      <c r="C544" s="417" t="str">
        <f>IF(ISBLANK(Reuso!$C77),"",Reuso!$C77)</f>
        <v/>
      </c>
      <c r="D544" s="436"/>
      <c r="E544" s="436"/>
      <c r="F544" s="436"/>
      <c r="G544" s="436"/>
      <c r="H544" s="436"/>
      <c r="I544" s="436"/>
      <c r="J544" s="436"/>
      <c r="K544" s="436"/>
      <c r="L544" s="436"/>
      <c r="M544" s="452" t="str">
        <f>IF(ISBLANK(Reuso!$H77),"",Reuso!$H77)</f>
        <v/>
      </c>
      <c r="N544" s="452" t="str">
        <f>IF(ISBLANK(Reuso!$I77),"",Reuso!$I77)</f>
        <v/>
      </c>
      <c r="O544" s="428"/>
      <c r="P544" s="428"/>
      <c r="Q544" s="428"/>
      <c r="R544" s="428"/>
      <c r="S544" s="429"/>
    </row>
    <row r="545" spans="1:19" ht="12.75" customHeight="1">
      <c r="A545" s="419" t="str">
        <f>IF(ISBLANK(Reuso!$B78),"", Reuso!$B78)</f>
        <v/>
      </c>
      <c r="B545" s="417" t="str">
        <f>IF((A545=""),"",LOOKUP(A545,'Casos de Uso'!$B$3:B$102,'Casos de Uso'!$C$3:C$102))</f>
        <v/>
      </c>
      <c r="C545" s="417" t="str">
        <f>IF(ISBLANK(Reuso!$C78),"",Reuso!$C78)</f>
        <v/>
      </c>
      <c r="D545" s="436"/>
      <c r="E545" s="436"/>
      <c r="F545" s="436"/>
      <c r="G545" s="436"/>
      <c r="H545" s="436"/>
      <c r="I545" s="436"/>
      <c r="J545" s="436"/>
      <c r="K545" s="436"/>
      <c r="L545" s="436"/>
      <c r="M545" s="452" t="str">
        <f>IF(ISBLANK(Reuso!$H78),"",Reuso!$H78)</f>
        <v/>
      </c>
      <c r="N545" s="452" t="str">
        <f>IF(ISBLANK(Reuso!$I78),"",Reuso!$I78)</f>
        <v/>
      </c>
      <c r="O545" s="428"/>
      <c r="P545" s="428"/>
      <c r="Q545" s="428"/>
      <c r="R545" s="428"/>
      <c r="S545" s="429"/>
    </row>
    <row r="546" spans="1:19" ht="12.75" customHeight="1">
      <c r="A546" s="419" t="str">
        <f>IF(ISBLANK(Reuso!$B79),"", Reuso!$B79)</f>
        <v/>
      </c>
      <c r="B546" s="417" t="str">
        <f>IF((A546=""),"",LOOKUP(A546,'Casos de Uso'!$B$3:B$102,'Casos de Uso'!$C$3:C$102))</f>
        <v/>
      </c>
      <c r="C546" s="417" t="str">
        <f>IF(ISBLANK(Reuso!$C79),"",Reuso!$C79)</f>
        <v/>
      </c>
      <c r="D546" s="436"/>
      <c r="E546" s="436"/>
      <c r="F546" s="436"/>
      <c r="G546" s="436"/>
      <c r="H546" s="436"/>
      <c r="I546" s="436"/>
      <c r="J546" s="436"/>
      <c r="K546" s="436"/>
      <c r="L546" s="436"/>
      <c r="M546" s="452" t="str">
        <f>IF(ISBLANK(Reuso!$H79),"",Reuso!$H79)</f>
        <v/>
      </c>
      <c r="N546" s="452" t="str">
        <f>IF(ISBLANK(Reuso!$I79),"",Reuso!$I79)</f>
        <v/>
      </c>
      <c r="O546" s="428"/>
      <c r="P546" s="428"/>
      <c r="Q546" s="428"/>
      <c r="R546" s="428"/>
      <c r="S546" s="429"/>
    </row>
    <row r="547" spans="1:19" ht="12.75" customHeight="1">
      <c r="A547" s="419" t="str">
        <f>IF(ISBLANK(Reuso!$B80),"", Reuso!$B80)</f>
        <v/>
      </c>
      <c r="B547" s="417" t="str">
        <f>IF((A547=""),"",LOOKUP(A547,'Casos de Uso'!$B$3:B$102,'Casos de Uso'!$C$3:C$102))</f>
        <v/>
      </c>
      <c r="C547" s="417" t="str">
        <f>IF(ISBLANK(Reuso!$C80),"",Reuso!$C80)</f>
        <v/>
      </c>
      <c r="D547" s="436"/>
      <c r="E547" s="436"/>
      <c r="F547" s="436"/>
      <c r="G547" s="436"/>
      <c r="H547" s="436"/>
      <c r="I547" s="436"/>
      <c r="J547" s="436"/>
      <c r="K547" s="436"/>
      <c r="L547" s="436"/>
      <c r="M547" s="452" t="str">
        <f>IF(ISBLANK(Reuso!$H80),"",Reuso!$H80)</f>
        <v/>
      </c>
      <c r="N547" s="452" t="str">
        <f>IF(ISBLANK(Reuso!$I80),"",Reuso!$I80)</f>
        <v/>
      </c>
      <c r="O547" s="428"/>
      <c r="P547" s="428"/>
      <c r="Q547" s="428"/>
      <c r="R547" s="428"/>
      <c r="S547" s="429"/>
    </row>
    <row r="548" spans="1:19" ht="12.75" customHeight="1">
      <c r="A548" s="419" t="str">
        <f>IF(ISBLANK(Reuso!$B81),"", Reuso!$B81)</f>
        <v/>
      </c>
      <c r="B548" s="417" t="str">
        <f>IF((A548=""),"",LOOKUP(A548,'Casos de Uso'!$B$3:B$102,'Casos de Uso'!$C$3:C$102))</f>
        <v/>
      </c>
      <c r="C548" s="417" t="str">
        <f>IF(ISBLANK(Reuso!$C81),"",Reuso!$C81)</f>
        <v/>
      </c>
      <c r="D548" s="436"/>
      <c r="E548" s="436"/>
      <c r="F548" s="436"/>
      <c r="G548" s="436"/>
      <c r="H548" s="436"/>
      <c r="I548" s="436"/>
      <c r="J548" s="436"/>
      <c r="K548" s="436"/>
      <c r="L548" s="436"/>
      <c r="M548" s="452" t="str">
        <f>IF(ISBLANK(Reuso!$H81),"",Reuso!$H81)</f>
        <v/>
      </c>
      <c r="N548" s="452" t="str">
        <f>IF(ISBLANK(Reuso!$I81),"",Reuso!$I81)</f>
        <v/>
      </c>
      <c r="O548" s="428"/>
      <c r="P548" s="428"/>
      <c r="Q548" s="428"/>
      <c r="R548" s="428"/>
      <c r="S548" s="429"/>
    </row>
    <row r="549" spans="1:19" ht="12.75" customHeight="1">
      <c r="A549" s="419" t="str">
        <f>IF(ISBLANK(Reuso!$B82),"", Reuso!$B82)</f>
        <v/>
      </c>
      <c r="B549" s="417" t="str">
        <f>IF((A549=""),"",LOOKUP(A549,'Casos de Uso'!$B$3:B$102,'Casos de Uso'!$C$3:C$102))</f>
        <v/>
      </c>
      <c r="C549" s="417" t="str">
        <f>IF(ISBLANK(Reuso!$C82),"",Reuso!$C82)</f>
        <v/>
      </c>
      <c r="D549" s="436"/>
      <c r="E549" s="436"/>
      <c r="F549" s="436"/>
      <c r="G549" s="436"/>
      <c r="H549" s="436"/>
      <c r="I549" s="436"/>
      <c r="J549" s="436"/>
      <c r="K549" s="436"/>
      <c r="L549" s="436"/>
      <c r="M549" s="452" t="str">
        <f>IF(ISBLANK(Reuso!$H82),"",Reuso!$H82)</f>
        <v/>
      </c>
      <c r="N549" s="452" t="str">
        <f>IF(ISBLANK(Reuso!$I82),"",Reuso!$I82)</f>
        <v/>
      </c>
      <c r="O549" s="428"/>
      <c r="P549" s="428"/>
      <c r="Q549" s="428"/>
      <c r="R549" s="428"/>
      <c r="S549" s="429"/>
    </row>
    <row r="550" spans="1:19" ht="12.75" customHeight="1">
      <c r="A550" s="419" t="str">
        <f>IF(ISBLANK(Reuso!$B83),"", Reuso!$B83)</f>
        <v/>
      </c>
      <c r="B550" s="417" t="str">
        <f>IF((A550=""),"",LOOKUP(A550,'Casos de Uso'!$B$3:B$102,'Casos de Uso'!$C$3:C$102))</f>
        <v/>
      </c>
      <c r="C550" s="417" t="str">
        <f>IF(ISBLANK(Reuso!$C83),"",Reuso!$C83)</f>
        <v/>
      </c>
      <c r="D550" s="436"/>
      <c r="E550" s="436"/>
      <c r="F550" s="436"/>
      <c r="G550" s="436"/>
      <c r="H550" s="436"/>
      <c r="I550" s="436"/>
      <c r="J550" s="436"/>
      <c r="K550" s="436"/>
      <c r="L550" s="436"/>
      <c r="M550" s="452" t="str">
        <f>IF(ISBLANK(Reuso!$H83),"",Reuso!$H83)</f>
        <v/>
      </c>
      <c r="N550" s="452" t="str">
        <f>IF(ISBLANK(Reuso!$I83),"",Reuso!$I83)</f>
        <v/>
      </c>
      <c r="O550" s="428"/>
      <c r="P550" s="428"/>
      <c r="Q550" s="428"/>
      <c r="R550" s="428"/>
      <c r="S550" s="429"/>
    </row>
    <row r="551" spans="1:19" ht="12.75" customHeight="1">
      <c r="A551" s="419" t="str">
        <f>IF(ISBLANK(Reuso!$B84),"", Reuso!$B84)</f>
        <v/>
      </c>
      <c r="B551" s="417" t="str">
        <f>IF((A551=""),"",LOOKUP(A551,'Casos de Uso'!$B$3:B$102,'Casos de Uso'!$C$3:C$102))</f>
        <v/>
      </c>
      <c r="C551" s="417" t="str">
        <f>IF(ISBLANK(Reuso!$C84),"",Reuso!$C84)</f>
        <v/>
      </c>
      <c r="D551" s="436"/>
      <c r="E551" s="436"/>
      <c r="F551" s="436"/>
      <c r="G551" s="436"/>
      <c r="H551" s="436"/>
      <c r="I551" s="436"/>
      <c r="J551" s="436"/>
      <c r="K551" s="436"/>
      <c r="L551" s="436"/>
      <c r="M551" s="452" t="str">
        <f>IF(ISBLANK(Reuso!$H84),"",Reuso!$H84)</f>
        <v/>
      </c>
      <c r="N551" s="452" t="str">
        <f>IF(ISBLANK(Reuso!$I84),"",Reuso!$I84)</f>
        <v/>
      </c>
      <c r="O551" s="428"/>
      <c r="P551" s="428"/>
      <c r="Q551" s="428"/>
      <c r="R551" s="428"/>
      <c r="S551" s="429"/>
    </row>
    <row r="552" spans="1:19" ht="12.75" customHeight="1">
      <c r="A552" s="419" t="str">
        <f>IF(ISBLANK(Reuso!$B85),"", Reuso!$B85)</f>
        <v/>
      </c>
      <c r="B552" s="417" t="str">
        <f>IF((A552=""),"",LOOKUP(A552,'Casos de Uso'!$B$3:B$102,'Casos de Uso'!$C$3:C$102))</f>
        <v/>
      </c>
      <c r="C552" s="417" t="str">
        <f>IF(ISBLANK(Reuso!$C85),"",Reuso!$C85)</f>
        <v/>
      </c>
      <c r="D552" s="436"/>
      <c r="E552" s="436"/>
      <c r="F552" s="436"/>
      <c r="G552" s="436"/>
      <c r="H552" s="436"/>
      <c r="I552" s="436"/>
      <c r="J552" s="436"/>
      <c r="K552" s="436"/>
      <c r="L552" s="436"/>
      <c r="M552" s="452" t="str">
        <f>IF(ISBLANK(Reuso!$H85),"",Reuso!$H85)</f>
        <v/>
      </c>
      <c r="N552" s="452" t="str">
        <f>IF(ISBLANK(Reuso!$I85),"",Reuso!$I85)</f>
        <v/>
      </c>
      <c r="O552" s="428"/>
      <c r="P552" s="428"/>
      <c r="Q552" s="428"/>
      <c r="R552" s="428"/>
      <c r="S552" s="429"/>
    </row>
    <row r="553" spans="1:19" ht="12.75" customHeight="1">
      <c r="A553" s="419" t="str">
        <f>IF(ISBLANK(Reuso!$B86),"", Reuso!$B86)</f>
        <v/>
      </c>
      <c r="B553" s="417" t="str">
        <f>IF((A553=""),"",LOOKUP(A553,'Casos de Uso'!$B$3:B$102,'Casos de Uso'!$C$3:C$102))</f>
        <v/>
      </c>
      <c r="C553" s="417" t="str">
        <f>IF(ISBLANK(Reuso!$C86),"",Reuso!$C86)</f>
        <v/>
      </c>
      <c r="D553" s="436"/>
      <c r="E553" s="436"/>
      <c r="F553" s="436"/>
      <c r="G553" s="436"/>
      <c r="H553" s="436"/>
      <c r="I553" s="436"/>
      <c r="J553" s="436"/>
      <c r="K553" s="436"/>
      <c r="L553" s="436"/>
      <c r="M553" s="452" t="str">
        <f>IF(ISBLANK(Reuso!$H86),"",Reuso!$H86)</f>
        <v/>
      </c>
      <c r="N553" s="452" t="str">
        <f>IF(ISBLANK(Reuso!$I86),"",Reuso!$I86)</f>
        <v/>
      </c>
      <c r="O553" s="428"/>
      <c r="P553" s="428"/>
      <c r="Q553" s="428"/>
      <c r="R553" s="428"/>
      <c r="S553" s="429"/>
    </row>
    <row r="554" spans="1:19" ht="12.75" customHeight="1">
      <c r="A554" s="419" t="str">
        <f>IF(ISBLANK(Reuso!$B87),"", Reuso!$B87)</f>
        <v/>
      </c>
      <c r="B554" s="417" t="str">
        <f>IF((A554=""),"",LOOKUP(A554,'Casos de Uso'!$B$3:B$102,'Casos de Uso'!$C$3:C$102))</f>
        <v/>
      </c>
      <c r="C554" s="417" t="str">
        <f>IF(ISBLANK(Reuso!$C87),"",Reuso!$C87)</f>
        <v/>
      </c>
      <c r="D554" s="436"/>
      <c r="E554" s="436"/>
      <c r="F554" s="436"/>
      <c r="G554" s="436"/>
      <c r="H554" s="436"/>
      <c r="I554" s="436"/>
      <c r="J554" s="436"/>
      <c r="K554" s="436"/>
      <c r="L554" s="436"/>
      <c r="M554" s="452" t="str">
        <f>IF(ISBLANK(Reuso!$H87),"",Reuso!$H87)</f>
        <v/>
      </c>
      <c r="N554" s="452" t="str">
        <f>IF(ISBLANK(Reuso!$I87),"",Reuso!$I87)</f>
        <v/>
      </c>
      <c r="O554" s="428"/>
      <c r="P554" s="428"/>
      <c r="Q554" s="428"/>
      <c r="R554" s="428"/>
      <c r="S554" s="429"/>
    </row>
    <row r="555" spans="1:19" ht="12.75" customHeight="1">
      <c r="A555" s="419" t="str">
        <f>IF(ISBLANK(Reuso!$B88),"", Reuso!$B88)</f>
        <v/>
      </c>
      <c r="B555" s="417" t="str">
        <f>IF((A555=""),"",LOOKUP(A555,'Casos de Uso'!$B$3:B$102,'Casos de Uso'!$C$3:C$102))</f>
        <v/>
      </c>
      <c r="C555" s="417" t="str">
        <f>IF(ISBLANK(Reuso!$C88),"",Reuso!$C88)</f>
        <v/>
      </c>
      <c r="D555" s="436"/>
      <c r="E555" s="436"/>
      <c r="F555" s="436"/>
      <c r="G555" s="436"/>
      <c r="H555" s="436"/>
      <c r="I555" s="436"/>
      <c r="J555" s="436"/>
      <c r="K555" s="436"/>
      <c r="L555" s="436"/>
      <c r="M555" s="452" t="str">
        <f>IF(ISBLANK(Reuso!$H88),"",Reuso!$H88)</f>
        <v/>
      </c>
      <c r="N555" s="452" t="str">
        <f>IF(ISBLANK(Reuso!$I88),"",Reuso!$I88)</f>
        <v/>
      </c>
      <c r="O555" s="428"/>
      <c r="P555" s="428"/>
      <c r="Q555" s="428"/>
      <c r="R555" s="428"/>
      <c r="S555" s="429"/>
    </row>
    <row r="556" spans="1:19" ht="12.75" customHeight="1">
      <c r="A556" s="419" t="str">
        <f>IF(ISBLANK(Reuso!$B89),"", Reuso!$B89)</f>
        <v/>
      </c>
      <c r="B556" s="417" t="str">
        <f>IF((A556=""),"",LOOKUP(A556,'Casos de Uso'!$B$3:B$102,'Casos de Uso'!$C$3:C$102))</f>
        <v/>
      </c>
      <c r="C556" s="417" t="str">
        <f>IF(ISBLANK(Reuso!$C89),"",Reuso!$C89)</f>
        <v/>
      </c>
      <c r="D556" s="436"/>
      <c r="E556" s="436"/>
      <c r="F556" s="436"/>
      <c r="G556" s="436"/>
      <c r="H556" s="436"/>
      <c r="I556" s="436"/>
      <c r="J556" s="436"/>
      <c r="K556" s="436"/>
      <c r="L556" s="436"/>
      <c r="M556" s="452" t="str">
        <f>IF(ISBLANK(Reuso!$H89),"",Reuso!$H89)</f>
        <v/>
      </c>
      <c r="N556" s="452" t="str">
        <f>IF(ISBLANK(Reuso!$I89),"",Reuso!$I89)</f>
        <v/>
      </c>
      <c r="O556" s="428"/>
      <c r="P556" s="428"/>
      <c r="Q556" s="428"/>
      <c r="R556" s="428"/>
      <c r="S556" s="429"/>
    </row>
    <row r="557" spans="1:19" ht="12.75" customHeight="1">
      <c r="A557" s="419" t="str">
        <f>IF(ISBLANK(Reuso!$B90),"", Reuso!$B90)</f>
        <v/>
      </c>
      <c r="B557" s="417" t="str">
        <f>IF((A557=""),"",LOOKUP(A557,'Casos de Uso'!$B$3:B$102,'Casos de Uso'!$C$3:C$102))</f>
        <v/>
      </c>
      <c r="C557" s="417" t="str">
        <f>IF(ISBLANK(Reuso!$C90),"",Reuso!$C90)</f>
        <v/>
      </c>
      <c r="D557" s="436"/>
      <c r="E557" s="436"/>
      <c r="F557" s="436"/>
      <c r="G557" s="436"/>
      <c r="H557" s="436"/>
      <c r="I557" s="436"/>
      <c r="J557" s="436"/>
      <c r="K557" s="436"/>
      <c r="L557" s="436"/>
      <c r="M557" s="452" t="str">
        <f>IF(ISBLANK(Reuso!$H90),"",Reuso!$H90)</f>
        <v/>
      </c>
      <c r="N557" s="452" t="str">
        <f>IF(ISBLANK(Reuso!$I90),"",Reuso!$I90)</f>
        <v/>
      </c>
      <c r="O557" s="428"/>
      <c r="P557" s="428"/>
      <c r="Q557" s="428"/>
      <c r="R557" s="428"/>
      <c r="S557" s="429"/>
    </row>
    <row r="558" spans="1:19" ht="12.75" customHeight="1">
      <c r="A558" s="419" t="str">
        <f>IF(ISBLANK(Reuso!$B91),"", Reuso!$B91)</f>
        <v/>
      </c>
      <c r="B558" s="417" t="str">
        <f>IF((A558=""),"",LOOKUP(A558,'Casos de Uso'!$B$3:B$102,'Casos de Uso'!$C$3:C$102))</f>
        <v/>
      </c>
      <c r="C558" s="417" t="str">
        <f>IF(ISBLANK(Reuso!$C91),"",Reuso!$C91)</f>
        <v/>
      </c>
      <c r="D558" s="436"/>
      <c r="E558" s="436"/>
      <c r="F558" s="436"/>
      <c r="G558" s="436"/>
      <c r="H558" s="436"/>
      <c r="I558" s="436"/>
      <c r="J558" s="436"/>
      <c r="K558" s="436"/>
      <c r="L558" s="436"/>
      <c r="M558" s="452" t="str">
        <f>IF(ISBLANK(Reuso!$H91),"",Reuso!$H91)</f>
        <v/>
      </c>
      <c r="N558" s="452" t="str">
        <f>IF(ISBLANK(Reuso!$I91),"",Reuso!$I91)</f>
        <v/>
      </c>
      <c r="O558" s="428"/>
      <c r="P558" s="428"/>
      <c r="Q558" s="428"/>
      <c r="R558" s="428"/>
      <c r="S558" s="429"/>
    </row>
    <row r="559" spans="1:19" ht="12.75" customHeight="1">
      <c r="A559" s="419" t="str">
        <f>IF(ISBLANK(Reuso!$B92),"", Reuso!$B92)</f>
        <v/>
      </c>
      <c r="B559" s="417" t="str">
        <f>IF((A559=""),"",LOOKUP(A559,'Casos de Uso'!$B$3:B$102,'Casos de Uso'!$C$3:C$102))</f>
        <v/>
      </c>
      <c r="C559" s="417" t="str">
        <f>IF(ISBLANK(Reuso!$C92),"",Reuso!$C92)</f>
        <v/>
      </c>
      <c r="D559" s="436"/>
      <c r="E559" s="436"/>
      <c r="F559" s="436"/>
      <c r="G559" s="436"/>
      <c r="H559" s="436"/>
      <c r="I559" s="436"/>
      <c r="J559" s="436"/>
      <c r="K559" s="436"/>
      <c r="L559" s="436"/>
      <c r="M559" s="452" t="str">
        <f>IF(ISBLANK(Reuso!$H92),"",Reuso!$H92)</f>
        <v/>
      </c>
      <c r="N559" s="452" t="str">
        <f>IF(ISBLANK(Reuso!$I92),"",Reuso!$I92)</f>
        <v/>
      </c>
      <c r="O559" s="428"/>
      <c r="P559" s="428"/>
      <c r="Q559" s="428"/>
      <c r="R559" s="428"/>
      <c r="S559" s="429"/>
    </row>
    <row r="560" spans="1:19" ht="12.75" customHeight="1">
      <c r="A560" s="419" t="str">
        <f>IF(ISBLANK(Reuso!$B93),"", Reuso!$B93)</f>
        <v/>
      </c>
      <c r="B560" s="417" t="str">
        <f>IF((A560=""),"",LOOKUP(A560,'Casos de Uso'!$B$3:B$102,'Casos de Uso'!$C$3:C$102))</f>
        <v/>
      </c>
      <c r="C560" s="417" t="str">
        <f>IF(ISBLANK(Reuso!$C93),"",Reuso!$C93)</f>
        <v/>
      </c>
      <c r="D560" s="436"/>
      <c r="E560" s="436"/>
      <c r="F560" s="436"/>
      <c r="G560" s="436"/>
      <c r="H560" s="436"/>
      <c r="I560" s="436"/>
      <c r="J560" s="436"/>
      <c r="K560" s="436"/>
      <c r="L560" s="436"/>
      <c r="M560" s="452" t="str">
        <f>IF(ISBLANK(Reuso!$H93),"",Reuso!$H93)</f>
        <v/>
      </c>
      <c r="N560" s="452" t="str">
        <f>IF(ISBLANK(Reuso!$I93),"",Reuso!$I93)</f>
        <v/>
      </c>
      <c r="O560" s="428"/>
      <c r="P560" s="428"/>
      <c r="Q560" s="428"/>
      <c r="R560" s="428"/>
      <c r="S560" s="429"/>
    </row>
    <row r="561" spans="1:19" ht="12.75" customHeight="1">
      <c r="A561" s="419" t="str">
        <f>IF(ISBLANK(Reuso!$B94),"", Reuso!$B94)</f>
        <v/>
      </c>
      <c r="B561" s="417" t="str">
        <f>IF((A561=""),"",LOOKUP(A561,'Casos de Uso'!$B$3:B$102,'Casos de Uso'!$C$3:C$102))</f>
        <v/>
      </c>
      <c r="C561" s="417" t="str">
        <f>IF(ISBLANK(Reuso!$C94),"",Reuso!$C94)</f>
        <v/>
      </c>
      <c r="D561" s="436"/>
      <c r="E561" s="436"/>
      <c r="F561" s="436"/>
      <c r="G561" s="436"/>
      <c r="H561" s="436"/>
      <c r="I561" s="436"/>
      <c r="J561" s="436"/>
      <c r="K561" s="436"/>
      <c r="L561" s="436"/>
      <c r="M561" s="452" t="str">
        <f>IF(ISBLANK(Reuso!$H94),"",Reuso!$H94)</f>
        <v/>
      </c>
      <c r="N561" s="452" t="str">
        <f>IF(ISBLANK(Reuso!$I94),"",Reuso!$I94)</f>
        <v/>
      </c>
      <c r="O561" s="428"/>
      <c r="P561" s="428"/>
      <c r="Q561" s="428"/>
      <c r="R561" s="428"/>
      <c r="S561" s="429"/>
    </row>
    <row r="562" spans="1:19" ht="12.75" customHeight="1">
      <c r="A562" s="419" t="str">
        <f>IF(ISBLANK(Reuso!$B95),"", Reuso!$B95)</f>
        <v/>
      </c>
      <c r="B562" s="417" t="str">
        <f>IF((A562=""),"",LOOKUP(A562,'Casos de Uso'!$B$3:B$102,'Casos de Uso'!$C$3:C$102))</f>
        <v/>
      </c>
      <c r="C562" s="417" t="str">
        <f>IF(ISBLANK(Reuso!$C95),"",Reuso!$C95)</f>
        <v/>
      </c>
      <c r="D562" s="436"/>
      <c r="E562" s="436"/>
      <c r="F562" s="436"/>
      <c r="G562" s="436"/>
      <c r="H562" s="436"/>
      <c r="I562" s="436"/>
      <c r="J562" s="436"/>
      <c r="K562" s="436"/>
      <c r="L562" s="436"/>
      <c r="M562" s="452" t="str">
        <f>IF(ISBLANK(Reuso!$H95),"",Reuso!$H95)</f>
        <v/>
      </c>
      <c r="N562" s="452" t="str">
        <f>IF(ISBLANK(Reuso!$I95),"",Reuso!$I95)</f>
        <v/>
      </c>
      <c r="O562" s="428"/>
      <c r="P562" s="428"/>
      <c r="Q562" s="428"/>
      <c r="R562" s="428"/>
      <c r="S562" s="429"/>
    </row>
    <row r="563" spans="1:19" ht="12.75" customHeight="1">
      <c r="A563" s="419" t="str">
        <f>IF(ISBLANK(Reuso!$B96),"", Reuso!$B96)</f>
        <v/>
      </c>
      <c r="B563" s="417" t="str">
        <f>IF((A563=""),"",LOOKUP(A563,'Casos de Uso'!$B$3:B$102,'Casos de Uso'!$C$3:C$102))</f>
        <v/>
      </c>
      <c r="C563" s="417" t="str">
        <f>IF(ISBLANK(Reuso!$C96),"",Reuso!$C96)</f>
        <v/>
      </c>
      <c r="D563" s="436"/>
      <c r="E563" s="436"/>
      <c r="F563" s="436"/>
      <c r="G563" s="436"/>
      <c r="H563" s="436"/>
      <c r="I563" s="436"/>
      <c r="J563" s="436"/>
      <c r="K563" s="436"/>
      <c r="L563" s="436"/>
      <c r="M563" s="452" t="str">
        <f>IF(ISBLANK(Reuso!$H96),"",Reuso!$H96)</f>
        <v/>
      </c>
      <c r="N563" s="452" t="str">
        <f>IF(ISBLANK(Reuso!$I96),"",Reuso!$I96)</f>
        <v/>
      </c>
      <c r="O563" s="428"/>
      <c r="P563" s="428"/>
      <c r="Q563" s="428"/>
      <c r="R563" s="428"/>
      <c r="S563" s="429"/>
    </row>
    <row r="564" spans="1:19" ht="12.75" customHeight="1">
      <c r="A564" s="419" t="str">
        <f>IF(ISBLANK(Reuso!$B97),"", Reuso!$B97)</f>
        <v/>
      </c>
      <c r="B564" s="417" t="str">
        <f>IF((A564=""),"",LOOKUP(A564,'Casos de Uso'!$B$3:B$102,'Casos de Uso'!$C$3:C$102))</f>
        <v/>
      </c>
      <c r="C564" s="417" t="str">
        <f>IF(ISBLANK(Reuso!$C97),"",Reuso!$C97)</f>
        <v/>
      </c>
      <c r="D564" s="436"/>
      <c r="E564" s="436"/>
      <c r="F564" s="436"/>
      <c r="G564" s="436"/>
      <c r="H564" s="436"/>
      <c r="I564" s="436"/>
      <c r="J564" s="436"/>
      <c r="K564" s="436"/>
      <c r="L564" s="436"/>
      <c r="M564" s="452" t="str">
        <f>IF(ISBLANK(Reuso!$H97),"",Reuso!$H97)</f>
        <v/>
      </c>
      <c r="N564" s="452" t="str">
        <f>IF(ISBLANK(Reuso!$I97),"",Reuso!$I97)</f>
        <v/>
      </c>
      <c r="O564" s="428"/>
      <c r="P564" s="428"/>
      <c r="Q564" s="428"/>
      <c r="R564" s="428"/>
      <c r="S564" s="429"/>
    </row>
    <row r="565" spans="1:19" ht="12.75" customHeight="1">
      <c r="A565" s="419" t="str">
        <f>IF(ISBLANK(Reuso!$B98),"", Reuso!$B98)</f>
        <v/>
      </c>
      <c r="B565" s="417" t="str">
        <f>IF((A565=""),"",LOOKUP(A565,'Casos de Uso'!$B$3:B$102,'Casos de Uso'!$C$3:C$102))</f>
        <v/>
      </c>
      <c r="C565" s="417" t="str">
        <f>IF(ISBLANK(Reuso!$C98),"",Reuso!$C98)</f>
        <v/>
      </c>
      <c r="D565" s="436"/>
      <c r="E565" s="436"/>
      <c r="F565" s="436"/>
      <c r="G565" s="436"/>
      <c r="H565" s="436"/>
      <c r="I565" s="436"/>
      <c r="J565" s="436"/>
      <c r="K565" s="436"/>
      <c r="L565" s="436"/>
      <c r="M565" s="452" t="str">
        <f>IF(ISBLANK(Reuso!$H98),"",Reuso!$H98)</f>
        <v/>
      </c>
      <c r="N565" s="452" t="str">
        <f>IF(ISBLANK(Reuso!$I98),"",Reuso!$I98)</f>
        <v/>
      </c>
      <c r="O565" s="428"/>
      <c r="P565" s="428"/>
      <c r="Q565" s="428"/>
      <c r="R565" s="428"/>
      <c r="S565" s="429"/>
    </row>
    <row r="566" spans="1:19" ht="12.75" customHeight="1">
      <c r="A566" s="419" t="str">
        <f>IF(ISBLANK(Reuso!$B99),"", Reuso!$B99)</f>
        <v/>
      </c>
      <c r="B566" s="417" t="str">
        <f>IF((A566=""),"",LOOKUP(A566,'Casos de Uso'!$B$3:B$102,'Casos de Uso'!$C$3:C$102))</f>
        <v/>
      </c>
      <c r="C566" s="417" t="str">
        <f>IF(ISBLANK(Reuso!$C99),"",Reuso!$C99)</f>
        <v/>
      </c>
      <c r="D566" s="436"/>
      <c r="E566" s="436"/>
      <c r="F566" s="436"/>
      <c r="G566" s="436"/>
      <c r="H566" s="436"/>
      <c r="I566" s="436"/>
      <c r="J566" s="436"/>
      <c r="K566" s="436"/>
      <c r="L566" s="436"/>
      <c r="M566" s="452" t="str">
        <f>IF(ISBLANK(Reuso!$H99),"",Reuso!$H99)</f>
        <v/>
      </c>
      <c r="N566" s="452" t="str">
        <f>IF(ISBLANK(Reuso!$I99),"",Reuso!$I99)</f>
        <v/>
      </c>
      <c r="O566" s="428"/>
      <c r="P566" s="428"/>
      <c r="Q566" s="428"/>
      <c r="R566" s="428"/>
      <c r="S566" s="429"/>
    </row>
    <row r="567" spans="1:19" ht="12.75" customHeight="1">
      <c r="A567" s="419" t="str">
        <f>IF(ISBLANK(Reuso!$B100),"", Reuso!$B100)</f>
        <v/>
      </c>
      <c r="B567" s="417" t="str">
        <f>IF((A567=""),"",LOOKUP(A567,'Casos de Uso'!$B$3:B$102,'Casos de Uso'!$C$3:C$102))</f>
        <v/>
      </c>
      <c r="C567" s="417" t="str">
        <f>IF(ISBLANK(Reuso!$C100),"",Reuso!$C100)</f>
        <v/>
      </c>
      <c r="D567" s="436"/>
      <c r="E567" s="436"/>
      <c r="F567" s="436"/>
      <c r="G567" s="436"/>
      <c r="H567" s="436"/>
      <c r="I567" s="436"/>
      <c r="J567" s="436"/>
      <c r="K567" s="436"/>
      <c r="L567" s="436"/>
      <c r="M567" s="452" t="str">
        <f>IF(ISBLANK(Reuso!$H100),"",Reuso!$H100)</f>
        <v/>
      </c>
      <c r="N567" s="452" t="str">
        <f>IF(ISBLANK(Reuso!$I100),"",Reuso!$I100)</f>
        <v/>
      </c>
      <c r="O567" s="428"/>
      <c r="P567" s="428"/>
      <c r="Q567" s="428"/>
      <c r="R567" s="428"/>
      <c r="S567" s="429"/>
    </row>
    <row r="568" spans="1:19" ht="12.75" customHeight="1">
      <c r="A568" s="419" t="str">
        <f>IF(ISBLANK(Reuso!$B101),"", Reuso!$B101)</f>
        <v/>
      </c>
      <c r="B568" s="417" t="str">
        <f>IF((A568=""),"",LOOKUP(A568,'Casos de Uso'!$B$3:B$102,'Casos de Uso'!$C$3:C$102))</f>
        <v/>
      </c>
      <c r="C568" s="417" t="str">
        <f>IF(ISBLANK(Reuso!$C101),"",Reuso!$C101)</f>
        <v/>
      </c>
      <c r="D568" s="436"/>
      <c r="E568" s="436"/>
      <c r="F568" s="436"/>
      <c r="G568" s="436"/>
      <c r="H568" s="436"/>
      <c r="I568" s="436"/>
      <c r="J568" s="436"/>
      <c r="K568" s="436"/>
      <c r="L568" s="436"/>
      <c r="M568" s="452" t="str">
        <f>IF(ISBLANK(Reuso!$H101),"",Reuso!$H101)</f>
        <v/>
      </c>
      <c r="N568" s="452" t="str">
        <f>IF(ISBLANK(Reuso!$I101),"",Reuso!$I101)</f>
        <v/>
      </c>
      <c r="O568" s="428"/>
      <c r="P568" s="428"/>
      <c r="Q568" s="428"/>
      <c r="R568" s="428"/>
      <c r="S568" s="429"/>
    </row>
    <row r="569" spans="1:19" ht="12.75" customHeight="1">
      <c r="A569" s="419" t="str">
        <f>IF(ISBLANK(Reuso!$B102),"", Reuso!$B102)</f>
        <v/>
      </c>
      <c r="B569" s="417" t="str">
        <f>IF((A569=""),"",LOOKUP(A569,'Casos de Uso'!$B$3:B$102,'Casos de Uso'!$C$3:C$102))</f>
        <v/>
      </c>
      <c r="C569" s="417" t="str">
        <f>IF(ISBLANK(Reuso!$C102),"",Reuso!$C102)</f>
        <v/>
      </c>
      <c r="D569" s="436"/>
      <c r="E569" s="436"/>
      <c r="F569" s="436"/>
      <c r="G569" s="436"/>
      <c r="H569" s="436"/>
      <c r="I569" s="436"/>
      <c r="J569" s="436"/>
      <c r="K569" s="436"/>
      <c r="L569" s="436"/>
      <c r="M569" s="452" t="str">
        <f>IF(ISBLANK(Reuso!$H102),"",Reuso!$H102)</f>
        <v/>
      </c>
      <c r="N569" s="452" t="str">
        <f>IF(ISBLANK(Reuso!$I102),"",Reuso!$I102)</f>
        <v/>
      </c>
      <c r="O569" s="428"/>
      <c r="P569" s="428"/>
      <c r="Q569" s="428"/>
      <c r="R569" s="428"/>
      <c r="S569" s="429"/>
    </row>
    <row r="570" spans="1:19" ht="12.75" customHeight="1">
      <c r="A570" s="419" t="str">
        <f>IF(ISBLANK(Reuso!$B103),"", Reuso!$B103)</f>
        <v/>
      </c>
      <c r="B570" s="417" t="str">
        <f>IF((A570=""),"",LOOKUP(A570,'Casos de Uso'!$B$3:B$102,'Casos de Uso'!$C$3:C$102))</f>
        <v/>
      </c>
      <c r="C570" s="417" t="str">
        <f>IF(ISBLANK(Reuso!$C103),"",Reuso!$C103)</f>
        <v/>
      </c>
      <c r="D570" s="436"/>
      <c r="E570" s="436"/>
      <c r="F570" s="436"/>
      <c r="G570" s="436"/>
      <c r="H570" s="436"/>
      <c r="I570" s="436"/>
      <c r="J570" s="436"/>
      <c r="K570" s="436"/>
      <c r="L570" s="436"/>
      <c r="M570" s="452" t="str">
        <f>IF(ISBLANK(Reuso!$H103),"",Reuso!$H103)</f>
        <v/>
      </c>
      <c r="N570" s="452" t="str">
        <f>IF(ISBLANK(Reuso!$I103),"",Reuso!$I103)</f>
        <v/>
      </c>
      <c r="O570" s="428"/>
      <c r="P570" s="428"/>
      <c r="Q570" s="428"/>
      <c r="R570" s="428"/>
      <c r="S570" s="429"/>
    </row>
    <row r="571" spans="1:19" ht="12.75" customHeight="1">
      <c r="A571" s="419" t="str">
        <f>IF(ISBLANK(Reuso!$B104),"", Reuso!$B104)</f>
        <v/>
      </c>
      <c r="B571" s="417" t="str">
        <f>IF((A571=""),"",LOOKUP(A571,'Casos de Uso'!$B$3:B$102,'Casos de Uso'!$C$3:C$102))</f>
        <v/>
      </c>
      <c r="C571" s="417" t="str">
        <f>IF(ISBLANK(Reuso!$C104),"",Reuso!$C104)</f>
        <v/>
      </c>
      <c r="D571" s="436"/>
      <c r="E571" s="436"/>
      <c r="F571" s="436"/>
      <c r="G571" s="436"/>
      <c r="H571" s="436"/>
      <c r="I571" s="436"/>
      <c r="J571" s="436"/>
      <c r="K571" s="436"/>
      <c r="L571" s="436"/>
      <c r="M571" s="452" t="str">
        <f>IF(ISBLANK(Reuso!$H104),"",Reuso!$H104)</f>
        <v/>
      </c>
      <c r="N571" s="452" t="str">
        <f>IF(ISBLANK(Reuso!$I104),"",Reuso!$I104)</f>
        <v/>
      </c>
      <c r="O571" s="428"/>
      <c r="P571" s="428"/>
      <c r="Q571" s="428"/>
      <c r="R571" s="428"/>
      <c r="S571" s="429"/>
    </row>
    <row r="572" spans="1:19" ht="12.75" customHeight="1">
      <c r="A572" s="654" t="s">
        <v>231</v>
      </c>
      <c r="B572" s="655"/>
      <c r="C572" s="656"/>
      <c r="D572" s="453"/>
      <c r="E572" s="453"/>
      <c r="F572" s="453"/>
      <c r="G572" s="453"/>
      <c r="H572" s="453"/>
      <c r="I572" s="453"/>
      <c r="J572" s="453"/>
      <c r="K572" s="453"/>
      <c r="L572" s="453"/>
      <c r="M572" s="454">
        <f t="shared" ref="M572:N572" si="11">SUM(M471:M571)</f>
        <v>0</v>
      </c>
      <c r="N572" s="454">
        <f t="shared" si="11"/>
        <v>0</v>
      </c>
      <c r="O572" s="455"/>
      <c r="P572" s="455"/>
      <c r="Q572" s="455"/>
      <c r="R572" s="455"/>
      <c r="S572" s="456"/>
    </row>
    <row r="573" spans="1:19" ht="12.75" customHeight="1">
      <c r="A573" s="457"/>
      <c r="B573" s="457"/>
      <c r="C573" s="457"/>
      <c r="D573" s="51"/>
      <c r="E573" s="51"/>
      <c r="F573" s="51"/>
      <c r="G573" s="51"/>
      <c r="H573" s="51"/>
      <c r="I573" s="51"/>
      <c r="J573" s="51"/>
      <c r="K573" s="51"/>
      <c r="L573" s="51"/>
      <c r="M573" s="458"/>
      <c r="N573" s="459"/>
      <c r="O573" s="459"/>
      <c r="P573" s="459"/>
      <c r="Q573" s="459"/>
      <c r="R573" s="459"/>
    </row>
    <row r="574" spans="1:19" ht="12.75" customHeight="1">
      <c r="A574" s="457"/>
      <c r="B574" s="457"/>
      <c r="C574" s="457"/>
      <c r="D574" s="51"/>
      <c r="E574" s="51"/>
      <c r="F574" s="51"/>
      <c r="G574" s="51"/>
      <c r="H574" s="51"/>
      <c r="I574" s="51"/>
      <c r="J574" s="51"/>
      <c r="K574" s="51"/>
      <c r="L574" s="51"/>
      <c r="M574" s="458"/>
      <c r="N574" s="459"/>
      <c r="O574" s="459"/>
      <c r="P574" s="459"/>
      <c r="Q574" s="459"/>
      <c r="R574" s="459"/>
    </row>
    <row r="575" spans="1:19" ht="12.75" customHeight="1">
      <c r="A575" s="457"/>
      <c r="B575" s="457"/>
      <c r="C575" s="457"/>
      <c r="D575" s="51"/>
      <c r="E575" s="51"/>
      <c r="F575" s="51"/>
      <c r="G575" s="51"/>
      <c r="H575" s="51"/>
      <c r="I575" s="51"/>
      <c r="J575" s="51"/>
      <c r="K575" s="51"/>
      <c r="L575" s="51"/>
      <c r="M575" s="458"/>
      <c r="N575" s="459"/>
      <c r="O575" s="459"/>
      <c r="P575" s="459"/>
      <c r="Q575" s="459"/>
      <c r="R575" s="459"/>
    </row>
    <row r="576" spans="1:19" ht="12.75" customHeight="1">
      <c r="A576" s="457"/>
      <c r="B576" s="457"/>
      <c r="C576" s="457"/>
      <c r="D576" s="51"/>
      <c r="E576" s="51"/>
      <c r="F576" s="51"/>
      <c r="G576" s="51"/>
      <c r="H576" s="51"/>
      <c r="I576" s="51"/>
      <c r="J576" s="51"/>
      <c r="K576" s="51"/>
      <c r="L576" s="51"/>
      <c r="M576" s="458"/>
      <c r="N576" s="459"/>
      <c r="O576" s="459"/>
      <c r="P576" s="459"/>
      <c r="Q576" s="459"/>
      <c r="R576" s="459"/>
    </row>
    <row r="577" spans="1:18" ht="12.75" customHeight="1">
      <c r="A577" s="457"/>
      <c r="B577" s="457"/>
      <c r="C577" s="457"/>
      <c r="D577" s="51"/>
      <c r="E577" s="51"/>
      <c r="F577" s="51"/>
      <c r="G577" s="51"/>
      <c r="H577" s="51"/>
      <c r="I577" s="51"/>
      <c r="J577" s="51"/>
      <c r="K577" s="51"/>
      <c r="L577" s="51"/>
      <c r="M577" s="458"/>
      <c r="N577" s="459"/>
      <c r="O577" s="459"/>
      <c r="P577" s="459"/>
      <c r="Q577" s="459"/>
      <c r="R577" s="459"/>
    </row>
    <row r="578" spans="1:18" ht="12.75" customHeight="1">
      <c r="A578" s="457"/>
      <c r="B578" s="457"/>
      <c r="C578" s="457"/>
      <c r="D578" s="51"/>
      <c r="E578" s="51"/>
      <c r="F578" s="51"/>
      <c r="G578" s="51"/>
      <c r="H578" s="51"/>
      <c r="I578" s="51"/>
      <c r="J578" s="51"/>
      <c r="K578" s="51"/>
      <c r="L578" s="51"/>
      <c r="M578" s="458"/>
      <c r="N578" s="459"/>
      <c r="O578" s="459"/>
      <c r="P578" s="459"/>
      <c r="Q578" s="459"/>
      <c r="R578" s="459"/>
    </row>
    <row r="579" spans="1:18" ht="12.75" customHeight="1">
      <c r="A579" s="457"/>
      <c r="B579" s="457"/>
      <c r="C579" s="457"/>
      <c r="D579" s="51"/>
      <c r="E579" s="51"/>
      <c r="F579" s="51"/>
      <c r="G579" s="51"/>
      <c r="H579" s="51"/>
      <c r="I579" s="51"/>
      <c r="J579" s="51"/>
      <c r="K579" s="51"/>
      <c r="L579" s="51"/>
      <c r="M579" s="458"/>
      <c r="N579" s="459"/>
      <c r="O579" s="459"/>
      <c r="P579" s="459"/>
      <c r="Q579" s="459"/>
      <c r="R579" s="459"/>
    </row>
    <row r="580" spans="1:18" ht="12.75" customHeight="1">
      <c r="A580" s="457"/>
      <c r="B580" s="457"/>
      <c r="C580" s="457"/>
      <c r="D580" s="51"/>
      <c r="E580" s="51"/>
      <c r="F580" s="51"/>
      <c r="G580" s="51"/>
      <c r="H580" s="51"/>
      <c r="I580" s="51"/>
      <c r="J580" s="51"/>
      <c r="K580" s="51"/>
      <c r="L580" s="51"/>
      <c r="M580" s="458"/>
      <c r="N580" s="459"/>
      <c r="O580" s="459"/>
      <c r="P580" s="459"/>
      <c r="Q580" s="459"/>
      <c r="R580" s="459"/>
    </row>
    <row r="581" spans="1:18" ht="12.75" customHeight="1">
      <c r="A581" s="457"/>
      <c r="B581" s="457"/>
      <c r="C581" s="457"/>
      <c r="D581" s="51"/>
      <c r="E581" s="51"/>
      <c r="F581" s="51"/>
      <c r="G581" s="51"/>
      <c r="H581" s="51"/>
      <c r="I581" s="51"/>
      <c r="J581" s="51"/>
      <c r="K581" s="51"/>
      <c r="L581" s="51"/>
      <c r="M581" s="458"/>
      <c r="N581" s="459"/>
      <c r="O581" s="459"/>
      <c r="P581" s="459"/>
      <c r="Q581" s="459"/>
      <c r="R581" s="459"/>
    </row>
    <row r="582" spans="1:18" ht="12.75" customHeight="1">
      <c r="A582" s="457"/>
      <c r="B582" s="457"/>
      <c r="C582" s="457"/>
      <c r="D582" s="51"/>
      <c r="E582" s="51"/>
      <c r="F582" s="51"/>
      <c r="G582" s="51"/>
      <c r="H582" s="51"/>
      <c r="I582" s="51"/>
      <c r="J582" s="51"/>
      <c r="K582" s="51"/>
      <c r="L582" s="51"/>
      <c r="M582" s="458"/>
      <c r="N582" s="459"/>
      <c r="O582" s="459"/>
      <c r="P582" s="459"/>
      <c r="Q582" s="459"/>
      <c r="R582" s="459"/>
    </row>
    <row r="583" spans="1:18" ht="12.75" customHeight="1">
      <c r="A583" s="457"/>
      <c r="B583" s="457"/>
      <c r="C583" s="457"/>
      <c r="D583" s="51"/>
      <c r="E583" s="51"/>
      <c r="F583" s="51"/>
      <c r="G583" s="51"/>
      <c r="H583" s="51"/>
      <c r="I583" s="51"/>
      <c r="J583" s="51"/>
      <c r="K583" s="51"/>
      <c r="L583" s="51"/>
      <c r="M583" s="458"/>
      <c r="N583" s="459"/>
      <c r="O583" s="459"/>
      <c r="P583" s="459"/>
      <c r="Q583" s="459"/>
      <c r="R583" s="459"/>
    </row>
    <row r="584" spans="1:18" ht="12.75" customHeight="1">
      <c r="A584" s="457"/>
      <c r="B584" s="457"/>
      <c r="C584" s="457"/>
      <c r="D584" s="51"/>
      <c r="E584" s="51"/>
      <c r="F584" s="51"/>
      <c r="G584" s="51"/>
      <c r="H584" s="51"/>
      <c r="I584" s="51"/>
      <c r="J584" s="51"/>
      <c r="K584" s="51"/>
      <c r="L584" s="51"/>
      <c r="M584" s="458"/>
      <c r="N584" s="459"/>
      <c r="O584" s="459"/>
      <c r="P584" s="459"/>
      <c r="Q584" s="459"/>
      <c r="R584" s="459"/>
    </row>
    <row r="585" spans="1:18" ht="12.75" customHeight="1">
      <c r="A585" s="457"/>
      <c r="B585" s="457"/>
      <c r="C585" s="457"/>
      <c r="D585" s="51"/>
      <c r="E585" s="51"/>
      <c r="F585" s="51"/>
      <c r="G585" s="51"/>
      <c r="H585" s="51"/>
      <c r="I585" s="51"/>
      <c r="J585" s="51"/>
      <c r="K585" s="51"/>
      <c r="L585" s="51"/>
      <c r="M585" s="458"/>
      <c r="N585" s="459"/>
      <c r="O585" s="459"/>
      <c r="P585" s="459"/>
      <c r="Q585" s="459"/>
      <c r="R585" s="459"/>
    </row>
    <row r="586" spans="1:18" ht="12.75" customHeight="1">
      <c r="A586" s="457"/>
      <c r="B586" s="457"/>
      <c r="C586" s="457"/>
      <c r="D586" s="51"/>
      <c r="E586" s="51"/>
      <c r="F586" s="51"/>
      <c r="G586" s="51"/>
      <c r="H586" s="51"/>
      <c r="I586" s="51"/>
      <c r="J586" s="51"/>
      <c r="K586" s="51"/>
      <c r="L586" s="51"/>
      <c r="M586" s="458"/>
      <c r="N586" s="459"/>
      <c r="O586" s="459"/>
      <c r="P586" s="459"/>
      <c r="Q586" s="459"/>
      <c r="R586" s="459"/>
    </row>
    <row r="587" spans="1:18" ht="12.75" customHeight="1">
      <c r="A587" s="457"/>
      <c r="B587" s="457"/>
      <c r="C587" s="457"/>
      <c r="D587" s="51"/>
      <c r="E587" s="51"/>
      <c r="F587" s="51"/>
      <c r="G587" s="51"/>
      <c r="H587" s="51"/>
      <c r="I587" s="51"/>
      <c r="J587" s="51"/>
      <c r="K587" s="51"/>
      <c r="L587" s="51"/>
      <c r="M587" s="458"/>
      <c r="N587" s="459"/>
      <c r="O587" s="459"/>
      <c r="P587" s="459"/>
      <c r="Q587" s="459"/>
      <c r="R587" s="459"/>
    </row>
    <row r="588" spans="1:18" ht="12.75" customHeight="1">
      <c r="A588" s="457"/>
      <c r="B588" s="457"/>
      <c r="C588" s="457"/>
      <c r="D588" s="51"/>
      <c r="E588" s="51"/>
      <c r="F588" s="51"/>
      <c r="G588" s="51"/>
      <c r="H588" s="51"/>
      <c r="I588" s="51"/>
      <c r="J588" s="51"/>
      <c r="K588" s="51"/>
      <c r="L588" s="51"/>
      <c r="M588" s="458"/>
      <c r="N588" s="459"/>
      <c r="O588" s="459"/>
      <c r="P588" s="459"/>
      <c r="Q588" s="459"/>
      <c r="R588" s="459"/>
    </row>
    <row r="589" spans="1:18" ht="12.75" customHeight="1">
      <c r="A589" s="457"/>
      <c r="B589" s="457"/>
      <c r="C589" s="457"/>
      <c r="D589" s="51"/>
      <c r="E589" s="51"/>
      <c r="F589" s="51"/>
      <c r="G589" s="51"/>
      <c r="H589" s="51"/>
      <c r="I589" s="51"/>
      <c r="J589" s="51"/>
      <c r="K589" s="51"/>
      <c r="L589" s="51"/>
      <c r="M589" s="458"/>
      <c r="N589" s="459"/>
      <c r="O589" s="459"/>
      <c r="P589" s="459"/>
      <c r="Q589" s="459"/>
      <c r="R589" s="459"/>
    </row>
    <row r="590" spans="1:18" ht="12.75" customHeight="1">
      <c r="A590" s="457"/>
      <c r="B590" s="457"/>
      <c r="C590" s="457"/>
      <c r="D590" s="51"/>
      <c r="E590" s="51"/>
      <c r="F590" s="51"/>
      <c r="G590" s="51"/>
      <c r="H590" s="51"/>
      <c r="I590" s="51"/>
      <c r="J590" s="51"/>
      <c r="K590" s="51"/>
      <c r="L590" s="51"/>
      <c r="M590" s="458"/>
      <c r="N590" s="459"/>
      <c r="O590" s="459"/>
      <c r="P590" s="459"/>
      <c r="Q590" s="459"/>
      <c r="R590" s="459"/>
    </row>
    <row r="591" spans="1:18" ht="12.75" customHeight="1">
      <c r="A591" s="457"/>
      <c r="B591" s="457"/>
      <c r="C591" s="457"/>
      <c r="D591" s="51"/>
      <c r="E591" s="51"/>
      <c r="F591" s="51"/>
      <c r="G591" s="51"/>
      <c r="H591" s="51"/>
      <c r="I591" s="51"/>
      <c r="J591" s="51"/>
      <c r="K591" s="51"/>
      <c r="L591" s="51"/>
      <c r="M591" s="458"/>
      <c r="N591" s="459"/>
      <c r="O591" s="459"/>
      <c r="P591" s="459"/>
      <c r="Q591" s="459"/>
      <c r="R591" s="459"/>
    </row>
    <row r="592" spans="1:18" ht="12.75" customHeight="1">
      <c r="A592" s="457"/>
      <c r="B592" s="457"/>
      <c r="C592" s="457"/>
      <c r="D592" s="51"/>
      <c r="E592" s="51"/>
      <c r="F592" s="51"/>
      <c r="G592" s="51"/>
      <c r="H592" s="51"/>
      <c r="I592" s="51"/>
      <c r="J592" s="51"/>
      <c r="K592" s="51"/>
      <c r="L592" s="51"/>
      <c r="M592" s="458"/>
      <c r="N592" s="459"/>
      <c r="O592" s="459"/>
      <c r="P592" s="459"/>
      <c r="Q592" s="459"/>
      <c r="R592" s="459"/>
    </row>
    <row r="593" spans="1:18" ht="12.75" customHeight="1">
      <c r="A593" s="457"/>
      <c r="B593" s="457"/>
      <c r="C593" s="457"/>
      <c r="D593" s="51"/>
      <c r="E593" s="51"/>
      <c r="F593" s="51"/>
      <c r="G593" s="51"/>
      <c r="H593" s="51"/>
      <c r="I593" s="51"/>
      <c r="J593" s="51"/>
      <c r="K593" s="51"/>
      <c r="L593" s="51"/>
      <c r="M593" s="458"/>
      <c r="N593" s="459"/>
      <c r="O593" s="459"/>
      <c r="P593" s="459"/>
      <c r="Q593" s="459"/>
      <c r="R593" s="459"/>
    </row>
    <row r="594" spans="1:18" ht="12.75" customHeight="1">
      <c r="A594" s="457"/>
      <c r="B594" s="457"/>
      <c r="C594" s="457"/>
      <c r="D594" s="51"/>
      <c r="E594" s="51"/>
      <c r="F594" s="51"/>
      <c r="G594" s="51"/>
      <c r="H594" s="51"/>
      <c r="I594" s="51"/>
      <c r="J594" s="51"/>
      <c r="K594" s="51"/>
      <c r="L594" s="51"/>
      <c r="M594" s="458"/>
      <c r="N594" s="459"/>
      <c r="O594" s="459"/>
      <c r="P594" s="459"/>
      <c r="Q594" s="459"/>
      <c r="R594" s="459"/>
    </row>
    <row r="595" spans="1:18" ht="12.75" customHeight="1">
      <c r="A595" s="457"/>
      <c r="B595" s="457"/>
      <c r="C595" s="457"/>
      <c r="D595" s="51"/>
      <c r="E595" s="51"/>
      <c r="F595" s="51"/>
      <c r="G595" s="51"/>
      <c r="H595" s="51"/>
      <c r="I595" s="51"/>
      <c r="J595" s="51"/>
      <c r="K595" s="51"/>
      <c r="L595" s="51"/>
      <c r="M595" s="458"/>
      <c r="N595" s="459"/>
      <c r="O595" s="459"/>
      <c r="P595" s="459"/>
      <c r="Q595" s="459"/>
      <c r="R595" s="459"/>
    </row>
    <row r="596" spans="1:18" ht="12.75" customHeight="1">
      <c r="A596" s="457"/>
      <c r="B596" s="457"/>
      <c r="C596" s="457"/>
      <c r="D596" s="51"/>
      <c r="E596" s="51"/>
      <c r="F596" s="51"/>
      <c r="G596" s="51"/>
      <c r="H596" s="51"/>
      <c r="I596" s="51"/>
      <c r="J596" s="51"/>
      <c r="K596" s="51"/>
      <c r="L596" s="51"/>
      <c r="M596" s="458"/>
      <c r="N596" s="459"/>
      <c r="O596" s="459"/>
      <c r="P596" s="459"/>
      <c r="Q596" s="459"/>
      <c r="R596" s="459"/>
    </row>
    <row r="597" spans="1:18" ht="12.75" customHeight="1">
      <c r="A597" s="457"/>
      <c r="B597" s="457"/>
      <c r="C597" s="457"/>
      <c r="D597" s="51"/>
      <c r="E597" s="51"/>
      <c r="F597" s="51"/>
      <c r="G597" s="51"/>
      <c r="H597" s="51"/>
      <c r="I597" s="51"/>
      <c r="J597" s="51"/>
      <c r="K597" s="51"/>
      <c r="L597" s="51"/>
      <c r="M597" s="458"/>
      <c r="N597" s="459"/>
      <c r="O597" s="459"/>
      <c r="P597" s="459"/>
      <c r="Q597" s="459"/>
      <c r="R597" s="459"/>
    </row>
    <row r="598" spans="1:18" ht="12.75" customHeight="1">
      <c r="A598" s="457"/>
      <c r="B598" s="457"/>
      <c r="C598" s="457"/>
      <c r="D598" s="51"/>
      <c r="E598" s="51"/>
      <c r="F598" s="51"/>
      <c r="G598" s="51"/>
      <c r="H598" s="51"/>
      <c r="I598" s="51"/>
      <c r="J598" s="51"/>
      <c r="K598" s="51"/>
      <c r="L598" s="51"/>
      <c r="M598" s="458"/>
      <c r="N598" s="459"/>
      <c r="O598" s="459"/>
      <c r="P598" s="459"/>
      <c r="Q598" s="459"/>
      <c r="R598" s="459"/>
    </row>
    <row r="599" spans="1:18" ht="12.75" customHeight="1">
      <c r="A599" s="457"/>
      <c r="B599" s="457"/>
      <c r="C599" s="457"/>
      <c r="D599" s="51"/>
      <c r="E599" s="51"/>
      <c r="F599" s="51"/>
      <c r="G599" s="51"/>
      <c r="H599" s="51"/>
      <c r="I599" s="51"/>
      <c r="J599" s="51"/>
      <c r="K599" s="51"/>
      <c r="L599" s="51"/>
      <c r="M599" s="458"/>
      <c r="N599" s="459"/>
      <c r="O599" s="459"/>
      <c r="P599" s="459"/>
      <c r="Q599" s="459"/>
      <c r="R599" s="459"/>
    </row>
    <row r="600" spans="1:18" ht="12.75" customHeight="1">
      <c r="A600" s="457"/>
      <c r="B600" s="457"/>
      <c r="C600" s="457"/>
      <c r="D600" s="51"/>
      <c r="E600" s="51"/>
      <c r="F600" s="51"/>
      <c r="G600" s="51"/>
      <c r="H600" s="51"/>
      <c r="I600" s="51"/>
      <c r="J600" s="51"/>
      <c r="K600" s="51"/>
      <c r="L600" s="51"/>
      <c r="M600" s="458"/>
      <c r="N600" s="459"/>
      <c r="O600" s="459"/>
      <c r="P600" s="459"/>
      <c r="Q600" s="459"/>
      <c r="R600" s="459"/>
    </row>
    <row r="601" spans="1:18" ht="12.75" customHeight="1">
      <c r="A601" s="457"/>
      <c r="B601" s="457"/>
      <c r="C601" s="457"/>
      <c r="D601" s="51"/>
      <c r="E601" s="51"/>
      <c r="F601" s="51"/>
      <c r="G601" s="51"/>
      <c r="H601" s="51"/>
      <c r="I601" s="51"/>
      <c r="J601" s="51"/>
      <c r="K601" s="51"/>
      <c r="L601" s="51"/>
      <c r="M601" s="458"/>
      <c r="N601" s="459"/>
      <c r="O601" s="459"/>
      <c r="P601" s="459"/>
      <c r="Q601" s="459"/>
      <c r="R601" s="459"/>
    </row>
    <row r="602" spans="1:18" ht="12.75" customHeight="1">
      <c r="A602" s="457"/>
      <c r="B602" s="457"/>
      <c r="C602" s="457"/>
      <c r="D602" s="51"/>
      <c r="E602" s="51"/>
      <c r="F602" s="51"/>
      <c r="G602" s="51"/>
      <c r="H602" s="51"/>
      <c r="I602" s="51"/>
      <c r="J602" s="51"/>
      <c r="K602" s="51"/>
      <c r="L602" s="51"/>
      <c r="M602" s="458"/>
      <c r="N602" s="459"/>
      <c r="O602" s="459"/>
      <c r="P602" s="459"/>
      <c r="Q602" s="459"/>
      <c r="R602" s="459"/>
    </row>
    <row r="603" spans="1:18" ht="12.75" customHeight="1">
      <c r="A603" s="457"/>
      <c r="B603" s="457"/>
      <c r="C603" s="457"/>
      <c r="D603" s="51"/>
      <c r="E603" s="51"/>
      <c r="F603" s="51"/>
      <c r="G603" s="51"/>
      <c r="H603" s="51"/>
      <c r="I603" s="51"/>
      <c r="J603" s="51"/>
      <c r="K603" s="51"/>
      <c r="L603" s="51"/>
      <c r="M603" s="458"/>
      <c r="N603" s="459"/>
      <c r="O603" s="459"/>
      <c r="P603" s="459"/>
      <c r="Q603" s="459"/>
      <c r="R603" s="459"/>
    </row>
    <row r="604" spans="1:18" ht="12.75" customHeight="1">
      <c r="A604" s="457"/>
      <c r="B604" s="457"/>
      <c r="C604" s="457"/>
      <c r="D604" s="51"/>
      <c r="E604" s="51"/>
      <c r="F604" s="51"/>
      <c r="G604" s="51"/>
      <c r="H604" s="51"/>
      <c r="I604" s="51"/>
      <c r="J604" s="51"/>
      <c r="K604" s="51"/>
      <c r="L604" s="51"/>
      <c r="M604" s="458"/>
      <c r="N604" s="459"/>
      <c r="O604" s="459"/>
      <c r="P604" s="459"/>
      <c r="Q604" s="459"/>
      <c r="R604" s="459"/>
    </row>
    <row r="605" spans="1:18" ht="12.75" customHeight="1">
      <c r="A605" s="457"/>
      <c r="B605" s="457"/>
      <c r="C605" s="457"/>
      <c r="D605" s="51"/>
      <c r="E605" s="51"/>
      <c r="F605" s="51"/>
      <c r="G605" s="51"/>
      <c r="H605" s="51"/>
      <c r="I605" s="51"/>
      <c r="J605" s="51"/>
      <c r="K605" s="51"/>
      <c r="L605" s="51"/>
      <c r="M605" s="458"/>
      <c r="N605" s="459"/>
      <c r="O605" s="459"/>
      <c r="P605" s="459"/>
      <c r="Q605" s="459"/>
      <c r="R605" s="459"/>
    </row>
    <row r="606" spans="1:18" ht="12.75" customHeight="1">
      <c r="A606" s="457"/>
      <c r="B606" s="457"/>
      <c r="C606" s="457"/>
      <c r="D606" s="51"/>
      <c r="E606" s="51"/>
      <c r="F606" s="51"/>
      <c r="G606" s="51"/>
      <c r="H606" s="51"/>
      <c r="I606" s="51"/>
      <c r="J606" s="51"/>
      <c r="K606" s="51"/>
      <c r="L606" s="51"/>
      <c r="M606" s="458"/>
      <c r="N606" s="459"/>
      <c r="O606" s="459"/>
      <c r="P606" s="459"/>
      <c r="Q606" s="459"/>
      <c r="R606" s="459"/>
    </row>
    <row r="607" spans="1:18" ht="12.75" customHeight="1">
      <c r="A607" s="457"/>
      <c r="B607" s="457"/>
      <c r="C607" s="457"/>
      <c r="D607" s="51"/>
      <c r="E607" s="51"/>
      <c r="F607" s="51"/>
      <c r="G607" s="51"/>
      <c r="H607" s="51"/>
      <c r="I607" s="51"/>
      <c r="J607" s="51"/>
      <c r="K607" s="51"/>
      <c r="L607" s="51"/>
      <c r="M607" s="458"/>
      <c r="N607" s="459"/>
      <c r="O607" s="459"/>
      <c r="P607" s="459"/>
      <c r="Q607" s="459"/>
      <c r="R607" s="459"/>
    </row>
    <row r="608" spans="1:18" ht="12.75" customHeight="1">
      <c r="A608" s="457"/>
      <c r="B608" s="457"/>
      <c r="C608" s="457"/>
      <c r="D608" s="51"/>
      <c r="E608" s="51"/>
      <c r="F608" s="51"/>
      <c r="G608" s="51"/>
      <c r="H608" s="51"/>
      <c r="I608" s="51"/>
      <c r="J608" s="51"/>
      <c r="K608" s="51"/>
      <c r="L608" s="51"/>
      <c r="M608" s="458"/>
      <c r="N608" s="459"/>
      <c r="O608" s="459"/>
      <c r="P608" s="459"/>
      <c r="Q608" s="459"/>
      <c r="R608" s="459"/>
    </row>
    <row r="609" spans="1:18" ht="12.75" customHeight="1">
      <c r="A609" s="457"/>
      <c r="B609" s="457"/>
      <c r="C609" s="457"/>
      <c r="D609" s="51"/>
      <c r="E609" s="51"/>
      <c r="F609" s="51"/>
      <c r="G609" s="51"/>
      <c r="H609" s="51"/>
      <c r="I609" s="51"/>
      <c r="J609" s="51"/>
      <c r="K609" s="51"/>
      <c r="L609" s="51"/>
      <c r="M609" s="458"/>
      <c r="N609" s="459"/>
      <c r="O609" s="459"/>
      <c r="P609" s="459"/>
      <c r="Q609" s="459"/>
      <c r="R609" s="459"/>
    </row>
    <row r="610" spans="1:18" ht="12.75" customHeight="1">
      <c r="A610" s="457"/>
      <c r="B610" s="457"/>
      <c r="C610" s="457"/>
      <c r="D610" s="51"/>
      <c r="E610" s="51"/>
      <c r="F610" s="51"/>
      <c r="G610" s="51"/>
      <c r="H610" s="51"/>
      <c r="I610" s="51"/>
      <c r="J610" s="51"/>
      <c r="K610" s="51"/>
      <c r="L610" s="51"/>
      <c r="M610" s="458"/>
      <c r="N610" s="459"/>
      <c r="O610" s="459"/>
      <c r="P610" s="459"/>
      <c r="Q610" s="459"/>
      <c r="R610" s="459"/>
    </row>
    <row r="611" spans="1:18" ht="12.75" customHeight="1">
      <c r="A611" s="457"/>
      <c r="B611" s="457"/>
      <c r="C611" s="457"/>
      <c r="D611" s="51"/>
      <c r="E611" s="51"/>
      <c r="F611" s="51"/>
      <c r="G611" s="51"/>
      <c r="H611" s="51"/>
      <c r="I611" s="51"/>
      <c r="J611" s="51"/>
      <c r="K611" s="51"/>
      <c r="L611" s="51"/>
      <c r="M611" s="458"/>
      <c r="N611" s="459"/>
      <c r="O611" s="459"/>
      <c r="P611" s="459"/>
      <c r="Q611" s="459"/>
      <c r="R611" s="459"/>
    </row>
    <row r="612" spans="1:18" ht="12.75" customHeight="1">
      <c r="A612" s="457"/>
      <c r="B612" s="457"/>
      <c r="C612" s="457"/>
      <c r="D612" s="51"/>
      <c r="E612" s="51"/>
      <c r="F612" s="51"/>
      <c r="G612" s="51"/>
      <c r="H612" s="51"/>
      <c r="I612" s="51"/>
      <c r="J612" s="51"/>
      <c r="K612" s="51"/>
      <c r="L612" s="51"/>
      <c r="M612" s="458"/>
      <c r="N612" s="459"/>
      <c r="O612" s="459"/>
      <c r="P612" s="459"/>
      <c r="Q612" s="459"/>
      <c r="R612" s="459"/>
    </row>
    <row r="613" spans="1:18" ht="12.75" customHeight="1">
      <c r="A613" s="457"/>
      <c r="B613" s="457"/>
      <c r="C613" s="457"/>
      <c r="D613" s="51"/>
      <c r="E613" s="51"/>
      <c r="F613" s="51"/>
      <c r="G613" s="51"/>
      <c r="H613" s="51"/>
      <c r="I613" s="51"/>
      <c r="J613" s="51"/>
      <c r="K613" s="51"/>
      <c r="L613" s="51"/>
      <c r="M613" s="458"/>
      <c r="N613" s="459"/>
      <c r="O613" s="459"/>
      <c r="P613" s="459"/>
      <c r="Q613" s="459"/>
      <c r="R613" s="459"/>
    </row>
    <row r="614" spans="1:18" ht="12.75" customHeight="1">
      <c r="A614" s="457"/>
      <c r="B614" s="457"/>
      <c r="C614" s="457"/>
      <c r="D614" s="51"/>
      <c r="E614" s="51"/>
      <c r="F614" s="51"/>
      <c r="G614" s="51"/>
      <c r="H614" s="51"/>
      <c r="I614" s="51"/>
      <c r="J614" s="51"/>
      <c r="K614" s="51"/>
      <c r="L614" s="51"/>
      <c r="M614" s="458"/>
      <c r="N614" s="459"/>
      <c r="O614" s="459"/>
      <c r="P614" s="459"/>
      <c r="Q614" s="459"/>
      <c r="R614" s="459"/>
    </row>
    <row r="615" spans="1:18" ht="12.75" customHeight="1">
      <c r="A615" s="457"/>
      <c r="B615" s="457"/>
      <c r="C615" s="457"/>
      <c r="D615" s="51"/>
      <c r="E615" s="51"/>
      <c r="F615" s="51"/>
      <c r="G615" s="51"/>
      <c r="H615" s="51"/>
      <c r="I615" s="51"/>
      <c r="J615" s="51"/>
      <c r="K615" s="51"/>
      <c r="L615" s="51"/>
      <c r="M615" s="458"/>
      <c r="N615" s="459"/>
      <c r="O615" s="459"/>
      <c r="P615" s="459"/>
      <c r="Q615" s="459"/>
      <c r="R615" s="459"/>
    </row>
    <row r="616" spans="1:18" ht="12.75" customHeight="1">
      <c r="A616" s="457"/>
      <c r="B616" s="457"/>
      <c r="C616" s="457"/>
      <c r="D616" s="51"/>
      <c r="E616" s="51"/>
      <c r="F616" s="51"/>
      <c r="G616" s="51"/>
      <c r="H616" s="51"/>
      <c r="I616" s="51"/>
      <c r="J616" s="51"/>
      <c r="K616" s="51"/>
      <c r="L616" s="51"/>
      <c r="M616" s="458"/>
      <c r="N616" s="459"/>
      <c r="O616" s="459"/>
      <c r="P616" s="459"/>
      <c r="Q616" s="459"/>
      <c r="R616" s="459"/>
    </row>
    <row r="617" spans="1:18" ht="12.75" customHeight="1">
      <c r="A617" s="457"/>
      <c r="B617" s="457"/>
      <c r="C617" s="457"/>
      <c r="D617" s="51"/>
      <c r="E617" s="51"/>
      <c r="F617" s="51"/>
      <c r="G617" s="51"/>
      <c r="H617" s="51"/>
      <c r="I617" s="51"/>
      <c r="J617" s="51"/>
      <c r="K617" s="51"/>
      <c r="L617" s="51"/>
      <c r="M617" s="458"/>
      <c r="N617" s="459"/>
      <c r="O617" s="459"/>
      <c r="P617" s="459"/>
      <c r="Q617" s="459"/>
      <c r="R617" s="459"/>
    </row>
    <row r="618" spans="1:18" ht="12.75" customHeight="1">
      <c r="A618" s="457"/>
      <c r="B618" s="457"/>
      <c r="C618" s="457"/>
      <c r="D618" s="51"/>
      <c r="E618" s="51"/>
      <c r="F618" s="51"/>
      <c r="G618" s="51"/>
      <c r="H618" s="51"/>
      <c r="I618" s="51"/>
      <c r="J618" s="51"/>
      <c r="K618" s="51"/>
      <c r="L618" s="51"/>
      <c r="M618" s="458"/>
      <c r="N618" s="459"/>
      <c r="O618" s="459"/>
      <c r="P618" s="459"/>
      <c r="Q618" s="459"/>
      <c r="R618" s="459"/>
    </row>
    <row r="619" spans="1:18" ht="12.75" customHeight="1">
      <c r="A619" s="457"/>
      <c r="B619" s="457"/>
      <c r="C619" s="457"/>
      <c r="D619" s="51"/>
      <c r="E619" s="51"/>
      <c r="F619" s="51"/>
      <c r="G619" s="51"/>
      <c r="H619" s="51"/>
      <c r="I619" s="51"/>
      <c r="J619" s="51"/>
      <c r="K619" s="51"/>
      <c r="L619" s="51"/>
      <c r="M619" s="458"/>
      <c r="N619" s="459"/>
      <c r="O619" s="459"/>
      <c r="P619" s="459"/>
      <c r="Q619" s="459"/>
      <c r="R619" s="459"/>
    </row>
    <row r="620" spans="1:18" ht="12.75" customHeight="1">
      <c r="A620" s="457"/>
      <c r="B620" s="457"/>
      <c r="C620" s="457"/>
      <c r="D620" s="51"/>
      <c r="E620" s="51"/>
      <c r="F620" s="51"/>
      <c r="G620" s="51"/>
      <c r="H620" s="51"/>
      <c r="I620" s="51"/>
      <c r="J620" s="51"/>
      <c r="K620" s="51"/>
      <c r="L620" s="51"/>
      <c r="M620" s="458"/>
      <c r="N620" s="459"/>
      <c r="O620" s="459"/>
      <c r="P620" s="459"/>
      <c r="Q620" s="459"/>
      <c r="R620" s="459"/>
    </row>
    <row r="621" spans="1:18" ht="12.75" customHeight="1">
      <c r="A621" s="457"/>
      <c r="B621" s="457"/>
      <c r="C621" s="457"/>
      <c r="D621" s="51"/>
      <c r="E621" s="51"/>
      <c r="F621" s="51"/>
      <c r="G621" s="51"/>
      <c r="H621" s="51"/>
      <c r="I621" s="51"/>
      <c r="J621" s="51"/>
      <c r="K621" s="51"/>
      <c r="L621" s="51"/>
      <c r="M621" s="458"/>
      <c r="N621" s="459"/>
      <c r="O621" s="459"/>
      <c r="P621" s="459"/>
      <c r="Q621" s="459"/>
      <c r="R621" s="459"/>
    </row>
    <row r="622" spans="1:18" ht="12.75" customHeight="1">
      <c r="A622" s="457"/>
      <c r="B622" s="457"/>
      <c r="C622" s="457"/>
      <c r="D622" s="51"/>
      <c r="E622" s="51"/>
      <c r="F622" s="51"/>
      <c r="G622" s="51"/>
      <c r="H622" s="51"/>
      <c r="I622" s="51"/>
      <c r="J622" s="51"/>
      <c r="K622" s="51"/>
      <c r="L622" s="51"/>
      <c r="M622" s="458"/>
      <c r="N622" s="459"/>
      <c r="O622" s="459"/>
      <c r="P622" s="459"/>
      <c r="Q622" s="459"/>
      <c r="R622" s="459"/>
    </row>
    <row r="623" spans="1:18" ht="12.75" customHeight="1">
      <c r="A623" s="457"/>
      <c r="B623" s="457"/>
      <c r="C623" s="457"/>
      <c r="D623" s="51"/>
      <c r="E623" s="51"/>
      <c r="F623" s="51"/>
      <c r="G623" s="51"/>
      <c r="H623" s="51"/>
      <c r="I623" s="51"/>
      <c r="J623" s="51"/>
      <c r="K623" s="51"/>
      <c r="L623" s="51"/>
      <c r="M623" s="458"/>
      <c r="N623" s="459"/>
      <c r="O623" s="459"/>
      <c r="P623" s="459"/>
      <c r="Q623" s="459"/>
      <c r="R623" s="459"/>
    </row>
    <row r="624" spans="1:18" ht="12.75" customHeight="1">
      <c r="A624" s="457"/>
      <c r="B624" s="457"/>
      <c r="C624" s="457"/>
      <c r="D624" s="51"/>
      <c r="E624" s="51"/>
      <c r="F624" s="51"/>
      <c r="G624" s="51"/>
      <c r="H624" s="51"/>
      <c r="I624" s="51"/>
      <c r="J624" s="51"/>
      <c r="K624" s="51"/>
      <c r="L624" s="51"/>
      <c r="M624" s="458"/>
      <c r="N624" s="459"/>
      <c r="O624" s="459"/>
      <c r="P624" s="459"/>
      <c r="Q624" s="459"/>
      <c r="R624" s="459"/>
    </row>
    <row r="625" spans="1:18" ht="12.75" customHeight="1">
      <c r="A625" s="457"/>
      <c r="B625" s="457"/>
      <c r="C625" s="457"/>
      <c r="D625" s="51"/>
      <c r="E625" s="51"/>
      <c r="F625" s="51"/>
      <c r="G625" s="51"/>
      <c r="H625" s="51"/>
      <c r="I625" s="51"/>
      <c r="J625" s="51"/>
      <c r="K625" s="51"/>
      <c r="L625" s="51"/>
      <c r="M625" s="458"/>
      <c r="N625" s="459"/>
      <c r="O625" s="459"/>
      <c r="P625" s="459"/>
      <c r="Q625" s="459"/>
      <c r="R625" s="459"/>
    </row>
    <row r="626" spans="1:18" ht="12.75" customHeight="1">
      <c r="A626" s="457"/>
      <c r="B626" s="457"/>
      <c r="C626" s="457"/>
      <c r="D626" s="51"/>
      <c r="E626" s="51"/>
      <c r="F626" s="51"/>
      <c r="G626" s="51"/>
      <c r="H626" s="51"/>
      <c r="I626" s="51"/>
      <c r="J626" s="51"/>
      <c r="K626" s="51"/>
      <c r="L626" s="51"/>
      <c r="M626" s="458"/>
      <c r="N626" s="459"/>
      <c r="O626" s="459"/>
      <c r="P626" s="459"/>
      <c r="Q626" s="459"/>
      <c r="R626" s="459"/>
    </row>
    <row r="627" spans="1:18" ht="12.75" customHeight="1">
      <c r="A627" s="457"/>
      <c r="B627" s="457"/>
      <c r="C627" s="457"/>
      <c r="D627" s="51"/>
      <c r="E627" s="51"/>
      <c r="F627" s="51"/>
      <c r="G627" s="51"/>
      <c r="H627" s="51"/>
      <c r="I627" s="51"/>
      <c r="J627" s="51"/>
      <c r="K627" s="51"/>
      <c r="L627" s="51"/>
      <c r="M627" s="458"/>
      <c r="N627" s="459"/>
      <c r="O627" s="459"/>
      <c r="P627" s="459"/>
      <c r="Q627" s="459"/>
      <c r="R627" s="459"/>
    </row>
    <row r="628" spans="1:18" ht="12.75" customHeight="1">
      <c r="A628" s="457"/>
      <c r="B628" s="457"/>
      <c r="C628" s="457"/>
      <c r="D628" s="51"/>
      <c r="E628" s="51"/>
      <c r="F628" s="51"/>
      <c r="G628" s="51"/>
      <c r="H628" s="51"/>
      <c r="I628" s="51"/>
      <c r="J628" s="51"/>
      <c r="K628" s="51"/>
      <c r="L628" s="51"/>
      <c r="M628" s="458"/>
      <c r="N628" s="459"/>
      <c r="O628" s="459"/>
      <c r="P628" s="459"/>
      <c r="Q628" s="459"/>
      <c r="R628" s="459"/>
    </row>
    <row r="629" spans="1:18" ht="12.75" customHeight="1">
      <c r="A629" s="457"/>
      <c r="B629" s="457"/>
      <c r="C629" s="457"/>
      <c r="D629" s="51"/>
      <c r="E629" s="51"/>
      <c r="F629" s="51"/>
      <c r="G629" s="51"/>
      <c r="H629" s="51"/>
      <c r="I629" s="51"/>
      <c r="J629" s="51"/>
      <c r="K629" s="51"/>
      <c r="L629" s="51"/>
      <c r="M629" s="458"/>
      <c r="N629" s="459"/>
      <c r="O629" s="459"/>
      <c r="P629" s="459"/>
      <c r="Q629" s="459"/>
      <c r="R629" s="459"/>
    </row>
    <row r="630" spans="1:18" ht="12.75" customHeight="1">
      <c r="A630" s="457"/>
      <c r="B630" s="457"/>
      <c r="C630" s="457"/>
      <c r="D630" s="51"/>
      <c r="E630" s="51"/>
      <c r="F630" s="51"/>
      <c r="G630" s="51"/>
      <c r="H630" s="51"/>
      <c r="I630" s="51"/>
      <c r="J630" s="51"/>
      <c r="K630" s="51"/>
      <c r="L630" s="51"/>
      <c r="M630" s="458"/>
      <c r="N630" s="459"/>
      <c r="O630" s="459"/>
      <c r="P630" s="459"/>
      <c r="Q630" s="459"/>
      <c r="R630" s="459"/>
    </row>
    <row r="631" spans="1:18" ht="12.75" customHeight="1">
      <c r="A631" s="457"/>
      <c r="B631" s="457"/>
      <c r="C631" s="457"/>
      <c r="D631" s="51"/>
      <c r="E631" s="51"/>
      <c r="F631" s="51"/>
      <c r="G631" s="51"/>
      <c r="H631" s="51"/>
      <c r="I631" s="51"/>
      <c r="J631" s="51"/>
      <c r="K631" s="51"/>
      <c r="L631" s="51"/>
      <c r="M631" s="458"/>
      <c r="N631" s="459"/>
      <c r="O631" s="459"/>
      <c r="P631" s="459"/>
      <c r="Q631" s="459"/>
      <c r="R631" s="459"/>
    </row>
    <row r="632" spans="1:18" ht="12.75" customHeight="1">
      <c r="A632" s="457"/>
      <c r="B632" s="457"/>
      <c r="C632" s="457"/>
      <c r="D632" s="51"/>
      <c r="E632" s="51"/>
      <c r="F632" s="51"/>
      <c r="G632" s="51"/>
      <c r="H632" s="51"/>
      <c r="I632" s="51"/>
      <c r="J632" s="51"/>
      <c r="K632" s="51"/>
      <c r="L632" s="51"/>
      <c r="M632" s="458"/>
      <c r="N632" s="459"/>
      <c r="O632" s="459"/>
      <c r="P632" s="459"/>
      <c r="Q632" s="459"/>
      <c r="R632" s="459"/>
    </row>
    <row r="633" spans="1:18" ht="12.75" customHeight="1">
      <c r="A633" s="457"/>
      <c r="B633" s="457"/>
      <c r="C633" s="457"/>
      <c r="D633" s="51"/>
      <c r="E633" s="51"/>
      <c r="F633" s="51"/>
      <c r="G633" s="51"/>
      <c r="H633" s="51"/>
      <c r="I633" s="51"/>
      <c r="J633" s="51"/>
      <c r="K633" s="51"/>
      <c r="L633" s="51"/>
      <c r="M633" s="458"/>
      <c r="N633" s="459"/>
      <c r="O633" s="459"/>
      <c r="P633" s="459"/>
      <c r="Q633" s="459"/>
      <c r="R633" s="459"/>
    </row>
    <row r="634" spans="1:18" ht="12.75" customHeight="1">
      <c r="A634" s="457"/>
      <c r="B634" s="457"/>
      <c r="C634" s="457"/>
      <c r="D634" s="51"/>
      <c r="E634" s="51"/>
      <c r="F634" s="51"/>
      <c r="G634" s="51"/>
      <c r="H634" s="51"/>
      <c r="I634" s="51"/>
      <c r="J634" s="51"/>
      <c r="K634" s="51"/>
      <c r="L634" s="51"/>
      <c r="M634" s="458"/>
      <c r="N634" s="459"/>
      <c r="O634" s="459"/>
      <c r="P634" s="459"/>
      <c r="Q634" s="459"/>
      <c r="R634" s="459"/>
    </row>
    <row r="635" spans="1:18" ht="12.75" customHeight="1">
      <c r="A635" s="457"/>
      <c r="B635" s="457"/>
      <c r="C635" s="457"/>
      <c r="D635" s="51"/>
      <c r="E635" s="51"/>
      <c r="F635" s="51"/>
      <c r="G635" s="51"/>
      <c r="H635" s="51"/>
      <c r="I635" s="51"/>
      <c r="J635" s="51"/>
      <c r="K635" s="51"/>
      <c r="L635" s="51"/>
      <c r="M635" s="458"/>
      <c r="N635" s="459"/>
      <c r="O635" s="459"/>
      <c r="P635" s="459"/>
      <c r="Q635" s="459"/>
      <c r="R635" s="459"/>
    </row>
    <row r="636" spans="1:18" ht="12.75" customHeight="1">
      <c r="A636" s="457"/>
      <c r="B636" s="457"/>
      <c r="C636" s="457"/>
      <c r="D636" s="51"/>
      <c r="E636" s="51"/>
      <c r="F636" s="51"/>
      <c r="G636" s="51"/>
      <c r="H636" s="51"/>
      <c r="I636" s="51"/>
      <c r="J636" s="51"/>
      <c r="K636" s="51"/>
      <c r="L636" s="51"/>
      <c r="M636" s="458"/>
      <c r="N636" s="459"/>
      <c r="O636" s="459"/>
      <c r="P636" s="459"/>
      <c r="Q636" s="459"/>
      <c r="R636" s="459"/>
    </row>
    <row r="637" spans="1:18" ht="12.75" customHeight="1">
      <c r="A637" s="457"/>
      <c r="B637" s="457"/>
      <c r="C637" s="457"/>
      <c r="D637" s="51"/>
      <c r="E637" s="51"/>
      <c r="F637" s="51"/>
      <c r="G637" s="51"/>
      <c r="H637" s="51"/>
      <c r="I637" s="51"/>
      <c r="J637" s="51"/>
      <c r="K637" s="51"/>
      <c r="L637" s="51"/>
      <c r="M637" s="458"/>
      <c r="N637" s="459"/>
      <c r="O637" s="459"/>
      <c r="P637" s="459"/>
      <c r="Q637" s="459"/>
      <c r="R637" s="459"/>
    </row>
    <row r="638" spans="1:18" ht="12.75" customHeight="1">
      <c r="A638" s="457"/>
      <c r="B638" s="457"/>
      <c r="C638" s="457"/>
      <c r="D638" s="51"/>
      <c r="E638" s="51"/>
      <c r="F638" s="51"/>
      <c r="G638" s="51"/>
      <c r="H638" s="51"/>
      <c r="I638" s="51"/>
      <c r="J638" s="51"/>
      <c r="K638" s="51"/>
      <c r="L638" s="51"/>
      <c r="M638" s="458"/>
      <c r="N638" s="459"/>
      <c r="O638" s="459"/>
      <c r="P638" s="459"/>
      <c r="Q638" s="459"/>
      <c r="R638" s="459"/>
    </row>
    <row r="639" spans="1:18" ht="12.75" customHeight="1">
      <c r="A639" s="457"/>
      <c r="B639" s="457"/>
      <c r="C639" s="457"/>
      <c r="D639" s="51"/>
      <c r="E639" s="51"/>
      <c r="F639" s="51"/>
      <c r="G639" s="51"/>
      <c r="H639" s="51"/>
      <c r="I639" s="51"/>
      <c r="J639" s="51"/>
      <c r="K639" s="51"/>
      <c r="L639" s="51"/>
      <c r="M639" s="458"/>
      <c r="N639" s="459"/>
      <c r="O639" s="459"/>
      <c r="P639" s="459"/>
      <c r="Q639" s="459"/>
      <c r="R639" s="459"/>
    </row>
    <row r="640" spans="1:18" ht="12.75" customHeight="1">
      <c r="A640" s="457"/>
      <c r="B640" s="457"/>
      <c r="C640" s="457"/>
      <c r="D640" s="51"/>
      <c r="E640" s="51"/>
      <c r="F640" s="51"/>
      <c r="G640" s="51"/>
      <c r="H640" s="51"/>
      <c r="I640" s="51"/>
      <c r="J640" s="51"/>
      <c r="K640" s="51"/>
      <c r="L640" s="51"/>
      <c r="M640" s="458"/>
      <c r="N640" s="459"/>
      <c r="O640" s="459"/>
      <c r="P640" s="459"/>
      <c r="Q640" s="459"/>
      <c r="R640" s="459"/>
    </row>
    <row r="641" spans="1:18" ht="12.75" customHeight="1">
      <c r="A641" s="457"/>
      <c r="B641" s="457"/>
      <c r="C641" s="457"/>
      <c r="D641" s="51"/>
      <c r="E641" s="51"/>
      <c r="F641" s="51"/>
      <c r="G641" s="51"/>
      <c r="H641" s="51"/>
      <c r="I641" s="51"/>
      <c r="J641" s="51"/>
      <c r="K641" s="51"/>
      <c r="L641" s="51"/>
      <c r="M641" s="458"/>
      <c r="N641" s="459"/>
      <c r="O641" s="459"/>
      <c r="P641" s="459"/>
      <c r="Q641" s="459"/>
      <c r="R641" s="459"/>
    </row>
    <row r="642" spans="1:18" ht="12.75" customHeight="1">
      <c r="A642" s="457"/>
      <c r="B642" s="457"/>
      <c r="C642" s="457"/>
      <c r="D642" s="51"/>
      <c r="E642" s="51"/>
      <c r="F642" s="51"/>
      <c r="G642" s="51"/>
      <c r="H642" s="51"/>
      <c r="I642" s="51"/>
      <c r="J642" s="51"/>
      <c r="K642" s="51"/>
      <c r="L642" s="51"/>
      <c r="M642" s="458"/>
      <c r="N642" s="459"/>
      <c r="O642" s="459"/>
      <c r="P642" s="459"/>
      <c r="Q642" s="459"/>
      <c r="R642" s="459"/>
    </row>
    <row r="643" spans="1:18" ht="12.75" customHeight="1">
      <c r="A643" s="457"/>
      <c r="B643" s="457"/>
      <c r="C643" s="457"/>
      <c r="D643" s="51"/>
      <c r="E643" s="51"/>
      <c r="F643" s="51"/>
      <c r="G643" s="51"/>
      <c r="H643" s="51"/>
      <c r="I643" s="51"/>
      <c r="J643" s="51"/>
      <c r="K643" s="51"/>
      <c r="L643" s="51"/>
      <c r="M643" s="458"/>
      <c r="N643" s="459"/>
      <c r="O643" s="459"/>
      <c r="P643" s="459"/>
      <c r="Q643" s="459"/>
      <c r="R643" s="459"/>
    </row>
    <row r="644" spans="1:18" ht="12.75" customHeight="1">
      <c r="A644" s="457"/>
      <c r="B644" s="457"/>
      <c r="C644" s="457"/>
      <c r="D644" s="51"/>
      <c r="E644" s="51"/>
      <c r="F644" s="51"/>
      <c r="G644" s="51"/>
      <c r="H644" s="51"/>
      <c r="I644" s="51"/>
      <c r="J644" s="51"/>
      <c r="K644" s="51"/>
      <c r="L644" s="51"/>
      <c r="M644" s="458"/>
      <c r="N644" s="459"/>
      <c r="O644" s="459"/>
      <c r="P644" s="459"/>
      <c r="Q644" s="459"/>
      <c r="R644" s="459"/>
    </row>
    <row r="645" spans="1:18" ht="12.75" customHeight="1">
      <c r="A645" s="457"/>
      <c r="B645" s="457"/>
      <c r="C645" s="457"/>
      <c r="D645" s="51"/>
      <c r="E645" s="51"/>
      <c r="F645" s="51"/>
      <c r="G645" s="51"/>
      <c r="H645" s="51"/>
      <c r="I645" s="51"/>
      <c r="J645" s="51"/>
      <c r="K645" s="51"/>
      <c r="L645" s="51"/>
      <c r="M645" s="458"/>
      <c r="N645" s="459"/>
      <c r="O645" s="459"/>
      <c r="P645" s="459"/>
      <c r="Q645" s="459"/>
      <c r="R645" s="459"/>
    </row>
    <row r="646" spans="1:18" ht="12.75" customHeight="1">
      <c r="A646" s="457"/>
      <c r="B646" s="457"/>
      <c r="C646" s="457"/>
      <c r="D646" s="51"/>
      <c r="E646" s="51"/>
      <c r="F646" s="51"/>
      <c r="G646" s="51"/>
      <c r="H646" s="51"/>
      <c r="I646" s="51"/>
      <c r="J646" s="51"/>
      <c r="K646" s="51"/>
      <c r="L646" s="51"/>
      <c r="M646" s="458"/>
      <c r="N646" s="459"/>
      <c r="O646" s="459"/>
      <c r="P646" s="459"/>
      <c r="Q646" s="459"/>
      <c r="R646" s="459"/>
    </row>
    <row r="647" spans="1:18" ht="12.75" customHeight="1">
      <c r="A647" s="457"/>
      <c r="B647" s="457"/>
      <c r="C647" s="457"/>
      <c r="D647" s="51"/>
      <c r="E647" s="51"/>
      <c r="F647" s="51"/>
      <c r="G647" s="51"/>
      <c r="H647" s="51"/>
      <c r="I647" s="51"/>
      <c r="J647" s="51"/>
      <c r="K647" s="51"/>
      <c r="L647" s="51"/>
      <c r="M647" s="458"/>
      <c r="N647" s="459"/>
      <c r="O647" s="459"/>
      <c r="P647" s="459"/>
      <c r="Q647" s="459"/>
      <c r="R647" s="459"/>
    </row>
    <row r="648" spans="1:18" ht="12.75" customHeight="1">
      <c r="A648" s="457"/>
      <c r="B648" s="457"/>
      <c r="C648" s="457"/>
      <c r="D648" s="51"/>
      <c r="E648" s="51"/>
      <c r="F648" s="51"/>
      <c r="G648" s="51"/>
      <c r="H648" s="51"/>
      <c r="I648" s="51"/>
      <c r="J648" s="51"/>
      <c r="K648" s="51"/>
      <c r="L648" s="51"/>
      <c r="M648" s="458"/>
      <c r="N648" s="459"/>
      <c r="O648" s="459"/>
      <c r="P648" s="459"/>
      <c r="Q648" s="459"/>
      <c r="R648" s="459"/>
    </row>
    <row r="649" spans="1:18" ht="12.75" customHeight="1">
      <c r="A649" s="457"/>
      <c r="B649" s="457"/>
      <c r="C649" s="457"/>
      <c r="D649" s="51"/>
      <c r="E649" s="51"/>
      <c r="F649" s="51"/>
      <c r="G649" s="51"/>
      <c r="H649" s="51"/>
      <c r="I649" s="51"/>
      <c r="J649" s="51"/>
      <c r="K649" s="51"/>
      <c r="L649" s="51"/>
      <c r="M649" s="458"/>
      <c r="N649" s="459"/>
      <c r="O649" s="459"/>
      <c r="P649" s="459"/>
      <c r="Q649" s="459"/>
      <c r="R649" s="459"/>
    </row>
    <row r="650" spans="1:18" ht="12.75" customHeight="1">
      <c r="A650" s="457"/>
      <c r="B650" s="457"/>
      <c r="C650" s="457"/>
      <c r="D650" s="51"/>
      <c r="E650" s="51"/>
      <c r="F650" s="51"/>
      <c r="G650" s="51"/>
      <c r="H650" s="51"/>
      <c r="I650" s="51"/>
      <c r="J650" s="51"/>
      <c r="K650" s="51"/>
      <c r="L650" s="51"/>
      <c r="M650" s="458"/>
      <c r="N650" s="459"/>
      <c r="O650" s="459"/>
      <c r="P650" s="459"/>
      <c r="Q650" s="459"/>
      <c r="R650" s="459"/>
    </row>
    <row r="651" spans="1:18" ht="12.75" customHeight="1">
      <c r="A651" s="457"/>
      <c r="B651" s="457"/>
      <c r="C651" s="457"/>
      <c r="D651" s="51"/>
      <c r="E651" s="51"/>
      <c r="F651" s="51"/>
      <c r="G651" s="51"/>
      <c r="H651" s="51"/>
      <c r="I651" s="51"/>
      <c r="J651" s="51"/>
      <c r="K651" s="51"/>
      <c r="L651" s="51"/>
      <c r="M651" s="458"/>
      <c r="N651" s="459"/>
      <c r="O651" s="459"/>
      <c r="P651" s="459"/>
      <c r="Q651" s="459"/>
      <c r="R651" s="459"/>
    </row>
    <row r="652" spans="1:18" ht="12.75" customHeight="1">
      <c r="A652" s="457"/>
      <c r="B652" s="457"/>
      <c r="C652" s="457"/>
      <c r="D652" s="51"/>
      <c r="E652" s="51"/>
      <c r="F652" s="51"/>
      <c r="G652" s="51"/>
      <c r="H652" s="51"/>
      <c r="I652" s="51"/>
      <c r="J652" s="51"/>
      <c r="K652" s="51"/>
      <c r="L652" s="51"/>
      <c r="M652" s="458"/>
      <c r="N652" s="459"/>
      <c r="O652" s="459"/>
      <c r="P652" s="459"/>
      <c r="Q652" s="459"/>
      <c r="R652" s="459"/>
    </row>
    <row r="653" spans="1:18" ht="12.75" customHeight="1">
      <c r="A653" s="457"/>
      <c r="B653" s="457"/>
      <c r="C653" s="457"/>
      <c r="D653" s="51"/>
      <c r="E653" s="51"/>
      <c r="F653" s="51"/>
      <c r="G653" s="51"/>
      <c r="H653" s="51"/>
      <c r="I653" s="51"/>
      <c r="J653" s="51"/>
      <c r="K653" s="51"/>
      <c r="L653" s="51"/>
      <c r="M653" s="458"/>
      <c r="N653" s="459"/>
      <c r="O653" s="459"/>
      <c r="P653" s="459"/>
      <c r="Q653" s="459"/>
      <c r="R653" s="459"/>
    </row>
    <row r="654" spans="1:18" ht="12.75" customHeight="1">
      <c r="A654" s="457"/>
      <c r="B654" s="457"/>
      <c r="C654" s="457"/>
      <c r="D654" s="51"/>
      <c r="E654" s="51"/>
      <c r="F654" s="51"/>
      <c r="G654" s="51"/>
      <c r="H654" s="51"/>
      <c r="I654" s="51"/>
      <c r="J654" s="51"/>
      <c r="K654" s="51"/>
      <c r="L654" s="51"/>
      <c r="M654" s="458"/>
      <c r="N654" s="459"/>
      <c r="O654" s="459"/>
      <c r="P654" s="459"/>
      <c r="Q654" s="459"/>
      <c r="R654" s="459"/>
    </row>
    <row r="655" spans="1:18" ht="12.75" customHeight="1">
      <c r="A655" s="457"/>
      <c r="B655" s="457"/>
      <c r="C655" s="457"/>
      <c r="D655" s="51"/>
      <c r="E655" s="51"/>
      <c r="F655" s="51"/>
      <c r="G655" s="51"/>
      <c r="H655" s="51"/>
      <c r="I655" s="51"/>
      <c r="J655" s="51"/>
      <c r="K655" s="51"/>
      <c r="L655" s="51"/>
      <c r="M655" s="458"/>
      <c r="N655" s="459"/>
      <c r="O655" s="459"/>
      <c r="P655" s="459"/>
      <c r="Q655" s="459"/>
      <c r="R655" s="459"/>
    </row>
    <row r="656" spans="1:18" ht="12.75" customHeight="1">
      <c r="A656" s="457"/>
      <c r="B656" s="457"/>
      <c r="C656" s="457"/>
      <c r="D656" s="51"/>
      <c r="E656" s="51"/>
      <c r="F656" s="51"/>
      <c r="G656" s="51"/>
      <c r="H656" s="51"/>
      <c r="I656" s="51"/>
      <c r="J656" s="51"/>
      <c r="K656" s="51"/>
      <c r="L656" s="51"/>
      <c r="M656" s="458"/>
      <c r="N656" s="459"/>
      <c r="O656" s="459"/>
      <c r="P656" s="459"/>
      <c r="Q656" s="459"/>
      <c r="R656" s="459"/>
    </row>
    <row r="657" spans="1:18" ht="12.75" customHeight="1">
      <c r="A657" s="457"/>
      <c r="B657" s="457"/>
      <c r="C657" s="457"/>
      <c r="D657" s="51"/>
      <c r="E657" s="51"/>
      <c r="F657" s="51"/>
      <c r="G657" s="51"/>
      <c r="H657" s="51"/>
      <c r="I657" s="51"/>
      <c r="J657" s="51"/>
      <c r="K657" s="51"/>
      <c r="L657" s="51"/>
      <c r="M657" s="458"/>
      <c r="N657" s="459"/>
      <c r="O657" s="459"/>
      <c r="P657" s="459"/>
      <c r="Q657" s="459"/>
      <c r="R657" s="459"/>
    </row>
    <row r="658" spans="1:18" ht="12.75" customHeight="1">
      <c r="A658" s="457"/>
      <c r="B658" s="457"/>
      <c r="C658" s="457"/>
      <c r="D658" s="51"/>
      <c r="E658" s="51"/>
      <c r="F658" s="51"/>
      <c r="G658" s="51"/>
      <c r="H658" s="51"/>
      <c r="I658" s="51"/>
      <c r="J658" s="51"/>
      <c r="K658" s="51"/>
      <c r="L658" s="51"/>
      <c r="M658" s="458"/>
      <c r="N658" s="459"/>
      <c r="O658" s="459"/>
      <c r="P658" s="459"/>
      <c r="Q658" s="459"/>
      <c r="R658" s="459"/>
    </row>
    <row r="659" spans="1:18" ht="12.75" customHeight="1">
      <c r="A659" s="457"/>
      <c r="B659" s="457"/>
      <c r="C659" s="457"/>
      <c r="D659" s="51"/>
      <c r="E659" s="51"/>
      <c r="F659" s="51"/>
      <c r="G659" s="51"/>
      <c r="H659" s="51"/>
      <c r="I659" s="51"/>
      <c r="J659" s="51"/>
      <c r="K659" s="51"/>
      <c r="L659" s="51"/>
      <c r="M659" s="458"/>
      <c r="N659" s="459"/>
      <c r="O659" s="459"/>
      <c r="P659" s="459"/>
      <c r="Q659" s="459"/>
      <c r="R659" s="459"/>
    </row>
    <row r="660" spans="1:18" ht="12.75" customHeight="1">
      <c r="A660" s="457"/>
      <c r="B660" s="457"/>
      <c r="C660" s="457"/>
      <c r="D660" s="51"/>
      <c r="E660" s="51"/>
      <c r="F660" s="51"/>
      <c r="G660" s="51"/>
      <c r="H660" s="51"/>
      <c r="I660" s="51"/>
      <c r="J660" s="51"/>
      <c r="K660" s="51"/>
      <c r="L660" s="51"/>
      <c r="M660" s="458"/>
      <c r="N660" s="459"/>
      <c r="O660" s="459"/>
      <c r="P660" s="459"/>
      <c r="Q660" s="459"/>
      <c r="R660" s="459"/>
    </row>
    <row r="661" spans="1:18" ht="12.75" customHeight="1">
      <c r="A661" s="457"/>
      <c r="B661" s="457"/>
      <c r="C661" s="457"/>
      <c r="D661" s="51"/>
      <c r="E661" s="51"/>
      <c r="F661" s="51"/>
      <c r="G661" s="51"/>
      <c r="H661" s="51"/>
      <c r="I661" s="51"/>
      <c r="J661" s="51"/>
      <c r="K661" s="51"/>
      <c r="L661" s="51"/>
      <c r="M661" s="458"/>
      <c r="N661" s="459"/>
      <c r="O661" s="459"/>
      <c r="P661" s="459"/>
      <c r="Q661" s="459"/>
      <c r="R661" s="459"/>
    </row>
    <row r="662" spans="1:18" ht="12.75" customHeight="1">
      <c r="A662" s="457"/>
      <c r="B662" s="457"/>
      <c r="C662" s="457"/>
      <c r="D662" s="51"/>
      <c r="E662" s="51"/>
      <c r="F662" s="51"/>
      <c r="G662" s="51"/>
      <c r="H662" s="51"/>
      <c r="I662" s="51"/>
      <c r="J662" s="51"/>
      <c r="K662" s="51"/>
      <c r="L662" s="51"/>
      <c r="M662" s="458"/>
      <c r="N662" s="459"/>
      <c r="O662" s="459"/>
      <c r="P662" s="459"/>
      <c r="Q662" s="459"/>
      <c r="R662" s="459"/>
    </row>
    <row r="663" spans="1:18" ht="12.75" customHeight="1">
      <c r="A663" s="457"/>
      <c r="B663" s="457"/>
      <c r="C663" s="457"/>
      <c r="D663" s="51"/>
      <c r="E663" s="51"/>
      <c r="F663" s="51"/>
      <c r="G663" s="51"/>
      <c r="H663" s="51"/>
      <c r="I663" s="51"/>
      <c r="J663" s="51"/>
      <c r="K663" s="51"/>
      <c r="L663" s="51"/>
      <c r="M663" s="458"/>
      <c r="N663" s="459"/>
      <c r="O663" s="459"/>
      <c r="P663" s="459"/>
      <c r="Q663" s="459"/>
      <c r="R663" s="459"/>
    </row>
    <row r="664" spans="1:18" ht="12.75" customHeight="1">
      <c r="A664" s="457"/>
      <c r="B664" s="457"/>
      <c r="C664" s="457"/>
      <c r="D664" s="51"/>
      <c r="E664" s="51"/>
      <c r="F664" s="51"/>
      <c r="G664" s="51"/>
      <c r="H664" s="51"/>
      <c r="I664" s="51"/>
      <c r="J664" s="51"/>
      <c r="K664" s="51"/>
      <c r="L664" s="51"/>
      <c r="M664" s="458"/>
      <c r="N664" s="459"/>
      <c r="O664" s="459"/>
      <c r="P664" s="459"/>
      <c r="Q664" s="459"/>
      <c r="R664" s="459"/>
    </row>
    <row r="665" spans="1:18" ht="12.75" customHeight="1">
      <c r="A665" s="457"/>
      <c r="B665" s="457"/>
      <c r="C665" s="457"/>
      <c r="D665" s="51"/>
      <c r="E665" s="51"/>
      <c r="F665" s="51"/>
      <c r="G665" s="51"/>
      <c r="H665" s="51"/>
      <c r="I665" s="51"/>
      <c r="J665" s="51"/>
      <c r="K665" s="51"/>
      <c r="L665" s="51"/>
      <c r="M665" s="458"/>
      <c r="N665" s="459"/>
      <c r="O665" s="459"/>
      <c r="P665" s="459"/>
      <c r="Q665" s="459"/>
      <c r="R665" s="459"/>
    </row>
    <row r="666" spans="1:18" ht="12.75" customHeight="1">
      <c r="A666" s="457"/>
      <c r="B666" s="457"/>
      <c r="C666" s="457"/>
      <c r="D666" s="51"/>
      <c r="E666" s="51"/>
      <c r="F666" s="51"/>
      <c r="G666" s="51"/>
      <c r="H666" s="51"/>
      <c r="I666" s="51"/>
      <c r="J666" s="51"/>
      <c r="K666" s="51"/>
      <c r="L666" s="51"/>
      <c r="M666" s="458"/>
      <c r="N666" s="459"/>
      <c r="O666" s="459"/>
      <c r="P666" s="459"/>
      <c r="Q666" s="459"/>
      <c r="R666" s="459"/>
    </row>
    <row r="667" spans="1:18" ht="12.75" customHeight="1">
      <c r="A667" s="457"/>
      <c r="B667" s="457"/>
      <c r="C667" s="457"/>
      <c r="D667" s="51"/>
      <c r="E667" s="51"/>
      <c r="F667" s="51"/>
      <c r="G667" s="51"/>
      <c r="H667" s="51"/>
      <c r="I667" s="51"/>
      <c r="J667" s="51"/>
      <c r="K667" s="51"/>
      <c r="L667" s="51"/>
      <c r="M667" s="458"/>
      <c r="N667" s="459"/>
      <c r="O667" s="459"/>
      <c r="P667" s="459"/>
      <c r="Q667" s="459"/>
      <c r="R667" s="459"/>
    </row>
    <row r="668" spans="1:18" ht="12.75" customHeight="1">
      <c r="A668" s="457"/>
      <c r="B668" s="457"/>
      <c r="C668" s="457"/>
      <c r="D668" s="51"/>
      <c r="E668" s="51"/>
      <c r="F668" s="51"/>
      <c r="G668" s="51"/>
      <c r="H668" s="51"/>
      <c r="I668" s="51"/>
      <c r="J668" s="51"/>
      <c r="K668" s="51"/>
      <c r="L668" s="51"/>
      <c r="M668" s="458"/>
      <c r="N668" s="459"/>
      <c r="O668" s="459"/>
      <c r="P668" s="459"/>
      <c r="Q668" s="459"/>
      <c r="R668" s="459"/>
    </row>
    <row r="669" spans="1:18" ht="12.75" customHeight="1">
      <c r="A669" s="457"/>
      <c r="B669" s="457"/>
      <c r="C669" s="457"/>
      <c r="D669" s="51"/>
      <c r="E669" s="51"/>
      <c r="F669" s="51"/>
      <c r="G669" s="51"/>
      <c r="H669" s="51"/>
      <c r="I669" s="51"/>
      <c r="J669" s="51"/>
      <c r="K669" s="51"/>
      <c r="L669" s="51"/>
      <c r="M669" s="458"/>
      <c r="N669" s="459"/>
      <c r="O669" s="459"/>
      <c r="P669" s="459"/>
      <c r="Q669" s="459"/>
      <c r="R669" s="459"/>
    </row>
    <row r="670" spans="1:18" ht="12.75" customHeight="1">
      <c r="A670" s="457"/>
      <c r="B670" s="457"/>
      <c r="C670" s="457"/>
      <c r="D670" s="51"/>
      <c r="E670" s="51"/>
      <c r="F670" s="51"/>
      <c r="G670" s="51"/>
      <c r="H670" s="51"/>
      <c r="I670" s="51"/>
      <c r="J670" s="51"/>
      <c r="K670" s="51"/>
      <c r="L670" s="51"/>
      <c r="M670" s="458"/>
      <c r="N670" s="459"/>
      <c r="O670" s="459"/>
      <c r="P670" s="459"/>
      <c r="Q670" s="459"/>
      <c r="R670" s="459"/>
    </row>
    <row r="671" spans="1:18" ht="12.75" customHeight="1">
      <c r="A671" s="457"/>
      <c r="B671" s="457"/>
      <c r="C671" s="457"/>
      <c r="D671" s="51"/>
      <c r="E671" s="51"/>
      <c r="F671" s="51"/>
      <c r="G671" s="51"/>
      <c r="H671" s="51"/>
      <c r="I671" s="51"/>
      <c r="J671" s="51"/>
      <c r="K671" s="51"/>
      <c r="L671" s="51"/>
      <c r="M671" s="458"/>
      <c r="N671" s="459"/>
      <c r="O671" s="459"/>
      <c r="P671" s="459"/>
      <c r="Q671" s="459"/>
      <c r="R671" s="459"/>
    </row>
    <row r="672" spans="1:18" ht="12.75" customHeight="1">
      <c r="A672" s="457"/>
      <c r="B672" s="457"/>
      <c r="C672" s="457"/>
      <c r="D672" s="51"/>
      <c r="E672" s="51"/>
      <c r="F672" s="51"/>
      <c r="G672" s="51"/>
      <c r="H672" s="51"/>
      <c r="I672" s="51"/>
      <c r="J672" s="51"/>
      <c r="K672" s="51"/>
      <c r="L672" s="51"/>
      <c r="M672" s="458"/>
      <c r="N672" s="459"/>
      <c r="O672" s="459"/>
      <c r="P672" s="459"/>
      <c r="Q672" s="459"/>
      <c r="R672" s="459"/>
    </row>
    <row r="673" spans="1:18" ht="12.75" customHeight="1">
      <c r="A673" s="457"/>
      <c r="B673" s="457"/>
      <c r="C673" s="457"/>
      <c r="D673" s="51"/>
      <c r="E673" s="51"/>
      <c r="F673" s="51"/>
      <c r="G673" s="51"/>
      <c r="H673" s="51"/>
      <c r="I673" s="51"/>
      <c r="J673" s="51"/>
      <c r="K673" s="51"/>
      <c r="L673" s="51"/>
      <c r="M673" s="458"/>
      <c r="N673" s="459"/>
      <c r="O673" s="459"/>
      <c r="P673" s="459"/>
      <c r="Q673" s="459"/>
      <c r="R673" s="459"/>
    </row>
    <row r="674" spans="1:18" ht="12.75" customHeight="1">
      <c r="A674" s="457"/>
      <c r="B674" s="457"/>
      <c r="C674" s="457"/>
      <c r="D674" s="51"/>
      <c r="E674" s="51"/>
      <c r="F674" s="51"/>
      <c r="G674" s="51"/>
      <c r="H674" s="51"/>
      <c r="I674" s="51"/>
      <c r="J674" s="51"/>
      <c r="K674" s="51"/>
      <c r="L674" s="51"/>
      <c r="M674" s="458"/>
      <c r="N674" s="459"/>
      <c r="O674" s="459"/>
      <c r="P674" s="459"/>
      <c r="Q674" s="459"/>
      <c r="R674" s="459"/>
    </row>
    <row r="675" spans="1:18" ht="12.75" customHeight="1">
      <c r="A675" s="457"/>
      <c r="B675" s="457"/>
      <c r="C675" s="457"/>
      <c r="D675" s="51"/>
      <c r="E675" s="51"/>
      <c r="F675" s="51"/>
      <c r="G675" s="51"/>
      <c r="H675" s="51"/>
      <c r="I675" s="51"/>
      <c r="J675" s="51"/>
      <c r="K675" s="51"/>
      <c r="L675" s="51"/>
      <c r="M675" s="458"/>
      <c r="N675" s="459"/>
      <c r="O675" s="459"/>
      <c r="P675" s="459"/>
      <c r="Q675" s="459"/>
      <c r="R675" s="459"/>
    </row>
    <row r="676" spans="1:18" ht="12.75" customHeight="1">
      <c r="A676" s="457"/>
      <c r="B676" s="457"/>
      <c r="C676" s="457"/>
      <c r="D676" s="51"/>
      <c r="E676" s="51"/>
      <c r="F676" s="51"/>
      <c r="G676" s="51"/>
      <c r="H676" s="51"/>
      <c r="I676" s="51"/>
      <c r="J676" s="51"/>
      <c r="K676" s="51"/>
      <c r="L676" s="51"/>
      <c r="M676" s="458"/>
      <c r="N676" s="459"/>
      <c r="O676" s="459"/>
      <c r="P676" s="459"/>
      <c r="Q676" s="459"/>
      <c r="R676" s="459"/>
    </row>
    <row r="677" spans="1:18" ht="12.75" customHeight="1">
      <c r="A677" s="457"/>
      <c r="B677" s="457"/>
      <c r="C677" s="457"/>
      <c r="D677" s="51"/>
      <c r="E677" s="51"/>
      <c r="F677" s="51"/>
      <c r="G677" s="51"/>
      <c r="H677" s="51"/>
      <c r="I677" s="51"/>
      <c r="J677" s="51"/>
      <c r="K677" s="51"/>
      <c r="L677" s="51"/>
      <c r="M677" s="458"/>
      <c r="N677" s="459"/>
      <c r="O677" s="459"/>
      <c r="P677" s="459"/>
      <c r="Q677" s="459"/>
      <c r="R677" s="459"/>
    </row>
    <row r="678" spans="1:18" ht="12.75" customHeight="1">
      <c r="A678" s="457"/>
      <c r="B678" s="457"/>
      <c r="C678" s="457"/>
      <c r="D678" s="51"/>
      <c r="E678" s="51"/>
      <c r="F678" s="51"/>
      <c r="G678" s="51"/>
      <c r="H678" s="51"/>
      <c r="I678" s="51"/>
      <c r="J678" s="51"/>
      <c r="K678" s="51"/>
      <c r="L678" s="51"/>
      <c r="M678" s="458"/>
      <c r="N678" s="459"/>
      <c r="O678" s="459"/>
      <c r="P678" s="459"/>
      <c r="Q678" s="459"/>
      <c r="R678" s="459"/>
    </row>
    <row r="679" spans="1:18" ht="12.75" customHeight="1">
      <c r="A679" s="457"/>
      <c r="B679" s="457"/>
      <c r="C679" s="457"/>
      <c r="D679" s="51"/>
      <c r="E679" s="51"/>
      <c r="F679" s="51"/>
      <c r="G679" s="51"/>
      <c r="H679" s="51"/>
      <c r="I679" s="51"/>
      <c r="J679" s="51"/>
      <c r="K679" s="51"/>
      <c r="L679" s="51"/>
      <c r="M679" s="458"/>
      <c r="N679" s="459"/>
      <c r="O679" s="459"/>
      <c r="P679" s="459"/>
      <c r="Q679" s="459"/>
      <c r="R679" s="459"/>
    </row>
    <row r="680" spans="1:18" ht="12.75" customHeight="1">
      <c r="A680" s="457"/>
      <c r="B680" s="457"/>
      <c r="C680" s="457"/>
      <c r="D680" s="51"/>
      <c r="E680" s="51"/>
      <c r="F680" s="51"/>
      <c r="G680" s="51"/>
      <c r="H680" s="51"/>
      <c r="I680" s="51"/>
      <c r="J680" s="51"/>
      <c r="K680" s="51"/>
      <c r="L680" s="51"/>
      <c r="M680" s="458"/>
      <c r="N680" s="459"/>
      <c r="O680" s="459"/>
      <c r="P680" s="459"/>
      <c r="Q680" s="459"/>
      <c r="R680" s="459"/>
    </row>
    <row r="681" spans="1:18" ht="12.75" customHeight="1">
      <c r="A681" s="457"/>
      <c r="B681" s="457"/>
      <c r="C681" s="457"/>
      <c r="D681" s="51"/>
      <c r="E681" s="51"/>
      <c r="F681" s="51"/>
      <c r="G681" s="51"/>
      <c r="H681" s="51"/>
      <c r="I681" s="51"/>
      <c r="J681" s="51"/>
      <c r="K681" s="51"/>
      <c r="L681" s="51"/>
      <c r="M681" s="458"/>
      <c r="N681" s="459"/>
      <c r="O681" s="459"/>
      <c r="P681" s="459"/>
      <c r="Q681" s="459"/>
      <c r="R681" s="459"/>
    </row>
    <row r="682" spans="1:18" ht="12.75" customHeight="1">
      <c r="A682" s="457"/>
      <c r="B682" s="457"/>
      <c r="C682" s="457"/>
      <c r="D682" s="51"/>
      <c r="E682" s="51"/>
      <c r="F682" s="51"/>
      <c r="G682" s="51"/>
      <c r="H682" s="51"/>
      <c r="I682" s="51"/>
      <c r="J682" s="51"/>
      <c r="K682" s="51"/>
      <c r="L682" s="51"/>
      <c r="M682" s="458"/>
      <c r="N682" s="459"/>
      <c r="O682" s="459"/>
      <c r="P682" s="459"/>
      <c r="Q682" s="459"/>
      <c r="R682" s="459"/>
    </row>
    <row r="683" spans="1:18" ht="12.75" customHeight="1">
      <c r="A683" s="457"/>
      <c r="B683" s="457"/>
      <c r="C683" s="457"/>
      <c r="D683" s="51"/>
      <c r="E683" s="51"/>
      <c r="F683" s="51"/>
      <c r="G683" s="51"/>
      <c r="H683" s="51"/>
      <c r="I683" s="51"/>
      <c r="J683" s="51"/>
      <c r="K683" s="51"/>
      <c r="L683" s="51"/>
      <c r="M683" s="458"/>
      <c r="N683" s="459"/>
      <c r="O683" s="459"/>
      <c r="P683" s="459"/>
      <c r="Q683" s="459"/>
      <c r="R683" s="459"/>
    </row>
    <row r="684" spans="1:18" ht="12.75" customHeight="1">
      <c r="A684" s="457"/>
      <c r="B684" s="457"/>
      <c r="C684" s="457"/>
      <c r="D684" s="51"/>
      <c r="E684" s="51"/>
      <c r="F684" s="51"/>
      <c r="G684" s="51"/>
      <c r="H684" s="51"/>
      <c r="I684" s="51"/>
      <c r="J684" s="51"/>
      <c r="K684" s="51"/>
      <c r="L684" s="51"/>
      <c r="M684" s="458"/>
      <c r="N684" s="459"/>
      <c r="O684" s="459"/>
      <c r="P684" s="459"/>
      <c r="Q684" s="459"/>
      <c r="R684" s="459"/>
    </row>
    <row r="685" spans="1:18" ht="12.75" customHeight="1">
      <c r="A685" s="457"/>
      <c r="B685" s="457"/>
      <c r="C685" s="457"/>
      <c r="D685" s="51"/>
      <c r="E685" s="51"/>
      <c r="F685" s="51"/>
      <c r="G685" s="51"/>
      <c r="H685" s="51"/>
      <c r="I685" s="51"/>
      <c r="J685" s="51"/>
      <c r="K685" s="51"/>
      <c r="L685" s="51"/>
      <c r="M685" s="458"/>
      <c r="N685" s="459"/>
      <c r="O685" s="459"/>
      <c r="P685" s="459"/>
      <c r="Q685" s="459"/>
      <c r="R685" s="459"/>
    </row>
    <row r="686" spans="1:18" ht="12.75" customHeight="1">
      <c r="A686" s="457"/>
      <c r="B686" s="457"/>
      <c r="C686" s="457"/>
      <c r="D686" s="51"/>
      <c r="E686" s="51"/>
      <c r="F686" s="51"/>
      <c r="G686" s="51"/>
      <c r="H686" s="51"/>
      <c r="I686" s="51"/>
      <c r="J686" s="51"/>
      <c r="K686" s="51"/>
      <c r="L686" s="51"/>
      <c r="M686" s="458"/>
      <c r="N686" s="459"/>
      <c r="O686" s="459"/>
      <c r="P686" s="459"/>
      <c r="Q686" s="459"/>
      <c r="R686" s="459"/>
    </row>
    <row r="687" spans="1:18" ht="12.75" customHeight="1">
      <c r="A687" s="457"/>
      <c r="B687" s="457"/>
      <c r="C687" s="457"/>
      <c r="D687" s="51"/>
      <c r="E687" s="51"/>
      <c r="F687" s="51"/>
      <c r="G687" s="51"/>
      <c r="H687" s="51"/>
      <c r="I687" s="51"/>
      <c r="J687" s="51"/>
      <c r="K687" s="51"/>
      <c r="L687" s="51"/>
      <c r="M687" s="458"/>
      <c r="N687" s="459"/>
      <c r="O687" s="459"/>
      <c r="P687" s="459"/>
      <c r="Q687" s="459"/>
      <c r="R687" s="459"/>
    </row>
    <row r="688" spans="1:18" ht="12.75" customHeight="1">
      <c r="A688" s="457"/>
      <c r="B688" s="457"/>
      <c r="C688" s="457"/>
      <c r="D688" s="51"/>
      <c r="E688" s="51"/>
      <c r="F688" s="51"/>
      <c r="G688" s="51"/>
      <c r="H688" s="51"/>
      <c r="I688" s="51"/>
      <c r="J688" s="51"/>
      <c r="K688" s="51"/>
      <c r="L688" s="51"/>
      <c r="M688" s="458"/>
      <c r="N688" s="459"/>
      <c r="O688" s="459"/>
      <c r="P688" s="459"/>
      <c r="Q688" s="459"/>
      <c r="R688" s="459"/>
    </row>
    <row r="689" spans="1:18" ht="12.75" customHeight="1">
      <c r="A689" s="457"/>
      <c r="B689" s="457"/>
      <c r="C689" s="457"/>
      <c r="D689" s="51"/>
      <c r="E689" s="51"/>
      <c r="F689" s="51"/>
      <c r="G689" s="51"/>
      <c r="H689" s="51"/>
      <c r="I689" s="51"/>
      <c r="J689" s="51"/>
      <c r="K689" s="51"/>
      <c r="L689" s="51"/>
      <c r="M689" s="458"/>
      <c r="N689" s="459"/>
      <c r="O689" s="459"/>
      <c r="P689" s="459"/>
      <c r="Q689" s="459"/>
      <c r="R689" s="459"/>
    </row>
    <row r="690" spans="1:18" ht="12.75" customHeight="1">
      <c r="A690" s="457"/>
      <c r="B690" s="457"/>
      <c r="C690" s="457"/>
      <c r="D690" s="51"/>
      <c r="E690" s="51"/>
      <c r="F690" s="51"/>
      <c r="G690" s="51"/>
      <c r="H690" s="51"/>
      <c r="I690" s="51"/>
      <c r="J690" s="51"/>
      <c r="K690" s="51"/>
      <c r="L690" s="51"/>
      <c r="M690" s="458"/>
      <c r="N690" s="459"/>
      <c r="O690" s="459"/>
      <c r="P690" s="459"/>
      <c r="Q690" s="459"/>
      <c r="R690" s="459"/>
    </row>
    <row r="691" spans="1:18" ht="12.75" customHeight="1">
      <c r="A691" s="457"/>
      <c r="B691" s="457"/>
      <c r="C691" s="457"/>
      <c r="D691" s="51"/>
      <c r="E691" s="51"/>
      <c r="F691" s="51"/>
      <c r="G691" s="51"/>
      <c r="H691" s="51"/>
      <c r="I691" s="51"/>
      <c r="J691" s="51"/>
      <c r="K691" s="51"/>
      <c r="L691" s="51"/>
      <c r="M691" s="458"/>
      <c r="N691" s="459"/>
      <c r="O691" s="459"/>
      <c r="P691" s="459"/>
      <c r="Q691" s="459"/>
      <c r="R691" s="459"/>
    </row>
    <row r="692" spans="1:18" ht="12.75" customHeight="1">
      <c r="A692" s="457"/>
      <c r="B692" s="457"/>
      <c r="C692" s="457"/>
      <c r="D692" s="51"/>
      <c r="E692" s="51"/>
      <c r="F692" s="51"/>
      <c r="G692" s="51"/>
      <c r="H692" s="51"/>
      <c r="I692" s="51"/>
      <c r="J692" s="51"/>
      <c r="K692" s="51"/>
      <c r="L692" s="51"/>
      <c r="M692" s="458"/>
      <c r="N692" s="459"/>
      <c r="O692" s="459"/>
      <c r="P692" s="459"/>
      <c r="Q692" s="459"/>
      <c r="R692" s="459"/>
    </row>
    <row r="693" spans="1:18" ht="12.75" customHeight="1">
      <c r="A693" s="457"/>
      <c r="B693" s="457"/>
      <c r="C693" s="457"/>
      <c r="D693" s="51"/>
      <c r="E693" s="51"/>
      <c r="F693" s="51"/>
      <c r="G693" s="51"/>
      <c r="H693" s="51"/>
      <c r="I693" s="51"/>
      <c r="J693" s="51"/>
      <c r="K693" s="51"/>
      <c r="L693" s="51"/>
      <c r="M693" s="458"/>
      <c r="N693" s="459"/>
      <c r="O693" s="459"/>
      <c r="P693" s="459"/>
      <c r="Q693" s="459"/>
      <c r="R693" s="459"/>
    </row>
    <row r="694" spans="1:18" ht="12.75" customHeight="1">
      <c r="A694" s="457"/>
      <c r="B694" s="457"/>
      <c r="C694" s="457"/>
      <c r="D694" s="51"/>
      <c r="E694" s="51"/>
      <c r="F694" s="51"/>
      <c r="G694" s="51"/>
      <c r="H694" s="51"/>
      <c r="I694" s="51"/>
      <c r="J694" s="51"/>
      <c r="K694" s="51"/>
      <c r="L694" s="51"/>
      <c r="M694" s="458"/>
      <c r="N694" s="459"/>
      <c r="O694" s="459"/>
      <c r="P694" s="459"/>
      <c r="Q694" s="459"/>
      <c r="R694" s="459"/>
    </row>
    <row r="695" spans="1:18" ht="12.75" customHeight="1">
      <c r="A695" s="457"/>
      <c r="B695" s="457"/>
      <c r="C695" s="457"/>
      <c r="D695" s="51"/>
      <c r="E695" s="51"/>
      <c r="F695" s="51"/>
      <c r="G695" s="51"/>
      <c r="H695" s="51"/>
      <c r="I695" s="51"/>
      <c r="J695" s="51"/>
      <c r="K695" s="51"/>
      <c r="L695" s="51"/>
      <c r="M695" s="458"/>
      <c r="N695" s="459"/>
      <c r="O695" s="459"/>
      <c r="P695" s="459"/>
      <c r="Q695" s="459"/>
      <c r="R695" s="459"/>
    </row>
    <row r="696" spans="1:18" ht="12.75" customHeight="1">
      <c r="A696" s="457"/>
      <c r="B696" s="457"/>
      <c r="C696" s="457"/>
      <c r="D696" s="51"/>
      <c r="E696" s="51"/>
      <c r="F696" s="51"/>
      <c r="G696" s="51"/>
      <c r="H696" s="51"/>
      <c r="I696" s="51"/>
      <c r="J696" s="51"/>
      <c r="K696" s="51"/>
      <c r="L696" s="51"/>
      <c r="M696" s="458"/>
      <c r="N696" s="459"/>
      <c r="O696" s="459"/>
      <c r="P696" s="459"/>
      <c r="Q696" s="459"/>
      <c r="R696" s="459"/>
    </row>
    <row r="697" spans="1:18" ht="12.75" customHeight="1">
      <c r="A697" s="457"/>
      <c r="B697" s="457"/>
      <c r="C697" s="457"/>
      <c r="D697" s="51"/>
      <c r="E697" s="51"/>
      <c r="F697" s="51"/>
      <c r="G697" s="51"/>
      <c r="H697" s="51"/>
      <c r="I697" s="51"/>
      <c r="J697" s="51"/>
      <c r="K697" s="51"/>
      <c r="L697" s="51"/>
      <c r="M697" s="458"/>
      <c r="N697" s="459"/>
      <c r="O697" s="459"/>
      <c r="P697" s="459"/>
      <c r="Q697" s="459"/>
      <c r="R697" s="459"/>
    </row>
    <row r="698" spans="1:18" ht="12.75" customHeight="1">
      <c r="A698" s="457"/>
      <c r="B698" s="457"/>
      <c r="C698" s="457"/>
      <c r="D698" s="51"/>
      <c r="E698" s="51"/>
      <c r="F698" s="51"/>
      <c r="G698" s="51"/>
      <c r="H698" s="51"/>
      <c r="I698" s="51"/>
      <c r="J698" s="51"/>
      <c r="K698" s="51"/>
      <c r="L698" s="51"/>
      <c r="M698" s="458"/>
      <c r="N698" s="459"/>
      <c r="O698" s="459"/>
      <c r="P698" s="459"/>
      <c r="Q698" s="459"/>
      <c r="R698" s="459"/>
    </row>
    <row r="699" spans="1:18" ht="12.75" customHeight="1">
      <c r="A699" s="457"/>
      <c r="B699" s="457"/>
      <c r="C699" s="457"/>
      <c r="D699" s="51"/>
      <c r="E699" s="51"/>
      <c r="F699" s="51"/>
      <c r="G699" s="51"/>
      <c r="H699" s="51"/>
      <c r="I699" s="51"/>
      <c r="J699" s="51"/>
      <c r="K699" s="51"/>
      <c r="L699" s="51"/>
      <c r="M699" s="458"/>
      <c r="N699" s="459"/>
      <c r="O699" s="459"/>
      <c r="P699" s="459"/>
      <c r="Q699" s="459"/>
      <c r="R699" s="459"/>
    </row>
    <row r="700" spans="1:18" ht="12.75" customHeight="1">
      <c r="A700" s="457"/>
      <c r="B700" s="457"/>
      <c r="C700" s="457"/>
      <c r="D700" s="51"/>
      <c r="E700" s="51"/>
      <c r="F700" s="51"/>
      <c r="G700" s="51"/>
      <c r="H700" s="51"/>
      <c r="I700" s="51"/>
      <c r="J700" s="51"/>
      <c r="K700" s="51"/>
      <c r="L700" s="51"/>
      <c r="M700" s="458"/>
      <c r="N700" s="459"/>
      <c r="O700" s="459"/>
      <c r="P700" s="459"/>
      <c r="Q700" s="459"/>
      <c r="R700" s="459"/>
    </row>
    <row r="701" spans="1:18" ht="12.75" customHeight="1">
      <c r="A701" s="457"/>
      <c r="B701" s="457"/>
      <c r="C701" s="457"/>
      <c r="D701" s="51"/>
      <c r="E701" s="51"/>
      <c r="F701" s="51"/>
      <c r="G701" s="51"/>
      <c r="H701" s="51"/>
      <c r="I701" s="51"/>
      <c r="J701" s="51"/>
      <c r="K701" s="51"/>
      <c r="L701" s="51"/>
      <c r="M701" s="458"/>
      <c r="N701" s="459"/>
      <c r="O701" s="459"/>
      <c r="P701" s="459"/>
      <c r="Q701" s="459"/>
      <c r="R701" s="459"/>
    </row>
    <row r="702" spans="1:18" ht="12.75" customHeight="1">
      <c r="A702" s="457"/>
      <c r="B702" s="457"/>
      <c r="C702" s="457"/>
      <c r="D702" s="51"/>
      <c r="E702" s="51"/>
      <c r="F702" s="51"/>
      <c r="G702" s="51"/>
      <c r="H702" s="51"/>
      <c r="I702" s="51"/>
      <c r="J702" s="51"/>
      <c r="K702" s="51"/>
      <c r="L702" s="51"/>
      <c r="M702" s="458"/>
      <c r="N702" s="459"/>
      <c r="O702" s="459"/>
      <c r="P702" s="459"/>
      <c r="Q702" s="459"/>
      <c r="R702" s="459"/>
    </row>
    <row r="703" spans="1:18" ht="12.75" customHeight="1">
      <c r="A703" s="457"/>
      <c r="B703" s="457"/>
      <c r="C703" s="457"/>
      <c r="D703" s="51"/>
      <c r="E703" s="51"/>
      <c r="F703" s="51"/>
      <c r="G703" s="51"/>
      <c r="H703" s="51"/>
      <c r="I703" s="51"/>
      <c r="J703" s="51"/>
      <c r="K703" s="51"/>
      <c r="L703" s="51"/>
      <c r="M703" s="458"/>
      <c r="N703" s="459"/>
      <c r="O703" s="459"/>
      <c r="P703" s="459"/>
      <c r="Q703" s="459"/>
      <c r="R703" s="459"/>
    </row>
    <row r="704" spans="1:18" ht="12.75" customHeight="1">
      <c r="A704" s="457"/>
      <c r="B704" s="457"/>
      <c r="C704" s="457"/>
      <c r="D704" s="51"/>
      <c r="E704" s="51"/>
      <c r="F704" s="51"/>
      <c r="G704" s="51"/>
      <c r="H704" s="51"/>
      <c r="I704" s="51"/>
      <c r="J704" s="51"/>
      <c r="K704" s="51"/>
      <c r="L704" s="51"/>
      <c r="M704" s="458"/>
      <c r="N704" s="459"/>
      <c r="O704" s="459"/>
      <c r="P704" s="459"/>
      <c r="Q704" s="459"/>
      <c r="R704" s="459"/>
    </row>
    <row r="705" spans="1:18" ht="12.75" customHeight="1">
      <c r="A705" s="457"/>
      <c r="B705" s="457"/>
      <c r="C705" s="457"/>
      <c r="D705" s="51"/>
      <c r="E705" s="51"/>
      <c r="F705" s="51"/>
      <c r="G705" s="51"/>
      <c r="H705" s="51"/>
      <c r="I705" s="51"/>
      <c r="J705" s="51"/>
      <c r="K705" s="51"/>
      <c r="L705" s="51"/>
      <c r="M705" s="458"/>
      <c r="N705" s="459"/>
      <c r="O705" s="459"/>
      <c r="P705" s="459"/>
      <c r="Q705" s="459"/>
      <c r="R705" s="459"/>
    </row>
    <row r="706" spans="1:18" ht="12.75" customHeight="1">
      <c r="A706" s="457"/>
      <c r="B706" s="457"/>
      <c r="C706" s="457"/>
      <c r="D706" s="51"/>
      <c r="E706" s="51"/>
      <c r="F706" s="51"/>
      <c r="G706" s="51"/>
      <c r="H706" s="51"/>
      <c r="I706" s="51"/>
      <c r="J706" s="51"/>
      <c r="K706" s="51"/>
      <c r="L706" s="51"/>
      <c r="M706" s="458"/>
      <c r="N706" s="459"/>
      <c r="O706" s="459"/>
      <c r="P706" s="459"/>
      <c r="Q706" s="459"/>
      <c r="R706" s="459"/>
    </row>
    <row r="707" spans="1:18" ht="12.75" customHeight="1">
      <c r="A707" s="457"/>
      <c r="B707" s="457"/>
      <c r="C707" s="457"/>
      <c r="D707" s="51"/>
      <c r="E707" s="51"/>
      <c r="F707" s="51"/>
      <c r="G707" s="51"/>
      <c r="H707" s="51"/>
      <c r="I707" s="51"/>
      <c r="J707" s="51"/>
      <c r="K707" s="51"/>
      <c r="L707" s="51"/>
      <c r="M707" s="458"/>
      <c r="N707" s="459"/>
      <c r="O707" s="459"/>
      <c r="P707" s="459"/>
      <c r="Q707" s="459"/>
      <c r="R707" s="459"/>
    </row>
    <row r="708" spans="1:18" ht="12.75" customHeight="1">
      <c r="A708" s="457"/>
      <c r="B708" s="457"/>
      <c r="C708" s="457"/>
      <c r="D708" s="51"/>
      <c r="E708" s="51"/>
      <c r="F708" s="51"/>
      <c r="G708" s="51"/>
      <c r="H708" s="51"/>
      <c r="I708" s="51"/>
      <c r="J708" s="51"/>
      <c r="K708" s="51"/>
      <c r="L708" s="51"/>
      <c r="M708" s="458"/>
      <c r="N708" s="459"/>
      <c r="O708" s="459"/>
      <c r="P708" s="459"/>
      <c r="Q708" s="459"/>
      <c r="R708" s="459"/>
    </row>
    <row r="709" spans="1:18" ht="12.75" customHeight="1">
      <c r="A709" s="457"/>
      <c r="B709" s="457"/>
      <c r="C709" s="457"/>
      <c r="D709" s="51"/>
      <c r="E709" s="51"/>
      <c r="F709" s="51"/>
      <c r="G709" s="51"/>
      <c r="H709" s="51"/>
      <c r="I709" s="51"/>
      <c r="J709" s="51"/>
      <c r="K709" s="51"/>
      <c r="L709" s="51"/>
      <c r="M709" s="458"/>
      <c r="N709" s="459"/>
      <c r="O709" s="459"/>
      <c r="P709" s="459"/>
      <c r="Q709" s="459"/>
      <c r="R709" s="459"/>
    </row>
    <row r="710" spans="1:18" ht="12.75" customHeight="1">
      <c r="A710" s="457"/>
      <c r="B710" s="457"/>
      <c r="C710" s="457"/>
      <c r="D710" s="51"/>
      <c r="E710" s="51"/>
      <c r="F710" s="51"/>
      <c r="G710" s="51"/>
      <c r="H710" s="51"/>
      <c r="I710" s="51"/>
      <c r="J710" s="51"/>
      <c r="K710" s="51"/>
      <c r="L710" s="51"/>
      <c r="M710" s="458"/>
      <c r="N710" s="459"/>
      <c r="O710" s="459"/>
      <c r="P710" s="459"/>
      <c r="Q710" s="459"/>
      <c r="R710" s="459"/>
    </row>
    <row r="711" spans="1:18" ht="12.75" customHeight="1">
      <c r="A711" s="457"/>
      <c r="B711" s="457"/>
      <c r="C711" s="457"/>
      <c r="D711" s="51"/>
      <c r="E711" s="51"/>
      <c r="F711" s="51"/>
      <c r="G711" s="51"/>
      <c r="H711" s="51"/>
      <c r="I711" s="51"/>
      <c r="J711" s="51"/>
      <c r="K711" s="51"/>
      <c r="L711" s="51"/>
      <c r="M711" s="458"/>
      <c r="N711" s="459"/>
      <c r="O711" s="459"/>
      <c r="P711" s="459"/>
      <c r="Q711" s="459"/>
      <c r="R711" s="459"/>
    </row>
    <row r="712" spans="1:18" ht="12.75" customHeight="1">
      <c r="A712" s="457"/>
      <c r="B712" s="457"/>
      <c r="C712" s="457"/>
      <c r="D712" s="51"/>
      <c r="E712" s="51"/>
      <c r="F712" s="51"/>
      <c r="G712" s="51"/>
      <c r="H712" s="51"/>
      <c r="I712" s="51"/>
      <c r="J712" s="51"/>
      <c r="K712" s="51"/>
      <c r="L712" s="51"/>
      <c r="M712" s="458"/>
      <c r="N712" s="459"/>
      <c r="O712" s="459"/>
      <c r="P712" s="459"/>
      <c r="Q712" s="459"/>
      <c r="R712" s="459"/>
    </row>
    <row r="713" spans="1:18" ht="12.75" customHeight="1">
      <c r="A713" s="457"/>
      <c r="B713" s="457"/>
      <c r="C713" s="457"/>
      <c r="D713" s="51"/>
      <c r="E713" s="51"/>
      <c r="F713" s="51"/>
      <c r="G713" s="51"/>
      <c r="H713" s="51"/>
      <c r="I713" s="51"/>
      <c r="J713" s="51"/>
      <c r="K713" s="51"/>
      <c r="L713" s="51"/>
      <c r="M713" s="458"/>
      <c r="N713" s="459"/>
      <c r="O713" s="459"/>
      <c r="P713" s="459"/>
      <c r="Q713" s="459"/>
      <c r="R713" s="459"/>
    </row>
    <row r="714" spans="1:18" ht="12.75" customHeight="1">
      <c r="A714" s="457"/>
      <c r="B714" s="457"/>
      <c r="C714" s="457"/>
      <c r="D714" s="51"/>
      <c r="E714" s="51"/>
      <c r="F714" s="51"/>
      <c r="G714" s="51"/>
      <c r="H714" s="51"/>
      <c r="I714" s="51"/>
      <c r="J714" s="51"/>
      <c r="K714" s="51"/>
      <c r="L714" s="51"/>
      <c r="M714" s="458"/>
      <c r="N714" s="459"/>
      <c r="O714" s="459"/>
      <c r="P714" s="459"/>
      <c r="Q714" s="459"/>
      <c r="R714" s="459"/>
    </row>
    <row r="715" spans="1:18" ht="12.75" customHeight="1">
      <c r="A715" s="457"/>
      <c r="B715" s="457"/>
      <c r="C715" s="457"/>
      <c r="D715" s="51"/>
      <c r="E715" s="51"/>
      <c r="F715" s="51"/>
      <c r="G715" s="51"/>
      <c r="H715" s="51"/>
      <c r="I715" s="51"/>
      <c r="J715" s="51"/>
      <c r="K715" s="51"/>
      <c r="L715" s="51"/>
      <c r="M715" s="458"/>
      <c r="N715" s="459"/>
      <c r="O715" s="459"/>
      <c r="P715" s="459"/>
      <c r="Q715" s="459"/>
      <c r="R715" s="459"/>
    </row>
    <row r="716" spans="1:18" ht="12.75" customHeight="1">
      <c r="A716" s="457"/>
      <c r="B716" s="457"/>
      <c r="C716" s="457"/>
      <c r="D716" s="51"/>
      <c r="E716" s="51"/>
      <c r="F716" s="51"/>
      <c r="G716" s="51"/>
      <c r="H716" s="51"/>
      <c r="I716" s="51"/>
      <c r="J716" s="51"/>
      <c r="K716" s="51"/>
      <c r="L716" s="51"/>
      <c r="M716" s="458"/>
      <c r="N716" s="459"/>
      <c r="O716" s="459"/>
      <c r="P716" s="459"/>
      <c r="Q716" s="459"/>
      <c r="R716" s="459"/>
    </row>
    <row r="717" spans="1:18" ht="12.75" customHeight="1">
      <c r="A717" s="457"/>
      <c r="B717" s="457"/>
      <c r="C717" s="457"/>
      <c r="D717" s="51"/>
      <c r="E717" s="51"/>
      <c r="F717" s="51"/>
      <c r="G717" s="51"/>
      <c r="H717" s="51"/>
      <c r="I717" s="51"/>
      <c r="J717" s="51"/>
      <c r="K717" s="51"/>
      <c r="L717" s="51"/>
      <c r="M717" s="458"/>
      <c r="N717" s="459"/>
      <c r="O717" s="459"/>
      <c r="P717" s="459"/>
      <c r="Q717" s="459"/>
      <c r="R717" s="459"/>
    </row>
    <row r="718" spans="1:18" ht="12.75" customHeight="1">
      <c r="A718" s="457"/>
      <c r="B718" s="457"/>
      <c r="C718" s="457"/>
      <c r="D718" s="51"/>
      <c r="E718" s="51"/>
      <c r="F718" s="51"/>
      <c r="G718" s="51"/>
      <c r="H718" s="51"/>
      <c r="I718" s="51"/>
      <c r="J718" s="51"/>
      <c r="K718" s="51"/>
      <c r="L718" s="51"/>
      <c r="M718" s="458"/>
      <c r="N718" s="459"/>
      <c r="O718" s="459"/>
      <c r="P718" s="459"/>
      <c r="Q718" s="459"/>
      <c r="R718" s="459"/>
    </row>
    <row r="719" spans="1:18" ht="12.75" customHeight="1">
      <c r="A719" s="457"/>
      <c r="B719" s="457"/>
      <c r="C719" s="457"/>
      <c r="D719" s="51"/>
      <c r="E719" s="51"/>
      <c r="F719" s="51"/>
      <c r="G719" s="51"/>
      <c r="H719" s="51"/>
      <c r="I719" s="51"/>
      <c r="J719" s="51"/>
      <c r="K719" s="51"/>
      <c r="L719" s="51"/>
      <c r="M719" s="458"/>
      <c r="N719" s="459"/>
      <c r="O719" s="459"/>
      <c r="P719" s="459"/>
      <c r="Q719" s="459"/>
      <c r="R719" s="459"/>
    </row>
    <row r="720" spans="1:18" ht="12.75" customHeight="1">
      <c r="A720" s="457"/>
      <c r="B720" s="457"/>
      <c r="C720" s="457"/>
      <c r="D720" s="51"/>
      <c r="E720" s="51"/>
      <c r="F720" s="51"/>
      <c r="G720" s="51"/>
      <c r="H720" s="51"/>
      <c r="I720" s="51"/>
      <c r="J720" s="51"/>
      <c r="K720" s="51"/>
      <c r="L720" s="51"/>
      <c r="M720" s="458"/>
      <c r="N720" s="459"/>
      <c r="O720" s="459"/>
      <c r="P720" s="459"/>
      <c r="Q720" s="459"/>
      <c r="R720" s="459"/>
    </row>
    <row r="721" spans="1:18" ht="12.75" customHeight="1">
      <c r="A721" s="457"/>
      <c r="B721" s="457"/>
      <c r="C721" s="457"/>
      <c r="D721" s="51"/>
      <c r="E721" s="51"/>
      <c r="F721" s="51"/>
      <c r="G721" s="51"/>
      <c r="H721" s="51"/>
      <c r="I721" s="51"/>
      <c r="J721" s="51"/>
      <c r="K721" s="51"/>
      <c r="L721" s="51"/>
      <c r="M721" s="458"/>
      <c r="N721" s="459"/>
      <c r="O721" s="459"/>
      <c r="P721" s="459"/>
      <c r="Q721" s="459"/>
      <c r="R721" s="459"/>
    </row>
    <row r="722" spans="1:18" ht="12.75" customHeight="1">
      <c r="A722" s="457"/>
      <c r="B722" s="457"/>
      <c r="C722" s="457"/>
      <c r="D722" s="51"/>
      <c r="E722" s="51"/>
      <c r="F722" s="51"/>
      <c r="G722" s="51"/>
      <c r="H722" s="51"/>
      <c r="I722" s="51"/>
      <c r="J722" s="51"/>
      <c r="K722" s="51"/>
      <c r="L722" s="51"/>
      <c r="M722" s="458"/>
      <c r="N722" s="459"/>
      <c r="O722" s="459"/>
      <c r="P722" s="459"/>
      <c r="Q722" s="459"/>
      <c r="R722" s="459"/>
    </row>
    <row r="723" spans="1:18" ht="12.75" customHeight="1">
      <c r="A723" s="457"/>
      <c r="B723" s="457"/>
      <c r="C723" s="457"/>
      <c r="D723" s="51"/>
      <c r="E723" s="51"/>
      <c r="F723" s="51"/>
      <c r="G723" s="51"/>
      <c r="H723" s="51"/>
      <c r="I723" s="51"/>
      <c r="J723" s="51"/>
      <c r="K723" s="51"/>
      <c r="L723" s="51"/>
      <c r="M723" s="458"/>
      <c r="N723" s="459"/>
      <c r="O723" s="459"/>
      <c r="P723" s="459"/>
      <c r="Q723" s="459"/>
      <c r="R723" s="459"/>
    </row>
    <row r="724" spans="1:18" ht="12.75" customHeight="1">
      <c r="A724" s="457"/>
      <c r="B724" s="457"/>
      <c r="C724" s="457"/>
      <c r="D724" s="51"/>
      <c r="E724" s="51"/>
      <c r="F724" s="51"/>
      <c r="G724" s="51"/>
      <c r="H724" s="51"/>
      <c r="I724" s="51"/>
      <c r="J724" s="51"/>
      <c r="K724" s="51"/>
      <c r="L724" s="51"/>
      <c r="M724" s="458"/>
      <c r="N724" s="459"/>
      <c r="O724" s="459"/>
      <c r="P724" s="459"/>
      <c r="Q724" s="459"/>
      <c r="R724" s="459"/>
    </row>
    <row r="725" spans="1:18" ht="12.75" customHeight="1">
      <c r="A725" s="457"/>
      <c r="B725" s="457"/>
      <c r="C725" s="457"/>
      <c r="D725" s="51"/>
      <c r="E725" s="51"/>
      <c r="F725" s="51"/>
      <c r="G725" s="51"/>
      <c r="H725" s="51"/>
      <c r="I725" s="51"/>
      <c r="J725" s="51"/>
      <c r="K725" s="51"/>
      <c r="L725" s="51"/>
      <c r="M725" s="458"/>
      <c r="N725" s="459"/>
      <c r="O725" s="459"/>
      <c r="P725" s="459"/>
      <c r="Q725" s="459"/>
      <c r="R725" s="459"/>
    </row>
    <row r="726" spans="1:18" ht="12.75" customHeight="1">
      <c r="A726" s="457"/>
      <c r="B726" s="457"/>
      <c r="C726" s="457"/>
      <c r="D726" s="51"/>
      <c r="E726" s="51"/>
      <c r="F726" s="51"/>
      <c r="G726" s="51"/>
      <c r="H726" s="51"/>
      <c r="I726" s="51"/>
      <c r="J726" s="51"/>
      <c r="K726" s="51"/>
      <c r="L726" s="51"/>
      <c r="M726" s="458"/>
      <c r="N726" s="459"/>
      <c r="O726" s="459"/>
      <c r="P726" s="459"/>
      <c r="Q726" s="459"/>
      <c r="R726" s="459"/>
    </row>
    <row r="727" spans="1:18" ht="12.75" customHeight="1">
      <c r="A727" s="457"/>
      <c r="B727" s="457"/>
      <c r="C727" s="457"/>
      <c r="D727" s="51"/>
      <c r="E727" s="51"/>
      <c r="F727" s="51"/>
      <c r="G727" s="51"/>
      <c r="H727" s="51"/>
      <c r="I727" s="51"/>
      <c r="J727" s="51"/>
      <c r="K727" s="51"/>
      <c r="L727" s="51"/>
      <c r="M727" s="458"/>
      <c r="N727" s="459"/>
      <c r="O727" s="459"/>
      <c r="P727" s="459"/>
      <c r="Q727" s="459"/>
      <c r="R727" s="459"/>
    </row>
    <row r="728" spans="1:18" ht="12.75" customHeight="1">
      <c r="A728" s="457"/>
      <c r="B728" s="457"/>
      <c r="C728" s="457"/>
      <c r="D728" s="51"/>
      <c r="E728" s="51"/>
      <c r="F728" s="51"/>
      <c r="G728" s="51"/>
      <c r="H728" s="51"/>
      <c r="I728" s="51"/>
      <c r="J728" s="51"/>
      <c r="K728" s="51"/>
      <c r="L728" s="51"/>
      <c r="M728" s="458"/>
      <c r="N728" s="459"/>
      <c r="O728" s="459"/>
      <c r="P728" s="459"/>
      <c r="Q728" s="459"/>
      <c r="R728" s="459"/>
    </row>
    <row r="729" spans="1:18" ht="12.75" customHeight="1">
      <c r="A729" s="457"/>
      <c r="B729" s="457"/>
      <c r="C729" s="457"/>
      <c r="D729" s="51"/>
      <c r="E729" s="51"/>
      <c r="F729" s="51"/>
      <c r="G729" s="51"/>
      <c r="H729" s="51"/>
      <c r="I729" s="51"/>
      <c r="J729" s="51"/>
      <c r="K729" s="51"/>
      <c r="L729" s="51"/>
      <c r="M729" s="458"/>
      <c r="N729" s="459"/>
      <c r="O729" s="459"/>
      <c r="P729" s="459"/>
      <c r="Q729" s="459"/>
      <c r="R729" s="459"/>
    </row>
    <row r="730" spans="1:18" ht="12.75" customHeight="1">
      <c r="A730" s="457"/>
      <c r="B730" s="457"/>
      <c r="C730" s="457"/>
      <c r="D730" s="51"/>
      <c r="E730" s="51"/>
      <c r="F730" s="51"/>
      <c r="G730" s="51"/>
      <c r="H730" s="51"/>
      <c r="I730" s="51"/>
      <c r="J730" s="51"/>
      <c r="K730" s="51"/>
      <c r="L730" s="51"/>
      <c r="M730" s="458"/>
      <c r="N730" s="459"/>
      <c r="O730" s="459"/>
      <c r="P730" s="459"/>
      <c r="Q730" s="459"/>
      <c r="R730" s="459"/>
    </row>
    <row r="731" spans="1:18" ht="12.75" customHeight="1">
      <c r="A731" s="457"/>
      <c r="B731" s="457"/>
      <c r="C731" s="457"/>
      <c r="D731" s="51"/>
      <c r="E731" s="51"/>
      <c r="F731" s="51"/>
      <c r="G731" s="51"/>
      <c r="H731" s="51"/>
      <c r="I731" s="51"/>
      <c r="J731" s="51"/>
      <c r="K731" s="51"/>
      <c r="L731" s="51"/>
      <c r="M731" s="458"/>
      <c r="N731" s="459"/>
      <c r="O731" s="459"/>
      <c r="P731" s="459"/>
      <c r="Q731" s="459"/>
      <c r="R731" s="459"/>
    </row>
    <row r="732" spans="1:18" ht="12.75" customHeight="1">
      <c r="A732" s="457"/>
      <c r="B732" s="457"/>
      <c r="C732" s="457"/>
      <c r="D732" s="51"/>
      <c r="E732" s="51"/>
      <c r="F732" s="51"/>
      <c r="G732" s="51"/>
      <c r="H732" s="51"/>
      <c r="I732" s="51"/>
      <c r="J732" s="51"/>
      <c r="K732" s="51"/>
      <c r="L732" s="51"/>
      <c r="M732" s="458"/>
      <c r="N732" s="459"/>
      <c r="O732" s="459"/>
      <c r="P732" s="459"/>
      <c r="Q732" s="459"/>
      <c r="R732" s="459"/>
    </row>
    <row r="733" spans="1:18" ht="12.75" customHeight="1">
      <c r="A733" s="457"/>
      <c r="B733" s="457"/>
      <c r="C733" s="457"/>
      <c r="D733" s="51"/>
      <c r="E733" s="51"/>
      <c r="F733" s="51"/>
      <c r="G733" s="51"/>
      <c r="H733" s="51"/>
      <c r="I733" s="51"/>
      <c r="J733" s="51"/>
      <c r="K733" s="51"/>
      <c r="L733" s="51"/>
      <c r="M733" s="458"/>
      <c r="N733" s="459"/>
      <c r="O733" s="459"/>
      <c r="P733" s="459"/>
      <c r="Q733" s="459"/>
      <c r="R733" s="459"/>
    </row>
    <row r="734" spans="1:18" ht="12.75" customHeight="1">
      <c r="A734" s="457"/>
      <c r="B734" s="457"/>
      <c r="C734" s="457"/>
      <c r="D734" s="51"/>
      <c r="E734" s="51"/>
      <c r="F734" s="51"/>
      <c r="G734" s="51"/>
      <c r="H734" s="51"/>
      <c r="I734" s="51"/>
      <c r="J734" s="51"/>
      <c r="K734" s="51"/>
      <c r="L734" s="51"/>
      <c r="M734" s="458"/>
      <c r="N734" s="459"/>
      <c r="O734" s="459"/>
      <c r="P734" s="459"/>
      <c r="Q734" s="459"/>
      <c r="R734" s="459"/>
    </row>
    <row r="735" spans="1:18" ht="12.75" customHeight="1">
      <c r="A735" s="457"/>
      <c r="B735" s="457"/>
      <c r="C735" s="457"/>
      <c r="D735" s="51"/>
      <c r="E735" s="51"/>
      <c r="F735" s="51"/>
      <c r="G735" s="51"/>
      <c r="H735" s="51"/>
      <c r="I735" s="51"/>
      <c r="J735" s="51"/>
      <c r="K735" s="51"/>
      <c r="L735" s="51"/>
      <c r="M735" s="458"/>
      <c r="N735" s="459"/>
      <c r="O735" s="459"/>
      <c r="P735" s="459"/>
      <c r="Q735" s="459"/>
      <c r="R735" s="459"/>
    </row>
    <row r="736" spans="1:18" ht="12.75" customHeight="1">
      <c r="A736" s="457"/>
      <c r="B736" s="457"/>
      <c r="C736" s="457"/>
      <c r="D736" s="51"/>
      <c r="E736" s="51"/>
      <c r="F736" s="51"/>
      <c r="G736" s="51"/>
      <c r="H736" s="51"/>
      <c r="I736" s="51"/>
      <c r="J736" s="51"/>
      <c r="K736" s="51"/>
      <c r="L736" s="51"/>
      <c r="M736" s="458"/>
      <c r="N736" s="459"/>
      <c r="O736" s="459"/>
      <c r="P736" s="459"/>
      <c r="Q736" s="459"/>
      <c r="R736" s="459"/>
    </row>
    <row r="737" spans="1:18" ht="12.75" customHeight="1">
      <c r="A737" s="457"/>
      <c r="B737" s="457"/>
      <c r="C737" s="457"/>
      <c r="D737" s="51"/>
      <c r="E737" s="51"/>
      <c r="F737" s="51"/>
      <c r="G737" s="51"/>
      <c r="H737" s="51"/>
      <c r="I737" s="51"/>
      <c r="J737" s="51"/>
      <c r="K737" s="51"/>
      <c r="L737" s="51"/>
      <c r="M737" s="458"/>
      <c r="N737" s="459"/>
      <c r="O737" s="459"/>
      <c r="P737" s="459"/>
      <c r="Q737" s="459"/>
      <c r="R737" s="459"/>
    </row>
    <row r="738" spans="1:18" ht="12.75" customHeight="1">
      <c r="A738" s="457"/>
      <c r="B738" s="457"/>
      <c r="C738" s="457"/>
      <c r="D738" s="51"/>
      <c r="E738" s="51"/>
      <c r="F738" s="51"/>
      <c r="G738" s="51"/>
      <c r="H738" s="51"/>
      <c r="I738" s="51"/>
      <c r="J738" s="51"/>
      <c r="K738" s="51"/>
      <c r="L738" s="51"/>
      <c r="M738" s="458"/>
      <c r="N738" s="459"/>
      <c r="O738" s="459"/>
      <c r="P738" s="459"/>
      <c r="Q738" s="459"/>
      <c r="R738" s="459"/>
    </row>
    <row r="739" spans="1:18" ht="12.75" customHeight="1">
      <c r="A739" s="457"/>
      <c r="B739" s="457"/>
      <c r="C739" s="457"/>
      <c r="D739" s="51"/>
      <c r="E739" s="51"/>
      <c r="F739" s="51"/>
      <c r="G739" s="51"/>
      <c r="H739" s="51"/>
      <c r="I739" s="51"/>
      <c r="J739" s="51"/>
      <c r="K739" s="51"/>
      <c r="L739" s="51"/>
      <c r="M739" s="458"/>
      <c r="N739" s="459"/>
      <c r="O739" s="459"/>
      <c r="P739" s="459"/>
      <c r="Q739" s="459"/>
      <c r="R739" s="459"/>
    </row>
    <row r="740" spans="1:18" ht="12.75" customHeight="1">
      <c r="A740" s="457"/>
      <c r="B740" s="457"/>
      <c r="C740" s="457"/>
      <c r="D740" s="51"/>
      <c r="E740" s="51"/>
      <c r="F740" s="51"/>
      <c r="G740" s="51"/>
      <c r="H740" s="51"/>
      <c r="I740" s="51"/>
      <c r="J740" s="51"/>
      <c r="K740" s="51"/>
      <c r="L740" s="51"/>
      <c r="M740" s="458"/>
      <c r="N740" s="459"/>
      <c r="O740" s="459"/>
      <c r="P740" s="459"/>
      <c r="Q740" s="459"/>
      <c r="R740" s="459"/>
    </row>
    <row r="741" spans="1:18" ht="12.75" customHeight="1">
      <c r="A741" s="457"/>
      <c r="B741" s="457"/>
      <c r="C741" s="457"/>
      <c r="D741" s="51"/>
      <c r="E741" s="51"/>
      <c r="F741" s="51"/>
      <c r="G741" s="51"/>
      <c r="H741" s="51"/>
      <c r="I741" s="51"/>
      <c r="J741" s="51"/>
      <c r="K741" s="51"/>
      <c r="L741" s="51"/>
      <c r="M741" s="458"/>
      <c r="N741" s="459"/>
      <c r="O741" s="459"/>
      <c r="P741" s="459"/>
      <c r="Q741" s="459"/>
      <c r="R741" s="459"/>
    </row>
    <row r="742" spans="1:18" ht="12.75" customHeight="1">
      <c r="A742" s="457"/>
      <c r="B742" s="457"/>
      <c r="C742" s="457"/>
      <c r="D742" s="51"/>
      <c r="E742" s="51"/>
      <c r="F742" s="51"/>
      <c r="G742" s="51"/>
      <c r="H742" s="51"/>
      <c r="I742" s="51"/>
      <c r="J742" s="51"/>
      <c r="K742" s="51"/>
      <c r="L742" s="51"/>
      <c r="M742" s="458"/>
      <c r="N742" s="459"/>
      <c r="O742" s="459"/>
      <c r="P742" s="459"/>
      <c r="Q742" s="459"/>
      <c r="R742" s="459"/>
    </row>
    <row r="743" spans="1:18" ht="12.75" customHeight="1">
      <c r="A743" s="457"/>
      <c r="B743" s="457"/>
      <c r="C743" s="457"/>
      <c r="D743" s="51"/>
      <c r="E743" s="51"/>
      <c r="F743" s="51"/>
      <c r="G743" s="51"/>
      <c r="H743" s="51"/>
      <c r="I743" s="51"/>
      <c r="J743" s="51"/>
      <c r="K743" s="51"/>
      <c r="L743" s="51"/>
      <c r="M743" s="458"/>
      <c r="N743" s="459"/>
      <c r="O743" s="459"/>
      <c r="P743" s="459"/>
      <c r="Q743" s="459"/>
      <c r="R743" s="459"/>
    </row>
    <row r="744" spans="1:18" ht="12.75" customHeight="1">
      <c r="A744" s="457"/>
      <c r="B744" s="457"/>
      <c r="C744" s="457"/>
      <c r="D744" s="51"/>
      <c r="E744" s="51"/>
      <c r="F744" s="51"/>
      <c r="G744" s="51"/>
      <c r="H744" s="51"/>
      <c r="I744" s="51"/>
      <c r="J744" s="51"/>
      <c r="K744" s="51"/>
      <c r="L744" s="51"/>
      <c r="M744" s="458"/>
      <c r="N744" s="459"/>
      <c r="O744" s="459"/>
      <c r="P744" s="459"/>
      <c r="Q744" s="459"/>
      <c r="R744" s="459"/>
    </row>
    <row r="745" spans="1:18" ht="12.75" customHeight="1">
      <c r="A745" s="457"/>
      <c r="B745" s="457"/>
      <c r="C745" s="457"/>
      <c r="D745" s="51"/>
      <c r="E745" s="51"/>
      <c r="F745" s="51"/>
      <c r="G745" s="51"/>
      <c r="H745" s="51"/>
      <c r="I745" s="51"/>
      <c r="J745" s="51"/>
      <c r="K745" s="51"/>
      <c r="L745" s="51"/>
      <c r="M745" s="458"/>
      <c r="N745" s="459"/>
      <c r="O745" s="459"/>
      <c r="P745" s="459"/>
      <c r="Q745" s="459"/>
      <c r="R745" s="459"/>
    </row>
    <row r="746" spans="1:18" ht="12.75" customHeight="1">
      <c r="A746" s="457"/>
      <c r="B746" s="457"/>
      <c r="C746" s="457"/>
      <c r="D746" s="51"/>
      <c r="E746" s="51"/>
      <c r="F746" s="51"/>
      <c r="G746" s="51"/>
      <c r="H746" s="51"/>
      <c r="I746" s="51"/>
      <c r="J746" s="51"/>
      <c r="K746" s="51"/>
      <c r="L746" s="51"/>
      <c r="M746" s="458"/>
      <c r="N746" s="459"/>
      <c r="O746" s="459"/>
      <c r="P746" s="459"/>
      <c r="Q746" s="459"/>
      <c r="R746" s="459"/>
    </row>
    <row r="747" spans="1:18" ht="12.75" customHeight="1">
      <c r="A747" s="457"/>
      <c r="B747" s="457"/>
      <c r="C747" s="457"/>
      <c r="D747" s="51"/>
      <c r="E747" s="51"/>
      <c r="F747" s="51"/>
      <c r="G747" s="51"/>
      <c r="H747" s="51"/>
      <c r="I747" s="51"/>
      <c r="J747" s="51"/>
      <c r="K747" s="51"/>
      <c r="L747" s="51"/>
      <c r="M747" s="458"/>
      <c r="N747" s="459"/>
      <c r="O747" s="459"/>
      <c r="P747" s="459"/>
      <c r="Q747" s="459"/>
      <c r="R747" s="459"/>
    </row>
    <row r="748" spans="1:18" ht="12.75" customHeight="1">
      <c r="A748" s="457"/>
      <c r="B748" s="457"/>
      <c r="C748" s="457"/>
      <c r="D748" s="51"/>
      <c r="E748" s="51"/>
      <c r="F748" s="51"/>
      <c r="G748" s="51"/>
      <c r="H748" s="51"/>
      <c r="I748" s="51"/>
      <c r="J748" s="51"/>
      <c r="K748" s="51"/>
      <c r="L748" s="51"/>
      <c r="M748" s="458"/>
      <c r="N748" s="459"/>
      <c r="O748" s="459"/>
      <c r="P748" s="459"/>
      <c r="Q748" s="459"/>
      <c r="R748" s="459"/>
    </row>
    <row r="749" spans="1:18" ht="12.75" customHeight="1">
      <c r="A749" s="457"/>
      <c r="B749" s="457"/>
      <c r="C749" s="457"/>
      <c r="D749" s="51"/>
      <c r="E749" s="51"/>
      <c r="F749" s="51"/>
      <c r="G749" s="51"/>
      <c r="H749" s="51"/>
      <c r="I749" s="51"/>
      <c r="J749" s="51"/>
      <c r="K749" s="51"/>
      <c r="L749" s="51"/>
      <c r="M749" s="458"/>
      <c r="N749" s="459"/>
      <c r="O749" s="459"/>
      <c r="P749" s="459"/>
      <c r="Q749" s="459"/>
      <c r="R749" s="459"/>
    </row>
    <row r="750" spans="1:18" ht="12.75" customHeight="1">
      <c r="A750" s="457"/>
      <c r="B750" s="457"/>
      <c r="C750" s="457"/>
      <c r="D750" s="51"/>
      <c r="E750" s="51"/>
      <c r="F750" s="51"/>
      <c r="G750" s="51"/>
      <c r="H750" s="51"/>
      <c r="I750" s="51"/>
      <c r="J750" s="51"/>
      <c r="K750" s="51"/>
      <c r="L750" s="51"/>
      <c r="M750" s="458"/>
      <c r="N750" s="459"/>
      <c r="O750" s="459"/>
      <c r="P750" s="459"/>
      <c r="Q750" s="459"/>
      <c r="R750" s="459"/>
    </row>
    <row r="751" spans="1:18" ht="12.75" customHeight="1">
      <c r="A751" s="457"/>
      <c r="B751" s="457"/>
      <c r="C751" s="457"/>
      <c r="D751" s="51"/>
      <c r="E751" s="51"/>
      <c r="F751" s="51"/>
      <c r="G751" s="51"/>
      <c r="H751" s="51"/>
      <c r="I751" s="51"/>
      <c r="J751" s="51"/>
      <c r="K751" s="51"/>
      <c r="L751" s="51"/>
      <c r="M751" s="458"/>
      <c r="N751" s="459"/>
      <c r="O751" s="459"/>
      <c r="P751" s="459"/>
      <c r="Q751" s="459"/>
      <c r="R751" s="459"/>
    </row>
    <row r="752" spans="1:18" ht="12.75" customHeight="1">
      <c r="A752" s="457"/>
      <c r="B752" s="457"/>
      <c r="C752" s="457"/>
      <c r="D752" s="51"/>
      <c r="E752" s="51"/>
      <c r="F752" s="51"/>
      <c r="G752" s="51"/>
      <c r="H752" s="51"/>
      <c r="I752" s="51"/>
      <c r="J752" s="51"/>
      <c r="K752" s="51"/>
      <c r="L752" s="51"/>
      <c r="M752" s="458"/>
      <c r="N752" s="459"/>
      <c r="O752" s="459"/>
      <c r="P752" s="459"/>
      <c r="Q752" s="459"/>
      <c r="R752" s="459"/>
    </row>
    <row r="753" spans="1:18" ht="12.75" customHeight="1">
      <c r="A753" s="457"/>
      <c r="B753" s="457"/>
      <c r="C753" s="457"/>
      <c r="D753" s="51"/>
      <c r="E753" s="51"/>
      <c r="F753" s="51"/>
      <c r="G753" s="51"/>
      <c r="H753" s="51"/>
      <c r="I753" s="51"/>
      <c r="J753" s="51"/>
      <c r="K753" s="51"/>
      <c r="L753" s="51"/>
      <c r="M753" s="458"/>
      <c r="N753" s="459"/>
      <c r="O753" s="459"/>
      <c r="P753" s="459"/>
      <c r="Q753" s="459"/>
      <c r="R753" s="459"/>
    </row>
    <row r="754" spans="1:18" ht="12.75" customHeight="1">
      <c r="A754" s="457"/>
      <c r="B754" s="457"/>
      <c r="C754" s="457"/>
      <c r="D754" s="51"/>
      <c r="E754" s="51"/>
      <c r="F754" s="51"/>
      <c r="G754" s="51"/>
      <c r="H754" s="51"/>
      <c r="I754" s="51"/>
      <c r="J754" s="51"/>
      <c r="K754" s="51"/>
      <c r="L754" s="51"/>
      <c r="M754" s="458"/>
      <c r="N754" s="459"/>
      <c r="O754" s="459"/>
      <c r="P754" s="459"/>
      <c r="Q754" s="459"/>
      <c r="R754" s="459"/>
    </row>
    <row r="755" spans="1:18" ht="12.75" customHeight="1">
      <c r="A755" s="457"/>
      <c r="B755" s="457"/>
      <c r="C755" s="457"/>
      <c r="D755" s="51"/>
      <c r="E755" s="51"/>
      <c r="F755" s="51"/>
      <c r="G755" s="51"/>
      <c r="H755" s="51"/>
      <c r="I755" s="51"/>
      <c r="J755" s="51"/>
      <c r="K755" s="51"/>
      <c r="L755" s="51"/>
      <c r="M755" s="458"/>
      <c r="N755" s="459"/>
      <c r="O755" s="459"/>
      <c r="P755" s="459"/>
      <c r="Q755" s="459"/>
      <c r="R755" s="459"/>
    </row>
    <row r="756" spans="1:18" ht="12.75" customHeight="1">
      <c r="A756" s="457"/>
      <c r="B756" s="457"/>
      <c r="C756" s="457"/>
      <c r="D756" s="51"/>
      <c r="E756" s="51"/>
      <c r="F756" s="51"/>
      <c r="G756" s="51"/>
      <c r="H756" s="51"/>
      <c r="I756" s="51"/>
      <c r="J756" s="51"/>
      <c r="K756" s="51"/>
      <c r="L756" s="51"/>
      <c r="M756" s="458"/>
      <c r="N756" s="459"/>
      <c r="O756" s="459"/>
      <c r="P756" s="459"/>
      <c r="Q756" s="459"/>
      <c r="R756" s="459"/>
    </row>
    <row r="757" spans="1:18" ht="12.75" customHeight="1">
      <c r="A757" s="457"/>
      <c r="B757" s="457"/>
      <c r="C757" s="457"/>
      <c r="D757" s="51"/>
      <c r="E757" s="51"/>
      <c r="F757" s="51"/>
      <c r="G757" s="51"/>
      <c r="H757" s="51"/>
      <c r="I757" s="51"/>
      <c r="J757" s="51"/>
      <c r="K757" s="51"/>
      <c r="L757" s="51"/>
      <c r="M757" s="458"/>
      <c r="N757" s="459"/>
      <c r="O757" s="459"/>
      <c r="P757" s="459"/>
      <c r="Q757" s="459"/>
      <c r="R757" s="459"/>
    </row>
    <row r="758" spans="1:18" ht="12.75" customHeight="1">
      <c r="A758" s="457"/>
      <c r="B758" s="457"/>
      <c r="C758" s="457"/>
      <c r="D758" s="51"/>
      <c r="E758" s="51"/>
      <c r="F758" s="51"/>
      <c r="G758" s="51"/>
      <c r="H758" s="51"/>
      <c r="I758" s="51"/>
      <c r="J758" s="51"/>
      <c r="K758" s="51"/>
      <c r="L758" s="51"/>
      <c r="M758" s="458"/>
      <c r="N758" s="459"/>
      <c r="O758" s="459"/>
      <c r="P758" s="459"/>
      <c r="Q758" s="459"/>
      <c r="R758" s="459"/>
    </row>
    <row r="759" spans="1:18" ht="12.75" customHeight="1">
      <c r="A759" s="457"/>
      <c r="B759" s="457"/>
      <c r="C759" s="457"/>
      <c r="D759" s="51"/>
      <c r="E759" s="51"/>
      <c r="F759" s="51"/>
      <c r="G759" s="51"/>
      <c r="H759" s="51"/>
      <c r="I759" s="51"/>
      <c r="J759" s="51"/>
      <c r="K759" s="51"/>
      <c r="L759" s="51"/>
      <c r="M759" s="458"/>
      <c r="N759" s="459"/>
      <c r="O759" s="459"/>
      <c r="P759" s="459"/>
      <c r="Q759" s="459"/>
      <c r="R759" s="459"/>
    </row>
    <row r="760" spans="1:18" ht="12.75" customHeight="1">
      <c r="A760" s="457"/>
      <c r="B760" s="457"/>
      <c r="C760" s="457"/>
      <c r="D760" s="51"/>
      <c r="E760" s="51"/>
      <c r="F760" s="51"/>
      <c r="G760" s="51"/>
      <c r="H760" s="51"/>
      <c r="I760" s="51"/>
      <c r="J760" s="51"/>
      <c r="K760" s="51"/>
      <c r="L760" s="51"/>
      <c r="M760" s="458"/>
      <c r="N760" s="459"/>
      <c r="O760" s="459"/>
      <c r="P760" s="459"/>
      <c r="Q760" s="459"/>
      <c r="R760" s="459"/>
    </row>
    <row r="761" spans="1:18" ht="12.75" customHeight="1">
      <c r="A761" s="457"/>
      <c r="B761" s="457"/>
      <c r="C761" s="457"/>
      <c r="D761" s="51"/>
      <c r="E761" s="51"/>
      <c r="F761" s="51"/>
      <c r="G761" s="51"/>
      <c r="H761" s="51"/>
      <c r="I761" s="51"/>
      <c r="J761" s="51"/>
      <c r="K761" s="51"/>
      <c r="L761" s="51"/>
      <c r="M761" s="458"/>
      <c r="N761" s="459"/>
      <c r="O761" s="459"/>
      <c r="P761" s="459"/>
      <c r="Q761" s="459"/>
      <c r="R761" s="459"/>
    </row>
    <row r="762" spans="1:18" ht="12.75" customHeight="1">
      <c r="A762" s="457"/>
      <c r="B762" s="457"/>
      <c r="C762" s="457"/>
      <c r="D762" s="51"/>
      <c r="E762" s="51"/>
      <c r="F762" s="51"/>
      <c r="G762" s="51"/>
      <c r="H762" s="51"/>
      <c r="I762" s="51"/>
      <c r="J762" s="51"/>
      <c r="K762" s="51"/>
      <c r="L762" s="51"/>
      <c r="M762" s="458"/>
      <c r="N762" s="459"/>
      <c r="O762" s="459"/>
      <c r="P762" s="459"/>
      <c r="Q762" s="459"/>
      <c r="R762" s="459"/>
    </row>
    <row r="763" spans="1:18" ht="12.75" customHeight="1">
      <c r="A763" s="457"/>
      <c r="B763" s="457"/>
      <c r="C763" s="457"/>
      <c r="D763" s="51"/>
      <c r="E763" s="51"/>
      <c r="F763" s="51"/>
      <c r="G763" s="51"/>
      <c r="H763" s="51"/>
      <c r="I763" s="51"/>
      <c r="J763" s="51"/>
      <c r="K763" s="51"/>
      <c r="L763" s="51"/>
      <c r="M763" s="458"/>
      <c r="N763" s="459"/>
      <c r="O763" s="459"/>
      <c r="P763" s="459"/>
      <c r="Q763" s="459"/>
      <c r="R763" s="459"/>
    </row>
    <row r="764" spans="1:18" ht="12.75" customHeight="1">
      <c r="A764" s="457"/>
      <c r="B764" s="457"/>
      <c r="C764" s="457"/>
      <c r="D764" s="51"/>
      <c r="E764" s="51"/>
      <c r="F764" s="51"/>
      <c r="G764" s="51"/>
      <c r="H764" s="51"/>
      <c r="I764" s="51"/>
      <c r="J764" s="51"/>
      <c r="K764" s="51"/>
      <c r="L764" s="51"/>
      <c r="M764" s="458"/>
      <c r="N764" s="459"/>
      <c r="O764" s="459"/>
      <c r="P764" s="459"/>
      <c r="Q764" s="459"/>
      <c r="R764" s="459"/>
    </row>
    <row r="765" spans="1:18" ht="12.75" customHeight="1">
      <c r="A765" s="457"/>
      <c r="B765" s="457"/>
      <c r="C765" s="457"/>
      <c r="D765" s="51"/>
      <c r="E765" s="51"/>
      <c r="F765" s="51"/>
      <c r="G765" s="51"/>
      <c r="H765" s="51"/>
      <c r="I765" s="51"/>
      <c r="J765" s="51"/>
      <c r="K765" s="51"/>
      <c r="L765" s="51"/>
      <c r="M765" s="458"/>
      <c r="N765" s="459"/>
      <c r="O765" s="459"/>
      <c r="P765" s="459"/>
      <c r="Q765" s="459"/>
      <c r="R765" s="459"/>
    </row>
    <row r="766" spans="1:18" ht="12.75" customHeight="1">
      <c r="A766" s="457"/>
      <c r="B766" s="457"/>
      <c r="C766" s="457"/>
      <c r="D766" s="51"/>
      <c r="E766" s="51"/>
      <c r="F766" s="51"/>
      <c r="G766" s="51"/>
      <c r="H766" s="51"/>
      <c r="I766" s="51"/>
      <c r="J766" s="51"/>
      <c r="K766" s="51"/>
      <c r="L766" s="51"/>
      <c r="M766" s="458"/>
      <c r="N766" s="459"/>
      <c r="O766" s="459"/>
      <c r="P766" s="459"/>
      <c r="Q766" s="459"/>
      <c r="R766" s="459"/>
    </row>
    <row r="767" spans="1:18" ht="12.75" customHeight="1">
      <c r="A767" s="457"/>
      <c r="B767" s="457"/>
      <c r="C767" s="457"/>
      <c r="D767" s="51"/>
      <c r="E767" s="51"/>
      <c r="F767" s="51"/>
      <c r="G767" s="51"/>
      <c r="H767" s="51"/>
      <c r="I767" s="51"/>
      <c r="J767" s="51"/>
      <c r="K767" s="51"/>
      <c r="L767" s="51"/>
      <c r="M767" s="458"/>
      <c r="N767" s="459"/>
      <c r="O767" s="459"/>
      <c r="P767" s="459"/>
      <c r="Q767" s="459"/>
      <c r="R767" s="459"/>
    </row>
    <row r="768" spans="1:18" ht="12.75" customHeight="1">
      <c r="A768" s="457"/>
      <c r="B768" s="457"/>
      <c r="C768" s="457"/>
      <c r="D768" s="51"/>
      <c r="E768" s="51"/>
      <c r="F768" s="51"/>
      <c r="G768" s="51"/>
      <c r="H768" s="51"/>
      <c r="I768" s="51"/>
      <c r="J768" s="51"/>
      <c r="K768" s="51"/>
      <c r="L768" s="51"/>
      <c r="M768" s="458"/>
      <c r="N768" s="459"/>
      <c r="O768" s="459"/>
      <c r="P768" s="459"/>
      <c r="Q768" s="459"/>
      <c r="R768" s="459"/>
    </row>
    <row r="769" spans="1:18" ht="12.75" customHeight="1">
      <c r="A769" s="457"/>
      <c r="B769" s="457"/>
      <c r="C769" s="457"/>
      <c r="D769" s="51"/>
      <c r="E769" s="51"/>
      <c r="F769" s="51"/>
      <c r="G769" s="51"/>
      <c r="H769" s="51"/>
      <c r="I769" s="51"/>
      <c r="J769" s="51"/>
      <c r="K769" s="51"/>
      <c r="L769" s="51"/>
      <c r="M769" s="458"/>
      <c r="N769" s="459"/>
      <c r="O769" s="459"/>
      <c r="P769" s="459"/>
      <c r="Q769" s="459"/>
      <c r="R769" s="459"/>
    </row>
    <row r="770" spans="1:18" ht="12.75" customHeight="1">
      <c r="A770" s="457"/>
      <c r="B770" s="457"/>
      <c r="C770" s="457"/>
      <c r="D770" s="51"/>
      <c r="E770" s="51"/>
      <c r="F770" s="51"/>
      <c r="G770" s="51"/>
      <c r="H770" s="51"/>
      <c r="I770" s="51"/>
      <c r="J770" s="51"/>
      <c r="K770" s="51"/>
      <c r="L770" s="51"/>
      <c r="M770" s="458"/>
      <c r="N770" s="459"/>
      <c r="O770" s="459"/>
      <c r="P770" s="459"/>
      <c r="Q770" s="459"/>
      <c r="R770" s="459"/>
    </row>
    <row r="771" spans="1:18" ht="12.75" customHeight="1">
      <c r="A771" s="457"/>
      <c r="B771" s="457"/>
      <c r="C771" s="457"/>
      <c r="D771" s="51"/>
      <c r="E771" s="51"/>
      <c r="F771" s="51"/>
      <c r="G771" s="51"/>
      <c r="H771" s="51"/>
      <c r="I771" s="51"/>
      <c r="J771" s="51"/>
      <c r="K771" s="51"/>
      <c r="L771" s="51"/>
      <c r="M771" s="458"/>
      <c r="N771" s="459"/>
      <c r="O771" s="459"/>
      <c r="P771" s="459"/>
      <c r="Q771" s="459"/>
      <c r="R771" s="459"/>
    </row>
    <row r="772" spans="1:18" ht="12.75" customHeight="1">
      <c r="A772" s="457"/>
      <c r="B772" s="457"/>
      <c r="C772" s="457"/>
      <c r="D772" s="51"/>
      <c r="E772" s="51"/>
      <c r="F772" s="51"/>
      <c r="G772" s="51"/>
      <c r="H772" s="51"/>
      <c r="I772" s="51"/>
      <c r="J772" s="51"/>
      <c r="K772" s="51"/>
      <c r="L772" s="51"/>
      <c r="M772" s="458"/>
      <c r="N772" s="459"/>
      <c r="O772" s="459"/>
      <c r="P772" s="459"/>
      <c r="Q772" s="459"/>
      <c r="R772" s="459"/>
    </row>
    <row r="773" spans="1:18" ht="12.75" customHeight="1">
      <c r="A773" s="457"/>
      <c r="B773" s="457"/>
      <c r="C773" s="457"/>
      <c r="D773" s="51"/>
      <c r="E773" s="51"/>
      <c r="F773" s="51"/>
      <c r="G773" s="51"/>
      <c r="H773" s="51"/>
      <c r="I773" s="51"/>
      <c r="J773" s="51"/>
      <c r="K773" s="51"/>
      <c r="L773" s="51"/>
      <c r="M773" s="458"/>
      <c r="N773" s="459"/>
      <c r="O773" s="459"/>
      <c r="P773" s="459"/>
      <c r="Q773" s="459"/>
      <c r="R773" s="459"/>
    </row>
    <row r="774" spans="1:18" ht="12.75" customHeight="1">
      <c r="A774" s="457"/>
      <c r="B774" s="457"/>
      <c r="C774" s="457"/>
      <c r="D774" s="51"/>
      <c r="E774" s="51"/>
      <c r="F774" s="51"/>
      <c r="G774" s="51"/>
      <c r="H774" s="51"/>
      <c r="I774" s="51"/>
      <c r="J774" s="51"/>
      <c r="K774" s="51"/>
      <c r="L774" s="51"/>
      <c r="M774" s="458"/>
      <c r="N774" s="459"/>
      <c r="O774" s="459"/>
      <c r="P774" s="459"/>
      <c r="Q774" s="459"/>
      <c r="R774" s="459"/>
    </row>
    <row r="775" spans="1:18" ht="12.75" customHeight="1">
      <c r="A775" s="457"/>
      <c r="B775" s="457"/>
      <c r="C775" s="457"/>
      <c r="D775" s="51"/>
      <c r="E775" s="51"/>
      <c r="F775" s="51"/>
      <c r="G775" s="51"/>
      <c r="H775" s="51"/>
      <c r="I775" s="51"/>
      <c r="J775" s="51"/>
      <c r="K775" s="51"/>
      <c r="L775" s="51"/>
      <c r="M775" s="458"/>
      <c r="N775" s="459"/>
      <c r="O775" s="459"/>
      <c r="P775" s="459"/>
      <c r="Q775" s="459"/>
      <c r="R775" s="459"/>
    </row>
    <row r="776" spans="1:18" ht="12.75" customHeight="1">
      <c r="A776" s="457"/>
      <c r="B776" s="457"/>
      <c r="C776" s="457"/>
      <c r="D776" s="51"/>
      <c r="E776" s="51"/>
      <c r="F776" s="51"/>
      <c r="G776" s="51"/>
      <c r="H776" s="51"/>
      <c r="I776" s="51"/>
      <c r="J776" s="51"/>
      <c r="K776" s="51"/>
      <c r="L776" s="51"/>
      <c r="M776" s="458"/>
      <c r="N776" s="459"/>
      <c r="O776" s="459"/>
      <c r="P776" s="459"/>
      <c r="Q776" s="459"/>
      <c r="R776" s="459"/>
    </row>
    <row r="777" spans="1:18" ht="12.75" customHeight="1">
      <c r="A777" s="457"/>
      <c r="B777" s="457"/>
      <c r="C777" s="457"/>
      <c r="D777" s="51"/>
      <c r="E777" s="51"/>
      <c r="F777" s="51"/>
      <c r="G777" s="51"/>
      <c r="H777" s="51"/>
      <c r="I777" s="51"/>
      <c r="J777" s="51"/>
      <c r="K777" s="51"/>
      <c r="L777" s="51"/>
      <c r="M777" s="458"/>
      <c r="N777" s="459"/>
      <c r="O777" s="459"/>
      <c r="P777" s="459"/>
      <c r="Q777" s="459"/>
      <c r="R777" s="459"/>
    </row>
    <row r="778" spans="1:18" ht="12.75" customHeight="1">
      <c r="A778" s="457"/>
      <c r="B778" s="457"/>
      <c r="C778" s="457"/>
      <c r="D778" s="51"/>
      <c r="E778" s="51"/>
      <c r="F778" s="51"/>
      <c r="G778" s="51"/>
      <c r="H778" s="51"/>
      <c r="I778" s="51"/>
      <c r="J778" s="51"/>
      <c r="K778" s="51"/>
      <c r="L778" s="51"/>
      <c r="M778" s="458"/>
      <c r="N778" s="459"/>
      <c r="O778" s="459"/>
      <c r="P778" s="459"/>
      <c r="Q778" s="459"/>
      <c r="R778" s="459"/>
    </row>
    <row r="779" spans="1:18" ht="12.75" customHeight="1">
      <c r="A779" s="457"/>
      <c r="B779" s="457"/>
      <c r="C779" s="457"/>
      <c r="D779" s="51"/>
      <c r="E779" s="51"/>
      <c r="F779" s="51"/>
      <c r="G779" s="51"/>
      <c r="H779" s="51"/>
      <c r="I779" s="51"/>
      <c r="J779" s="51"/>
      <c r="K779" s="51"/>
      <c r="L779" s="51"/>
      <c r="M779" s="458"/>
      <c r="N779" s="459"/>
      <c r="O779" s="459"/>
      <c r="P779" s="459"/>
      <c r="Q779" s="459"/>
      <c r="R779" s="459"/>
    </row>
    <row r="780" spans="1:18" ht="12.75" customHeight="1">
      <c r="A780" s="457"/>
      <c r="B780" s="457"/>
      <c r="C780" s="457"/>
      <c r="D780" s="51"/>
      <c r="E780" s="51"/>
      <c r="F780" s="51"/>
      <c r="G780" s="51"/>
      <c r="H780" s="51"/>
      <c r="I780" s="51"/>
      <c r="J780" s="51"/>
      <c r="K780" s="51"/>
      <c r="L780" s="51"/>
      <c r="M780" s="458"/>
      <c r="N780" s="459"/>
      <c r="O780" s="459"/>
      <c r="P780" s="459"/>
      <c r="Q780" s="459"/>
      <c r="R780" s="459"/>
    </row>
    <row r="781" spans="1:18" ht="12.75" customHeight="1">
      <c r="A781" s="457"/>
      <c r="B781" s="457"/>
      <c r="C781" s="457"/>
      <c r="D781" s="51"/>
      <c r="E781" s="51"/>
      <c r="F781" s="51"/>
      <c r="G781" s="51"/>
      <c r="H781" s="51"/>
      <c r="I781" s="51"/>
      <c r="J781" s="51"/>
      <c r="K781" s="51"/>
      <c r="L781" s="51"/>
      <c r="M781" s="458"/>
      <c r="N781" s="459"/>
      <c r="O781" s="459"/>
      <c r="P781" s="459"/>
      <c r="Q781" s="459"/>
      <c r="R781" s="459"/>
    </row>
    <row r="782" spans="1:18" ht="12.75" customHeight="1">
      <c r="A782" s="457"/>
      <c r="B782" s="457"/>
      <c r="C782" s="457"/>
      <c r="D782" s="51"/>
      <c r="E782" s="51"/>
      <c r="F782" s="51"/>
      <c r="G782" s="51"/>
      <c r="H782" s="51"/>
      <c r="I782" s="51"/>
      <c r="J782" s="51"/>
      <c r="K782" s="51"/>
      <c r="L782" s="51"/>
      <c r="M782" s="458"/>
      <c r="N782" s="459"/>
      <c r="O782" s="459"/>
      <c r="P782" s="459"/>
      <c r="Q782" s="459"/>
      <c r="R782" s="459"/>
    </row>
    <row r="783" spans="1:18" ht="12.75" customHeight="1">
      <c r="A783" s="457"/>
      <c r="B783" s="457"/>
      <c r="C783" s="457"/>
      <c r="D783" s="51"/>
      <c r="E783" s="51"/>
      <c r="F783" s="51"/>
      <c r="G783" s="51"/>
      <c r="H783" s="51"/>
      <c r="I783" s="51"/>
      <c r="J783" s="51"/>
      <c r="K783" s="51"/>
      <c r="L783" s="51"/>
      <c r="M783" s="458"/>
      <c r="N783" s="459"/>
      <c r="O783" s="459"/>
      <c r="P783" s="459"/>
      <c r="Q783" s="459"/>
      <c r="R783" s="459"/>
    </row>
    <row r="784" spans="1:18" ht="12.75" customHeight="1">
      <c r="A784" s="457"/>
      <c r="B784" s="457"/>
      <c r="C784" s="457"/>
      <c r="D784" s="51"/>
      <c r="E784" s="51"/>
      <c r="F784" s="51"/>
      <c r="G784" s="51"/>
      <c r="H784" s="51"/>
      <c r="I784" s="51"/>
      <c r="J784" s="51"/>
      <c r="K784" s="51"/>
      <c r="L784" s="51"/>
      <c r="M784" s="458"/>
      <c r="N784" s="459"/>
      <c r="O784" s="459"/>
      <c r="P784" s="459"/>
      <c r="Q784" s="459"/>
      <c r="R784" s="459"/>
    </row>
    <row r="785" spans="1:18" ht="12.75" customHeight="1">
      <c r="A785" s="457"/>
      <c r="B785" s="457"/>
      <c r="C785" s="457"/>
      <c r="D785" s="51"/>
      <c r="E785" s="51"/>
      <c r="F785" s="51"/>
      <c r="G785" s="51"/>
      <c r="H785" s="51"/>
      <c r="I785" s="51"/>
      <c r="J785" s="51"/>
      <c r="K785" s="51"/>
      <c r="L785" s="51"/>
      <c r="M785" s="458"/>
      <c r="N785" s="459"/>
      <c r="O785" s="459"/>
      <c r="P785" s="459"/>
      <c r="Q785" s="459"/>
      <c r="R785" s="459"/>
    </row>
    <row r="786" spans="1:18" ht="12.75" customHeight="1">
      <c r="A786" s="457"/>
      <c r="B786" s="457"/>
      <c r="C786" s="457"/>
      <c r="D786" s="51"/>
      <c r="E786" s="51"/>
      <c r="F786" s="51"/>
      <c r="G786" s="51"/>
      <c r="H786" s="51"/>
      <c r="I786" s="51"/>
      <c r="J786" s="51"/>
      <c r="K786" s="51"/>
      <c r="L786" s="51"/>
      <c r="M786" s="458"/>
      <c r="N786" s="459"/>
      <c r="O786" s="459"/>
      <c r="P786" s="459"/>
      <c r="Q786" s="459"/>
      <c r="R786" s="459"/>
    </row>
    <row r="787" spans="1:18" ht="12.75" customHeight="1">
      <c r="A787" s="457"/>
      <c r="B787" s="457"/>
      <c r="C787" s="457"/>
      <c r="D787" s="51"/>
      <c r="E787" s="51"/>
      <c r="F787" s="51"/>
      <c r="G787" s="51"/>
      <c r="H787" s="51"/>
      <c r="I787" s="51"/>
      <c r="J787" s="51"/>
      <c r="K787" s="51"/>
      <c r="L787" s="51"/>
      <c r="M787" s="458"/>
      <c r="N787" s="459"/>
      <c r="O787" s="459"/>
      <c r="P787" s="459"/>
      <c r="Q787" s="459"/>
      <c r="R787" s="459"/>
    </row>
    <row r="788" spans="1:18" ht="12.75" customHeight="1">
      <c r="A788" s="457"/>
      <c r="B788" s="457"/>
      <c r="C788" s="457"/>
      <c r="D788" s="51"/>
      <c r="E788" s="51"/>
      <c r="F788" s="51"/>
      <c r="G788" s="51"/>
      <c r="H788" s="51"/>
      <c r="I788" s="51"/>
      <c r="J788" s="51"/>
      <c r="K788" s="51"/>
      <c r="L788" s="51"/>
      <c r="M788" s="458"/>
      <c r="N788" s="459"/>
      <c r="O788" s="459"/>
      <c r="P788" s="459"/>
      <c r="Q788" s="459"/>
      <c r="R788" s="459"/>
    </row>
    <row r="789" spans="1:18" ht="12.75" customHeight="1">
      <c r="A789" s="457"/>
      <c r="B789" s="457"/>
      <c r="C789" s="457"/>
      <c r="D789" s="51"/>
      <c r="E789" s="51"/>
      <c r="F789" s="51"/>
      <c r="G789" s="51"/>
      <c r="H789" s="51"/>
      <c r="I789" s="51"/>
      <c r="J789" s="51"/>
      <c r="K789" s="51"/>
      <c r="L789" s="51"/>
      <c r="M789" s="458"/>
      <c r="N789" s="459"/>
      <c r="O789" s="459"/>
      <c r="P789" s="459"/>
      <c r="Q789" s="459"/>
      <c r="R789" s="459"/>
    </row>
    <row r="790" spans="1:18" ht="12.75" customHeight="1">
      <c r="A790" s="457"/>
      <c r="B790" s="457"/>
      <c r="C790" s="457"/>
      <c r="D790" s="51"/>
      <c r="E790" s="51"/>
      <c r="F790" s="51"/>
      <c r="G790" s="51"/>
      <c r="H790" s="51"/>
      <c r="I790" s="51"/>
      <c r="J790" s="51"/>
      <c r="K790" s="51"/>
      <c r="L790" s="51"/>
      <c r="M790" s="458"/>
      <c r="N790" s="459"/>
      <c r="O790" s="459"/>
      <c r="P790" s="459"/>
      <c r="Q790" s="459"/>
      <c r="R790" s="459"/>
    </row>
    <row r="791" spans="1:18" ht="12.75" customHeight="1">
      <c r="A791" s="457"/>
      <c r="B791" s="457"/>
      <c r="C791" s="457"/>
      <c r="D791" s="51"/>
      <c r="E791" s="51"/>
      <c r="F791" s="51"/>
      <c r="G791" s="51"/>
      <c r="H791" s="51"/>
      <c r="I791" s="51"/>
      <c r="J791" s="51"/>
      <c r="K791" s="51"/>
      <c r="L791" s="51"/>
      <c r="M791" s="458"/>
      <c r="N791" s="459"/>
      <c r="O791" s="459"/>
      <c r="P791" s="459"/>
      <c r="Q791" s="459"/>
      <c r="R791" s="459"/>
    </row>
    <row r="792" spans="1:18" ht="12.75" customHeight="1">
      <c r="A792" s="457"/>
      <c r="B792" s="457"/>
      <c r="C792" s="457"/>
      <c r="D792" s="51"/>
      <c r="E792" s="51"/>
      <c r="F792" s="51"/>
      <c r="G792" s="51"/>
      <c r="H792" s="51"/>
      <c r="I792" s="51"/>
      <c r="J792" s="51"/>
      <c r="K792" s="51"/>
      <c r="L792" s="51"/>
      <c r="M792" s="458"/>
      <c r="N792" s="459"/>
      <c r="O792" s="459"/>
      <c r="P792" s="459"/>
      <c r="Q792" s="459"/>
      <c r="R792" s="459"/>
    </row>
    <row r="793" spans="1:18" ht="12.75" customHeight="1">
      <c r="A793" s="457"/>
      <c r="B793" s="457"/>
      <c r="C793" s="457"/>
      <c r="D793" s="51"/>
      <c r="E793" s="51"/>
      <c r="F793" s="51"/>
      <c r="G793" s="51"/>
      <c r="H793" s="51"/>
      <c r="I793" s="51"/>
      <c r="J793" s="51"/>
      <c r="K793" s="51"/>
      <c r="L793" s="51"/>
      <c r="M793" s="458"/>
      <c r="N793" s="459"/>
      <c r="O793" s="459"/>
      <c r="P793" s="459"/>
      <c r="Q793" s="459"/>
      <c r="R793" s="459"/>
    </row>
    <row r="794" spans="1:18" ht="12.75" customHeight="1">
      <c r="A794" s="457"/>
      <c r="B794" s="457"/>
      <c r="C794" s="457"/>
      <c r="D794" s="51"/>
      <c r="E794" s="51"/>
      <c r="F794" s="51"/>
      <c r="G794" s="51"/>
      <c r="H794" s="51"/>
      <c r="I794" s="51"/>
      <c r="J794" s="51"/>
      <c r="K794" s="51"/>
      <c r="L794" s="51"/>
      <c r="M794" s="458"/>
      <c r="N794" s="459"/>
      <c r="O794" s="459"/>
      <c r="P794" s="459"/>
      <c r="Q794" s="459"/>
      <c r="R794" s="459"/>
    </row>
    <row r="795" spans="1:18" ht="12.75" customHeight="1">
      <c r="A795" s="457"/>
      <c r="B795" s="457"/>
      <c r="C795" s="457"/>
      <c r="D795" s="51"/>
      <c r="E795" s="51"/>
      <c r="F795" s="51"/>
      <c r="G795" s="51"/>
      <c r="H795" s="51"/>
      <c r="I795" s="51"/>
      <c r="J795" s="51"/>
      <c r="K795" s="51"/>
      <c r="L795" s="51"/>
      <c r="M795" s="458"/>
      <c r="N795" s="459"/>
      <c r="O795" s="459"/>
      <c r="P795" s="459"/>
      <c r="Q795" s="459"/>
      <c r="R795" s="459"/>
    </row>
    <row r="796" spans="1:18" ht="12.75" customHeight="1">
      <c r="A796" s="457"/>
      <c r="B796" s="457"/>
      <c r="C796" s="457"/>
      <c r="D796" s="51"/>
      <c r="E796" s="51"/>
      <c r="F796" s="51"/>
      <c r="G796" s="51"/>
      <c r="H796" s="51"/>
      <c r="I796" s="51"/>
      <c r="J796" s="51"/>
      <c r="K796" s="51"/>
      <c r="L796" s="51"/>
      <c r="M796" s="458"/>
      <c r="N796" s="459"/>
      <c r="O796" s="459"/>
      <c r="P796" s="459"/>
      <c r="Q796" s="459"/>
      <c r="R796" s="459"/>
    </row>
    <row r="797" spans="1:18" ht="12.75" customHeight="1">
      <c r="A797" s="457"/>
      <c r="B797" s="457"/>
      <c r="C797" s="457"/>
      <c r="D797" s="51"/>
      <c r="E797" s="51"/>
      <c r="F797" s="51"/>
      <c r="G797" s="51"/>
      <c r="H797" s="51"/>
      <c r="I797" s="51"/>
      <c r="J797" s="51"/>
      <c r="K797" s="51"/>
      <c r="L797" s="51"/>
      <c r="M797" s="458"/>
      <c r="N797" s="459"/>
      <c r="O797" s="459"/>
      <c r="P797" s="459"/>
      <c r="Q797" s="459"/>
      <c r="R797" s="459"/>
    </row>
    <row r="798" spans="1:18" ht="12.75" customHeight="1">
      <c r="A798" s="457"/>
      <c r="B798" s="457"/>
      <c r="C798" s="457"/>
      <c r="D798" s="51"/>
      <c r="E798" s="51"/>
      <c r="F798" s="51"/>
      <c r="G798" s="51"/>
      <c r="H798" s="51"/>
      <c r="I798" s="51"/>
      <c r="J798" s="51"/>
      <c r="K798" s="51"/>
      <c r="L798" s="51"/>
      <c r="M798" s="458"/>
      <c r="N798" s="459"/>
      <c r="O798" s="459"/>
      <c r="P798" s="459"/>
      <c r="Q798" s="459"/>
      <c r="R798" s="459"/>
    </row>
    <row r="799" spans="1:18" ht="12.75" customHeight="1">
      <c r="A799" s="457"/>
      <c r="B799" s="457"/>
      <c r="C799" s="457"/>
      <c r="D799" s="51"/>
      <c r="E799" s="51"/>
      <c r="F799" s="51"/>
      <c r="G799" s="51"/>
      <c r="H799" s="51"/>
      <c r="I799" s="51"/>
      <c r="J799" s="51"/>
      <c r="K799" s="51"/>
      <c r="L799" s="51"/>
      <c r="M799" s="458"/>
      <c r="N799" s="459"/>
      <c r="O799" s="459"/>
      <c r="P799" s="459"/>
      <c r="Q799" s="459"/>
      <c r="R799" s="459"/>
    </row>
    <row r="800" spans="1:18" ht="12.75" customHeight="1">
      <c r="A800" s="457"/>
      <c r="B800" s="457"/>
      <c r="C800" s="457"/>
      <c r="D800" s="51"/>
      <c r="E800" s="51"/>
      <c r="F800" s="51"/>
      <c r="G800" s="51"/>
      <c r="H800" s="51"/>
      <c r="I800" s="51"/>
      <c r="J800" s="51"/>
      <c r="K800" s="51"/>
      <c r="L800" s="51"/>
      <c r="M800" s="458"/>
      <c r="N800" s="459"/>
      <c r="O800" s="459"/>
      <c r="P800" s="459"/>
      <c r="Q800" s="459"/>
      <c r="R800" s="459"/>
    </row>
    <row r="801" spans="1:18" ht="12.75" customHeight="1">
      <c r="A801" s="457"/>
      <c r="B801" s="457"/>
      <c r="C801" s="457"/>
      <c r="D801" s="51"/>
      <c r="E801" s="51"/>
      <c r="F801" s="51"/>
      <c r="G801" s="51"/>
      <c r="H801" s="51"/>
      <c r="I801" s="51"/>
      <c r="J801" s="51"/>
      <c r="K801" s="51"/>
      <c r="L801" s="51"/>
      <c r="M801" s="458"/>
      <c r="N801" s="459"/>
      <c r="O801" s="459"/>
      <c r="P801" s="459"/>
      <c r="Q801" s="459"/>
      <c r="R801" s="459"/>
    </row>
    <row r="802" spans="1:18" ht="12.75" customHeight="1">
      <c r="A802" s="457"/>
      <c r="B802" s="457"/>
      <c r="C802" s="457"/>
      <c r="D802" s="51"/>
      <c r="E802" s="51"/>
      <c r="F802" s="51"/>
      <c r="G802" s="51"/>
      <c r="H802" s="51"/>
      <c r="I802" s="51"/>
      <c r="J802" s="51"/>
      <c r="K802" s="51"/>
      <c r="L802" s="51"/>
      <c r="M802" s="458"/>
      <c r="N802" s="459"/>
      <c r="O802" s="459"/>
      <c r="P802" s="459"/>
      <c r="Q802" s="459"/>
      <c r="R802" s="459"/>
    </row>
    <row r="803" spans="1:18" ht="12.75" customHeight="1">
      <c r="A803" s="457"/>
      <c r="B803" s="457"/>
      <c r="C803" s="457"/>
      <c r="D803" s="51"/>
      <c r="E803" s="51"/>
      <c r="F803" s="51"/>
      <c r="G803" s="51"/>
      <c r="H803" s="51"/>
      <c r="I803" s="51"/>
      <c r="J803" s="51"/>
      <c r="K803" s="51"/>
      <c r="L803" s="51"/>
      <c r="M803" s="458"/>
      <c r="N803" s="459"/>
      <c r="O803" s="459"/>
      <c r="P803" s="459"/>
      <c r="Q803" s="459"/>
      <c r="R803" s="459"/>
    </row>
    <row r="804" spans="1:18" ht="12.75" customHeight="1">
      <c r="A804" s="457"/>
      <c r="B804" s="457"/>
      <c r="C804" s="457"/>
      <c r="D804" s="51"/>
      <c r="E804" s="51"/>
      <c r="F804" s="51"/>
      <c r="G804" s="51"/>
      <c r="H804" s="51"/>
      <c r="I804" s="51"/>
      <c r="J804" s="51"/>
      <c r="K804" s="51"/>
      <c r="L804" s="51"/>
      <c r="M804" s="458"/>
      <c r="N804" s="459"/>
      <c r="O804" s="459"/>
      <c r="P804" s="459"/>
      <c r="Q804" s="459"/>
      <c r="R804" s="459"/>
    </row>
    <row r="805" spans="1:18" ht="12.75" customHeight="1">
      <c r="A805" s="457"/>
      <c r="B805" s="457"/>
      <c r="C805" s="457"/>
      <c r="D805" s="51"/>
      <c r="E805" s="51"/>
      <c r="F805" s="51"/>
      <c r="G805" s="51"/>
      <c r="H805" s="51"/>
      <c r="I805" s="51"/>
      <c r="J805" s="51"/>
      <c r="K805" s="51"/>
      <c r="L805" s="51"/>
      <c r="M805" s="458"/>
      <c r="N805" s="459"/>
      <c r="O805" s="459"/>
      <c r="P805" s="459"/>
      <c r="Q805" s="459"/>
      <c r="R805" s="459"/>
    </row>
    <row r="806" spans="1:18" ht="12.75" customHeight="1">
      <c r="A806" s="457"/>
      <c r="B806" s="457"/>
      <c r="C806" s="457"/>
      <c r="D806" s="51"/>
      <c r="E806" s="51"/>
      <c r="F806" s="51"/>
      <c r="G806" s="51"/>
      <c r="H806" s="51"/>
      <c r="I806" s="51"/>
      <c r="J806" s="51"/>
      <c r="K806" s="51"/>
      <c r="L806" s="51"/>
      <c r="M806" s="458"/>
      <c r="N806" s="459"/>
      <c r="O806" s="459"/>
      <c r="P806" s="459"/>
      <c r="Q806" s="459"/>
      <c r="R806" s="459"/>
    </row>
    <row r="807" spans="1:18" ht="12.75" customHeight="1">
      <c r="A807" s="457"/>
      <c r="B807" s="457"/>
      <c r="C807" s="457"/>
      <c r="D807" s="51"/>
      <c r="E807" s="51"/>
      <c r="F807" s="51"/>
      <c r="G807" s="51"/>
      <c r="H807" s="51"/>
      <c r="I807" s="51"/>
      <c r="J807" s="51"/>
      <c r="K807" s="51"/>
      <c r="L807" s="51"/>
      <c r="M807" s="458"/>
      <c r="N807" s="459"/>
      <c r="O807" s="459"/>
      <c r="P807" s="459"/>
      <c r="Q807" s="459"/>
      <c r="R807" s="459"/>
    </row>
    <row r="808" spans="1:18" ht="12.75" customHeight="1">
      <c r="A808" s="457"/>
      <c r="B808" s="457"/>
      <c r="C808" s="457"/>
      <c r="D808" s="51"/>
      <c r="E808" s="51"/>
      <c r="F808" s="51"/>
      <c r="G808" s="51"/>
      <c r="H808" s="51"/>
      <c r="I808" s="51"/>
      <c r="J808" s="51"/>
      <c r="K808" s="51"/>
      <c r="L808" s="51"/>
      <c r="M808" s="458"/>
      <c r="N808" s="459"/>
      <c r="O808" s="459"/>
      <c r="P808" s="459"/>
      <c r="Q808" s="459"/>
      <c r="R808" s="459"/>
    </row>
    <row r="809" spans="1:18" ht="12.75" customHeight="1">
      <c r="A809" s="457"/>
      <c r="B809" s="457"/>
      <c r="C809" s="457"/>
      <c r="D809" s="51"/>
      <c r="E809" s="51"/>
      <c r="F809" s="51"/>
      <c r="G809" s="51"/>
      <c r="H809" s="51"/>
      <c r="I809" s="51"/>
      <c r="J809" s="51"/>
      <c r="K809" s="51"/>
      <c r="L809" s="51"/>
      <c r="M809" s="458"/>
      <c r="N809" s="459"/>
      <c r="O809" s="459"/>
      <c r="P809" s="459"/>
      <c r="Q809" s="459"/>
      <c r="R809" s="459"/>
    </row>
    <row r="810" spans="1:18" ht="12.75" customHeight="1">
      <c r="A810" s="457"/>
      <c r="B810" s="457"/>
      <c r="C810" s="457"/>
      <c r="D810" s="51"/>
      <c r="E810" s="51"/>
      <c r="F810" s="51"/>
      <c r="G810" s="51"/>
      <c r="H810" s="51"/>
      <c r="I810" s="51"/>
      <c r="J810" s="51"/>
      <c r="K810" s="51"/>
      <c r="L810" s="51"/>
      <c r="M810" s="458"/>
      <c r="N810" s="459"/>
      <c r="O810" s="459"/>
      <c r="P810" s="459"/>
      <c r="Q810" s="459"/>
      <c r="R810" s="459"/>
    </row>
    <row r="811" spans="1:18" ht="12.75" customHeight="1">
      <c r="A811" s="457"/>
      <c r="B811" s="457"/>
      <c r="C811" s="457"/>
      <c r="D811" s="51"/>
      <c r="E811" s="51"/>
      <c r="F811" s="51"/>
      <c r="G811" s="51"/>
      <c r="H811" s="51"/>
      <c r="I811" s="51"/>
      <c r="J811" s="51"/>
      <c r="K811" s="51"/>
      <c r="L811" s="51"/>
      <c r="M811" s="458"/>
      <c r="N811" s="459"/>
      <c r="O811" s="459"/>
      <c r="P811" s="459"/>
      <c r="Q811" s="459"/>
      <c r="R811" s="459"/>
    </row>
    <row r="812" spans="1:18" ht="12.75" customHeight="1">
      <c r="A812" s="457"/>
      <c r="B812" s="457"/>
      <c r="C812" s="457"/>
      <c r="D812" s="51"/>
      <c r="E812" s="51"/>
      <c r="F812" s="51"/>
      <c r="G812" s="51"/>
      <c r="H812" s="51"/>
      <c r="I812" s="51"/>
      <c r="J812" s="51"/>
      <c r="K812" s="51"/>
      <c r="L812" s="51"/>
      <c r="M812" s="458"/>
      <c r="N812" s="459"/>
      <c r="O812" s="459"/>
      <c r="P812" s="459"/>
      <c r="Q812" s="459"/>
      <c r="R812" s="459"/>
    </row>
    <row r="813" spans="1:18" ht="12.75" customHeight="1">
      <c r="A813" s="457"/>
      <c r="B813" s="457"/>
      <c r="C813" s="457"/>
      <c r="D813" s="51"/>
      <c r="E813" s="51"/>
      <c r="F813" s="51"/>
      <c r="G813" s="51"/>
      <c r="H813" s="51"/>
      <c r="I813" s="51"/>
      <c r="J813" s="51"/>
      <c r="K813" s="51"/>
      <c r="L813" s="51"/>
      <c r="M813" s="458"/>
      <c r="N813" s="459"/>
      <c r="O813" s="459"/>
      <c r="P813" s="459"/>
      <c r="Q813" s="459"/>
      <c r="R813" s="459"/>
    </row>
    <row r="814" spans="1:18" ht="12.75" customHeight="1">
      <c r="A814" s="457"/>
      <c r="B814" s="457"/>
      <c r="C814" s="457"/>
      <c r="D814" s="51"/>
      <c r="E814" s="51"/>
      <c r="F814" s="51"/>
      <c r="G814" s="51"/>
      <c r="H814" s="51"/>
      <c r="I814" s="51"/>
      <c r="J814" s="51"/>
      <c r="K814" s="51"/>
      <c r="L814" s="51"/>
      <c r="M814" s="458"/>
      <c r="N814" s="459"/>
      <c r="O814" s="459"/>
      <c r="P814" s="459"/>
      <c r="Q814" s="459"/>
      <c r="R814" s="459"/>
    </row>
    <row r="815" spans="1:18" ht="12.75" customHeight="1">
      <c r="A815" s="457"/>
      <c r="B815" s="457"/>
      <c r="C815" s="457"/>
      <c r="D815" s="51"/>
      <c r="E815" s="51"/>
      <c r="F815" s="51"/>
      <c r="G815" s="51"/>
      <c r="H815" s="51"/>
      <c r="I815" s="51"/>
      <c r="J815" s="51"/>
      <c r="K815" s="51"/>
      <c r="L815" s="51"/>
      <c r="M815" s="458"/>
      <c r="N815" s="459"/>
      <c r="O815" s="459"/>
      <c r="P815" s="459"/>
      <c r="Q815" s="459"/>
      <c r="R815" s="459"/>
    </row>
    <row r="816" spans="1:18" ht="12.75" customHeight="1">
      <c r="A816" s="457"/>
      <c r="B816" s="457"/>
      <c r="C816" s="457"/>
      <c r="D816" s="51"/>
      <c r="E816" s="51"/>
      <c r="F816" s="51"/>
      <c r="G816" s="51"/>
      <c r="H816" s="51"/>
      <c r="I816" s="51"/>
      <c r="J816" s="51"/>
      <c r="K816" s="51"/>
      <c r="L816" s="51"/>
      <c r="M816" s="458"/>
      <c r="N816" s="459"/>
      <c r="O816" s="459"/>
      <c r="P816" s="459"/>
      <c r="Q816" s="459"/>
      <c r="R816" s="459"/>
    </row>
    <row r="817" spans="1:18" ht="12.75" customHeight="1">
      <c r="A817" s="457"/>
      <c r="B817" s="457"/>
      <c r="C817" s="457"/>
      <c r="D817" s="51"/>
      <c r="E817" s="51"/>
      <c r="F817" s="51"/>
      <c r="G817" s="51"/>
      <c r="H817" s="51"/>
      <c r="I817" s="51"/>
      <c r="J817" s="51"/>
      <c r="K817" s="51"/>
      <c r="L817" s="51"/>
      <c r="M817" s="458"/>
      <c r="N817" s="459"/>
      <c r="O817" s="459"/>
      <c r="P817" s="459"/>
      <c r="Q817" s="459"/>
      <c r="R817" s="459"/>
    </row>
    <row r="818" spans="1:18" ht="12.75" customHeight="1">
      <c r="A818" s="457"/>
      <c r="B818" s="457"/>
      <c r="C818" s="457"/>
      <c r="D818" s="51"/>
      <c r="E818" s="51"/>
      <c r="F818" s="51"/>
      <c r="G818" s="51"/>
      <c r="H818" s="51"/>
      <c r="I818" s="51"/>
      <c r="J818" s="51"/>
      <c r="K818" s="51"/>
      <c r="L818" s="51"/>
      <c r="M818" s="458"/>
      <c r="N818" s="459"/>
      <c r="O818" s="459"/>
      <c r="P818" s="459"/>
      <c r="Q818" s="459"/>
      <c r="R818" s="459"/>
    </row>
    <row r="819" spans="1:18" ht="12.75" customHeight="1">
      <c r="A819" s="457"/>
      <c r="B819" s="457"/>
      <c r="C819" s="457"/>
      <c r="D819" s="51"/>
      <c r="E819" s="51"/>
      <c r="F819" s="51"/>
      <c r="G819" s="51"/>
      <c r="H819" s="51"/>
      <c r="I819" s="51"/>
      <c r="J819" s="51"/>
      <c r="K819" s="51"/>
      <c r="L819" s="51"/>
      <c r="M819" s="458"/>
      <c r="N819" s="459"/>
      <c r="O819" s="459"/>
      <c r="P819" s="459"/>
      <c r="Q819" s="459"/>
      <c r="R819" s="459"/>
    </row>
    <row r="820" spans="1:18" ht="12.75" customHeight="1">
      <c r="A820" s="457"/>
      <c r="B820" s="457"/>
      <c r="C820" s="457"/>
      <c r="D820" s="51"/>
      <c r="E820" s="51"/>
      <c r="F820" s="51"/>
      <c r="G820" s="51"/>
      <c r="H820" s="51"/>
      <c r="I820" s="51"/>
      <c r="J820" s="51"/>
      <c r="K820" s="51"/>
      <c r="L820" s="51"/>
      <c r="M820" s="458"/>
      <c r="N820" s="459"/>
      <c r="O820" s="459"/>
      <c r="P820" s="459"/>
      <c r="Q820" s="459"/>
      <c r="R820" s="459"/>
    </row>
    <row r="821" spans="1:18" ht="12.75" customHeight="1">
      <c r="A821" s="457"/>
      <c r="B821" s="457"/>
      <c r="C821" s="457"/>
      <c r="D821" s="51"/>
      <c r="E821" s="51"/>
      <c r="F821" s="51"/>
      <c r="G821" s="51"/>
      <c r="H821" s="51"/>
      <c r="I821" s="51"/>
      <c r="J821" s="51"/>
      <c r="K821" s="51"/>
      <c r="L821" s="51"/>
      <c r="M821" s="458"/>
      <c r="N821" s="459"/>
      <c r="O821" s="459"/>
      <c r="P821" s="459"/>
      <c r="Q821" s="459"/>
      <c r="R821" s="459"/>
    </row>
    <row r="822" spans="1:18" ht="12.75" customHeight="1">
      <c r="A822" s="457"/>
      <c r="B822" s="457"/>
      <c r="C822" s="457"/>
      <c r="D822" s="51"/>
      <c r="E822" s="51"/>
      <c r="F822" s="51"/>
      <c r="G822" s="51"/>
      <c r="H822" s="51"/>
      <c r="I822" s="51"/>
      <c r="J822" s="51"/>
      <c r="K822" s="51"/>
      <c r="L822" s="51"/>
      <c r="M822" s="458"/>
      <c r="N822" s="459"/>
      <c r="O822" s="459"/>
      <c r="P822" s="459"/>
      <c r="Q822" s="459"/>
      <c r="R822" s="459"/>
    </row>
    <row r="823" spans="1:18" ht="12.75" customHeight="1">
      <c r="A823" s="457"/>
      <c r="B823" s="457"/>
      <c r="C823" s="457"/>
      <c r="D823" s="51"/>
      <c r="E823" s="51"/>
      <c r="F823" s="51"/>
      <c r="G823" s="51"/>
      <c r="H823" s="51"/>
      <c r="I823" s="51"/>
      <c r="J823" s="51"/>
      <c r="K823" s="51"/>
      <c r="L823" s="51"/>
      <c r="M823" s="458"/>
      <c r="N823" s="459"/>
      <c r="O823" s="459"/>
      <c r="P823" s="459"/>
      <c r="Q823" s="459"/>
      <c r="R823" s="459"/>
    </row>
    <row r="824" spans="1:18" ht="12.75" customHeight="1">
      <c r="A824" s="457"/>
      <c r="B824" s="457"/>
      <c r="C824" s="457"/>
      <c r="D824" s="51"/>
      <c r="E824" s="51"/>
      <c r="F824" s="51"/>
      <c r="G824" s="51"/>
      <c r="H824" s="51"/>
      <c r="I824" s="51"/>
      <c r="J824" s="51"/>
      <c r="K824" s="51"/>
      <c r="L824" s="51"/>
      <c r="M824" s="458"/>
      <c r="N824" s="459"/>
      <c r="O824" s="459"/>
      <c r="P824" s="459"/>
      <c r="Q824" s="459"/>
      <c r="R824" s="459"/>
    </row>
    <row r="825" spans="1:18" ht="12.75" customHeight="1">
      <c r="A825" s="457"/>
      <c r="B825" s="457"/>
      <c r="C825" s="457"/>
      <c r="D825" s="51"/>
      <c r="E825" s="51"/>
      <c r="F825" s="51"/>
      <c r="G825" s="51"/>
      <c r="H825" s="51"/>
      <c r="I825" s="51"/>
      <c r="J825" s="51"/>
      <c r="K825" s="51"/>
      <c r="L825" s="51"/>
      <c r="M825" s="458"/>
      <c r="N825" s="459"/>
      <c r="O825" s="459"/>
      <c r="P825" s="459"/>
      <c r="Q825" s="459"/>
      <c r="R825" s="459"/>
    </row>
    <row r="826" spans="1:18" ht="12.75" customHeight="1">
      <c r="A826" s="457"/>
      <c r="B826" s="457"/>
      <c r="C826" s="457"/>
      <c r="D826" s="51"/>
      <c r="E826" s="51"/>
      <c r="F826" s="51"/>
      <c r="G826" s="51"/>
      <c r="H826" s="51"/>
      <c r="I826" s="51"/>
      <c r="J826" s="51"/>
      <c r="K826" s="51"/>
      <c r="L826" s="51"/>
      <c r="M826" s="458"/>
      <c r="N826" s="459"/>
      <c r="O826" s="459"/>
      <c r="P826" s="459"/>
      <c r="Q826" s="459"/>
      <c r="R826" s="459"/>
    </row>
    <row r="827" spans="1:18" ht="12.75" customHeight="1">
      <c r="A827" s="457"/>
      <c r="B827" s="457"/>
      <c r="C827" s="457"/>
      <c r="D827" s="51"/>
      <c r="E827" s="51"/>
      <c r="F827" s="51"/>
      <c r="G827" s="51"/>
      <c r="H827" s="51"/>
      <c r="I827" s="51"/>
      <c r="J827" s="51"/>
      <c r="K827" s="51"/>
      <c r="L827" s="51"/>
      <c r="M827" s="458"/>
      <c r="N827" s="459"/>
      <c r="O827" s="459"/>
      <c r="P827" s="459"/>
      <c r="Q827" s="459"/>
      <c r="R827" s="459"/>
    </row>
    <row r="828" spans="1:18" ht="12.75" customHeight="1">
      <c r="A828" s="457"/>
      <c r="B828" s="457"/>
      <c r="C828" s="457"/>
      <c r="D828" s="51"/>
      <c r="E828" s="51"/>
      <c r="F828" s="51"/>
      <c r="G828" s="51"/>
      <c r="H828" s="51"/>
      <c r="I828" s="51"/>
      <c r="J828" s="51"/>
      <c r="K828" s="51"/>
      <c r="L828" s="51"/>
      <c r="M828" s="458"/>
      <c r="N828" s="459"/>
      <c r="O828" s="459"/>
      <c r="P828" s="459"/>
      <c r="Q828" s="459"/>
      <c r="R828" s="459"/>
    </row>
    <row r="829" spans="1:18" ht="12.75" customHeight="1">
      <c r="A829" s="457"/>
      <c r="B829" s="457"/>
      <c r="C829" s="457"/>
      <c r="D829" s="51"/>
      <c r="E829" s="51"/>
      <c r="F829" s="51"/>
      <c r="G829" s="51"/>
      <c r="H829" s="51"/>
      <c r="I829" s="51"/>
      <c r="J829" s="51"/>
      <c r="K829" s="51"/>
      <c r="L829" s="51"/>
      <c r="M829" s="458"/>
      <c r="N829" s="459"/>
      <c r="O829" s="459"/>
      <c r="P829" s="459"/>
      <c r="Q829" s="459"/>
      <c r="R829" s="459"/>
    </row>
    <row r="830" spans="1:18" ht="12.75" customHeight="1">
      <c r="A830" s="457"/>
      <c r="B830" s="457"/>
      <c r="C830" s="457"/>
      <c r="D830" s="51"/>
      <c r="E830" s="51"/>
      <c r="F830" s="51"/>
      <c r="G830" s="51"/>
      <c r="H830" s="51"/>
      <c r="I830" s="51"/>
      <c r="J830" s="51"/>
      <c r="K830" s="51"/>
      <c r="L830" s="51"/>
      <c r="M830" s="458"/>
      <c r="N830" s="459"/>
      <c r="O830" s="459"/>
      <c r="P830" s="459"/>
      <c r="Q830" s="459"/>
      <c r="R830" s="459"/>
    </row>
    <row r="831" spans="1:18" ht="12.75" customHeight="1">
      <c r="A831" s="457"/>
      <c r="B831" s="457"/>
      <c r="C831" s="457"/>
      <c r="D831" s="51"/>
      <c r="E831" s="51"/>
      <c r="F831" s="51"/>
      <c r="G831" s="51"/>
      <c r="H831" s="51"/>
      <c r="I831" s="51"/>
      <c r="J831" s="51"/>
      <c r="K831" s="51"/>
      <c r="L831" s="51"/>
      <c r="M831" s="458"/>
      <c r="N831" s="459"/>
      <c r="O831" s="459"/>
      <c r="P831" s="459"/>
      <c r="Q831" s="459"/>
      <c r="R831" s="459"/>
    </row>
    <row r="832" spans="1:18" ht="12.75" customHeight="1">
      <c r="A832" s="457"/>
      <c r="B832" s="457"/>
      <c r="C832" s="457"/>
      <c r="D832" s="51"/>
      <c r="E832" s="51"/>
      <c r="F832" s="51"/>
      <c r="G832" s="51"/>
      <c r="H832" s="51"/>
      <c r="I832" s="51"/>
      <c r="J832" s="51"/>
      <c r="K832" s="51"/>
      <c r="L832" s="51"/>
      <c r="M832" s="458"/>
      <c r="N832" s="459"/>
      <c r="O832" s="459"/>
      <c r="P832" s="459"/>
      <c r="Q832" s="459"/>
      <c r="R832" s="459"/>
    </row>
    <row r="833" spans="1:18" ht="12.75" customHeight="1">
      <c r="A833" s="457"/>
      <c r="B833" s="457"/>
      <c r="C833" s="457"/>
      <c r="D833" s="51"/>
      <c r="E833" s="51"/>
      <c r="F833" s="51"/>
      <c r="G833" s="51"/>
      <c r="H833" s="51"/>
      <c r="I833" s="51"/>
      <c r="J833" s="51"/>
      <c r="K833" s="51"/>
      <c r="L833" s="51"/>
      <c r="M833" s="458"/>
      <c r="N833" s="459"/>
      <c r="O833" s="459"/>
      <c r="P833" s="459"/>
      <c r="Q833" s="459"/>
      <c r="R833" s="459"/>
    </row>
    <row r="834" spans="1:18" ht="12.75" customHeight="1">
      <c r="A834" s="457"/>
      <c r="B834" s="457"/>
      <c r="C834" s="457"/>
      <c r="D834" s="51"/>
      <c r="E834" s="51"/>
      <c r="F834" s="51"/>
      <c r="G834" s="51"/>
      <c r="H834" s="51"/>
      <c r="I834" s="51"/>
      <c r="J834" s="51"/>
      <c r="K834" s="51"/>
      <c r="L834" s="51"/>
      <c r="M834" s="458"/>
      <c r="N834" s="459"/>
      <c r="O834" s="459"/>
      <c r="P834" s="459"/>
      <c r="Q834" s="459"/>
      <c r="R834" s="459"/>
    </row>
    <row r="835" spans="1:18" ht="12.75" customHeight="1">
      <c r="A835" s="457"/>
      <c r="B835" s="457"/>
      <c r="C835" s="457"/>
      <c r="D835" s="51"/>
      <c r="E835" s="51"/>
      <c r="F835" s="51"/>
      <c r="G835" s="51"/>
      <c r="H835" s="51"/>
      <c r="I835" s="51"/>
      <c r="J835" s="51"/>
      <c r="K835" s="51"/>
      <c r="L835" s="51"/>
      <c r="M835" s="458"/>
      <c r="N835" s="459"/>
      <c r="O835" s="459"/>
      <c r="P835" s="459"/>
      <c r="Q835" s="459"/>
      <c r="R835" s="459"/>
    </row>
    <row r="836" spans="1:18" ht="12.75" customHeight="1">
      <c r="A836" s="457"/>
      <c r="B836" s="457"/>
      <c r="C836" s="457"/>
      <c r="D836" s="51"/>
      <c r="E836" s="51"/>
      <c r="F836" s="51"/>
      <c r="G836" s="51"/>
      <c r="H836" s="51"/>
      <c r="I836" s="51"/>
      <c r="J836" s="51"/>
      <c r="K836" s="51"/>
      <c r="L836" s="51"/>
      <c r="M836" s="458"/>
      <c r="N836" s="459"/>
      <c r="O836" s="459"/>
      <c r="P836" s="459"/>
      <c r="Q836" s="459"/>
      <c r="R836" s="459"/>
    </row>
    <row r="837" spans="1:18" ht="12.75" customHeight="1">
      <c r="A837" s="457"/>
      <c r="B837" s="457"/>
      <c r="C837" s="457"/>
      <c r="D837" s="51"/>
      <c r="E837" s="51"/>
      <c r="F837" s="51"/>
      <c r="G837" s="51"/>
      <c r="H837" s="51"/>
      <c r="I837" s="51"/>
      <c r="J837" s="51"/>
      <c r="K837" s="51"/>
      <c r="L837" s="51"/>
      <c r="M837" s="458"/>
      <c r="N837" s="459"/>
      <c r="O837" s="459"/>
      <c r="P837" s="459"/>
      <c r="Q837" s="459"/>
      <c r="R837" s="459"/>
    </row>
    <row r="838" spans="1:18" ht="12.75" customHeight="1">
      <c r="A838" s="457"/>
      <c r="B838" s="457"/>
      <c r="C838" s="457"/>
      <c r="D838" s="51"/>
      <c r="E838" s="51"/>
      <c r="F838" s="51"/>
      <c r="G838" s="51"/>
      <c r="H838" s="51"/>
      <c r="I838" s="51"/>
      <c r="J838" s="51"/>
      <c r="K838" s="51"/>
      <c r="L838" s="51"/>
      <c r="M838" s="458"/>
      <c r="N838" s="459"/>
      <c r="O838" s="459"/>
      <c r="P838" s="459"/>
      <c r="Q838" s="459"/>
      <c r="R838" s="459"/>
    </row>
    <row r="839" spans="1:18" ht="12.75" customHeight="1">
      <c r="A839" s="457"/>
      <c r="B839" s="457"/>
      <c r="C839" s="457"/>
      <c r="D839" s="51"/>
      <c r="E839" s="51"/>
      <c r="F839" s="51"/>
      <c r="G839" s="51"/>
      <c r="H839" s="51"/>
      <c r="I839" s="51"/>
      <c r="J839" s="51"/>
      <c r="K839" s="51"/>
      <c r="L839" s="51"/>
      <c r="M839" s="458"/>
      <c r="N839" s="459"/>
      <c r="O839" s="459"/>
      <c r="P839" s="459"/>
      <c r="Q839" s="459"/>
      <c r="R839" s="459"/>
    </row>
    <row r="840" spans="1:18" ht="12.75" customHeight="1">
      <c r="A840" s="457"/>
      <c r="B840" s="457"/>
      <c r="C840" s="457"/>
      <c r="D840" s="51"/>
      <c r="E840" s="51"/>
      <c r="F840" s="51"/>
      <c r="G840" s="51"/>
      <c r="H840" s="51"/>
      <c r="I840" s="51"/>
      <c r="J840" s="51"/>
      <c r="K840" s="51"/>
      <c r="L840" s="51"/>
      <c r="M840" s="458"/>
      <c r="N840" s="459"/>
      <c r="O840" s="459"/>
      <c r="P840" s="459"/>
      <c r="Q840" s="459"/>
      <c r="R840" s="459"/>
    </row>
    <row r="841" spans="1:18" ht="12.75" customHeight="1">
      <c r="A841" s="457"/>
      <c r="B841" s="457"/>
      <c r="C841" s="457"/>
      <c r="D841" s="51"/>
      <c r="E841" s="51"/>
      <c r="F841" s="51"/>
      <c r="G841" s="51"/>
      <c r="H841" s="51"/>
      <c r="I841" s="51"/>
      <c r="J841" s="51"/>
      <c r="K841" s="51"/>
      <c r="L841" s="51"/>
      <c r="M841" s="458"/>
      <c r="N841" s="459"/>
      <c r="O841" s="459"/>
      <c r="P841" s="459"/>
      <c r="Q841" s="459"/>
      <c r="R841" s="459"/>
    </row>
    <row r="842" spans="1:18" ht="12.75" customHeight="1">
      <c r="A842" s="457"/>
      <c r="B842" s="457"/>
      <c r="C842" s="457"/>
      <c r="D842" s="51"/>
      <c r="E842" s="51"/>
      <c r="F842" s="51"/>
      <c r="G842" s="51"/>
      <c r="H842" s="51"/>
      <c r="I842" s="51"/>
      <c r="J842" s="51"/>
      <c r="K842" s="51"/>
      <c r="L842" s="51"/>
      <c r="M842" s="458"/>
      <c r="N842" s="459"/>
      <c r="O842" s="459"/>
      <c r="P842" s="459"/>
      <c r="Q842" s="459"/>
      <c r="R842" s="459"/>
    </row>
    <row r="843" spans="1:18" ht="12.75" customHeight="1">
      <c r="A843" s="457"/>
      <c r="B843" s="457"/>
      <c r="C843" s="457"/>
      <c r="D843" s="51"/>
      <c r="E843" s="51"/>
      <c r="F843" s="51"/>
      <c r="G843" s="51"/>
      <c r="H843" s="51"/>
      <c r="I843" s="51"/>
      <c r="J843" s="51"/>
      <c r="K843" s="51"/>
      <c r="L843" s="51"/>
      <c r="M843" s="458"/>
      <c r="N843" s="459"/>
      <c r="O843" s="459"/>
      <c r="P843" s="459"/>
      <c r="Q843" s="459"/>
      <c r="R843" s="459"/>
    </row>
    <row r="844" spans="1:18" ht="12.75" customHeight="1">
      <c r="A844" s="457"/>
      <c r="B844" s="457"/>
      <c r="C844" s="457"/>
      <c r="D844" s="51"/>
      <c r="E844" s="51"/>
      <c r="F844" s="51"/>
      <c r="G844" s="51"/>
      <c r="H844" s="51"/>
      <c r="I844" s="51"/>
      <c r="J844" s="51"/>
      <c r="K844" s="51"/>
      <c r="L844" s="51"/>
      <c r="M844" s="458"/>
      <c r="N844" s="459"/>
      <c r="O844" s="459"/>
      <c r="P844" s="459"/>
      <c r="Q844" s="459"/>
      <c r="R844" s="459"/>
    </row>
    <row r="845" spans="1:18" ht="12.75" customHeight="1">
      <c r="A845" s="457"/>
      <c r="B845" s="457"/>
      <c r="C845" s="457"/>
      <c r="D845" s="51"/>
      <c r="E845" s="51"/>
      <c r="F845" s="51"/>
      <c r="G845" s="51"/>
      <c r="H845" s="51"/>
      <c r="I845" s="51"/>
      <c r="J845" s="51"/>
      <c r="K845" s="51"/>
      <c r="L845" s="51"/>
      <c r="M845" s="458"/>
      <c r="N845" s="459"/>
      <c r="O845" s="459"/>
      <c r="P845" s="459"/>
      <c r="Q845" s="459"/>
      <c r="R845" s="459"/>
    </row>
    <row r="846" spans="1:18" ht="12.75" customHeight="1">
      <c r="A846" s="457"/>
      <c r="B846" s="457"/>
      <c r="C846" s="457"/>
      <c r="D846" s="51"/>
      <c r="E846" s="51"/>
      <c r="F846" s="51"/>
      <c r="G846" s="51"/>
      <c r="H846" s="51"/>
      <c r="I846" s="51"/>
      <c r="J846" s="51"/>
      <c r="K846" s="51"/>
      <c r="L846" s="51"/>
      <c r="M846" s="458"/>
      <c r="N846" s="459"/>
      <c r="O846" s="459"/>
      <c r="P846" s="459"/>
      <c r="Q846" s="459"/>
      <c r="R846" s="459"/>
    </row>
    <row r="847" spans="1:18" ht="12.75" customHeight="1">
      <c r="A847" s="457"/>
      <c r="B847" s="457"/>
      <c r="C847" s="457"/>
      <c r="D847" s="51"/>
      <c r="E847" s="51"/>
      <c r="F847" s="51"/>
      <c r="G847" s="51"/>
      <c r="H847" s="51"/>
      <c r="I847" s="51"/>
      <c r="J847" s="51"/>
      <c r="K847" s="51"/>
      <c r="L847" s="51"/>
      <c r="M847" s="458"/>
      <c r="N847" s="459"/>
      <c r="O847" s="459"/>
      <c r="P847" s="459"/>
      <c r="Q847" s="459"/>
      <c r="R847" s="459"/>
    </row>
    <row r="848" spans="1:18" ht="12.75" customHeight="1">
      <c r="A848" s="457"/>
      <c r="B848" s="457"/>
      <c r="C848" s="457"/>
      <c r="D848" s="51"/>
      <c r="E848" s="51"/>
      <c r="F848" s="51"/>
      <c r="G848" s="51"/>
      <c r="H848" s="51"/>
      <c r="I848" s="51"/>
      <c r="J848" s="51"/>
      <c r="K848" s="51"/>
      <c r="L848" s="51"/>
      <c r="M848" s="458"/>
      <c r="N848" s="459"/>
      <c r="O848" s="459"/>
      <c r="P848" s="459"/>
      <c r="Q848" s="459"/>
      <c r="R848" s="459"/>
    </row>
    <row r="849" spans="1:18" ht="12.75" customHeight="1">
      <c r="A849" s="457"/>
      <c r="B849" s="457"/>
      <c r="C849" s="457"/>
      <c r="D849" s="51"/>
      <c r="E849" s="51"/>
      <c r="F849" s="51"/>
      <c r="G849" s="51"/>
      <c r="H849" s="51"/>
      <c r="I849" s="51"/>
      <c r="J849" s="51"/>
      <c r="K849" s="51"/>
      <c r="L849" s="51"/>
      <c r="M849" s="458"/>
      <c r="N849" s="459"/>
      <c r="O849" s="459"/>
      <c r="P849" s="459"/>
      <c r="Q849" s="459"/>
      <c r="R849" s="459"/>
    </row>
    <row r="850" spans="1:18" ht="12.75" customHeight="1">
      <c r="A850" s="457"/>
      <c r="B850" s="457"/>
      <c r="C850" s="457"/>
      <c r="D850" s="51"/>
      <c r="E850" s="51"/>
      <c r="F850" s="51"/>
      <c r="G850" s="51"/>
      <c r="H850" s="51"/>
      <c r="I850" s="51"/>
      <c r="J850" s="51"/>
      <c r="K850" s="51"/>
      <c r="L850" s="51"/>
      <c r="M850" s="458"/>
      <c r="N850" s="459"/>
      <c r="O850" s="459"/>
      <c r="P850" s="459"/>
      <c r="Q850" s="459"/>
      <c r="R850" s="459"/>
    </row>
    <row r="851" spans="1:18" ht="12.75" customHeight="1">
      <c r="A851" s="457"/>
      <c r="B851" s="457"/>
      <c r="C851" s="457"/>
      <c r="D851" s="51"/>
      <c r="E851" s="51"/>
      <c r="F851" s="51"/>
      <c r="G851" s="51"/>
      <c r="H851" s="51"/>
      <c r="I851" s="51"/>
      <c r="J851" s="51"/>
      <c r="K851" s="51"/>
      <c r="L851" s="51"/>
      <c r="M851" s="458"/>
      <c r="N851" s="459"/>
      <c r="O851" s="459"/>
      <c r="P851" s="459"/>
      <c r="Q851" s="459"/>
      <c r="R851" s="459"/>
    </row>
    <row r="852" spans="1:18" ht="12.75" customHeight="1">
      <c r="A852" s="457"/>
      <c r="B852" s="457"/>
      <c r="C852" s="457"/>
      <c r="D852" s="51"/>
      <c r="E852" s="51"/>
      <c r="F852" s="51"/>
      <c r="G852" s="51"/>
      <c r="H852" s="51"/>
      <c r="I852" s="51"/>
      <c r="J852" s="51"/>
      <c r="K852" s="51"/>
      <c r="L852" s="51"/>
      <c r="M852" s="458"/>
      <c r="N852" s="459"/>
      <c r="O852" s="459"/>
      <c r="P852" s="459"/>
      <c r="Q852" s="459"/>
      <c r="R852" s="459"/>
    </row>
    <row r="853" spans="1:18" ht="12.75" customHeight="1">
      <c r="A853" s="457"/>
      <c r="B853" s="457"/>
      <c r="C853" s="457"/>
      <c r="D853" s="51"/>
      <c r="E853" s="51"/>
      <c r="F853" s="51"/>
      <c r="G853" s="51"/>
      <c r="H853" s="51"/>
      <c r="I853" s="51"/>
      <c r="J853" s="51"/>
      <c r="K853" s="51"/>
      <c r="L853" s="51"/>
      <c r="M853" s="458"/>
      <c r="N853" s="459"/>
      <c r="O853" s="459"/>
      <c r="P853" s="459"/>
      <c r="Q853" s="459"/>
      <c r="R853" s="459"/>
    </row>
    <row r="854" spans="1:18" ht="12.75" customHeight="1">
      <c r="A854" s="457"/>
      <c r="B854" s="457"/>
      <c r="C854" s="457"/>
      <c r="D854" s="51"/>
      <c r="E854" s="51"/>
      <c r="F854" s="51"/>
      <c r="G854" s="51"/>
      <c r="H854" s="51"/>
      <c r="I854" s="51"/>
      <c r="J854" s="51"/>
      <c r="K854" s="51"/>
      <c r="L854" s="51"/>
      <c r="M854" s="458"/>
      <c r="N854" s="459"/>
      <c r="O854" s="459"/>
      <c r="P854" s="459"/>
      <c r="Q854" s="459"/>
      <c r="R854" s="459"/>
    </row>
    <row r="855" spans="1:18" ht="12.75" customHeight="1">
      <c r="A855" s="457"/>
      <c r="B855" s="457"/>
      <c r="C855" s="457"/>
      <c r="D855" s="51"/>
      <c r="E855" s="51"/>
      <c r="F855" s="51"/>
      <c r="G855" s="51"/>
      <c r="H855" s="51"/>
      <c r="I855" s="51"/>
      <c r="J855" s="51"/>
      <c r="K855" s="51"/>
      <c r="L855" s="51"/>
      <c r="M855" s="458"/>
      <c r="N855" s="459"/>
      <c r="O855" s="459"/>
      <c r="P855" s="459"/>
      <c r="Q855" s="459"/>
      <c r="R855" s="459"/>
    </row>
    <row r="856" spans="1:18" ht="12.75" customHeight="1">
      <c r="A856" s="457"/>
      <c r="B856" s="457"/>
      <c r="C856" s="457"/>
      <c r="D856" s="51"/>
      <c r="E856" s="51"/>
      <c r="F856" s="51"/>
      <c r="G856" s="51"/>
      <c r="H856" s="51"/>
      <c r="I856" s="51"/>
      <c r="J856" s="51"/>
      <c r="K856" s="51"/>
      <c r="L856" s="51"/>
      <c r="M856" s="458"/>
      <c r="N856" s="459"/>
      <c r="O856" s="459"/>
      <c r="P856" s="459"/>
      <c r="Q856" s="459"/>
      <c r="R856" s="459"/>
    </row>
    <row r="857" spans="1:18" ht="12.75" customHeight="1">
      <c r="A857" s="457"/>
      <c r="B857" s="457"/>
      <c r="C857" s="457"/>
      <c r="D857" s="51"/>
      <c r="E857" s="51"/>
      <c r="F857" s="51"/>
      <c r="G857" s="51"/>
      <c r="H857" s="51"/>
      <c r="I857" s="51"/>
      <c r="J857" s="51"/>
      <c r="K857" s="51"/>
      <c r="L857" s="51"/>
      <c r="M857" s="458"/>
      <c r="N857" s="459"/>
      <c r="O857" s="459"/>
      <c r="P857" s="459"/>
      <c r="Q857" s="459"/>
      <c r="R857" s="459"/>
    </row>
    <row r="858" spans="1:18" ht="12.75" customHeight="1">
      <c r="A858" s="457"/>
      <c r="B858" s="457"/>
      <c r="C858" s="457"/>
      <c r="D858" s="51"/>
      <c r="E858" s="51"/>
      <c r="F858" s="51"/>
      <c r="G858" s="51"/>
      <c r="H858" s="51"/>
      <c r="I858" s="51"/>
      <c r="J858" s="51"/>
      <c r="K858" s="51"/>
      <c r="L858" s="51"/>
      <c r="M858" s="458"/>
      <c r="N858" s="459"/>
      <c r="O858" s="459"/>
      <c r="P858" s="459"/>
      <c r="Q858" s="459"/>
      <c r="R858" s="459"/>
    </row>
    <row r="859" spans="1:18" ht="12.75" customHeight="1">
      <c r="A859" s="457"/>
      <c r="B859" s="457"/>
      <c r="C859" s="457"/>
      <c r="D859" s="51"/>
      <c r="E859" s="51"/>
      <c r="F859" s="51"/>
      <c r="G859" s="51"/>
      <c r="H859" s="51"/>
      <c r="I859" s="51"/>
      <c r="J859" s="51"/>
      <c r="K859" s="51"/>
      <c r="L859" s="51"/>
      <c r="M859" s="458"/>
      <c r="N859" s="459"/>
      <c r="O859" s="459"/>
      <c r="P859" s="459"/>
      <c r="Q859" s="459"/>
      <c r="R859" s="459"/>
    </row>
    <row r="860" spans="1:18" ht="12.75" customHeight="1">
      <c r="A860" s="457"/>
      <c r="B860" s="457"/>
      <c r="C860" s="457"/>
      <c r="D860" s="51"/>
      <c r="E860" s="51"/>
      <c r="F860" s="51"/>
      <c r="G860" s="51"/>
      <c r="H860" s="51"/>
      <c r="I860" s="51"/>
      <c r="J860" s="51"/>
      <c r="K860" s="51"/>
      <c r="L860" s="51"/>
      <c r="M860" s="458"/>
      <c r="N860" s="459"/>
      <c r="O860" s="459"/>
      <c r="P860" s="459"/>
      <c r="Q860" s="459"/>
      <c r="R860" s="459"/>
    </row>
    <row r="861" spans="1:18" ht="12.75" customHeight="1">
      <c r="A861" s="457"/>
      <c r="B861" s="457"/>
      <c r="C861" s="457"/>
      <c r="D861" s="51"/>
      <c r="E861" s="51"/>
      <c r="F861" s="51"/>
      <c r="G861" s="51"/>
      <c r="H861" s="51"/>
      <c r="I861" s="51"/>
      <c r="J861" s="51"/>
      <c r="K861" s="51"/>
      <c r="L861" s="51"/>
      <c r="M861" s="458"/>
      <c r="N861" s="459"/>
      <c r="O861" s="459"/>
      <c r="P861" s="459"/>
      <c r="Q861" s="459"/>
      <c r="R861" s="459"/>
    </row>
    <row r="862" spans="1:18" ht="12.75" customHeight="1">
      <c r="A862" s="457"/>
      <c r="B862" s="457"/>
      <c r="C862" s="457"/>
      <c r="D862" s="51"/>
      <c r="E862" s="51"/>
      <c r="F862" s="51"/>
      <c r="G862" s="51"/>
      <c r="H862" s="51"/>
      <c r="I862" s="51"/>
      <c r="J862" s="51"/>
      <c r="K862" s="51"/>
      <c r="L862" s="51"/>
      <c r="M862" s="458"/>
      <c r="N862" s="459"/>
      <c r="O862" s="459"/>
      <c r="P862" s="459"/>
      <c r="Q862" s="459"/>
      <c r="R862" s="459"/>
    </row>
    <row r="863" spans="1:18" ht="12.75" customHeight="1">
      <c r="A863" s="457"/>
      <c r="B863" s="457"/>
      <c r="C863" s="457"/>
      <c r="D863" s="51"/>
      <c r="E863" s="51"/>
      <c r="F863" s="51"/>
      <c r="G863" s="51"/>
      <c r="H863" s="51"/>
      <c r="I863" s="51"/>
      <c r="J863" s="51"/>
      <c r="K863" s="51"/>
      <c r="L863" s="51"/>
      <c r="M863" s="458"/>
      <c r="N863" s="459"/>
      <c r="O863" s="459"/>
      <c r="P863" s="459"/>
      <c r="Q863" s="459"/>
      <c r="R863" s="459"/>
    </row>
    <row r="864" spans="1:18" ht="12.75" customHeight="1">
      <c r="A864" s="457"/>
      <c r="B864" s="457"/>
      <c r="C864" s="457"/>
      <c r="D864" s="51"/>
      <c r="E864" s="51"/>
      <c r="F864" s="51"/>
      <c r="G864" s="51"/>
      <c r="H864" s="51"/>
      <c r="I864" s="51"/>
      <c r="J864" s="51"/>
      <c r="K864" s="51"/>
      <c r="L864" s="51"/>
      <c r="M864" s="458"/>
      <c r="N864" s="459"/>
      <c r="O864" s="459"/>
      <c r="P864" s="459"/>
      <c r="Q864" s="459"/>
      <c r="R864" s="459"/>
    </row>
    <row r="865" spans="1:18" ht="12.75" customHeight="1">
      <c r="A865" s="457"/>
      <c r="B865" s="457"/>
      <c r="C865" s="457"/>
      <c r="D865" s="51"/>
      <c r="E865" s="51"/>
      <c r="F865" s="51"/>
      <c r="G865" s="51"/>
      <c r="H865" s="51"/>
      <c r="I865" s="51"/>
      <c r="J865" s="51"/>
      <c r="K865" s="51"/>
      <c r="L865" s="51"/>
      <c r="M865" s="458"/>
      <c r="N865" s="459"/>
      <c r="O865" s="459"/>
      <c r="P865" s="459"/>
      <c r="Q865" s="459"/>
      <c r="R865" s="459"/>
    </row>
    <row r="866" spans="1:18" ht="12.75" customHeight="1">
      <c r="A866" s="457"/>
      <c r="B866" s="457"/>
      <c r="C866" s="457"/>
      <c r="D866" s="51"/>
      <c r="E866" s="51"/>
      <c r="F866" s="51"/>
      <c r="G866" s="51"/>
      <c r="H866" s="51"/>
      <c r="I866" s="51"/>
      <c r="J866" s="51"/>
      <c r="K866" s="51"/>
      <c r="L866" s="51"/>
      <c r="M866" s="458"/>
      <c r="N866" s="459"/>
      <c r="O866" s="459"/>
      <c r="P866" s="459"/>
      <c r="Q866" s="459"/>
      <c r="R866" s="459"/>
    </row>
    <row r="867" spans="1:18" ht="12.75" customHeight="1">
      <c r="A867" s="457"/>
      <c r="B867" s="457"/>
      <c r="C867" s="457"/>
      <c r="D867" s="51"/>
      <c r="E867" s="51"/>
      <c r="F867" s="51"/>
      <c r="G867" s="51"/>
      <c r="H867" s="51"/>
      <c r="I867" s="51"/>
      <c r="J867" s="51"/>
      <c r="K867" s="51"/>
      <c r="L867" s="51"/>
      <c r="M867" s="458"/>
      <c r="N867" s="459"/>
      <c r="O867" s="459"/>
      <c r="P867" s="459"/>
      <c r="Q867" s="459"/>
      <c r="R867" s="459"/>
    </row>
    <row r="868" spans="1:18" ht="12.75" customHeight="1">
      <c r="A868" s="457"/>
      <c r="B868" s="457"/>
      <c r="C868" s="457"/>
      <c r="D868" s="51"/>
      <c r="E868" s="51"/>
      <c r="F868" s="51"/>
      <c r="G868" s="51"/>
      <c r="H868" s="51"/>
      <c r="I868" s="51"/>
      <c r="J868" s="51"/>
      <c r="K868" s="51"/>
      <c r="L868" s="51"/>
      <c r="M868" s="458"/>
      <c r="N868" s="459"/>
      <c r="O868" s="459"/>
      <c r="P868" s="459"/>
      <c r="Q868" s="459"/>
      <c r="R868" s="459"/>
    </row>
    <row r="869" spans="1:18" ht="12.75" customHeight="1">
      <c r="A869" s="457"/>
      <c r="B869" s="457"/>
      <c r="C869" s="457"/>
      <c r="D869" s="51"/>
      <c r="E869" s="51"/>
      <c r="F869" s="51"/>
      <c r="G869" s="51"/>
      <c r="H869" s="51"/>
      <c r="I869" s="51"/>
      <c r="J869" s="51"/>
      <c r="K869" s="51"/>
      <c r="L869" s="51"/>
      <c r="M869" s="458"/>
      <c r="N869" s="459"/>
      <c r="O869" s="459"/>
      <c r="P869" s="459"/>
      <c r="Q869" s="459"/>
      <c r="R869" s="459"/>
    </row>
    <row r="870" spans="1:18" ht="12.75" customHeight="1">
      <c r="A870" s="457"/>
      <c r="B870" s="457"/>
      <c r="C870" s="457"/>
      <c r="D870" s="51"/>
      <c r="E870" s="51"/>
      <c r="F870" s="51"/>
      <c r="G870" s="51"/>
      <c r="H870" s="51"/>
      <c r="I870" s="51"/>
      <c r="J870" s="51"/>
      <c r="K870" s="51"/>
      <c r="L870" s="51"/>
      <c r="M870" s="458"/>
      <c r="N870" s="459"/>
      <c r="O870" s="459"/>
      <c r="P870" s="459"/>
      <c r="Q870" s="459"/>
      <c r="R870" s="459"/>
    </row>
    <row r="871" spans="1:18" ht="12.75" customHeight="1">
      <c r="A871" s="457"/>
      <c r="B871" s="457"/>
      <c r="C871" s="457"/>
      <c r="D871" s="51"/>
      <c r="E871" s="51"/>
      <c r="F871" s="51"/>
      <c r="G871" s="51"/>
      <c r="H871" s="51"/>
      <c r="I871" s="51"/>
      <c r="J871" s="51"/>
      <c r="K871" s="51"/>
      <c r="L871" s="51"/>
      <c r="M871" s="458"/>
      <c r="N871" s="459"/>
      <c r="O871" s="459"/>
      <c r="P871" s="459"/>
      <c r="Q871" s="459"/>
      <c r="R871" s="459"/>
    </row>
    <row r="872" spans="1:18" ht="12.75" customHeight="1">
      <c r="A872" s="457"/>
      <c r="B872" s="457"/>
      <c r="C872" s="457"/>
      <c r="D872" s="51"/>
      <c r="E872" s="51"/>
      <c r="F872" s="51"/>
      <c r="G872" s="51"/>
      <c r="H872" s="51"/>
      <c r="I872" s="51"/>
      <c r="J872" s="51"/>
      <c r="K872" s="51"/>
      <c r="L872" s="51"/>
      <c r="M872" s="458"/>
      <c r="N872" s="459"/>
      <c r="O872" s="459"/>
      <c r="P872" s="459"/>
      <c r="Q872" s="459"/>
      <c r="R872" s="459"/>
    </row>
    <row r="873" spans="1:18" ht="12.75" customHeight="1">
      <c r="A873" s="457"/>
      <c r="B873" s="457"/>
      <c r="C873" s="457"/>
      <c r="D873" s="51"/>
      <c r="E873" s="51"/>
      <c r="F873" s="51"/>
      <c r="G873" s="51"/>
      <c r="H873" s="51"/>
      <c r="I873" s="51"/>
      <c r="J873" s="51"/>
      <c r="K873" s="51"/>
      <c r="L873" s="51"/>
      <c r="M873" s="458"/>
      <c r="N873" s="459"/>
      <c r="O873" s="459"/>
      <c r="P873" s="459"/>
      <c r="Q873" s="459"/>
      <c r="R873" s="459"/>
    </row>
    <row r="874" spans="1:18" ht="12.75" customHeight="1">
      <c r="A874" s="457"/>
      <c r="B874" s="457"/>
      <c r="C874" s="457"/>
      <c r="D874" s="51"/>
      <c r="E874" s="51"/>
      <c r="F874" s="51"/>
      <c r="G874" s="51"/>
      <c r="H874" s="51"/>
      <c r="I874" s="51"/>
      <c r="J874" s="51"/>
      <c r="K874" s="51"/>
      <c r="L874" s="51"/>
      <c r="M874" s="458"/>
      <c r="N874" s="459"/>
      <c r="O874" s="459"/>
      <c r="P874" s="459"/>
      <c r="Q874" s="459"/>
      <c r="R874" s="459"/>
    </row>
    <row r="875" spans="1:18" ht="12.75" customHeight="1">
      <c r="A875" s="457"/>
      <c r="B875" s="457"/>
      <c r="C875" s="457"/>
      <c r="D875" s="51"/>
      <c r="E875" s="51"/>
      <c r="F875" s="51"/>
      <c r="G875" s="51"/>
      <c r="H875" s="51"/>
      <c r="I875" s="51"/>
      <c r="J875" s="51"/>
      <c r="K875" s="51"/>
      <c r="L875" s="51"/>
      <c r="M875" s="458"/>
      <c r="N875" s="459"/>
      <c r="O875" s="459"/>
      <c r="P875" s="459"/>
      <c r="Q875" s="459"/>
      <c r="R875" s="459"/>
    </row>
    <row r="876" spans="1:18" ht="12.75" customHeight="1">
      <c r="A876" s="457"/>
      <c r="B876" s="457"/>
      <c r="C876" s="457"/>
      <c r="D876" s="51"/>
      <c r="E876" s="51"/>
      <c r="F876" s="51"/>
      <c r="G876" s="51"/>
      <c r="H876" s="51"/>
      <c r="I876" s="51"/>
      <c r="J876" s="51"/>
      <c r="K876" s="51"/>
      <c r="L876" s="51"/>
      <c r="M876" s="458"/>
      <c r="N876" s="459"/>
      <c r="O876" s="459"/>
      <c r="P876" s="459"/>
      <c r="Q876" s="459"/>
      <c r="R876" s="459"/>
    </row>
    <row r="877" spans="1:18" ht="12.75" customHeight="1">
      <c r="A877" s="457"/>
      <c r="B877" s="457"/>
      <c r="C877" s="457"/>
      <c r="D877" s="51"/>
      <c r="E877" s="51"/>
      <c r="F877" s="51"/>
      <c r="G877" s="51"/>
      <c r="H877" s="51"/>
      <c r="I877" s="51"/>
      <c r="J877" s="51"/>
      <c r="K877" s="51"/>
      <c r="L877" s="51"/>
      <c r="M877" s="458"/>
      <c r="N877" s="459"/>
      <c r="O877" s="459"/>
      <c r="P877" s="459"/>
      <c r="Q877" s="459"/>
      <c r="R877" s="459"/>
    </row>
    <row r="878" spans="1:18" ht="12.75" customHeight="1">
      <c r="A878" s="457"/>
      <c r="B878" s="457"/>
      <c r="C878" s="457"/>
      <c r="D878" s="51"/>
      <c r="E878" s="51"/>
      <c r="F878" s="51"/>
      <c r="G878" s="51"/>
      <c r="H878" s="51"/>
      <c r="I878" s="51"/>
      <c r="J878" s="51"/>
      <c r="K878" s="51"/>
      <c r="L878" s="51"/>
      <c r="M878" s="458"/>
      <c r="N878" s="459"/>
      <c r="O878" s="459"/>
      <c r="P878" s="459"/>
      <c r="Q878" s="459"/>
      <c r="R878" s="459"/>
    </row>
    <row r="879" spans="1:18" ht="12.75" customHeight="1">
      <c r="A879" s="457"/>
      <c r="B879" s="457"/>
      <c r="C879" s="457"/>
      <c r="D879" s="51"/>
      <c r="E879" s="51"/>
      <c r="F879" s="51"/>
      <c r="G879" s="51"/>
      <c r="H879" s="51"/>
      <c r="I879" s="51"/>
      <c r="J879" s="51"/>
      <c r="K879" s="51"/>
      <c r="L879" s="51"/>
      <c r="M879" s="458"/>
      <c r="N879" s="459"/>
      <c r="O879" s="459"/>
      <c r="P879" s="459"/>
      <c r="Q879" s="459"/>
      <c r="R879" s="459"/>
    </row>
    <row r="880" spans="1:18" ht="12.75" customHeight="1">
      <c r="A880" s="457"/>
      <c r="B880" s="457"/>
      <c r="C880" s="457"/>
      <c r="D880" s="51"/>
      <c r="E880" s="51"/>
      <c r="F880" s="51"/>
      <c r="G880" s="51"/>
      <c r="H880" s="51"/>
      <c r="I880" s="51"/>
      <c r="J880" s="51"/>
      <c r="K880" s="51"/>
      <c r="L880" s="51"/>
      <c r="M880" s="458"/>
      <c r="N880" s="459"/>
      <c r="O880" s="459"/>
      <c r="P880" s="459"/>
      <c r="Q880" s="459"/>
      <c r="R880" s="459"/>
    </row>
    <row r="881" spans="1:18" ht="12.75" customHeight="1">
      <c r="A881" s="457"/>
      <c r="B881" s="457"/>
      <c r="C881" s="457"/>
      <c r="D881" s="51"/>
      <c r="E881" s="51"/>
      <c r="F881" s="51"/>
      <c r="G881" s="51"/>
      <c r="H881" s="51"/>
      <c r="I881" s="51"/>
      <c r="J881" s="51"/>
      <c r="K881" s="51"/>
      <c r="L881" s="51"/>
      <c r="M881" s="458"/>
      <c r="N881" s="459"/>
      <c r="O881" s="459"/>
      <c r="P881" s="459"/>
      <c r="Q881" s="459"/>
      <c r="R881" s="459"/>
    </row>
    <row r="882" spans="1:18" ht="12.75" customHeight="1">
      <c r="A882" s="457"/>
      <c r="B882" s="457"/>
      <c r="C882" s="457"/>
      <c r="D882" s="51"/>
      <c r="E882" s="51"/>
      <c r="F882" s="51"/>
      <c r="G882" s="51"/>
      <c r="H882" s="51"/>
      <c r="I882" s="51"/>
      <c r="J882" s="51"/>
      <c r="K882" s="51"/>
      <c r="L882" s="51"/>
      <c r="M882" s="458"/>
      <c r="N882" s="459"/>
      <c r="O882" s="459"/>
      <c r="P882" s="459"/>
      <c r="Q882" s="459"/>
      <c r="R882" s="459"/>
    </row>
    <row r="883" spans="1:18" ht="12.75" customHeight="1">
      <c r="A883" s="457"/>
      <c r="B883" s="457"/>
      <c r="C883" s="457"/>
      <c r="D883" s="51"/>
      <c r="E883" s="51"/>
      <c r="F883" s="51"/>
      <c r="G883" s="51"/>
      <c r="H883" s="51"/>
      <c r="I883" s="51"/>
      <c r="J883" s="51"/>
      <c r="K883" s="51"/>
      <c r="L883" s="51"/>
      <c r="M883" s="458"/>
      <c r="N883" s="459"/>
      <c r="O883" s="459"/>
      <c r="P883" s="459"/>
      <c r="Q883" s="459"/>
      <c r="R883" s="459"/>
    </row>
    <row r="884" spans="1:18" ht="12.75" customHeight="1">
      <c r="A884" s="457"/>
      <c r="B884" s="457"/>
      <c r="C884" s="457"/>
      <c r="D884" s="51"/>
      <c r="E884" s="51"/>
      <c r="F884" s="51"/>
      <c r="G884" s="51"/>
      <c r="H884" s="51"/>
      <c r="I884" s="51"/>
      <c r="J884" s="51"/>
      <c r="K884" s="51"/>
      <c r="L884" s="51"/>
      <c r="M884" s="458"/>
      <c r="N884" s="459"/>
      <c r="O884" s="459"/>
      <c r="P884" s="459"/>
      <c r="Q884" s="459"/>
      <c r="R884" s="459"/>
    </row>
    <row r="885" spans="1:18" ht="12.75" customHeight="1">
      <c r="A885" s="457"/>
      <c r="B885" s="457"/>
      <c r="C885" s="457"/>
      <c r="D885" s="51"/>
      <c r="E885" s="51"/>
      <c r="F885" s="51"/>
      <c r="G885" s="51"/>
      <c r="H885" s="51"/>
      <c r="I885" s="51"/>
      <c r="J885" s="51"/>
      <c r="K885" s="51"/>
      <c r="L885" s="51"/>
      <c r="M885" s="458"/>
      <c r="N885" s="459"/>
      <c r="O885" s="459"/>
      <c r="P885" s="459"/>
      <c r="Q885" s="459"/>
      <c r="R885" s="459"/>
    </row>
    <row r="886" spans="1:18" ht="12.75" customHeight="1">
      <c r="A886" s="457"/>
      <c r="B886" s="457"/>
      <c r="C886" s="457"/>
      <c r="D886" s="51"/>
      <c r="E886" s="51"/>
      <c r="F886" s="51"/>
      <c r="G886" s="51"/>
      <c r="H886" s="51"/>
      <c r="I886" s="51"/>
      <c r="J886" s="51"/>
      <c r="K886" s="51"/>
      <c r="L886" s="51"/>
      <c r="M886" s="458"/>
      <c r="N886" s="459"/>
      <c r="O886" s="459"/>
      <c r="P886" s="459"/>
      <c r="Q886" s="459"/>
      <c r="R886" s="459"/>
    </row>
    <row r="887" spans="1:18" ht="12.75" customHeight="1">
      <c r="A887" s="457"/>
      <c r="B887" s="457"/>
      <c r="C887" s="457"/>
      <c r="D887" s="51"/>
      <c r="E887" s="51"/>
      <c r="F887" s="51"/>
      <c r="G887" s="51"/>
      <c r="H887" s="51"/>
      <c r="I887" s="51"/>
      <c r="J887" s="51"/>
      <c r="K887" s="51"/>
      <c r="L887" s="51"/>
      <c r="M887" s="458"/>
      <c r="N887" s="459"/>
      <c r="O887" s="459"/>
      <c r="P887" s="459"/>
      <c r="Q887" s="459"/>
      <c r="R887" s="459"/>
    </row>
    <row r="888" spans="1:18" ht="12.75" customHeight="1">
      <c r="A888" s="457"/>
      <c r="B888" s="457"/>
      <c r="C888" s="457"/>
      <c r="D888" s="51"/>
      <c r="E888" s="51"/>
      <c r="F888" s="51"/>
      <c r="G888" s="51"/>
      <c r="H888" s="51"/>
      <c r="I888" s="51"/>
      <c r="J888" s="51"/>
      <c r="K888" s="51"/>
      <c r="L888" s="51"/>
      <c r="M888" s="458"/>
      <c r="N888" s="459"/>
      <c r="O888" s="459"/>
      <c r="P888" s="459"/>
      <c r="Q888" s="459"/>
      <c r="R888" s="459"/>
    </row>
    <row r="889" spans="1:18" ht="12.75" customHeight="1">
      <c r="A889" s="457"/>
      <c r="B889" s="457"/>
      <c r="C889" s="457"/>
      <c r="D889" s="51"/>
      <c r="E889" s="51"/>
      <c r="F889" s="51"/>
      <c r="G889" s="51"/>
      <c r="H889" s="51"/>
      <c r="I889" s="51"/>
      <c r="J889" s="51"/>
      <c r="K889" s="51"/>
      <c r="L889" s="51"/>
      <c r="M889" s="458"/>
      <c r="N889" s="459"/>
      <c r="O889" s="459"/>
      <c r="P889" s="459"/>
      <c r="Q889" s="459"/>
      <c r="R889" s="459"/>
    </row>
    <row r="890" spans="1:18" ht="12.75" customHeight="1">
      <c r="A890" s="457"/>
      <c r="B890" s="457"/>
      <c r="C890" s="457"/>
      <c r="D890" s="51"/>
      <c r="E890" s="51"/>
      <c r="F890" s="51"/>
      <c r="G890" s="51"/>
      <c r="H890" s="51"/>
      <c r="I890" s="51"/>
      <c r="J890" s="51"/>
      <c r="K890" s="51"/>
      <c r="L890" s="51"/>
      <c r="M890" s="458"/>
      <c r="N890" s="459"/>
      <c r="O890" s="459"/>
      <c r="P890" s="459"/>
      <c r="Q890" s="459"/>
      <c r="R890" s="459"/>
    </row>
    <row r="891" spans="1:18" ht="12.75" customHeight="1">
      <c r="A891" s="457"/>
      <c r="B891" s="457"/>
      <c r="C891" s="457"/>
      <c r="D891" s="51"/>
      <c r="E891" s="51"/>
      <c r="F891" s="51"/>
      <c r="G891" s="51"/>
      <c r="H891" s="51"/>
      <c r="I891" s="51"/>
      <c r="J891" s="51"/>
      <c r="K891" s="51"/>
      <c r="L891" s="51"/>
      <c r="M891" s="458"/>
      <c r="N891" s="459"/>
      <c r="O891" s="459"/>
      <c r="P891" s="459"/>
      <c r="Q891" s="459"/>
      <c r="R891" s="459"/>
    </row>
    <row r="892" spans="1:18" ht="12.75" customHeight="1">
      <c r="A892" s="457"/>
      <c r="B892" s="457"/>
      <c r="C892" s="457"/>
      <c r="D892" s="51"/>
      <c r="E892" s="51"/>
      <c r="F892" s="51"/>
      <c r="G892" s="51"/>
      <c r="H892" s="51"/>
      <c r="I892" s="51"/>
      <c r="J892" s="51"/>
      <c r="K892" s="51"/>
      <c r="L892" s="51"/>
      <c r="M892" s="458"/>
      <c r="N892" s="459"/>
      <c r="O892" s="459"/>
      <c r="P892" s="459"/>
      <c r="Q892" s="459"/>
      <c r="R892" s="459"/>
    </row>
    <row r="893" spans="1:18" ht="12.75" customHeight="1">
      <c r="A893" s="457"/>
      <c r="B893" s="457"/>
      <c r="C893" s="457"/>
      <c r="D893" s="51"/>
      <c r="E893" s="51"/>
      <c r="F893" s="51"/>
      <c r="G893" s="51"/>
      <c r="H893" s="51"/>
      <c r="I893" s="51"/>
      <c r="J893" s="51"/>
      <c r="K893" s="51"/>
      <c r="L893" s="51"/>
      <c r="M893" s="458"/>
      <c r="N893" s="459"/>
      <c r="O893" s="459"/>
      <c r="P893" s="459"/>
      <c r="Q893" s="459"/>
      <c r="R893" s="459"/>
    </row>
    <row r="894" spans="1:18" ht="12.75" customHeight="1">
      <c r="A894" s="457"/>
      <c r="B894" s="457"/>
      <c r="C894" s="457"/>
      <c r="D894" s="51"/>
      <c r="E894" s="51"/>
      <c r="F894" s="51"/>
      <c r="G894" s="51"/>
      <c r="H894" s="51"/>
      <c r="I894" s="51"/>
      <c r="J894" s="51"/>
      <c r="K894" s="51"/>
      <c r="L894" s="51"/>
      <c r="M894" s="458"/>
      <c r="N894" s="459"/>
      <c r="O894" s="459"/>
      <c r="P894" s="459"/>
      <c r="Q894" s="459"/>
      <c r="R894" s="459"/>
    </row>
    <row r="895" spans="1:18" ht="12.75" customHeight="1">
      <c r="A895" s="457"/>
      <c r="B895" s="457"/>
      <c r="C895" s="457"/>
      <c r="D895" s="51"/>
      <c r="E895" s="51"/>
      <c r="F895" s="51"/>
      <c r="G895" s="51"/>
      <c r="H895" s="51"/>
      <c r="I895" s="51"/>
      <c r="J895" s="51"/>
      <c r="K895" s="51"/>
      <c r="L895" s="51"/>
      <c r="M895" s="458"/>
      <c r="N895" s="459"/>
      <c r="O895" s="459"/>
      <c r="P895" s="459"/>
      <c r="Q895" s="459"/>
      <c r="R895" s="459"/>
    </row>
    <row r="896" spans="1:18" ht="12.75" customHeight="1">
      <c r="A896" s="457"/>
      <c r="B896" s="457"/>
      <c r="C896" s="457"/>
      <c r="D896" s="51"/>
      <c r="E896" s="51"/>
      <c r="F896" s="51"/>
      <c r="G896" s="51"/>
      <c r="H896" s="51"/>
      <c r="I896" s="51"/>
      <c r="J896" s="51"/>
      <c r="K896" s="51"/>
      <c r="L896" s="51"/>
      <c r="M896" s="458"/>
      <c r="N896" s="459"/>
      <c r="O896" s="459"/>
      <c r="P896" s="459"/>
      <c r="Q896" s="459"/>
      <c r="R896" s="459"/>
    </row>
    <row r="897" spans="1:18" ht="12.75" customHeight="1">
      <c r="A897" s="457"/>
      <c r="B897" s="457"/>
      <c r="C897" s="457"/>
      <c r="D897" s="51"/>
      <c r="E897" s="51"/>
      <c r="F897" s="51"/>
      <c r="G897" s="51"/>
      <c r="H897" s="51"/>
      <c r="I897" s="51"/>
      <c r="J897" s="51"/>
      <c r="K897" s="51"/>
      <c r="L897" s="51"/>
      <c r="M897" s="458"/>
      <c r="N897" s="459"/>
      <c r="O897" s="459"/>
      <c r="P897" s="459"/>
      <c r="Q897" s="459"/>
      <c r="R897" s="459"/>
    </row>
    <row r="898" spans="1:18" ht="12.75" customHeight="1">
      <c r="A898" s="457"/>
      <c r="B898" s="457"/>
      <c r="C898" s="457"/>
      <c r="D898" s="51"/>
      <c r="E898" s="51"/>
      <c r="F898" s="51"/>
      <c r="G898" s="51"/>
      <c r="H898" s="51"/>
      <c r="I898" s="51"/>
      <c r="J898" s="51"/>
      <c r="K898" s="51"/>
      <c r="L898" s="51"/>
      <c r="M898" s="458"/>
      <c r="N898" s="459"/>
      <c r="O898" s="459"/>
      <c r="P898" s="459"/>
      <c r="Q898" s="459"/>
      <c r="R898" s="459"/>
    </row>
    <row r="899" spans="1:18" ht="12.75" customHeight="1">
      <c r="A899" s="457"/>
      <c r="B899" s="457"/>
      <c r="C899" s="457"/>
      <c r="D899" s="51"/>
      <c r="E899" s="51"/>
      <c r="F899" s="51"/>
      <c r="G899" s="51"/>
      <c r="H899" s="51"/>
      <c r="I899" s="51"/>
      <c r="J899" s="51"/>
      <c r="K899" s="51"/>
      <c r="L899" s="51"/>
      <c r="M899" s="458"/>
      <c r="N899" s="459"/>
      <c r="O899" s="459"/>
      <c r="P899" s="459"/>
      <c r="Q899" s="459"/>
      <c r="R899" s="459"/>
    </row>
    <row r="900" spans="1:18" ht="12.75" customHeight="1">
      <c r="A900" s="457"/>
      <c r="B900" s="457"/>
      <c r="C900" s="457"/>
      <c r="D900" s="51"/>
      <c r="E900" s="51"/>
      <c r="F900" s="51"/>
      <c r="G900" s="51"/>
      <c r="H900" s="51"/>
      <c r="I900" s="51"/>
      <c r="J900" s="51"/>
      <c r="K900" s="51"/>
      <c r="L900" s="51"/>
      <c r="M900" s="458"/>
      <c r="N900" s="459"/>
      <c r="O900" s="459"/>
      <c r="P900" s="459"/>
      <c r="Q900" s="459"/>
      <c r="R900" s="459"/>
    </row>
    <row r="901" spans="1:18" ht="12.75" customHeight="1">
      <c r="A901" s="457"/>
      <c r="B901" s="457"/>
      <c r="C901" s="457"/>
      <c r="D901" s="51"/>
      <c r="E901" s="51"/>
      <c r="F901" s="51"/>
      <c r="G901" s="51"/>
      <c r="H901" s="51"/>
      <c r="I901" s="51"/>
      <c r="J901" s="51"/>
      <c r="K901" s="51"/>
      <c r="L901" s="51"/>
      <c r="M901" s="458"/>
      <c r="N901" s="459"/>
      <c r="O901" s="459"/>
      <c r="P901" s="459"/>
      <c r="Q901" s="459"/>
      <c r="R901" s="459"/>
    </row>
    <row r="902" spans="1:18" ht="12.75" customHeight="1">
      <c r="A902" s="457"/>
      <c r="B902" s="457"/>
      <c r="C902" s="457"/>
      <c r="D902" s="51"/>
      <c r="E902" s="51"/>
      <c r="F902" s="51"/>
      <c r="G902" s="51"/>
      <c r="H902" s="51"/>
      <c r="I902" s="51"/>
      <c r="J902" s="51"/>
      <c r="K902" s="51"/>
      <c r="L902" s="51"/>
      <c r="M902" s="458"/>
      <c r="N902" s="459"/>
      <c r="O902" s="459"/>
      <c r="P902" s="459"/>
      <c r="Q902" s="459"/>
      <c r="R902" s="459"/>
    </row>
    <row r="903" spans="1:18" ht="12.75" customHeight="1">
      <c r="A903" s="457"/>
      <c r="B903" s="457"/>
      <c r="C903" s="457"/>
      <c r="D903" s="51"/>
      <c r="E903" s="51"/>
      <c r="F903" s="51"/>
      <c r="G903" s="51"/>
      <c r="H903" s="51"/>
      <c r="I903" s="51"/>
      <c r="J903" s="51"/>
      <c r="K903" s="51"/>
      <c r="L903" s="51"/>
      <c r="M903" s="458"/>
      <c r="N903" s="459"/>
      <c r="O903" s="459"/>
      <c r="P903" s="459"/>
      <c r="Q903" s="459"/>
      <c r="R903" s="459"/>
    </row>
    <row r="904" spans="1:18" ht="12.75" customHeight="1">
      <c r="A904" s="457"/>
      <c r="B904" s="457"/>
      <c r="C904" s="457"/>
      <c r="D904" s="51"/>
      <c r="E904" s="51"/>
      <c r="F904" s="51"/>
      <c r="G904" s="51"/>
      <c r="H904" s="51"/>
      <c r="I904" s="51"/>
      <c r="J904" s="51"/>
      <c r="K904" s="51"/>
      <c r="L904" s="51"/>
      <c r="M904" s="458"/>
      <c r="N904" s="459"/>
      <c r="O904" s="459"/>
      <c r="P904" s="459"/>
      <c r="Q904" s="459"/>
      <c r="R904" s="459"/>
    </row>
    <row r="905" spans="1:18" ht="12.75" customHeight="1">
      <c r="A905" s="457"/>
      <c r="B905" s="457"/>
      <c r="C905" s="457"/>
      <c r="D905" s="51"/>
      <c r="E905" s="51"/>
      <c r="F905" s="51"/>
      <c r="G905" s="51"/>
      <c r="H905" s="51"/>
      <c r="I905" s="51"/>
      <c r="J905" s="51"/>
      <c r="K905" s="51"/>
      <c r="L905" s="51"/>
      <c r="M905" s="458"/>
      <c r="N905" s="459"/>
      <c r="O905" s="459"/>
      <c r="P905" s="459"/>
      <c r="Q905" s="459"/>
      <c r="R905" s="459"/>
    </row>
    <row r="906" spans="1:18" ht="12.75" customHeight="1">
      <c r="A906" s="457"/>
      <c r="B906" s="457"/>
      <c r="C906" s="457"/>
      <c r="D906" s="51"/>
      <c r="E906" s="51"/>
      <c r="F906" s="51"/>
      <c r="G906" s="51"/>
      <c r="H906" s="51"/>
      <c r="I906" s="51"/>
      <c r="J906" s="51"/>
      <c r="K906" s="51"/>
      <c r="L906" s="51"/>
      <c r="M906" s="458"/>
      <c r="N906" s="459"/>
      <c r="O906" s="459"/>
      <c r="P906" s="459"/>
      <c r="Q906" s="459"/>
      <c r="R906" s="459"/>
    </row>
    <row r="907" spans="1:18" ht="12.75" customHeight="1">
      <c r="A907" s="457"/>
      <c r="B907" s="457"/>
      <c r="C907" s="457"/>
      <c r="D907" s="51"/>
      <c r="E907" s="51"/>
      <c r="F907" s="51"/>
      <c r="G907" s="51"/>
      <c r="H907" s="51"/>
      <c r="I907" s="51"/>
      <c r="J907" s="51"/>
      <c r="K907" s="51"/>
      <c r="L907" s="51"/>
      <c r="M907" s="458"/>
      <c r="N907" s="459"/>
      <c r="O907" s="459"/>
      <c r="P907" s="459"/>
      <c r="Q907" s="459"/>
      <c r="R907" s="459"/>
    </row>
    <row r="908" spans="1:18" ht="12.75" customHeight="1">
      <c r="A908" s="457"/>
      <c r="B908" s="457"/>
      <c r="C908" s="457"/>
      <c r="D908" s="51"/>
      <c r="E908" s="51"/>
      <c r="F908" s="51"/>
      <c r="G908" s="51"/>
      <c r="H908" s="51"/>
      <c r="I908" s="51"/>
      <c r="J908" s="51"/>
      <c r="K908" s="51"/>
      <c r="L908" s="51"/>
      <c r="M908" s="458"/>
      <c r="N908" s="459"/>
      <c r="O908" s="459"/>
      <c r="P908" s="459"/>
      <c r="Q908" s="459"/>
      <c r="R908" s="459"/>
    </row>
    <row r="909" spans="1:18" ht="12.75" customHeight="1">
      <c r="A909" s="457"/>
      <c r="B909" s="457"/>
      <c r="C909" s="457"/>
      <c r="D909" s="51"/>
      <c r="E909" s="51"/>
      <c r="F909" s="51"/>
      <c r="G909" s="51"/>
      <c r="H909" s="51"/>
      <c r="I909" s="51"/>
      <c r="J909" s="51"/>
      <c r="K909" s="51"/>
      <c r="L909" s="51"/>
      <c r="M909" s="458"/>
      <c r="N909" s="459"/>
      <c r="O909" s="459"/>
      <c r="P909" s="459"/>
      <c r="Q909" s="459"/>
      <c r="R909" s="459"/>
    </row>
    <row r="910" spans="1:18" ht="12.75" customHeight="1">
      <c r="A910" s="457"/>
      <c r="B910" s="457"/>
      <c r="C910" s="457"/>
      <c r="D910" s="51"/>
      <c r="E910" s="51"/>
      <c r="F910" s="51"/>
      <c r="G910" s="51"/>
      <c r="H910" s="51"/>
      <c r="I910" s="51"/>
      <c r="J910" s="51"/>
      <c r="K910" s="51"/>
      <c r="L910" s="51"/>
      <c r="M910" s="458"/>
      <c r="N910" s="459"/>
      <c r="O910" s="459"/>
      <c r="P910" s="459"/>
      <c r="Q910" s="459"/>
      <c r="R910" s="459"/>
    </row>
    <row r="911" spans="1:18" ht="12.75" customHeight="1">
      <c r="A911" s="457"/>
      <c r="B911" s="457"/>
      <c r="C911" s="457"/>
      <c r="D911" s="51"/>
      <c r="E911" s="51"/>
      <c r="F911" s="51"/>
      <c r="G911" s="51"/>
      <c r="H911" s="51"/>
      <c r="I911" s="51"/>
      <c r="J911" s="51"/>
      <c r="K911" s="51"/>
      <c r="L911" s="51"/>
      <c r="M911" s="458"/>
      <c r="N911" s="459"/>
      <c r="O911" s="459"/>
      <c r="P911" s="459"/>
      <c r="Q911" s="459"/>
      <c r="R911" s="459"/>
    </row>
    <row r="912" spans="1:18" ht="12.75" customHeight="1">
      <c r="A912" s="457"/>
      <c r="B912" s="457"/>
      <c r="C912" s="457"/>
      <c r="D912" s="51"/>
      <c r="E912" s="51"/>
      <c r="F912" s="51"/>
      <c r="G912" s="51"/>
      <c r="H912" s="51"/>
      <c r="I912" s="51"/>
      <c r="J912" s="51"/>
      <c r="K912" s="51"/>
      <c r="L912" s="51"/>
      <c r="M912" s="458"/>
      <c r="N912" s="459"/>
      <c r="O912" s="459"/>
      <c r="P912" s="459"/>
      <c r="Q912" s="459"/>
      <c r="R912" s="459"/>
    </row>
    <row r="913" spans="1:18" ht="12.75" customHeight="1">
      <c r="A913" s="457"/>
      <c r="B913" s="457"/>
      <c r="C913" s="457"/>
      <c r="D913" s="51"/>
      <c r="E913" s="51"/>
      <c r="F913" s="51"/>
      <c r="G913" s="51"/>
      <c r="H913" s="51"/>
      <c r="I913" s="51"/>
      <c r="J913" s="51"/>
      <c r="K913" s="51"/>
      <c r="L913" s="51"/>
      <c r="M913" s="458"/>
      <c r="N913" s="459"/>
      <c r="O913" s="459"/>
      <c r="P913" s="459"/>
      <c r="Q913" s="459"/>
      <c r="R913" s="459"/>
    </row>
    <row r="914" spans="1:18" ht="12.75" customHeight="1">
      <c r="A914" s="457"/>
      <c r="B914" s="457"/>
      <c r="C914" s="457"/>
      <c r="D914" s="51"/>
      <c r="E914" s="51"/>
      <c r="F914" s="51"/>
      <c r="G914" s="51"/>
      <c r="H914" s="51"/>
      <c r="I914" s="51"/>
      <c r="J914" s="51"/>
      <c r="K914" s="51"/>
      <c r="L914" s="51"/>
      <c r="M914" s="458"/>
      <c r="N914" s="459"/>
      <c r="O914" s="459"/>
      <c r="P914" s="459"/>
      <c r="Q914" s="459"/>
      <c r="R914" s="459"/>
    </row>
    <row r="915" spans="1:18" ht="12.75" customHeight="1">
      <c r="A915" s="457"/>
      <c r="B915" s="457"/>
      <c r="C915" s="457"/>
      <c r="D915" s="51"/>
      <c r="E915" s="51"/>
      <c r="F915" s="51"/>
      <c r="G915" s="51"/>
      <c r="H915" s="51"/>
      <c r="I915" s="51"/>
      <c r="J915" s="51"/>
      <c r="K915" s="51"/>
      <c r="L915" s="51"/>
      <c r="M915" s="458"/>
      <c r="N915" s="459"/>
      <c r="O915" s="459"/>
      <c r="P915" s="459"/>
      <c r="Q915" s="459"/>
      <c r="R915" s="459"/>
    </row>
    <row r="916" spans="1:18" ht="12.75" customHeight="1">
      <c r="A916" s="457"/>
      <c r="B916" s="457"/>
      <c r="C916" s="457"/>
      <c r="D916" s="51"/>
      <c r="E916" s="51"/>
      <c r="F916" s="51"/>
      <c r="G916" s="51"/>
      <c r="H916" s="51"/>
      <c r="I916" s="51"/>
      <c r="J916" s="51"/>
      <c r="K916" s="51"/>
      <c r="L916" s="51"/>
      <c r="M916" s="458"/>
      <c r="N916" s="459"/>
      <c r="O916" s="459"/>
      <c r="P916" s="459"/>
      <c r="Q916" s="459"/>
      <c r="R916" s="459"/>
    </row>
    <row r="917" spans="1:18" ht="12.75" customHeight="1">
      <c r="A917" s="457"/>
      <c r="B917" s="457"/>
      <c r="C917" s="457"/>
      <c r="D917" s="51"/>
      <c r="E917" s="51"/>
      <c r="F917" s="51"/>
      <c r="G917" s="51"/>
      <c r="H917" s="51"/>
      <c r="I917" s="51"/>
      <c r="J917" s="51"/>
      <c r="K917" s="51"/>
      <c r="L917" s="51"/>
      <c r="M917" s="458"/>
      <c r="N917" s="459"/>
      <c r="O917" s="459"/>
      <c r="P917" s="459"/>
      <c r="Q917" s="459"/>
      <c r="R917" s="459"/>
    </row>
    <row r="918" spans="1:18" ht="12.75" customHeight="1">
      <c r="A918" s="457"/>
      <c r="B918" s="457"/>
      <c r="C918" s="457"/>
      <c r="D918" s="51"/>
      <c r="E918" s="51"/>
      <c r="F918" s="51"/>
      <c r="G918" s="51"/>
      <c r="H918" s="51"/>
      <c r="I918" s="51"/>
      <c r="J918" s="51"/>
      <c r="K918" s="51"/>
      <c r="L918" s="51"/>
      <c r="M918" s="458"/>
      <c r="N918" s="459"/>
      <c r="O918" s="459"/>
      <c r="P918" s="459"/>
      <c r="Q918" s="459"/>
      <c r="R918" s="459"/>
    </row>
    <row r="919" spans="1:18" ht="12.75" customHeight="1">
      <c r="A919" s="457"/>
      <c r="B919" s="457"/>
      <c r="C919" s="457"/>
      <c r="D919" s="51"/>
      <c r="E919" s="51"/>
      <c r="F919" s="51"/>
      <c r="G919" s="51"/>
      <c r="H919" s="51"/>
      <c r="I919" s="51"/>
      <c r="J919" s="51"/>
      <c r="K919" s="51"/>
      <c r="L919" s="51"/>
      <c r="M919" s="458"/>
      <c r="N919" s="459"/>
      <c r="O919" s="459"/>
      <c r="P919" s="459"/>
      <c r="Q919" s="459"/>
      <c r="R919" s="459"/>
    </row>
    <row r="920" spans="1:18" ht="12.75" customHeight="1">
      <c r="A920" s="457"/>
      <c r="B920" s="457"/>
      <c r="C920" s="457"/>
      <c r="D920" s="51"/>
      <c r="E920" s="51"/>
      <c r="F920" s="51"/>
      <c r="G920" s="51"/>
      <c r="H920" s="51"/>
      <c r="I920" s="51"/>
      <c r="J920" s="51"/>
      <c r="K920" s="51"/>
      <c r="L920" s="51"/>
      <c r="M920" s="458"/>
      <c r="N920" s="459"/>
      <c r="O920" s="459"/>
      <c r="P920" s="459"/>
      <c r="Q920" s="459"/>
      <c r="R920" s="459"/>
    </row>
    <row r="921" spans="1:18" ht="12.75" customHeight="1">
      <c r="A921" s="457"/>
      <c r="B921" s="457"/>
      <c r="C921" s="457"/>
      <c r="D921" s="51"/>
      <c r="E921" s="51"/>
      <c r="F921" s="51"/>
      <c r="G921" s="51"/>
      <c r="H921" s="51"/>
      <c r="I921" s="51"/>
      <c r="J921" s="51"/>
      <c r="K921" s="51"/>
      <c r="L921" s="51"/>
      <c r="M921" s="458"/>
      <c r="N921" s="459"/>
      <c r="O921" s="459"/>
      <c r="P921" s="459"/>
      <c r="Q921" s="459"/>
      <c r="R921" s="459"/>
    </row>
    <row r="922" spans="1:18" ht="12.75" customHeight="1">
      <c r="A922" s="457"/>
      <c r="B922" s="457"/>
      <c r="C922" s="457"/>
      <c r="D922" s="51"/>
      <c r="E922" s="51"/>
      <c r="F922" s="51"/>
      <c r="G922" s="51"/>
      <c r="H922" s="51"/>
      <c r="I922" s="51"/>
      <c r="J922" s="51"/>
      <c r="K922" s="51"/>
      <c r="L922" s="51"/>
      <c r="M922" s="458"/>
      <c r="N922" s="459"/>
      <c r="O922" s="459"/>
      <c r="P922" s="459"/>
      <c r="Q922" s="459"/>
      <c r="R922" s="459"/>
    </row>
    <row r="923" spans="1:18" ht="12.75" customHeight="1">
      <c r="A923" s="457"/>
      <c r="B923" s="457"/>
      <c r="C923" s="457"/>
      <c r="D923" s="51"/>
      <c r="E923" s="51"/>
      <c r="F923" s="51"/>
      <c r="G923" s="51"/>
      <c r="H923" s="51"/>
      <c r="I923" s="51"/>
      <c r="J923" s="51"/>
      <c r="K923" s="51"/>
      <c r="L923" s="51"/>
      <c r="M923" s="458"/>
      <c r="N923" s="459"/>
      <c r="O923" s="459"/>
      <c r="P923" s="459"/>
      <c r="Q923" s="459"/>
      <c r="R923" s="459"/>
    </row>
    <row r="924" spans="1:18" ht="12.75" customHeight="1">
      <c r="A924" s="457"/>
      <c r="B924" s="457"/>
      <c r="C924" s="457"/>
      <c r="D924" s="51"/>
      <c r="E924" s="51"/>
      <c r="F924" s="51"/>
      <c r="G924" s="51"/>
      <c r="H924" s="51"/>
      <c r="I924" s="51"/>
      <c r="J924" s="51"/>
      <c r="K924" s="51"/>
      <c r="L924" s="51"/>
      <c r="M924" s="458"/>
      <c r="N924" s="459"/>
      <c r="O924" s="459"/>
      <c r="P924" s="459"/>
      <c r="Q924" s="459"/>
      <c r="R924" s="459"/>
    </row>
    <row r="925" spans="1:18" ht="12.75" customHeight="1">
      <c r="A925" s="457"/>
      <c r="B925" s="457"/>
      <c r="C925" s="457"/>
      <c r="D925" s="51"/>
      <c r="E925" s="51"/>
      <c r="F925" s="51"/>
      <c r="G925" s="51"/>
      <c r="H925" s="51"/>
      <c r="I925" s="51"/>
      <c r="J925" s="51"/>
      <c r="K925" s="51"/>
      <c r="L925" s="51"/>
      <c r="M925" s="458"/>
      <c r="N925" s="459"/>
      <c r="O925" s="459"/>
      <c r="P925" s="459"/>
      <c r="Q925" s="459"/>
      <c r="R925" s="459"/>
    </row>
    <row r="926" spans="1:18" ht="12.75" customHeight="1">
      <c r="A926" s="457"/>
      <c r="B926" s="457"/>
      <c r="C926" s="457"/>
      <c r="D926" s="51"/>
      <c r="E926" s="51"/>
      <c r="F926" s="51"/>
      <c r="G926" s="51"/>
      <c r="H926" s="51"/>
      <c r="I926" s="51"/>
      <c r="J926" s="51"/>
      <c r="K926" s="51"/>
      <c r="L926" s="51"/>
      <c r="M926" s="458"/>
      <c r="N926" s="459"/>
      <c r="O926" s="459"/>
      <c r="P926" s="459"/>
      <c r="Q926" s="459"/>
      <c r="R926" s="459"/>
    </row>
    <row r="927" spans="1:18" ht="12.75" customHeight="1">
      <c r="A927" s="457"/>
      <c r="B927" s="457"/>
      <c r="C927" s="457"/>
      <c r="D927" s="51"/>
      <c r="E927" s="51"/>
      <c r="F927" s="51"/>
      <c r="G927" s="51"/>
      <c r="H927" s="51"/>
      <c r="I927" s="51"/>
      <c r="J927" s="51"/>
      <c r="K927" s="51"/>
      <c r="L927" s="51"/>
      <c r="M927" s="458"/>
      <c r="N927" s="459"/>
      <c r="O927" s="459"/>
      <c r="P927" s="459"/>
      <c r="Q927" s="459"/>
      <c r="R927" s="459"/>
    </row>
    <row r="928" spans="1:18" ht="12.75" customHeight="1">
      <c r="A928" s="457"/>
      <c r="B928" s="457"/>
      <c r="C928" s="457"/>
      <c r="D928" s="51"/>
      <c r="E928" s="51"/>
      <c r="F928" s="51"/>
      <c r="G928" s="51"/>
      <c r="H928" s="51"/>
      <c r="I928" s="51"/>
      <c r="J928" s="51"/>
      <c r="K928" s="51"/>
      <c r="L928" s="51"/>
      <c r="M928" s="458"/>
      <c r="N928" s="459"/>
      <c r="O928" s="459"/>
      <c r="P928" s="459"/>
      <c r="Q928" s="459"/>
      <c r="R928" s="459"/>
    </row>
    <row r="929" spans="1:18" ht="12.75" customHeight="1">
      <c r="A929" s="457"/>
      <c r="B929" s="457"/>
      <c r="C929" s="457"/>
      <c r="D929" s="51"/>
      <c r="E929" s="51"/>
      <c r="F929" s="51"/>
      <c r="G929" s="51"/>
      <c r="H929" s="51"/>
      <c r="I929" s="51"/>
      <c r="J929" s="51"/>
      <c r="K929" s="51"/>
      <c r="L929" s="51"/>
      <c r="M929" s="458"/>
      <c r="N929" s="459"/>
      <c r="O929" s="459"/>
      <c r="P929" s="459"/>
      <c r="Q929" s="459"/>
      <c r="R929" s="459"/>
    </row>
    <row r="930" spans="1:18" ht="12.75" customHeight="1">
      <c r="A930" s="457"/>
      <c r="B930" s="457"/>
      <c r="C930" s="457"/>
      <c r="D930" s="51"/>
      <c r="E930" s="51"/>
      <c r="F930" s="51"/>
      <c r="G930" s="51"/>
      <c r="H930" s="51"/>
      <c r="I930" s="51"/>
      <c r="J930" s="51"/>
      <c r="K930" s="51"/>
      <c r="L930" s="51"/>
      <c r="M930" s="458"/>
      <c r="N930" s="459"/>
      <c r="O930" s="459"/>
      <c r="P930" s="459"/>
      <c r="Q930" s="459"/>
      <c r="R930" s="459"/>
    </row>
    <row r="931" spans="1:18" ht="12.75" customHeight="1">
      <c r="A931" s="457"/>
      <c r="B931" s="457"/>
      <c r="C931" s="457"/>
      <c r="D931" s="51"/>
      <c r="E931" s="51"/>
      <c r="F931" s="51"/>
      <c r="G931" s="51"/>
      <c r="H931" s="51"/>
      <c r="I931" s="51"/>
      <c r="J931" s="51"/>
      <c r="K931" s="51"/>
      <c r="L931" s="51"/>
      <c r="M931" s="458"/>
      <c r="N931" s="459"/>
      <c r="O931" s="459"/>
      <c r="P931" s="459"/>
      <c r="Q931" s="459"/>
      <c r="R931" s="459"/>
    </row>
    <row r="932" spans="1:18" ht="12.75" customHeight="1">
      <c r="A932" s="457"/>
      <c r="B932" s="457"/>
      <c r="C932" s="457"/>
      <c r="D932" s="51"/>
      <c r="E932" s="51"/>
      <c r="F932" s="51"/>
      <c r="G932" s="51"/>
      <c r="H932" s="51"/>
      <c r="I932" s="51"/>
      <c r="J932" s="51"/>
      <c r="K932" s="51"/>
      <c r="L932" s="51"/>
      <c r="M932" s="458"/>
      <c r="N932" s="459"/>
      <c r="O932" s="459"/>
      <c r="P932" s="459"/>
      <c r="Q932" s="459"/>
      <c r="R932" s="459"/>
    </row>
    <row r="933" spans="1:18" ht="12.75" customHeight="1">
      <c r="A933" s="457"/>
      <c r="B933" s="457"/>
      <c r="C933" s="457"/>
      <c r="D933" s="51"/>
      <c r="E933" s="51"/>
      <c r="F933" s="51"/>
      <c r="G933" s="51"/>
      <c r="H933" s="51"/>
      <c r="I933" s="51"/>
      <c r="J933" s="51"/>
      <c r="K933" s="51"/>
      <c r="L933" s="51"/>
      <c r="M933" s="458"/>
      <c r="N933" s="459"/>
      <c r="O933" s="459"/>
      <c r="P933" s="459"/>
      <c r="Q933" s="459"/>
      <c r="R933" s="459"/>
    </row>
    <row r="934" spans="1:18" ht="12.75" customHeight="1">
      <c r="A934" s="457"/>
      <c r="B934" s="457"/>
      <c r="C934" s="457"/>
      <c r="D934" s="51"/>
      <c r="E934" s="51"/>
      <c r="F934" s="51"/>
      <c r="G934" s="51"/>
      <c r="H934" s="51"/>
      <c r="I934" s="51"/>
      <c r="J934" s="51"/>
      <c r="K934" s="51"/>
      <c r="L934" s="51"/>
      <c r="M934" s="458"/>
      <c r="N934" s="459"/>
      <c r="O934" s="459"/>
      <c r="P934" s="459"/>
      <c r="Q934" s="459"/>
      <c r="R934" s="459"/>
    </row>
    <row r="935" spans="1:18" ht="12.75" customHeight="1">
      <c r="A935" s="457"/>
      <c r="B935" s="457"/>
      <c r="C935" s="457"/>
      <c r="D935" s="51"/>
      <c r="E935" s="51"/>
      <c r="F935" s="51"/>
      <c r="G935" s="51"/>
      <c r="H935" s="51"/>
      <c r="I935" s="51"/>
      <c r="J935" s="51"/>
      <c r="K935" s="51"/>
      <c r="L935" s="51"/>
      <c r="M935" s="458"/>
      <c r="N935" s="459"/>
      <c r="O935" s="459"/>
      <c r="P935" s="459"/>
      <c r="Q935" s="459"/>
      <c r="R935" s="459"/>
    </row>
    <row r="936" spans="1:18" ht="12.75" customHeight="1">
      <c r="A936" s="457"/>
      <c r="B936" s="457"/>
      <c r="C936" s="457"/>
      <c r="D936" s="51"/>
      <c r="E936" s="51"/>
      <c r="F936" s="51"/>
      <c r="G936" s="51"/>
      <c r="H936" s="51"/>
      <c r="I936" s="51"/>
      <c r="J936" s="51"/>
      <c r="K936" s="51"/>
      <c r="L936" s="51"/>
      <c r="M936" s="458"/>
      <c r="N936" s="459"/>
      <c r="O936" s="459"/>
      <c r="P936" s="459"/>
      <c r="Q936" s="459"/>
      <c r="R936" s="459"/>
    </row>
    <row r="937" spans="1:18" ht="12.75" customHeight="1">
      <c r="A937" s="457"/>
      <c r="B937" s="457"/>
      <c r="C937" s="457"/>
      <c r="D937" s="51"/>
      <c r="E937" s="51"/>
      <c r="F937" s="51"/>
      <c r="G937" s="51"/>
      <c r="H937" s="51"/>
      <c r="I937" s="51"/>
      <c r="J937" s="51"/>
      <c r="K937" s="51"/>
      <c r="L937" s="51"/>
      <c r="M937" s="458"/>
      <c r="N937" s="459"/>
      <c r="O937" s="459"/>
      <c r="P937" s="459"/>
      <c r="Q937" s="459"/>
      <c r="R937" s="459"/>
    </row>
    <row r="938" spans="1:18" ht="12.75" customHeight="1">
      <c r="A938" s="457"/>
      <c r="B938" s="457"/>
      <c r="C938" s="457"/>
      <c r="D938" s="51"/>
      <c r="E938" s="51"/>
      <c r="F938" s="51"/>
      <c r="G938" s="51"/>
      <c r="H938" s="51"/>
      <c r="I938" s="51"/>
      <c r="J938" s="51"/>
      <c r="K938" s="51"/>
      <c r="L938" s="51"/>
      <c r="M938" s="458"/>
      <c r="N938" s="459"/>
      <c r="O938" s="459"/>
      <c r="P938" s="459"/>
      <c r="Q938" s="459"/>
      <c r="R938" s="459"/>
    </row>
    <row r="939" spans="1:18" ht="12.75" customHeight="1">
      <c r="A939" s="457"/>
      <c r="B939" s="457"/>
      <c r="C939" s="457"/>
      <c r="D939" s="51"/>
      <c r="E939" s="51"/>
      <c r="F939" s="51"/>
      <c r="G939" s="51"/>
      <c r="H939" s="51"/>
      <c r="I939" s="51"/>
      <c r="J939" s="51"/>
      <c r="K939" s="51"/>
      <c r="L939" s="51"/>
      <c r="M939" s="458"/>
      <c r="N939" s="459"/>
      <c r="O939" s="459"/>
      <c r="P939" s="459"/>
      <c r="Q939" s="459"/>
      <c r="R939" s="459"/>
    </row>
    <row r="940" spans="1:18" ht="12.75" customHeight="1">
      <c r="A940" s="457"/>
      <c r="B940" s="457"/>
      <c r="C940" s="457"/>
      <c r="D940" s="51"/>
      <c r="E940" s="51"/>
      <c r="F940" s="51"/>
      <c r="G940" s="51"/>
      <c r="H940" s="51"/>
      <c r="I940" s="51"/>
      <c r="J940" s="51"/>
      <c r="K940" s="51"/>
      <c r="L940" s="51"/>
      <c r="M940" s="458"/>
      <c r="N940" s="459"/>
      <c r="O940" s="459"/>
      <c r="P940" s="459"/>
      <c r="Q940" s="459"/>
      <c r="R940" s="459"/>
    </row>
    <row r="941" spans="1:18" ht="12.75" customHeight="1">
      <c r="A941" s="457"/>
      <c r="B941" s="457"/>
      <c r="C941" s="457"/>
      <c r="D941" s="51"/>
      <c r="E941" s="51"/>
      <c r="F941" s="51"/>
      <c r="G941" s="51"/>
      <c r="H941" s="51"/>
      <c r="I941" s="51"/>
      <c r="J941" s="51"/>
      <c r="K941" s="51"/>
      <c r="L941" s="51"/>
      <c r="M941" s="458"/>
      <c r="N941" s="459"/>
      <c r="O941" s="459"/>
      <c r="P941" s="459"/>
      <c r="Q941" s="459"/>
      <c r="R941" s="459"/>
    </row>
    <row r="942" spans="1:18" ht="12.75" customHeight="1">
      <c r="A942" s="457"/>
      <c r="B942" s="457"/>
      <c r="C942" s="457"/>
      <c r="D942" s="51"/>
      <c r="E942" s="51"/>
      <c r="F942" s="51"/>
      <c r="G942" s="51"/>
      <c r="H942" s="51"/>
      <c r="I942" s="51"/>
      <c r="J942" s="51"/>
      <c r="K942" s="51"/>
      <c r="L942" s="51"/>
      <c r="M942" s="458"/>
      <c r="N942" s="459"/>
      <c r="O942" s="459"/>
      <c r="P942" s="459"/>
      <c r="Q942" s="459"/>
      <c r="R942" s="459"/>
    </row>
    <row r="943" spans="1:18" ht="12.75" customHeight="1">
      <c r="A943" s="457"/>
      <c r="B943" s="457"/>
      <c r="C943" s="457"/>
      <c r="D943" s="51"/>
      <c r="E943" s="51"/>
      <c r="F943" s="51"/>
      <c r="G943" s="51"/>
      <c r="H943" s="51"/>
      <c r="I943" s="51"/>
      <c r="J943" s="51"/>
      <c r="K943" s="51"/>
      <c r="L943" s="51"/>
      <c r="M943" s="458"/>
      <c r="N943" s="459"/>
      <c r="O943" s="459"/>
      <c r="P943" s="459"/>
      <c r="Q943" s="459"/>
      <c r="R943" s="459"/>
    </row>
    <row r="944" spans="1:18" ht="12.75" customHeight="1">
      <c r="A944" s="457"/>
      <c r="B944" s="457"/>
      <c r="C944" s="457"/>
      <c r="D944" s="51"/>
      <c r="E944" s="51"/>
      <c r="F944" s="51"/>
      <c r="G944" s="51"/>
      <c r="H944" s="51"/>
      <c r="I944" s="51"/>
      <c r="J944" s="51"/>
      <c r="K944" s="51"/>
      <c r="L944" s="51"/>
      <c r="M944" s="458"/>
      <c r="N944" s="459"/>
      <c r="O944" s="459"/>
      <c r="P944" s="459"/>
      <c r="Q944" s="459"/>
      <c r="R944" s="459"/>
    </row>
    <row r="945" spans="1:18" ht="12.75" customHeight="1">
      <c r="A945" s="457"/>
      <c r="B945" s="457"/>
      <c r="C945" s="457"/>
      <c r="D945" s="51"/>
      <c r="E945" s="51"/>
      <c r="F945" s="51"/>
      <c r="G945" s="51"/>
      <c r="H945" s="51"/>
      <c r="I945" s="51"/>
      <c r="J945" s="51"/>
      <c r="K945" s="51"/>
      <c r="L945" s="51"/>
      <c r="M945" s="458"/>
      <c r="N945" s="459"/>
      <c r="O945" s="459"/>
      <c r="P945" s="459"/>
      <c r="Q945" s="459"/>
      <c r="R945" s="459"/>
    </row>
    <row r="946" spans="1:18" ht="12.75" customHeight="1">
      <c r="A946" s="457"/>
      <c r="B946" s="457"/>
      <c r="C946" s="457"/>
      <c r="D946" s="51"/>
      <c r="E946" s="51"/>
      <c r="F946" s="51"/>
      <c r="G946" s="51"/>
      <c r="H946" s="51"/>
      <c r="I946" s="51"/>
      <c r="J946" s="51"/>
      <c r="K946" s="51"/>
      <c r="L946" s="51"/>
      <c r="M946" s="458"/>
      <c r="N946" s="459"/>
      <c r="O946" s="459"/>
      <c r="P946" s="459"/>
      <c r="Q946" s="459"/>
      <c r="R946" s="459"/>
    </row>
    <row r="947" spans="1:18" ht="12.75" customHeight="1">
      <c r="A947" s="457"/>
      <c r="B947" s="457"/>
      <c r="C947" s="457"/>
      <c r="D947" s="51"/>
      <c r="E947" s="51"/>
      <c r="F947" s="51"/>
      <c r="G947" s="51"/>
      <c r="H947" s="51"/>
      <c r="I947" s="51"/>
      <c r="J947" s="51"/>
      <c r="K947" s="51"/>
      <c r="L947" s="51"/>
      <c r="M947" s="458"/>
      <c r="N947" s="459"/>
      <c r="O947" s="459"/>
      <c r="P947" s="459"/>
      <c r="Q947" s="459"/>
      <c r="R947" s="459"/>
    </row>
    <row r="948" spans="1:18" ht="12.75" customHeight="1">
      <c r="A948" s="457"/>
      <c r="B948" s="457"/>
      <c r="C948" s="457"/>
      <c r="D948" s="51"/>
      <c r="E948" s="51"/>
      <c r="F948" s="51"/>
      <c r="G948" s="51"/>
      <c r="H948" s="51"/>
      <c r="I948" s="51"/>
      <c r="J948" s="51"/>
      <c r="K948" s="51"/>
      <c r="L948" s="51"/>
      <c r="M948" s="458"/>
      <c r="N948" s="459"/>
      <c r="O948" s="459"/>
      <c r="P948" s="459"/>
      <c r="Q948" s="459"/>
      <c r="R948" s="459"/>
    </row>
    <row r="949" spans="1:18" ht="12.75" customHeight="1">
      <c r="A949" s="457"/>
      <c r="B949" s="457"/>
      <c r="C949" s="457"/>
      <c r="D949" s="51"/>
      <c r="E949" s="51"/>
      <c r="F949" s="51"/>
      <c r="G949" s="51"/>
      <c r="H949" s="51"/>
      <c r="I949" s="51"/>
      <c r="J949" s="51"/>
      <c r="K949" s="51"/>
      <c r="L949" s="51"/>
      <c r="M949" s="458"/>
      <c r="N949" s="459"/>
      <c r="O949" s="459"/>
      <c r="P949" s="459"/>
      <c r="Q949" s="459"/>
      <c r="R949" s="459"/>
    </row>
    <row r="950" spans="1:18" ht="12.75" customHeight="1">
      <c r="A950" s="457"/>
      <c r="B950" s="457"/>
      <c r="C950" s="457"/>
      <c r="D950" s="51"/>
      <c r="E950" s="51"/>
      <c r="F950" s="51"/>
      <c r="G950" s="51"/>
      <c r="H950" s="51"/>
      <c r="I950" s="51"/>
      <c r="J950" s="51"/>
      <c r="K950" s="51"/>
      <c r="L950" s="51"/>
      <c r="M950" s="458"/>
      <c r="N950" s="459"/>
      <c r="O950" s="459"/>
      <c r="P950" s="459"/>
      <c r="Q950" s="459"/>
      <c r="R950" s="459"/>
    </row>
    <row r="951" spans="1:18" ht="12.75" customHeight="1">
      <c r="A951" s="457"/>
      <c r="B951" s="457"/>
      <c r="C951" s="457"/>
      <c r="D951" s="51"/>
      <c r="E951" s="51"/>
      <c r="F951" s="51"/>
      <c r="G951" s="51"/>
      <c r="H951" s="51"/>
      <c r="I951" s="51"/>
      <c r="J951" s="51"/>
      <c r="K951" s="51"/>
      <c r="L951" s="51"/>
      <c r="M951" s="458"/>
      <c r="N951" s="459"/>
      <c r="O951" s="459"/>
      <c r="P951" s="459"/>
      <c r="Q951" s="459"/>
      <c r="R951" s="459"/>
    </row>
    <row r="952" spans="1:18" ht="12.75" customHeight="1">
      <c r="A952" s="457"/>
      <c r="B952" s="457"/>
      <c r="C952" s="457"/>
      <c r="D952" s="51"/>
      <c r="E952" s="51"/>
      <c r="F952" s="51"/>
      <c r="G952" s="51"/>
      <c r="H952" s="51"/>
      <c r="I952" s="51"/>
      <c r="J952" s="51"/>
      <c r="K952" s="51"/>
      <c r="L952" s="51"/>
      <c r="M952" s="458"/>
      <c r="N952" s="459"/>
      <c r="O952" s="459"/>
      <c r="P952" s="459"/>
      <c r="Q952" s="459"/>
      <c r="R952" s="459"/>
    </row>
    <row r="953" spans="1:18" ht="12.75" customHeight="1">
      <c r="A953" s="457"/>
      <c r="B953" s="457"/>
      <c r="C953" s="457"/>
      <c r="D953" s="51"/>
      <c r="E953" s="51"/>
      <c r="F953" s="51"/>
      <c r="G953" s="51"/>
      <c r="H953" s="51"/>
      <c r="I953" s="51"/>
      <c r="J953" s="51"/>
      <c r="K953" s="51"/>
      <c r="L953" s="51"/>
      <c r="M953" s="458"/>
      <c r="N953" s="459"/>
      <c r="O953" s="459"/>
      <c r="P953" s="459"/>
      <c r="Q953" s="459"/>
      <c r="R953" s="459"/>
    </row>
    <row r="954" spans="1:18" ht="12.75" customHeight="1">
      <c r="A954" s="457"/>
      <c r="B954" s="457"/>
      <c r="C954" s="457"/>
      <c r="D954" s="51"/>
      <c r="E954" s="51"/>
      <c r="F954" s="51"/>
      <c r="G954" s="51"/>
      <c r="H954" s="51"/>
      <c r="I954" s="51"/>
      <c r="J954" s="51"/>
      <c r="K954" s="51"/>
      <c r="L954" s="51"/>
      <c r="M954" s="458"/>
      <c r="N954" s="459"/>
      <c r="O954" s="459"/>
      <c r="P954" s="459"/>
      <c r="Q954" s="459"/>
      <c r="R954" s="459"/>
    </row>
    <row r="955" spans="1:18" ht="12.75" customHeight="1">
      <c r="A955" s="457"/>
      <c r="B955" s="457"/>
      <c r="C955" s="457"/>
      <c r="D955" s="51"/>
      <c r="E955" s="51"/>
      <c r="F955" s="51"/>
      <c r="G955" s="51"/>
      <c r="H955" s="51"/>
      <c r="I955" s="51"/>
      <c r="J955" s="51"/>
      <c r="K955" s="51"/>
      <c r="L955" s="51"/>
      <c r="M955" s="458"/>
      <c r="N955" s="459"/>
      <c r="O955" s="459"/>
      <c r="P955" s="459"/>
      <c r="Q955" s="459"/>
      <c r="R955" s="459"/>
    </row>
    <row r="956" spans="1:18" ht="12.75" customHeight="1">
      <c r="A956" s="457"/>
      <c r="B956" s="457"/>
      <c r="C956" s="457"/>
      <c r="D956" s="51"/>
      <c r="E956" s="51"/>
      <c r="F956" s="51"/>
      <c r="G956" s="51"/>
      <c r="H956" s="51"/>
      <c r="I956" s="51"/>
      <c r="J956" s="51"/>
      <c r="K956" s="51"/>
      <c r="L956" s="51"/>
      <c r="M956" s="458"/>
      <c r="N956" s="459"/>
      <c r="O956" s="459"/>
      <c r="P956" s="459"/>
      <c r="Q956" s="459"/>
      <c r="R956" s="459"/>
    </row>
    <row r="957" spans="1:18" ht="12.75" customHeight="1">
      <c r="A957" s="457"/>
      <c r="B957" s="457"/>
      <c r="C957" s="457"/>
      <c r="D957" s="51"/>
      <c r="E957" s="51"/>
      <c r="F957" s="51"/>
      <c r="G957" s="51"/>
      <c r="H957" s="51"/>
      <c r="I957" s="51"/>
      <c r="J957" s="51"/>
      <c r="K957" s="51"/>
      <c r="L957" s="51"/>
      <c r="M957" s="458"/>
      <c r="N957" s="459"/>
      <c r="O957" s="459"/>
      <c r="P957" s="459"/>
      <c r="Q957" s="459"/>
      <c r="R957" s="459"/>
    </row>
    <row r="958" spans="1:18" ht="12.75" customHeight="1">
      <c r="A958" s="457"/>
      <c r="B958" s="457"/>
      <c r="C958" s="457"/>
      <c r="D958" s="51"/>
      <c r="E958" s="51"/>
      <c r="F958" s="51"/>
      <c r="G958" s="51"/>
      <c r="H958" s="51"/>
      <c r="I958" s="51"/>
      <c r="J958" s="51"/>
      <c r="K958" s="51"/>
      <c r="L958" s="51"/>
      <c r="M958" s="458"/>
      <c r="N958" s="459"/>
      <c r="O958" s="459"/>
      <c r="P958" s="459"/>
      <c r="Q958" s="459"/>
      <c r="R958" s="459"/>
    </row>
    <row r="959" spans="1:18" ht="12.75" customHeight="1">
      <c r="A959" s="457"/>
      <c r="B959" s="457"/>
      <c r="C959" s="457"/>
      <c r="D959" s="51"/>
      <c r="E959" s="51"/>
      <c r="F959" s="51"/>
      <c r="G959" s="51"/>
      <c r="H959" s="51"/>
      <c r="I959" s="51"/>
      <c r="J959" s="51"/>
      <c r="K959" s="51"/>
      <c r="L959" s="51"/>
      <c r="M959" s="458"/>
      <c r="N959" s="459"/>
      <c r="O959" s="459"/>
      <c r="P959" s="459"/>
      <c r="Q959" s="459"/>
      <c r="R959" s="459"/>
    </row>
    <row r="960" spans="1:18" ht="12.75" customHeight="1">
      <c r="A960" s="457"/>
      <c r="B960" s="457"/>
      <c r="C960" s="457"/>
      <c r="D960" s="51"/>
      <c r="E960" s="51"/>
      <c r="F960" s="51"/>
      <c r="G960" s="51"/>
      <c r="H960" s="51"/>
      <c r="I960" s="51"/>
      <c r="J960" s="51"/>
      <c r="K960" s="51"/>
      <c r="L960" s="51"/>
      <c r="M960" s="458"/>
      <c r="N960" s="459"/>
      <c r="O960" s="459"/>
      <c r="P960" s="459"/>
      <c r="Q960" s="459"/>
      <c r="R960" s="459"/>
    </row>
    <row r="961" spans="1:18" ht="12.75" customHeight="1">
      <c r="A961" s="457"/>
      <c r="B961" s="457"/>
      <c r="C961" s="457"/>
      <c r="D961" s="51"/>
      <c r="E961" s="51"/>
      <c r="F961" s="51"/>
      <c r="G961" s="51"/>
      <c r="H961" s="51"/>
      <c r="I961" s="51"/>
      <c r="J961" s="51"/>
      <c r="K961" s="51"/>
      <c r="L961" s="51"/>
      <c r="M961" s="458"/>
      <c r="N961" s="459"/>
      <c r="O961" s="459"/>
      <c r="P961" s="459"/>
      <c r="Q961" s="459"/>
      <c r="R961" s="459"/>
    </row>
    <row r="962" spans="1:18" ht="12.75" customHeight="1">
      <c r="A962" s="457"/>
      <c r="B962" s="457"/>
      <c r="C962" s="457"/>
      <c r="D962" s="51"/>
      <c r="E962" s="51"/>
      <c r="F962" s="51"/>
      <c r="G962" s="51"/>
      <c r="H962" s="51"/>
      <c r="I962" s="51"/>
      <c r="J962" s="51"/>
      <c r="K962" s="51"/>
      <c r="L962" s="51"/>
      <c r="M962" s="458"/>
      <c r="N962" s="459"/>
      <c r="O962" s="459"/>
      <c r="P962" s="459"/>
      <c r="Q962" s="459"/>
      <c r="R962" s="459"/>
    </row>
    <row r="963" spans="1:18" ht="12.75" customHeight="1">
      <c r="A963" s="457"/>
      <c r="B963" s="457"/>
      <c r="C963" s="457"/>
      <c r="D963" s="51"/>
      <c r="E963" s="51"/>
      <c r="F963" s="51"/>
      <c r="G963" s="51"/>
      <c r="H963" s="51"/>
      <c r="I963" s="51"/>
      <c r="J963" s="51"/>
      <c r="K963" s="51"/>
      <c r="L963" s="51"/>
      <c r="M963" s="458"/>
      <c r="N963" s="459"/>
      <c r="O963" s="459"/>
      <c r="P963" s="459"/>
      <c r="Q963" s="459"/>
      <c r="R963" s="459"/>
    </row>
    <row r="964" spans="1:18" ht="12.75" customHeight="1">
      <c r="A964" s="457"/>
      <c r="B964" s="457"/>
      <c r="C964" s="457"/>
      <c r="D964" s="51"/>
      <c r="E964" s="51"/>
      <c r="F964" s="51"/>
      <c r="G964" s="51"/>
      <c r="H964" s="51"/>
      <c r="I964" s="51"/>
      <c r="J964" s="51"/>
      <c r="K964" s="51"/>
      <c r="L964" s="51"/>
      <c r="M964" s="458"/>
      <c r="N964" s="459"/>
      <c r="O964" s="459"/>
      <c r="P964" s="459"/>
      <c r="Q964" s="459"/>
      <c r="R964" s="459"/>
    </row>
    <row r="965" spans="1:18" ht="12.75" customHeight="1">
      <c r="A965" s="457"/>
      <c r="B965" s="457"/>
      <c r="C965" s="457"/>
      <c r="D965" s="51"/>
      <c r="E965" s="51"/>
      <c r="F965" s="51"/>
      <c r="G965" s="51"/>
      <c r="H965" s="51"/>
      <c r="I965" s="51"/>
      <c r="J965" s="51"/>
      <c r="K965" s="51"/>
      <c r="L965" s="51"/>
      <c r="M965" s="458"/>
      <c r="N965" s="459"/>
      <c r="O965" s="459"/>
      <c r="P965" s="459"/>
      <c r="Q965" s="459"/>
      <c r="R965" s="459"/>
    </row>
    <row r="966" spans="1:18" ht="12.75" customHeight="1">
      <c r="A966" s="457"/>
      <c r="B966" s="457"/>
      <c r="C966" s="457"/>
      <c r="D966" s="51"/>
      <c r="E966" s="51"/>
      <c r="F966" s="51"/>
      <c r="G966" s="51"/>
      <c r="H966" s="51"/>
      <c r="I966" s="51"/>
      <c r="J966" s="51"/>
      <c r="K966" s="51"/>
      <c r="L966" s="51"/>
      <c r="M966" s="458"/>
      <c r="N966" s="459"/>
      <c r="O966" s="459"/>
      <c r="P966" s="459"/>
      <c r="Q966" s="459"/>
      <c r="R966" s="459"/>
    </row>
    <row r="967" spans="1:18" ht="12.75" customHeight="1">
      <c r="A967" s="457"/>
      <c r="B967" s="457"/>
      <c r="C967" s="457"/>
      <c r="D967" s="51"/>
      <c r="E967" s="51"/>
      <c r="F967" s="51"/>
      <c r="G967" s="51"/>
      <c r="H967" s="51"/>
      <c r="I967" s="51"/>
      <c r="J967" s="51"/>
      <c r="K967" s="51"/>
      <c r="L967" s="51"/>
      <c r="M967" s="458"/>
      <c r="N967" s="459"/>
      <c r="O967" s="459"/>
      <c r="P967" s="459"/>
      <c r="Q967" s="459"/>
      <c r="R967" s="459"/>
    </row>
    <row r="968" spans="1:18" ht="12.75" customHeight="1">
      <c r="A968" s="457"/>
      <c r="B968" s="457"/>
      <c r="C968" s="457"/>
      <c r="D968" s="51"/>
      <c r="E968" s="51"/>
      <c r="F968" s="51"/>
      <c r="G968" s="51"/>
      <c r="H968" s="51"/>
      <c r="I968" s="51"/>
      <c r="J968" s="51"/>
      <c r="K968" s="51"/>
      <c r="L968" s="51"/>
      <c r="M968" s="458"/>
      <c r="N968" s="459"/>
      <c r="O968" s="459"/>
      <c r="P968" s="459"/>
      <c r="Q968" s="459"/>
      <c r="R968" s="459"/>
    </row>
    <row r="969" spans="1:18" ht="12.75" customHeight="1">
      <c r="A969" s="457"/>
      <c r="B969" s="457"/>
      <c r="C969" s="457"/>
      <c r="D969" s="51"/>
      <c r="E969" s="51"/>
      <c r="F969" s="51"/>
      <c r="G969" s="51"/>
      <c r="H969" s="51"/>
      <c r="I969" s="51"/>
      <c r="J969" s="51"/>
      <c r="K969" s="51"/>
      <c r="L969" s="51"/>
      <c r="M969" s="458"/>
      <c r="N969" s="459"/>
      <c r="O969" s="459"/>
      <c r="P969" s="459"/>
      <c r="Q969" s="459"/>
      <c r="R969" s="459"/>
    </row>
    <row r="970" spans="1:18" ht="12.75" customHeight="1">
      <c r="A970" s="457"/>
      <c r="B970" s="457"/>
      <c r="C970" s="457"/>
      <c r="D970" s="51"/>
      <c r="E970" s="51"/>
      <c r="F970" s="51"/>
      <c r="G970" s="51"/>
      <c r="H970" s="51"/>
      <c r="I970" s="51"/>
      <c r="J970" s="51"/>
      <c r="K970" s="51"/>
      <c r="L970" s="51"/>
      <c r="M970" s="458"/>
      <c r="N970" s="459"/>
      <c r="O970" s="459"/>
      <c r="P970" s="459"/>
      <c r="Q970" s="459"/>
      <c r="R970" s="459"/>
    </row>
    <row r="971" spans="1:18" ht="12.75" customHeight="1">
      <c r="A971" s="457"/>
      <c r="B971" s="457"/>
      <c r="C971" s="457"/>
      <c r="D971" s="51"/>
      <c r="E971" s="51"/>
      <c r="F971" s="51"/>
      <c r="G971" s="51"/>
      <c r="H971" s="51"/>
      <c r="I971" s="51"/>
      <c r="J971" s="51"/>
      <c r="K971" s="51"/>
      <c r="L971" s="51"/>
      <c r="M971" s="458"/>
      <c r="N971" s="459"/>
      <c r="O971" s="459"/>
      <c r="P971" s="459"/>
      <c r="Q971" s="459"/>
      <c r="R971" s="459"/>
    </row>
    <row r="972" spans="1:18" ht="12.75" customHeight="1">
      <c r="A972" s="457"/>
      <c r="B972" s="457"/>
      <c r="C972" s="457"/>
      <c r="D972" s="51"/>
      <c r="E972" s="51"/>
      <c r="F972" s="51"/>
      <c r="G972" s="51"/>
      <c r="H972" s="51"/>
      <c r="I972" s="51"/>
      <c r="J972" s="51"/>
      <c r="K972" s="51"/>
      <c r="L972" s="51"/>
      <c r="M972" s="458"/>
      <c r="N972" s="459"/>
      <c r="O972" s="459"/>
      <c r="P972" s="459"/>
      <c r="Q972" s="459"/>
      <c r="R972" s="459"/>
    </row>
    <row r="973" spans="1:18" ht="12.75" customHeight="1">
      <c r="A973" s="457"/>
      <c r="B973" s="457"/>
      <c r="C973" s="457"/>
      <c r="D973" s="51"/>
      <c r="E973" s="51"/>
      <c r="F973" s="51"/>
      <c r="G973" s="51"/>
      <c r="H973" s="51"/>
      <c r="I973" s="51"/>
      <c r="J973" s="51"/>
      <c r="K973" s="51"/>
      <c r="L973" s="51"/>
      <c r="M973" s="458"/>
      <c r="N973" s="459"/>
      <c r="O973" s="459"/>
      <c r="P973" s="459"/>
      <c r="Q973" s="459"/>
      <c r="R973" s="459"/>
    </row>
    <row r="974" spans="1:18" ht="12.75" customHeight="1">
      <c r="A974" s="457"/>
      <c r="B974" s="457"/>
      <c r="C974" s="457"/>
      <c r="D974" s="51"/>
      <c r="E974" s="51"/>
      <c r="F974" s="51"/>
      <c r="G974" s="51"/>
      <c r="H974" s="51"/>
      <c r="I974" s="51"/>
      <c r="J974" s="51"/>
      <c r="K974" s="51"/>
      <c r="L974" s="51"/>
      <c r="M974" s="458"/>
      <c r="N974" s="459"/>
      <c r="O974" s="459"/>
      <c r="P974" s="459"/>
      <c r="Q974" s="459"/>
      <c r="R974" s="459"/>
    </row>
    <row r="975" spans="1:18" ht="12.75" customHeight="1">
      <c r="A975" s="457"/>
      <c r="B975" s="457"/>
      <c r="C975" s="457"/>
      <c r="D975" s="51"/>
      <c r="E975" s="51"/>
      <c r="F975" s="51"/>
      <c r="G975" s="51"/>
      <c r="H975" s="51"/>
      <c r="I975" s="51"/>
      <c r="J975" s="51"/>
      <c r="K975" s="51"/>
      <c r="L975" s="51"/>
      <c r="M975" s="458"/>
      <c r="N975" s="459"/>
      <c r="O975" s="459"/>
      <c r="P975" s="459"/>
      <c r="Q975" s="459"/>
      <c r="R975" s="459"/>
    </row>
    <row r="976" spans="1:18" ht="12.75" customHeight="1">
      <c r="A976" s="457"/>
      <c r="B976" s="457"/>
      <c r="C976" s="457"/>
      <c r="D976" s="51"/>
      <c r="E976" s="51"/>
      <c r="F976" s="51"/>
      <c r="G976" s="51"/>
      <c r="H976" s="51"/>
      <c r="I976" s="51"/>
      <c r="J976" s="51"/>
      <c r="K976" s="51"/>
      <c r="L976" s="51"/>
      <c r="M976" s="458"/>
      <c r="N976" s="459"/>
      <c r="O976" s="459"/>
      <c r="P976" s="459"/>
      <c r="Q976" s="459"/>
      <c r="R976" s="459"/>
    </row>
    <row r="977" spans="1:18" ht="12.75" customHeight="1">
      <c r="A977" s="457"/>
      <c r="B977" s="457"/>
      <c r="C977" s="457"/>
      <c r="D977" s="51"/>
      <c r="E977" s="51"/>
      <c r="F977" s="51"/>
      <c r="G977" s="51"/>
      <c r="H977" s="51"/>
      <c r="I977" s="51"/>
      <c r="J977" s="51"/>
      <c r="K977" s="51"/>
      <c r="L977" s="51"/>
      <c r="M977" s="458"/>
      <c r="N977" s="459"/>
      <c r="O977" s="459"/>
      <c r="P977" s="459"/>
      <c r="Q977" s="459"/>
      <c r="R977" s="459"/>
    </row>
    <row r="978" spans="1:18" ht="12.75" customHeight="1">
      <c r="A978" s="457"/>
      <c r="B978" s="457"/>
      <c r="C978" s="457"/>
      <c r="D978" s="51"/>
      <c r="E978" s="51"/>
      <c r="F978" s="51"/>
      <c r="G978" s="51"/>
      <c r="H978" s="51"/>
      <c r="I978" s="51"/>
      <c r="J978" s="51"/>
      <c r="K978" s="51"/>
      <c r="L978" s="51"/>
      <c r="M978" s="458"/>
      <c r="N978" s="459"/>
      <c r="O978" s="459"/>
      <c r="P978" s="459"/>
      <c r="Q978" s="459"/>
      <c r="R978" s="459"/>
    </row>
    <row r="979" spans="1:18" ht="12.75" customHeight="1">
      <c r="A979" s="457"/>
      <c r="B979" s="457"/>
      <c r="C979" s="457"/>
      <c r="D979" s="51"/>
      <c r="E979" s="51"/>
      <c r="F979" s="51"/>
      <c r="G979" s="51"/>
      <c r="H979" s="51"/>
      <c r="I979" s="51"/>
      <c r="J979" s="51"/>
      <c r="K979" s="51"/>
      <c r="L979" s="51"/>
      <c r="M979" s="458"/>
      <c r="N979" s="459"/>
      <c r="O979" s="459"/>
      <c r="P979" s="459"/>
      <c r="Q979" s="459"/>
      <c r="R979" s="459"/>
    </row>
    <row r="980" spans="1:18" ht="12.75" customHeight="1">
      <c r="A980" s="457"/>
      <c r="B980" s="457"/>
      <c r="C980" s="457"/>
      <c r="D980" s="51"/>
      <c r="E980" s="51"/>
      <c r="F980" s="51"/>
      <c r="G980" s="51"/>
      <c r="H980" s="51"/>
      <c r="I980" s="51"/>
      <c r="J980" s="51"/>
      <c r="K980" s="51"/>
      <c r="L980" s="51"/>
      <c r="M980" s="458"/>
      <c r="N980" s="459"/>
      <c r="O980" s="459"/>
      <c r="P980" s="459"/>
      <c r="Q980" s="459"/>
      <c r="R980" s="459"/>
    </row>
    <row r="981" spans="1:18" ht="12.75" customHeight="1">
      <c r="A981" s="457"/>
      <c r="B981" s="457"/>
      <c r="C981" s="457"/>
      <c r="D981" s="51"/>
      <c r="E981" s="51"/>
      <c r="F981" s="51"/>
      <c r="G981" s="51"/>
      <c r="H981" s="51"/>
      <c r="I981" s="51"/>
      <c r="J981" s="51"/>
      <c r="K981" s="51"/>
      <c r="L981" s="51"/>
      <c r="M981" s="458"/>
      <c r="N981" s="459"/>
      <c r="O981" s="459"/>
      <c r="P981" s="459"/>
      <c r="Q981" s="459"/>
      <c r="R981" s="459"/>
    </row>
    <row r="982" spans="1:18" ht="12.75" customHeight="1">
      <c r="A982" s="457"/>
      <c r="B982" s="457"/>
      <c r="C982" s="457"/>
      <c r="D982" s="51"/>
      <c r="E982" s="51"/>
      <c r="F982" s="51"/>
      <c r="G982" s="51"/>
      <c r="H982" s="51"/>
      <c r="I982" s="51"/>
      <c r="J982" s="51"/>
      <c r="K982" s="51"/>
      <c r="L982" s="51"/>
      <c r="M982" s="458"/>
      <c r="N982" s="459"/>
      <c r="O982" s="459"/>
      <c r="P982" s="459"/>
      <c r="Q982" s="459"/>
      <c r="R982" s="459"/>
    </row>
    <row r="983" spans="1:18" ht="12.75" customHeight="1">
      <c r="A983" s="457"/>
      <c r="B983" s="457"/>
      <c r="C983" s="457"/>
      <c r="D983" s="51"/>
      <c r="E983" s="51"/>
      <c r="F983" s="51"/>
      <c r="G983" s="51"/>
      <c r="H983" s="51"/>
      <c r="I983" s="51"/>
      <c r="J983" s="51"/>
      <c r="K983" s="51"/>
      <c r="L983" s="51"/>
      <c r="M983" s="458"/>
      <c r="N983" s="459"/>
      <c r="O983" s="459"/>
      <c r="P983" s="459"/>
      <c r="Q983" s="459"/>
      <c r="R983" s="459"/>
    </row>
    <row r="984" spans="1:18" ht="12.75" customHeight="1">
      <c r="A984" s="457"/>
      <c r="B984" s="457"/>
      <c r="C984" s="457"/>
      <c r="D984" s="51"/>
      <c r="E984" s="51"/>
      <c r="F984" s="51"/>
      <c r="G984" s="51"/>
      <c r="H984" s="51"/>
      <c r="I984" s="51"/>
      <c r="J984" s="51"/>
      <c r="K984" s="51"/>
      <c r="L984" s="51"/>
      <c r="M984" s="458"/>
      <c r="N984" s="459"/>
      <c r="O984" s="459"/>
      <c r="P984" s="459"/>
      <c r="Q984" s="459"/>
      <c r="R984" s="459"/>
    </row>
    <row r="985" spans="1:18" ht="12.75" customHeight="1">
      <c r="A985" s="457"/>
      <c r="B985" s="457"/>
      <c r="C985" s="457"/>
      <c r="D985" s="51"/>
      <c r="E985" s="51"/>
      <c r="F985" s="51"/>
      <c r="G985" s="51"/>
      <c r="H985" s="51"/>
      <c r="I985" s="51"/>
      <c r="J985" s="51"/>
      <c r="K985" s="51"/>
      <c r="L985" s="51"/>
      <c r="M985" s="458"/>
      <c r="N985" s="459"/>
      <c r="O985" s="459"/>
      <c r="P985" s="459"/>
      <c r="Q985" s="459"/>
      <c r="R985" s="459"/>
    </row>
    <row r="986" spans="1:18" ht="12.75" customHeight="1">
      <c r="A986" s="457"/>
      <c r="B986" s="457"/>
      <c r="C986" s="457"/>
      <c r="D986" s="51"/>
      <c r="E986" s="51"/>
      <c r="F986" s="51"/>
      <c r="G986" s="51"/>
      <c r="H986" s="51"/>
      <c r="I986" s="51"/>
      <c r="J986" s="51"/>
      <c r="K986" s="51"/>
      <c r="L986" s="51"/>
      <c r="M986" s="458"/>
      <c r="N986" s="459"/>
      <c r="O986" s="459"/>
      <c r="P986" s="459"/>
      <c r="Q986" s="459"/>
      <c r="R986" s="459"/>
    </row>
    <row r="987" spans="1:18" ht="12.75" customHeight="1">
      <c r="A987" s="457"/>
      <c r="B987" s="457"/>
      <c r="C987" s="457"/>
      <c r="D987" s="51"/>
      <c r="E987" s="51"/>
      <c r="F987" s="51"/>
      <c r="G987" s="51"/>
      <c r="H987" s="51"/>
      <c r="I987" s="51"/>
      <c r="J987" s="51"/>
      <c r="K987" s="51"/>
      <c r="L987" s="51"/>
      <c r="M987" s="458"/>
      <c r="N987" s="459"/>
      <c r="O987" s="459"/>
      <c r="P987" s="459"/>
      <c r="Q987" s="459"/>
      <c r="R987" s="459"/>
    </row>
    <row r="988" spans="1:18" ht="12.75" customHeight="1">
      <c r="A988" s="457"/>
      <c r="B988" s="457"/>
      <c r="C988" s="457"/>
      <c r="D988" s="51"/>
      <c r="E988" s="51"/>
      <c r="F988" s="51"/>
      <c r="G988" s="51"/>
      <c r="H988" s="51"/>
      <c r="I988" s="51"/>
      <c r="J988" s="51"/>
      <c r="K988" s="51"/>
      <c r="L988" s="51"/>
      <c r="M988" s="458"/>
      <c r="N988" s="459"/>
      <c r="O988" s="459"/>
      <c r="P988" s="459"/>
      <c r="Q988" s="459"/>
      <c r="R988" s="459"/>
    </row>
    <row r="989" spans="1:18" ht="12.75" customHeight="1">
      <c r="A989" s="457"/>
      <c r="B989" s="457"/>
      <c r="C989" s="457"/>
      <c r="D989" s="51"/>
      <c r="E989" s="51"/>
      <c r="F989" s="51"/>
      <c r="G989" s="51"/>
      <c r="H989" s="51"/>
      <c r="I989" s="51"/>
      <c r="J989" s="51"/>
      <c r="K989" s="51"/>
      <c r="L989" s="51"/>
      <c r="M989" s="458"/>
      <c r="N989" s="459"/>
      <c r="O989" s="459"/>
      <c r="P989" s="459"/>
      <c r="Q989" s="459"/>
      <c r="R989" s="459"/>
    </row>
    <row r="990" spans="1:18" ht="12.75" customHeight="1">
      <c r="A990" s="457"/>
      <c r="B990" s="457"/>
      <c r="C990" s="457"/>
      <c r="D990" s="51"/>
      <c r="E990" s="51"/>
      <c r="F990" s="51"/>
      <c r="G990" s="51"/>
      <c r="H990" s="51"/>
      <c r="I990" s="51"/>
      <c r="J990" s="51"/>
      <c r="K990" s="51"/>
      <c r="L990" s="51"/>
      <c r="M990" s="458"/>
      <c r="N990" s="459"/>
      <c r="O990" s="459"/>
      <c r="P990" s="459"/>
      <c r="Q990" s="459"/>
      <c r="R990" s="459"/>
    </row>
    <row r="991" spans="1:18" ht="12.75" customHeight="1">
      <c r="A991" s="457"/>
      <c r="B991" s="457"/>
      <c r="C991" s="457"/>
      <c r="D991" s="51"/>
      <c r="E991" s="51"/>
      <c r="F991" s="51"/>
      <c r="G991" s="51"/>
      <c r="H991" s="51"/>
      <c r="I991" s="51"/>
      <c r="J991" s="51"/>
      <c r="K991" s="51"/>
      <c r="L991" s="51"/>
      <c r="M991" s="458"/>
      <c r="N991" s="459"/>
      <c r="O991" s="459"/>
      <c r="P991" s="459"/>
      <c r="Q991" s="459"/>
      <c r="R991" s="459"/>
    </row>
    <row r="992" spans="1:18" ht="12.75" customHeight="1">
      <c r="A992" s="457"/>
      <c r="B992" s="457"/>
      <c r="C992" s="457"/>
      <c r="D992" s="51"/>
      <c r="E992" s="51"/>
      <c r="F992" s="51"/>
      <c r="G992" s="51"/>
      <c r="H992" s="51"/>
      <c r="I992" s="51"/>
      <c r="J992" s="51"/>
      <c r="K992" s="51"/>
      <c r="L992" s="51"/>
      <c r="M992" s="458"/>
      <c r="N992" s="459"/>
      <c r="O992" s="459"/>
      <c r="P992" s="459"/>
      <c r="Q992" s="459"/>
      <c r="R992" s="459"/>
    </row>
    <row r="993" spans="1:18" ht="12.75" customHeight="1">
      <c r="A993" s="457"/>
      <c r="B993" s="457"/>
      <c r="C993" s="457"/>
      <c r="D993" s="51"/>
      <c r="E993" s="51"/>
      <c r="F993" s="51"/>
      <c r="G993" s="51"/>
      <c r="H993" s="51"/>
      <c r="I993" s="51"/>
      <c r="J993" s="51"/>
      <c r="K993" s="51"/>
      <c r="L993" s="51"/>
      <c r="M993" s="458"/>
      <c r="N993" s="459"/>
      <c r="O993" s="459"/>
      <c r="P993" s="459"/>
      <c r="Q993" s="459"/>
      <c r="R993" s="459"/>
    </row>
    <row r="994" spans="1:18" ht="12.75" customHeight="1">
      <c r="A994" s="457"/>
      <c r="B994" s="457"/>
      <c r="C994" s="457"/>
      <c r="D994" s="51"/>
      <c r="E994" s="51"/>
      <c r="F994" s="51"/>
      <c r="G994" s="51"/>
      <c r="H994" s="51"/>
      <c r="I994" s="51"/>
      <c r="J994" s="51"/>
      <c r="K994" s="51"/>
      <c r="L994" s="51"/>
      <c r="M994" s="458"/>
      <c r="N994" s="459"/>
      <c r="O994" s="459"/>
      <c r="P994" s="459"/>
      <c r="Q994" s="459"/>
      <c r="R994" s="459"/>
    </row>
    <row r="995" spans="1:18" ht="12.75" customHeight="1">
      <c r="A995" s="457"/>
      <c r="B995" s="457"/>
      <c r="C995" s="457"/>
      <c r="D995" s="51"/>
      <c r="E995" s="51"/>
      <c r="F995" s="51"/>
      <c r="G995" s="51"/>
      <c r="H995" s="51"/>
      <c r="I995" s="51"/>
      <c r="J995" s="51"/>
      <c r="K995" s="51"/>
      <c r="L995" s="51"/>
      <c r="M995" s="458"/>
      <c r="N995" s="459"/>
      <c r="O995" s="459"/>
      <c r="P995" s="459"/>
      <c r="Q995" s="459"/>
      <c r="R995" s="459"/>
    </row>
    <row r="996" spans="1:18" ht="12.75" customHeight="1">
      <c r="A996" s="457"/>
      <c r="B996" s="457"/>
      <c r="C996" s="457"/>
      <c r="D996" s="51"/>
      <c r="E996" s="51"/>
      <c r="F996" s="51"/>
      <c r="G996" s="51"/>
      <c r="H996" s="51"/>
      <c r="I996" s="51"/>
      <c r="J996" s="51"/>
      <c r="K996" s="51"/>
      <c r="L996" s="51"/>
      <c r="M996" s="458"/>
      <c r="N996" s="459"/>
      <c r="O996" s="459"/>
      <c r="P996" s="459"/>
      <c r="Q996" s="459"/>
      <c r="R996" s="459"/>
    </row>
    <row r="997" spans="1:18" ht="12.75" customHeight="1">
      <c r="A997" s="457"/>
      <c r="B997" s="457"/>
      <c r="C997" s="457"/>
      <c r="D997" s="51"/>
      <c r="E997" s="51"/>
      <c r="F997" s="51"/>
      <c r="G997" s="51"/>
      <c r="H997" s="51"/>
      <c r="I997" s="51"/>
      <c r="J997" s="51"/>
      <c r="K997" s="51"/>
      <c r="L997" s="51"/>
      <c r="M997" s="458"/>
      <c r="N997" s="459"/>
      <c r="O997" s="459"/>
      <c r="P997" s="459"/>
      <c r="Q997" s="459"/>
      <c r="R997" s="459"/>
    </row>
    <row r="998" spans="1:18" ht="12.75" customHeight="1">
      <c r="A998" s="457"/>
      <c r="B998" s="457"/>
      <c r="C998" s="457"/>
      <c r="D998" s="51"/>
      <c r="E998" s="51"/>
      <c r="F998" s="51"/>
      <c r="G998" s="51"/>
      <c r="H998" s="51"/>
      <c r="I998" s="51"/>
      <c r="J998" s="51"/>
      <c r="K998" s="51"/>
      <c r="L998" s="51"/>
      <c r="M998" s="458"/>
      <c r="N998" s="459"/>
      <c r="O998" s="459"/>
      <c r="P998" s="459"/>
      <c r="Q998" s="459"/>
      <c r="R998" s="459"/>
    </row>
    <row r="999" spans="1:18" ht="12.75" customHeight="1">
      <c r="A999" s="457"/>
      <c r="B999" s="457"/>
      <c r="C999" s="457"/>
      <c r="D999" s="51"/>
      <c r="E999" s="51"/>
      <c r="F999" s="51"/>
      <c r="G999" s="51"/>
      <c r="H999" s="51"/>
      <c r="I999" s="51"/>
      <c r="J999" s="51"/>
      <c r="K999" s="51"/>
      <c r="L999" s="51"/>
      <c r="M999" s="458"/>
      <c r="N999" s="459"/>
      <c r="O999" s="459"/>
      <c r="P999" s="459"/>
      <c r="Q999" s="459"/>
      <c r="R999" s="459"/>
    </row>
    <row r="1000" spans="1:18" ht="12.75" customHeight="1">
      <c r="A1000" s="457"/>
      <c r="B1000" s="457"/>
      <c r="C1000" s="457"/>
      <c r="D1000" s="51"/>
      <c r="E1000" s="51"/>
      <c r="F1000" s="51"/>
      <c r="G1000" s="51"/>
      <c r="H1000" s="51"/>
      <c r="I1000" s="51"/>
      <c r="J1000" s="51"/>
      <c r="K1000" s="51"/>
      <c r="L1000" s="51"/>
      <c r="M1000" s="458"/>
      <c r="N1000" s="459"/>
      <c r="O1000" s="459"/>
      <c r="P1000" s="459"/>
      <c r="Q1000" s="459"/>
      <c r="R1000" s="459"/>
    </row>
  </sheetData>
  <mergeCells count="14">
    <mergeCell ref="A572:C572"/>
    <mergeCell ref="A468:C468"/>
    <mergeCell ref="A469:S469"/>
    <mergeCell ref="A53:C53"/>
    <mergeCell ref="A106:C106"/>
    <mergeCell ref="A1:S1"/>
    <mergeCell ref="A54:S54"/>
    <mergeCell ref="A366:S366"/>
    <mergeCell ref="A262:C262"/>
    <mergeCell ref="A263:S263"/>
    <mergeCell ref="A107:S107"/>
    <mergeCell ref="A160:S160"/>
    <mergeCell ref="A159:C159"/>
    <mergeCell ref="A365:C365"/>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4140625" defaultRowHeight="15" customHeight="1"/>
  <cols>
    <col min="1" max="1" width="4.6640625" customWidth="1"/>
    <col min="2" max="2" width="23.44140625" customWidth="1"/>
    <col min="3" max="3" width="5.44140625" customWidth="1"/>
    <col min="4" max="4" width="23.6640625" customWidth="1"/>
    <col min="5" max="5" width="4.6640625" customWidth="1"/>
    <col min="6" max="6" width="21.6640625" customWidth="1"/>
    <col min="7" max="7" width="5" customWidth="1"/>
    <col min="8" max="8" width="4.6640625" customWidth="1"/>
    <col min="9" max="9" width="19.6640625" customWidth="1"/>
    <col min="10" max="10" width="47.88671875" customWidth="1"/>
    <col min="11" max="11" width="9.44140625" customWidth="1"/>
    <col min="12" max="26" width="8.6640625" customWidth="1"/>
  </cols>
  <sheetData>
    <row r="1" spans="1:26" ht="18" customHeight="1">
      <c r="A1" s="657" t="s">
        <v>250</v>
      </c>
      <c r="B1" s="658"/>
      <c r="C1" s="658"/>
      <c r="D1" s="658"/>
      <c r="E1" s="658"/>
      <c r="F1" s="658"/>
      <c r="G1" s="659"/>
      <c r="H1" s="281"/>
      <c r="I1" s="660" t="s">
        <v>158</v>
      </c>
      <c r="J1" s="661"/>
      <c r="K1" s="662"/>
      <c r="L1" s="281"/>
      <c r="M1" s="281"/>
      <c r="N1" s="281"/>
      <c r="O1" s="281"/>
      <c r="P1" s="281"/>
      <c r="Q1" s="281"/>
      <c r="R1" s="281"/>
      <c r="S1" s="281"/>
      <c r="T1" s="281"/>
      <c r="U1" s="281"/>
      <c r="V1" s="281"/>
      <c r="W1" s="281"/>
      <c r="X1" s="281"/>
      <c r="Y1" s="281"/>
      <c r="Z1" s="281"/>
    </row>
    <row r="2" spans="1:26" ht="12.75" customHeight="1">
      <c r="A2" s="460"/>
      <c r="B2" s="461"/>
      <c r="C2" s="461"/>
      <c r="D2" s="461"/>
      <c r="E2" s="461"/>
      <c r="F2" s="461"/>
      <c r="G2" s="460"/>
      <c r="I2" s="462" t="s">
        <v>251</v>
      </c>
      <c r="J2" s="462" t="s">
        <v>158</v>
      </c>
      <c r="K2" s="463" t="s">
        <v>252</v>
      </c>
    </row>
    <row r="3" spans="1:26" ht="12.75" customHeight="1">
      <c r="A3" s="29"/>
      <c r="B3" s="464" t="s">
        <v>253</v>
      </c>
      <c r="C3" s="465"/>
      <c r="D3" s="464" t="s">
        <v>254</v>
      </c>
      <c r="E3" s="465"/>
      <c r="F3" s="464" t="s">
        <v>255</v>
      </c>
      <c r="G3" s="29"/>
      <c r="I3" s="466" t="s">
        <v>256</v>
      </c>
      <c r="J3" s="466" t="s">
        <v>257</v>
      </c>
      <c r="K3" s="467" t="s">
        <v>258</v>
      </c>
    </row>
    <row r="4" spans="1:26" ht="12.75" customHeight="1">
      <c r="A4" s="29"/>
      <c r="B4" s="468" t="s">
        <v>259</v>
      </c>
      <c r="C4" s="469"/>
      <c r="D4" s="468" t="s">
        <v>260</v>
      </c>
      <c r="E4" s="469"/>
      <c r="F4" s="468" t="s">
        <v>261</v>
      </c>
      <c r="G4" s="29"/>
      <c r="I4" s="466" t="s">
        <v>262</v>
      </c>
      <c r="J4" s="466" t="s">
        <v>263</v>
      </c>
      <c r="K4" s="467" t="s">
        <v>264</v>
      </c>
    </row>
    <row r="5" spans="1:26" ht="12.75" customHeight="1">
      <c r="A5" s="29"/>
      <c r="B5" s="470" t="s">
        <v>265</v>
      </c>
      <c r="C5" s="469"/>
      <c r="D5" s="468" t="s">
        <v>266</v>
      </c>
      <c r="E5" s="469"/>
      <c r="F5" s="470" t="s">
        <v>267</v>
      </c>
      <c r="G5" s="29"/>
      <c r="I5" s="466" t="s">
        <v>268</v>
      </c>
      <c r="J5" s="466" t="s">
        <v>269</v>
      </c>
      <c r="K5" s="467" t="s">
        <v>270</v>
      </c>
    </row>
    <row r="6" spans="1:26" ht="12.75" customHeight="1">
      <c r="B6" s="471"/>
      <c r="C6" s="472"/>
      <c r="D6" s="470" t="s">
        <v>271</v>
      </c>
      <c r="E6" s="473"/>
      <c r="F6" s="471"/>
      <c r="I6" s="466" t="s">
        <v>272</v>
      </c>
      <c r="J6" s="466" t="s">
        <v>273</v>
      </c>
      <c r="K6" s="467" t="s">
        <v>274</v>
      </c>
    </row>
    <row r="7" spans="1:26" ht="12.75" customHeight="1">
      <c r="I7" s="466" t="s">
        <v>275</v>
      </c>
      <c r="J7" s="466" t="s">
        <v>276</v>
      </c>
      <c r="K7" s="467" t="s">
        <v>277</v>
      </c>
    </row>
    <row r="8" spans="1:26" ht="12.75" customHeight="1">
      <c r="B8" s="464" t="s">
        <v>158</v>
      </c>
      <c r="I8" s="466" t="s">
        <v>278</v>
      </c>
      <c r="J8" s="466" t="s">
        <v>279</v>
      </c>
      <c r="K8" s="467" t="s">
        <v>280</v>
      </c>
    </row>
    <row r="9" spans="1:26" ht="12.75" customHeight="1">
      <c r="B9" s="474" t="s">
        <v>159</v>
      </c>
      <c r="C9" s="29"/>
      <c r="I9" s="466" t="s">
        <v>281</v>
      </c>
      <c r="J9" s="466" t="s">
        <v>279</v>
      </c>
      <c r="K9" s="467" t="s">
        <v>280</v>
      </c>
    </row>
    <row r="10" spans="1:26" ht="12.75" customHeight="1">
      <c r="B10" s="474" t="s">
        <v>282</v>
      </c>
      <c r="I10" s="466" t="s">
        <v>283</v>
      </c>
      <c r="J10" s="466" t="s">
        <v>284</v>
      </c>
      <c r="K10" s="467" t="s">
        <v>285</v>
      </c>
    </row>
    <row r="11" spans="1:26" ht="12.75" customHeight="1">
      <c r="B11" s="474" t="s">
        <v>286</v>
      </c>
      <c r="I11" s="466" t="s">
        <v>287</v>
      </c>
      <c r="J11" s="466" t="s">
        <v>288</v>
      </c>
      <c r="K11" s="467" t="s">
        <v>289</v>
      </c>
    </row>
    <row r="12" spans="1:26" ht="12.75" customHeight="1">
      <c r="B12" s="474" t="s">
        <v>290</v>
      </c>
      <c r="I12" s="466" t="s">
        <v>291</v>
      </c>
      <c r="J12" s="466" t="s">
        <v>292</v>
      </c>
      <c r="K12" s="467" t="s">
        <v>293</v>
      </c>
    </row>
    <row r="13" spans="1:26" ht="12.75" customHeight="1">
      <c r="B13" s="474" t="s">
        <v>294</v>
      </c>
      <c r="I13" s="466" t="s">
        <v>295</v>
      </c>
      <c r="J13" s="466" t="s">
        <v>296</v>
      </c>
      <c r="K13" s="467" t="s">
        <v>297</v>
      </c>
    </row>
    <row r="14" spans="1:26" ht="12.75" customHeight="1">
      <c r="B14" s="475" t="s">
        <v>298</v>
      </c>
      <c r="I14" s="466" t="s">
        <v>299</v>
      </c>
      <c r="J14" s="466" t="s">
        <v>273</v>
      </c>
      <c r="K14" s="467" t="s">
        <v>274</v>
      </c>
    </row>
    <row r="15" spans="1:26" ht="12.75" customHeight="1">
      <c r="I15" s="466" t="s">
        <v>300</v>
      </c>
      <c r="J15" s="466" t="s">
        <v>301</v>
      </c>
      <c r="K15" s="467" t="s">
        <v>302</v>
      </c>
    </row>
    <row r="16" spans="1:26" ht="12.75" customHeight="1">
      <c r="I16" s="466" t="s">
        <v>303</v>
      </c>
      <c r="J16" s="466" t="s">
        <v>304</v>
      </c>
      <c r="K16" s="467" t="s">
        <v>305</v>
      </c>
    </row>
    <row r="17" spans="9:11" ht="12.75" customHeight="1">
      <c r="I17" s="466" t="s">
        <v>306</v>
      </c>
      <c r="J17" s="466" t="s">
        <v>307</v>
      </c>
      <c r="K17" s="467" t="s">
        <v>308</v>
      </c>
    </row>
    <row r="18" spans="9:11" ht="12.75" customHeight="1">
      <c r="I18" s="466" t="s">
        <v>309</v>
      </c>
      <c r="J18" s="466" t="s">
        <v>310</v>
      </c>
      <c r="K18" s="467" t="s">
        <v>311</v>
      </c>
    </row>
    <row r="19" spans="9:11" ht="12.75" customHeight="1">
      <c r="I19" s="466" t="s">
        <v>312</v>
      </c>
      <c r="J19" s="466" t="s">
        <v>313</v>
      </c>
      <c r="K19" s="467" t="s">
        <v>314</v>
      </c>
    </row>
    <row r="20" spans="9:11" ht="12.75" customHeight="1">
      <c r="I20" s="466" t="s">
        <v>315</v>
      </c>
      <c r="J20" s="466" t="s">
        <v>316</v>
      </c>
      <c r="K20" s="467" t="s">
        <v>317</v>
      </c>
    </row>
    <row r="21" spans="9:11" ht="12.75" customHeight="1">
      <c r="I21" s="466" t="s">
        <v>318</v>
      </c>
      <c r="J21" s="466" t="s">
        <v>273</v>
      </c>
      <c r="K21" s="467" t="s">
        <v>274</v>
      </c>
    </row>
    <row r="22" spans="9:11" ht="12.75" customHeight="1">
      <c r="I22" s="466" t="s">
        <v>319</v>
      </c>
      <c r="J22" s="466" t="s">
        <v>320</v>
      </c>
      <c r="K22" s="467" t="s">
        <v>321</v>
      </c>
    </row>
    <row r="23" spans="9:11" ht="12.75" customHeight="1">
      <c r="I23" s="466" t="s">
        <v>322</v>
      </c>
      <c r="J23" s="466" t="s">
        <v>323</v>
      </c>
      <c r="K23" s="467" t="s">
        <v>324</v>
      </c>
    </row>
    <row r="24" spans="9:11" ht="12.75" customHeight="1">
      <c r="I24" s="466" t="s">
        <v>325</v>
      </c>
      <c r="J24" s="466" t="s">
        <v>326</v>
      </c>
      <c r="K24" s="467" t="s">
        <v>327</v>
      </c>
    </row>
    <row r="25" spans="9:11" ht="12.75" customHeight="1">
      <c r="I25" s="466" t="s">
        <v>328</v>
      </c>
      <c r="J25" s="466" t="s">
        <v>329</v>
      </c>
      <c r="K25" s="467" t="s">
        <v>330</v>
      </c>
    </row>
    <row r="26" spans="9:11" ht="12.75" customHeight="1">
      <c r="I26" s="466" t="s">
        <v>331</v>
      </c>
      <c r="J26" s="466" t="s">
        <v>332</v>
      </c>
      <c r="K26" s="467" t="s">
        <v>333</v>
      </c>
    </row>
    <row r="27" spans="9:11" ht="12.75" customHeight="1">
      <c r="I27" s="466" t="s">
        <v>334</v>
      </c>
      <c r="J27" s="466" t="s">
        <v>335</v>
      </c>
      <c r="K27" s="467" t="s">
        <v>336</v>
      </c>
    </row>
    <row r="28" spans="9:11" ht="12.75" customHeight="1">
      <c r="I28" s="466" t="s">
        <v>337</v>
      </c>
      <c r="J28" s="466" t="s">
        <v>338</v>
      </c>
      <c r="K28" s="467" t="s">
        <v>339</v>
      </c>
    </row>
    <row r="29" spans="9:11" ht="12.75" customHeight="1">
      <c r="I29" s="466" t="s">
        <v>340</v>
      </c>
      <c r="J29" s="466" t="s">
        <v>341</v>
      </c>
      <c r="K29" s="467" t="s">
        <v>342</v>
      </c>
    </row>
    <row r="30" spans="9:11" ht="12.75" customHeight="1">
      <c r="I30" s="466" t="s">
        <v>343</v>
      </c>
      <c r="J30" s="466" t="s">
        <v>344</v>
      </c>
      <c r="K30" s="467" t="s">
        <v>345</v>
      </c>
    </row>
    <row r="31" spans="9:11" ht="12.75" customHeight="1">
      <c r="I31" s="466" t="s">
        <v>346</v>
      </c>
      <c r="J31" s="466" t="s">
        <v>323</v>
      </c>
      <c r="K31" s="467" t="s">
        <v>324</v>
      </c>
    </row>
    <row r="32" spans="9:11" ht="12.75" customHeight="1">
      <c r="I32" s="466" t="s">
        <v>347</v>
      </c>
      <c r="J32" s="466" t="s">
        <v>348</v>
      </c>
      <c r="K32" s="467" t="s">
        <v>349</v>
      </c>
    </row>
    <row r="33" spans="9:11" ht="12.75" customHeight="1">
      <c r="I33" s="466" t="s">
        <v>350</v>
      </c>
      <c r="J33" s="466" t="s">
        <v>351</v>
      </c>
      <c r="K33" s="467" t="s">
        <v>352</v>
      </c>
    </row>
    <row r="34" spans="9:11" ht="12.75" customHeight="1">
      <c r="I34" s="466" t="s">
        <v>353</v>
      </c>
      <c r="J34" s="466" t="s">
        <v>354</v>
      </c>
      <c r="K34" s="467" t="s">
        <v>355</v>
      </c>
    </row>
    <row r="35" spans="9:11" ht="12.75" customHeight="1">
      <c r="I35" s="466" t="s">
        <v>356</v>
      </c>
      <c r="J35" s="466" t="s">
        <v>357</v>
      </c>
      <c r="K35" s="467" t="s">
        <v>358</v>
      </c>
    </row>
    <row r="36" spans="9:11" ht="12.75" customHeight="1">
      <c r="I36" s="466" t="s">
        <v>359</v>
      </c>
      <c r="J36" s="466" t="s">
        <v>360</v>
      </c>
      <c r="K36" s="467" t="s">
        <v>361</v>
      </c>
    </row>
    <row r="37" spans="9:11" ht="12.75" customHeight="1">
      <c r="I37" s="466" t="s">
        <v>362</v>
      </c>
      <c r="J37" s="466" t="s">
        <v>363</v>
      </c>
      <c r="K37" s="467" t="s">
        <v>364</v>
      </c>
    </row>
    <row r="38" spans="9:11" ht="12.75" customHeight="1">
      <c r="I38" s="466" t="s">
        <v>365</v>
      </c>
      <c r="J38" s="466" t="s">
        <v>354</v>
      </c>
      <c r="K38" s="467" t="s">
        <v>355</v>
      </c>
    </row>
    <row r="39" spans="9:11" ht="12.75" customHeight="1">
      <c r="I39" s="466" t="s">
        <v>366</v>
      </c>
      <c r="J39" s="466" t="s">
        <v>354</v>
      </c>
      <c r="K39" s="467" t="s">
        <v>355</v>
      </c>
    </row>
    <row r="40" spans="9:11" ht="12.75" customHeight="1">
      <c r="I40" s="466" t="s">
        <v>367</v>
      </c>
      <c r="J40" s="466" t="s">
        <v>368</v>
      </c>
      <c r="K40" s="467" t="s">
        <v>369</v>
      </c>
    </row>
    <row r="41" spans="9:11" ht="12.75" customHeight="1">
      <c r="I41" s="466" t="s">
        <v>370</v>
      </c>
      <c r="J41" s="466" t="s">
        <v>371</v>
      </c>
      <c r="K41" s="467" t="s">
        <v>372</v>
      </c>
    </row>
    <row r="42" spans="9:11" ht="12.75" customHeight="1">
      <c r="I42" s="466" t="s">
        <v>373</v>
      </c>
      <c r="J42" s="466" t="s">
        <v>374</v>
      </c>
      <c r="K42" s="467" t="s">
        <v>375</v>
      </c>
    </row>
    <row r="43" spans="9:11" ht="12.75" customHeight="1">
      <c r="I43" s="466" t="s">
        <v>376</v>
      </c>
      <c r="J43" s="466" t="s">
        <v>377</v>
      </c>
      <c r="K43" s="467" t="s">
        <v>378</v>
      </c>
    </row>
    <row r="44" spans="9:11" ht="12.75" customHeight="1">
      <c r="I44" s="466" t="s">
        <v>379</v>
      </c>
      <c r="J44" s="466" t="s">
        <v>354</v>
      </c>
      <c r="K44" s="467" t="s">
        <v>355</v>
      </c>
    </row>
    <row r="45" spans="9:11" ht="12.75" customHeight="1">
      <c r="I45" s="466" t="s">
        <v>380</v>
      </c>
      <c r="J45" s="466" t="s">
        <v>381</v>
      </c>
      <c r="K45" s="467" t="s">
        <v>382</v>
      </c>
    </row>
    <row r="46" spans="9:11" ht="12.75" customHeight="1">
      <c r="I46" s="466" t="s">
        <v>383</v>
      </c>
      <c r="J46" s="466" t="s">
        <v>384</v>
      </c>
      <c r="K46" s="467" t="s">
        <v>385</v>
      </c>
    </row>
    <row r="47" spans="9:11" ht="12.75" customHeight="1">
      <c r="I47" s="466" t="s">
        <v>386</v>
      </c>
      <c r="J47" s="466" t="s">
        <v>323</v>
      </c>
      <c r="K47" s="467" t="s">
        <v>324</v>
      </c>
    </row>
    <row r="48" spans="9:11" ht="12.75" customHeight="1">
      <c r="I48" s="466" t="s">
        <v>387</v>
      </c>
      <c r="J48" s="466" t="s">
        <v>388</v>
      </c>
      <c r="K48" s="467" t="s">
        <v>389</v>
      </c>
    </row>
    <row r="49" spans="9:11" ht="12.75" customHeight="1">
      <c r="I49" s="466" t="s">
        <v>390</v>
      </c>
      <c r="J49" s="466" t="s">
        <v>391</v>
      </c>
      <c r="K49" s="467" t="s">
        <v>392</v>
      </c>
    </row>
    <row r="50" spans="9:11" ht="12.75" customHeight="1">
      <c r="I50" s="466" t="s">
        <v>393</v>
      </c>
      <c r="J50" s="466" t="s">
        <v>273</v>
      </c>
      <c r="K50" s="467" t="s">
        <v>274</v>
      </c>
    </row>
    <row r="51" spans="9:11" ht="12.75" customHeight="1">
      <c r="I51" s="466" t="s">
        <v>394</v>
      </c>
      <c r="J51" s="466" t="s">
        <v>395</v>
      </c>
      <c r="K51" s="467" t="s">
        <v>396</v>
      </c>
    </row>
    <row r="52" spans="9:11" ht="12.75" customHeight="1">
      <c r="I52" s="466" t="s">
        <v>397</v>
      </c>
      <c r="J52" s="466" t="s">
        <v>398</v>
      </c>
      <c r="K52" s="467" t="s">
        <v>399</v>
      </c>
    </row>
    <row r="53" spans="9:11" ht="12.75" customHeight="1">
      <c r="I53" s="466" t="s">
        <v>400</v>
      </c>
      <c r="J53" s="466" t="s">
        <v>401</v>
      </c>
      <c r="K53" s="467" t="s">
        <v>402</v>
      </c>
    </row>
    <row r="54" spans="9:11" ht="12.75" customHeight="1">
      <c r="I54" s="466" t="s">
        <v>403</v>
      </c>
      <c r="J54" s="466" t="s">
        <v>279</v>
      </c>
      <c r="K54" s="467" t="s">
        <v>280</v>
      </c>
    </row>
    <row r="55" spans="9:11" ht="12.75" customHeight="1">
      <c r="I55" s="466" t="s">
        <v>404</v>
      </c>
      <c r="J55" s="466" t="s">
        <v>405</v>
      </c>
      <c r="K55" s="467" t="s">
        <v>406</v>
      </c>
    </row>
    <row r="56" spans="9:11" ht="12.75" customHeight="1">
      <c r="I56" s="466" t="s">
        <v>407</v>
      </c>
      <c r="J56" s="466" t="s">
        <v>408</v>
      </c>
      <c r="K56" s="467" t="s">
        <v>409</v>
      </c>
    </row>
    <row r="57" spans="9:11" ht="12.75" customHeight="1">
      <c r="I57" s="466" t="s">
        <v>410</v>
      </c>
      <c r="J57" s="466" t="s">
        <v>408</v>
      </c>
      <c r="K57" s="467" t="s">
        <v>409</v>
      </c>
    </row>
    <row r="58" spans="9:11" ht="12.75" customHeight="1">
      <c r="I58" s="466" t="s">
        <v>411</v>
      </c>
      <c r="J58" s="466" t="s">
        <v>412</v>
      </c>
      <c r="K58" s="467" t="s">
        <v>413</v>
      </c>
    </row>
    <row r="59" spans="9:11" ht="12.75" customHeight="1">
      <c r="I59" s="466" t="s">
        <v>414</v>
      </c>
      <c r="J59" s="466" t="s">
        <v>408</v>
      </c>
      <c r="K59" s="467" t="s">
        <v>409</v>
      </c>
    </row>
    <row r="60" spans="9:11" ht="12.75" customHeight="1">
      <c r="I60" s="466" t="s">
        <v>415</v>
      </c>
      <c r="J60" s="466" t="s">
        <v>354</v>
      </c>
      <c r="K60" s="467" t="s">
        <v>416</v>
      </c>
    </row>
    <row r="61" spans="9:11" ht="12.75" customHeight="1">
      <c r="I61" s="466" t="s">
        <v>417</v>
      </c>
      <c r="J61" s="466" t="s">
        <v>418</v>
      </c>
      <c r="K61" s="467" t="s">
        <v>419</v>
      </c>
    </row>
    <row r="62" spans="9:11" ht="12.75" customHeight="1">
      <c r="I62" s="466" t="s">
        <v>420</v>
      </c>
      <c r="J62" s="466" t="s">
        <v>421</v>
      </c>
      <c r="K62" s="467" t="s">
        <v>422</v>
      </c>
    </row>
    <row r="63" spans="9:11" ht="12.75" customHeight="1">
      <c r="I63" s="466" t="s">
        <v>423</v>
      </c>
      <c r="J63" s="466" t="s">
        <v>424</v>
      </c>
      <c r="K63" s="467" t="s">
        <v>425</v>
      </c>
    </row>
    <row r="64" spans="9:11" ht="12.75" customHeight="1">
      <c r="I64" s="466" t="s">
        <v>426</v>
      </c>
      <c r="J64" s="466" t="s">
        <v>427</v>
      </c>
      <c r="K64" s="467" t="s">
        <v>428</v>
      </c>
    </row>
    <row r="65" spans="9:11" ht="12.75" customHeight="1">
      <c r="I65" s="466" t="s">
        <v>429</v>
      </c>
      <c r="J65" s="466" t="s">
        <v>430</v>
      </c>
      <c r="K65" s="467" t="s">
        <v>431</v>
      </c>
    </row>
    <row r="66" spans="9:11" ht="12.75" customHeight="1">
      <c r="I66" s="466" t="s">
        <v>432</v>
      </c>
      <c r="J66" s="466" t="s">
        <v>273</v>
      </c>
      <c r="K66" s="467" t="s">
        <v>274</v>
      </c>
    </row>
    <row r="67" spans="9:11" ht="12.75" customHeight="1">
      <c r="I67" s="466" t="s">
        <v>433</v>
      </c>
      <c r="J67" s="466" t="s">
        <v>273</v>
      </c>
      <c r="K67" s="467" t="s">
        <v>274</v>
      </c>
    </row>
    <row r="68" spans="9:11" ht="12.75" customHeight="1">
      <c r="I68" s="466" t="s">
        <v>434</v>
      </c>
      <c r="J68" s="466" t="s">
        <v>435</v>
      </c>
      <c r="K68" s="467" t="s">
        <v>436</v>
      </c>
    </row>
    <row r="69" spans="9:11" ht="12.75" customHeight="1">
      <c r="I69" s="466" t="s">
        <v>437</v>
      </c>
      <c r="J69" s="466" t="s">
        <v>354</v>
      </c>
      <c r="K69" s="467" t="s">
        <v>355</v>
      </c>
    </row>
    <row r="70" spans="9:11" ht="12.75" customHeight="1">
      <c r="I70" s="466" t="s">
        <v>438</v>
      </c>
      <c r="J70" s="466" t="s">
        <v>439</v>
      </c>
      <c r="K70" s="467" t="s">
        <v>440</v>
      </c>
    </row>
    <row r="71" spans="9:11" ht="12.75" customHeight="1">
      <c r="I71" s="466" t="s">
        <v>441</v>
      </c>
      <c r="J71" s="466" t="s">
        <v>442</v>
      </c>
      <c r="K71" s="467" t="s">
        <v>443</v>
      </c>
    </row>
    <row r="72" spans="9:11" ht="12.75" customHeight="1">
      <c r="I72" s="466" t="s">
        <v>444</v>
      </c>
      <c r="J72" s="466" t="s">
        <v>273</v>
      </c>
      <c r="K72" s="467" t="s">
        <v>274</v>
      </c>
    </row>
    <row r="73" spans="9:11" ht="12.75" customHeight="1">
      <c r="I73" s="466" t="s">
        <v>445</v>
      </c>
      <c r="J73" s="466" t="s">
        <v>446</v>
      </c>
      <c r="K73" s="467" t="s">
        <v>447</v>
      </c>
    </row>
    <row r="74" spans="9:11" ht="12.75" customHeight="1">
      <c r="I74" s="466" t="s">
        <v>448</v>
      </c>
      <c r="J74" s="466" t="s">
        <v>449</v>
      </c>
      <c r="K74" s="467" t="s">
        <v>450</v>
      </c>
    </row>
    <row r="75" spans="9:11" ht="12.75" customHeight="1">
      <c r="I75" s="466" t="s">
        <v>451</v>
      </c>
      <c r="J75" s="466" t="s">
        <v>273</v>
      </c>
      <c r="K75" s="467" t="s">
        <v>274</v>
      </c>
    </row>
    <row r="76" spans="9:11" ht="12.75" customHeight="1">
      <c r="I76" s="466" t="s">
        <v>452</v>
      </c>
      <c r="J76" s="466" t="s">
        <v>279</v>
      </c>
      <c r="K76" s="467" t="s">
        <v>280</v>
      </c>
    </row>
    <row r="77" spans="9:11" ht="12.75" customHeight="1">
      <c r="I77" s="466" t="s">
        <v>453</v>
      </c>
      <c r="J77" s="466" t="s">
        <v>454</v>
      </c>
      <c r="K77" s="467" t="s">
        <v>455</v>
      </c>
    </row>
    <row r="78" spans="9:11" ht="12.75" customHeight="1">
      <c r="I78" s="466" t="s">
        <v>456</v>
      </c>
      <c r="J78" s="466" t="s">
        <v>457</v>
      </c>
      <c r="K78" s="467" t="s">
        <v>458</v>
      </c>
    </row>
    <row r="79" spans="9:11" ht="12.75" customHeight="1">
      <c r="I79" s="466" t="s">
        <v>459</v>
      </c>
      <c r="J79" s="466" t="s">
        <v>323</v>
      </c>
      <c r="K79" s="467" t="s">
        <v>324</v>
      </c>
    </row>
    <row r="80" spans="9:11" ht="12.75" customHeight="1">
      <c r="I80" s="466" t="s">
        <v>460</v>
      </c>
      <c r="J80" s="466" t="s">
        <v>461</v>
      </c>
      <c r="K80" s="467" t="s">
        <v>462</v>
      </c>
    </row>
    <row r="81" spans="9:11" ht="12.75" customHeight="1">
      <c r="I81" s="466" t="s">
        <v>463</v>
      </c>
      <c r="J81" s="466" t="s">
        <v>464</v>
      </c>
      <c r="K81" s="467" t="s">
        <v>465</v>
      </c>
    </row>
    <row r="82" spans="9:11" ht="12.75" customHeight="1">
      <c r="I82" s="466" t="s">
        <v>466</v>
      </c>
      <c r="J82" s="466" t="s">
        <v>467</v>
      </c>
      <c r="K82" s="467" t="s">
        <v>468</v>
      </c>
    </row>
    <row r="83" spans="9:11" ht="12.75" customHeight="1">
      <c r="I83" s="466" t="s">
        <v>469</v>
      </c>
      <c r="J83" s="466" t="s">
        <v>470</v>
      </c>
      <c r="K83" s="467" t="s">
        <v>471</v>
      </c>
    </row>
    <row r="84" spans="9:11" ht="12.75" customHeight="1">
      <c r="I84" s="466" t="s">
        <v>472</v>
      </c>
      <c r="J84" s="466" t="s">
        <v>473</v>
      </c>
      <c r="K84" s="467" t="s">
        <v>474</v>
      </c>
    </row>
    <row r="85" spans="9:11" ht="12.75" customHeight="1">
      <c r="I85" s="466" t="s">
        <v>475</v>
      </c>
      <c r="J85" s="466" t="s">
        <v>476</v>
      </c>
      <c r="K85" s="467" t="s">
        <v>477</v>
      </c>
    </row>
    <row r="86" spans="9:11" ht="12.75" customHeight="1">
      <c r="I86" s="466" t="s">
        <v>478</v>
      </c>
      <c r="J86" s="466" t="s">
        <v>479</v>
      </c>
      <c r="K86" s="467" t="s">
        <v>480</v>
      </c>
    </row>
    <row r="87" spans="9:11" ht="12.75" customHeight="1">
      <c r="I87" s="466" t="s">
        <v>481</v>
      </c>
      <c r="J87" s="466" t="s">
        <v>482</v>
      </c>
      <c r="K87" s="467" t="s">
        <v>483</v>
      </c>
    </row>
    <row r="88" spans="9:11" ht="12.75" customHeight="1">
      <c r="I88" s="466" t="s">
        <v>484</v>
      </c>
      <c r="J88" s="466" t="s">
        <v>485</v>
      </c>
      <c r="K88" s="467" t="s">
        <v>486</v>
      </c>
    </row>
    <row r="89" spans="9:11" ht="12.75" customHeight="1">
      <c r="I89" s="466" t="s">
        <v>487</v>
      </c>
      <c r="J89" s="466" t="s">
        <v>488</v>
      </c>
      <c r="K89" s="467" t="s">
        <v>489</v>
      </c>
    </row>
    <row r="90" spans="9:11" ht="12.75" customHeight="1">
      <c r="I90" s="466" t="s">
        <v>490</v>
      </c>
      <c r="J90" s="466" t="s">
        <v>491</v>
      </c>
      <c r="K90" s="467" t="s">
        <v>492</v>
      </c>
    </row>
    <row r="91" spans="9:11" ht="12.75" customHeight="1">
      <c r="I91" s="466" t="s">
        <v>493</v>
      </c>
      <c r="J91" s="466" t="s">
        <v>273</v>
      </c>
      <c r="K91" s="467" t="s">
        <v>274</v>
      </c>
    </row>
    <row r="92" spans="9:11" ht="12.75" customHeight="1">
      <c r="I92" s="466" t="s">
        <v>494</v>
      </c>
      <c r="J92" s="466" t="s">
        <v>495</v>
      </c>
      <c r="K92" s="467" t="s">
        <v>496</v>
      </c>
    </row>
    <row r="93" spans="9:11" ht="12.75" customHeight="1">
      <c r="I93" s="466" t="s">
        <v>497</v>
      </c>
      <c r="J93" s="466" t="s">
        <v>273</v>
      </c>
      <c r="K93" s="467" t="s">
        <v>274</v>
      </c>
    </row>
    <row r="94" spans="9:11" ht="12.75" customHeight="1">
      <c r="I94" s="466" t="s">
        <v>498</v>
      </c>
      <c r="J94" s="466" t="s">
        <v>499</v>
      </c>
      <c r="K94" s="467" t="s">
        <v>500</v>
      </c>
    </row>
    <row r="95" spans="9:11" ht="12.75" customHeight="1">
      <c r="I95" s="466" t="s">
        <v>501</v>
      </c>
      <c r="J95" s="466" t="s">
        <v>502</v>
      </c>
      <c r="K95" s="467" t="s">
        <v>503</v>
      </c>
    </row>
    <row r="96" spans="9:11" ht="12.75" customHeight="1">
      <c r="I96" s="466" t="s">
        <v>504</v>
      </c>
      <c r="J96" s="466" t="s">
        <v>505</v>
      </c>
      <c r="K96" s="467" t="s">
        <v>506</v>
      </c>
    </row>
    <row r="97" spans="9:11" ht="12.75" customHeight="1">
      <c r="I97" s="466" t="s">
        <v>507</v>
      </c>
      <c r="J97" s="466" t="s">
        <v>508</v>
      </c>
      <c r="K97" s="467" t="s">
        <v>509</v>
      </c>
    </row>
    <row r="98" spans="9:11" ht="12.75" customHeight="1">
      <c r="I98" s="466" t="s">
        <v>510</v>
      </c>
      <c r="J98" s="466" t="s">
        <v>511</v>
      </c>
      <c r="K98" s="467" t="s">
        <v>512</v>
      </c>
    </row>
    <row r="99" spans="9:11" ht="12.75" customHeight="1">
      <c r="I99" s="466" t="s">
        <v>513</v>
      </c>
      <c r="J99" s="466" t="s">
        <v>296</v>
      </c>
      <c r="K99" s="467" t="s">
        <v>297</v>
      </c>
    </row>
    <row r="100" spans="9:11" ht="12.75" customHeight="1">
      <c r="I100" s="466" t="s">
        <v>514</v>
      </c>
      <c r="J100" s="466" t="s">
        <v>515</v>
      </c>
      <c r="K100" s="467" t="s">
        <v>516</v>
      </c>
    </row>
    <row r="101" spans="9:11" ht="12.75" customHeight="1">
      <c r="I101" s="466" t="s">
        <v>517</v>
      </c>
      <c r="J101" s="466" t="s">
        <v>518</v>
      </c>
      <c r="K101" s="467" t="s">
        <v>519</v>
      </c>
    </row>
    <row r="102" spans="9:11" ht="12.75" customHeight="1">
      <c r="I102" s="466" t="s">
        <v>520</v>
      </c>
      <c r="J102" s="466" t="s">
        <v>521</v>
      </c>
      <c r="K102" s="467" t="s">
        <v>522</v>
      </c>
    </row>
    <row r="103" spans="9:11" ht="12.75" customHeight="1">
      <c r="I103" s="466" t="s">
        <v>523</v>
      </c>
      <c r="J103" s="466" t="s">
        <v>524</v>
      </c>
      <c r="K103" s="467" t="s">
        <v>525</v>
      </c>
    </row>
    <row r="104" spans="9:11" ht="12.75" customHeight="1">
      <c r="I104" s="466" t="s">
        <v>526</v>
      </c>
      <c r="J104" s="466" t="s">
        <v>527</v>
      </c>
      <c r="K104" s="467" t="s">
        <v>528</v>
      </c>
    </row>
    <row r="105" spans="9:11" ht="12.75" customHeight="1">
      <c r="I105" s="466" t="s">
        <v>529</v>
      </c>
      <c r="J105" s="466" t="s">
        <v>530</v>
      </c>
      <c r="K105" s="467" t="s">
        <v>531</v>
      </c>
    </row>
    <row r="106" spans="9:11" ht="12.75" customHeight="1">
      <c r="I106" s="466" t="s">
        <v>532</v>
      </c>
      <c r="J106" s="466" t="s">
        <v>533</v>
      </c>
      <c r="K106" s="467" t="s">
        <v>534</v>
      </c>
    </row>
    <row r="107" spans="9:11" ht="12.75" customHeight="1">
      <c r="I107" s="466" t="s">
        <v>535</v>
      </c>
      <c r="J107" s="466" t="s">
        <v>536</v>
      </c>
      <c r="K107" s="467" t="s">
        <v>537</v>
      </c>
    </row>
    <row r="108" spans="9:11" ht="12.75" customHeight="1">
      <c r="I108" s="466" t="s">
        <v>538</v>
      </c>
      <c r="J108" s="466" t="s">
        <v>539</v>
      </c>
      <c r="K108" s="467" t="s">
        <v>540</v>
      </c>
    </row>
    <row r="109" spans="9:11" ht="12.75" customHeight="1">
      <c r="I109" s="466" t="s">
        <v>541</v>
      </c>
      <c r="J109" s="466" t="s">
        <v>542</v>
      </c>
      <c r="K109" s="467" t="s">
        <v>543</v>
      </c>
    </row>
    <row r="110" spans="9:11" ht="12.75" customHeight="1">
      <c r="I110" s="466" t="s">
        <v>544</v>
      </c>
      <c r="J110" s="466" t="s">
        <v>545</v>
      </c>
      <c r="K110" s="467" t="s">
        <v>546</v>
      </c>
    </row>
    <row r="111" spans="9:11" ht="12.75" customHeight="1">
      <c r="I111" s="466" t="s">
        <v>547</v>
      </c>
      <c r="J111" s="466" t="s">
        <v>548</v>
      </c>
      <c r="K111" s="467" t="s">
        <v>549</v>
      </c>
    </row>
    <row r="112" spans="9:11" ht="12.75" customHeight="1">
      <c r="I112" s="466" t="s">
        <v>550</v>
      </c>
      <c r="J112" s="466" t="s">
        <v>273</v>
      </c>
      <c r="K112" s="467" t="s">
        <v>274</v>
      </c>
    </row>
    <row r="113" spans="9:11" ht="12.75" customHeight="1">
      <c r="I113" s="466" t="s">
        <v>551</v>
      </c>
      <c r="J113" s="466" t="s">
        <v>552</v>
      </c>
      <c r="K113" s="467" t="s">
        <v>553</v>
      </c>
    </row>
    <row r="114" spans="9:11" ht="12.75" customHeight="1">
      <c r="I114" s="466" t="s">
        <v>554</v>
      </c>
      <c r="J114" s="466" t="s">
        <v>555</v>
      </c>
      <c r="K114" s="467" t="s">
        <v>556</v>
      </c>
    </row>
    <row r="115" spans="9:11" ht="12.75" customHeight="1">
      <c r="I115" s="466" t="s">
        <v>557</v>
      </c>
      <c r="J115" s="466" t="s">
        <v>558</v>
      </c>
      <c r="K115" s="467" t="s">
        <v>559</v>
      </c>
    </row>
    <row r="116" spans="9:11" ht="12.75" customHeight="1">
      <c r="I116" s="466" t="s">
        <v>560</v>
      </c>
      <c r="J116" s="466" t="s">
        <v>561</v>
      </c>
      <c r="K116" s="467" t="s">
        <v>562</v>
      </c>
    </row>
    <row r="117" spans="9:11" ht="12.75" customHeight="1">
      <c r="I117" s="466" t="s">
        <v>563</v>
      </c>
      <c r="J117" s="466" t="s">
        <v>564</v>
      </c>
      <c r="K117" s="467" t="s">
        <v>565</v>
      </c>
    </row>
    <row r="118" spans="9:11" ht="12.75" customHeight="1">
      <c r="I118" s="466" t="s">
        <v>566</v>
      </c>
      <c r="J118" s="466" t="s">
        <v>567</v>
      </c>
      <c r="K118" s="467" t="s">
        <v>568</v>
      </c>
    </row>
    <row r="119" spans="9:11" ht="12.75" customHeight="1">
      <c r="I119" s="466" t="s">
        <v>569</v>
      </c>
      <c r="J119" s="466" t="s">
        <v>323</v>
      </c>
      <c r="K119" s="467" t="s">
        <v>324</v>
      </c>
    </row>
    <row r="120" spans="9:11" ht="12.75" customHeight="1">
      <c r="I120" s="466" t="s">
        <v>570</v>
      </c>
      <c r="J120" s="466" t="s">
        <v>571</v>
      </c>
      <c r="K120" s="467" t="s">
        <v>274</v>
      </c>
    </row>
    <row r="121" spans="9:11" ht="12.75" customHeight="1">
      <c r="I121" s="466" t="s">
        <v>572</v>
      </c>
      <c r="J121" s="466" t="s">
        <v>573</v>
      </c>
      <c r="K121" s="467" t="s">
        <v>574</v>
      </c>
    </row>
    <row r="122" spans="9:11" ht="12.75" customHeight="1">
      <c r="I122" s="466" t="s">
        <v>575</v>
      </c>
      <c r="J122" s="466" t="s">
        <v>576</v>
      </c>
      <c r="K122" s="467" t="s">
        <v>577</v>
      </c>
    </row>
    <row r="123" spans="9:11" ht="12.75" customHeight="1">
      <c r="I123" s="466" t="s">
        <v>578</v>
      </c>
      <c r="J123" s="466" t="s">
        <v>579</v>
      </c>
      <c r="K123" s="467" t="s">
        <v>580</v>
      </c>
    </row>
    <row r="124" spans="9:11" ht="12.75" customHeight="1">
      <c r="I124" s="466" t="s">
        <v>581</v>
      </c>
      <c r="J124" s="466" t="s">
        <v>408</v>
      </c>
      <c r="K124" s="467" t="s">
        <v>409</v>
      </c>
    </row>
    <row r="125" spans="9:11" ht="12.75" customHeight="1">
      <c r="I125" s="466" t="s">
        <v>582</v>
      </c>
      <c r="J125" s="466" t="s">
        <v>583</v>
      </c>
      <c r="K125" s="467" t="s">
        <v>584</v>
      </c>
    </row>
    <row r="126" spans="9:11" ht="12.75" customHeight="1">
      <c r="I126" s="466" t="s">
        <v>585</v>
      </c>
      <c r="J126" s="466" t="s">
        <v>571</v>
      </c>
      <c r="K126" s="467" t="s">
        <v>274</v>
      </c>
    </row>
    <row r="127" spans="9:11" ht="12.75" customHeight="1">
      <c r="I127" s="466" t="s">
        <v>586</v>
      </c>
      <c r="J127" s="466" t="s">
        <v>587</v>
      </c>
      <c r="K127" s="467" t="s">
        <v>588</v>
      </c>
    </row>
    <row r="128" spans="9:11" ht="12.75" customHeight="1">
      <c r="I128" s="466" t="s">
        <v>589</v>
      </c>
      <c r="J128" s="466" t="s">
        <v>571</v>
      </c>
      <c r="K128" s="467" t="s">
        <v>274</v>
      </c>
    </row>
    <row r="129" spans="9:11" ht="12.75" customHeight="1">
      <c r="I129" s="466" t="s">
        <v>590</v>
      </c>
      <c r="J129" s="466" t="s">
        <v>279</v>
      </c>
      <c r="K129" s="467" t="s">
        <v>280</v>
      </c>
    </row>
    <row r="130" spans="9:11" ht="12.75" customHeight="1">
      <c r="I130" s="466" t="s">
        <v>591</v>
      </c>
      <c r="J130" s="466" t="s">
        <v>592</v>
      </c>
      <c r="K130" s="467" t="s">
        <v>593</v>
      </c>
    </row>
    <row r="131" spans="9:11" ht="12.75" customHeight="1">
      <c r="I131" s="466" t="s">
        <v>594</v>
      </c>
      <c r="J131" s="466" t="s">
        <v>595</v>
      </c>
      <c r="K131" s="467" t="s">
        <v>596</v>
      </c>
    </row>
    <row r="132" spans="9:11" ht="12.75" customHeight="1">
      <c r="I132" s="466" t="s">
        <v>597</v>
      </c>
      <c r="J132" s="466" t="s">
        <v>598</v>
      </c>
      <c r="K132" s="467" t="s">
        <v>599</v>
      </c>
    </row>
    <row r="133" spans="9:11" ht="12.75" customHeight="1">
      <c r="I133" s="466" t="s">
        <v>600</v>
      </c>
      <c r="J133" s="466" t="s">
        <v>601</v>
      </c>
      <c r="K133" s="467" t="s">
        <v>602</v>
      </c>
    </row>
    <row r="134" spans="9:11" ht="12.75" customHeight="1">
      <c r="I134" s="466" t="s">
        <v>603</v>
      </c>
      <c r="J134" s="466" t="s">
        <v>296</v>
      </c>
      <c r="K134" s="467" t="s">
        <v>297</v>
      </c>
    </row>
    <row r="135" spans="9:11" ht="12.75" customHeight="1">
      <c r="I135" s="466" t="s">
        <v>604</v>
      </c>
      <c r="J135" s="466" t="s">
        <v>605</v>
      </c>
      <c r="K135" s="467" t="s">
        <v>606</v>
      </c>
    </row>
    <row r="136" spans="9:11" ht="12.75" customHeight="1">
      <c r="I136" s="466" t="s">
        <v>607</v>
      </c>
      <c r="J136" s="466" t="s">
        <v>608</v>
      </c>
      <c r="K136" s="467" t="s">
        <v>609</v>
      </c>
    </row>
    <row r="137" spans="9:11" ht="12.75" customHeight="1">
      <c r="I137" s="466" t="s">
        <v>610</v>
      </c>
      <c r="J137" s="466" t="s">
        <v>273</v>
      </c>
      <c r="K137" s="467" t="s">
        <v>274</v>
      </c>
    </row>
    <row r="138" spans="9:11" ht="12.75" customHeight="1">
      <c r="I138" s="466" t="s">
        <v>611</v>
      </c>
      <c r="J138" s="466" t="s">
        <v>435</v>
      </c>
      <c r="K138" s="467" t="s">
        <v>436</v>
      </c>
    </row>
    <row r="139" spans="9:11" ht="12.75" customHeight="1">
      <c r="I139" s="466" t="s">
        <v>612</v>
      </c>
      <c r="J139" s="466" t="s">
        <v>613</v>
      </c>
      <c r="K139" s="467" t="s">
        <v>614</v>
      </c>
    </row>
    <row r="140" spans="9:11" ht="12.75" customHeight="1">
      <c r="I140" s="466" t="s">
        <v>615</v>
      </c>
      <c r="J140" s="466" t="s">
        <v>616</v>
      </c>
      <c r="K140" s="467" t="s">
        <v>617</v>
      </c>
    </row>
    <row r="141" spans="9:11" ht="12.75" customHeight="1">
      <c r="I141" s="466" t="s">
        <v>618</v>
      </c>
      <c r="J141" s="466" t="s">
        <v>323</v>
      </c>
      <c r="K141" s="467" t="s">
        <v>324</v>
      </c>
    </row>
    <row r="142" spans="9:11" ht="12.75" customHeight="1">
      <c r="I142" s="466" t="s">
        <v>619</v>
      </c>
      <c r="J142" s="466" t="s">
        <v>620</v>
      </c>
      <c r="K142" s="467" t="s">
        <v>621</v>
      </c>
    </row>
    <row r="143" spans="9:11" ht="12.75" customHeight="1">
      <c r="I143" s="466" t="s">
        <v>622</v>
      </c>
      <c r="J143" s="466" t="s">
        <v>623</v>
      </c>
      <c r="K143" s="467" t="s">
        <v>624</v>
      </c>
    </row>
    <row r="144" spans="9:11" ht="12.75" customHeight="1">
      <c r="I144" s="466" t="s">
        <v>625</v>
      </c>
      <c r="J144" s="466" t="s">
        <v>626</v>
      </c>
      <c r="K144" s="467" t="s">
        <v>627</v>
      </c>
    </row>
    <row r="145" spans="9:11" ht="12.75" customHeight="1">
      <c r="I145" s="466" t="s">
        <v>628</v>
      </c>
      <c r="J145" s="466" t="s">
        <v>629</v>
      </c>
      <c r="K145" s="467" t="s">
        <v>630</v>
      </c>
    </row>
    <row r="146" spans="9:11" ht="12.75" customHeight="1">
      <c r="I146" s="466" t="s">
        <v>631</v>
      </c>
      <c r="J146" s="466" t="s">
        <v>408</v>
      </c>
      <c r="K146" s="467" t="s">
        <v>409</v>
      </c>
    </row>
    <row r="147" spans="9:11" ht="12.75" customHeight="1">
      <c r="I147" s="466" t="s">
        <v>632</v>
      </c>
      <c r="J147" s="466" t="s">
        <v>633</v>
      </c>
      <c r="K147" s="467" t="s">
        <v>634</v>
      </c>
    </row>
    <row r="148" spans="9:11" ht="12.75" customHeight="1">
      <c r="I148" s="466" t="s">
        <v>635</v>
      </c>
      <c r="J148" s="466" t="s">
        <v>408</v>
      </c>
      <c r="K148" s="467" t="s">
        <v>409</v>
      </c>
    </row>
    <row r="149" spans="9:11" ht="12.75" customHeight="1">
      <c r="I149" s="466" t="s">
        <v>636</v>
      </c>
      <c r="J149" s="466" t="s">
        <v>637</v>
      </c>
      <c r="K149" s="467" t="s">
        <v>638</v>
      </c>
    </row>
    <row r="150" spans="9:11" ht="12.75" customHeight="1">
      <c r="I150" s="466" t="s">
        <v>639</v>
      </c>
      <c r="J150" s="466" t="s">
        <v>640</v>
      </c>
      <c r="K150" s="467" t="s">
        <v>641</v>
      </c>
    </row>
    <row r="151" spans="9:11" ht="12.75" customHeight="1">
      <c r="I151" s="466" t="s">
        <v>642</v>
      </c>
      <c r="J151" s="466" t="s">
        <v>643</v>
      </c>
      <c r="K151" s="467" t="s">
        <v>644</v>
      </c>
    </row>
    <row r="152" spans="9:11" ht="12.75" customHeight="1">
      <c r="I152" s="466" t="s">
        <v>645</v>
      </c>
      <c r="J152" s="466" t="s">
        <v>646</v>
      </c>
      <c r="K152" s="467" t="s">
        <v>647</v>
      </c>
    </row>
    <row r="153" spans="9:11" ht="12.75" customHeight="1">
      <c r="I153" s="466" t="s">
        <v>648</v>
      </c>
      <c r="J153" s="466" t="s">
        <v>649</v>
      </c>
      <c r="K153" s="467" t="s">
        <v>650</v>
      </c>
    </row>
    <row r="154" spans="9:11" ht="12.75" customHeight="1">
      <c r="I154" s="466" t="s">
        <v>651</v>
      </c>
      <c r="J154" s="466" t="s">
        <v>273</v>
      </c>
      <c r="K154" s="467" t="s">
        <v>274</v>
      </c>
    </row>
    <row r="155" spans="9:11" ht="12.75" customHeight="1">
      <c r="I155" s="466" t="s">
        <v>652</v>
      </c>
      <c r="J155" s="466" t="s">
        <v>408</v>
      </c>
      <c r="K155" s="467" t="s">
        <v>409</v>
      </c>
    </row>
    <row r="156" spans="9:11" ht="12.75" customHeight="1">
      <c r="I156" s="466" t="s">
        <v>653</v>
      </c>
      <c r="J156" s="466" t="s">
        <v>654</v>
      </c>
      <c r="K156" s="467" t="s">
        <v>655</v>
      </c>
    </row>
    <row r="157" spans="9:11" ht="12.75" customHeight="1">
      <c r="I157" s="466" t="s">
        <v>656</v>
      </c>
      <c r="J157" s="466" t="s">
        <v>657</v>
      </c>
      <c r="K157" s="467" t="s">
        <v>658</v>
      </c>
    </row>
    <row r="158" spans="9:11" ht="12.75" customHeight="1">
      <c r="I158" s="466" t="s">
        <v>659</v>
      </c>
      <c r="J158" s="466" t="s">
        <v>660</v>
      </c>
      <c r="K158" s="467" t="s">
        <v>661</v>
      </c>
    </row>
    <row r="159" spans="9:11" ht="12.75" customHeight="1">
      <c r="I159" s="466" t="s">
        <v>662</v>
      </c>
      <c r="J159" s="466" t="s">
        <v>663</v>
      </c>
      <c r="K159" s="467" t="s">
        <v>664</v>
      </c>
    </row>
    <row r="160" spans="9:11" ht="12.75" customHeight="1">
      <c r="I160" s="466" t="s">
        <v>665</v>
      </c>
      <c r="J160" s="466" t="s">
        <v>666</v>
      </c>
      <c r="K160" s="467" t="s">
        <v>667</v>
      </c>
    </row>
    <row r="161" spans="9:11" ht="12.75" customHeight="1">
      <c r="I161" s="466" t="s">
        <v>668</v>
      </c>
      <c r="J161" s="466" t="s">
        <v>279</v>
      </c>
      <c r="K161" s="467" t="s">
        <v>280</v>
      </c>
    </row>
    <row r="162" spans="9:11" ht="12.75" customHeight="1">
      <c r="I162" s="466" t="s">
        <v>669</v>
      </c>
      <c r="J162" s="466" t="s">
        <v>279</v>
      </c>
      <c r="K162" s="467" t="s">
        <v>280</v>
      </c>
    </row>
    <row r="163" spans="9:11" ht="12.75" customHeight="1">
      <c r="I163" s="466" t="s">
        <v>670</v>
      </c>
      <c r="J163" s="466" t="s">
        <v>279</v>
      </c>
      <c r="K163" s="467" t="s">
        <v>280</v>
      </c>
    </row>
    <row r="164" spans="9:11" ht="12.75" customHeight="1">
      <c r="I164" s="466" t="s">
        <v>671</v>
      </c>
      <c r="J164" s="466" t="s">
        <v>672</v>
      </c>
      <c r="K164" s="467" t="s">
        <v>673</v>
      </c>
    </row>
    <row r="165" spans="9:11" ht="12.75" customHeight="1">
      <c r="I165" s="466" t="s">
        <v>674</v>
      </c>
      <c r="J165" s="466" t="s">
        <v>273</v>
      </c>
      <c r="K165" s="467" t="s">
        <v>274</v>
      </c>
    </row>
    <row r="166" spans="9:11" ht="12.75" customHeight="1">
      <c r="I166" s="466" t="s">
        <v>675</v>
      </c>
      <c r="J166" s="466" t="s">
        <v>676</v>
      </c>
      <c r="K166" s="467" t="s">
        <v>677</v>
      </c>
    </row>
    <row r="167" spans="9:11" ht="12.75" customHeight="1">
      <c r="I167" s="466" t="s">
        <v>678</v>
      </c>
      <c r="J167" s="466" t="s">
        <v>679</v>
      </c>
      <c r="K167" s="467" t="s">
        <v>680</v>
      </c>
    </row>
    <row r="168" spans="9:11" ht="12.75" customHeight="1">
      <c r="I168" s="466" t="s">
        <v>681</v>
      </c>
      <c r="J168" s="466" t="s">
        <v>323</v>
      </c>
      <c r="K168" s="467" t="s">
        <v>324</v>
      </c>
    </row>
    <row r="169" spans="9:11" ht="12.75" customHeight="1">
      <c r="I169" s="466" t="s">
        <v>682</v>
      </c>
      <c r="J169" s="466" t="s">
        <v>683</v>
      </c>
      <c r="K169" s="467" t="s">
        <v>684</v>
      </c>
    </row>
    <row r="170" spans="9:11" ht="12.75" customHeight="1">
      <c r="I170" s="466" t="s">
        <v>685</v>
      </c>
      <c r="J170" s="466" t="s">
        <v>686</v>
      </c>
      <c r="K170" s="467" t="s">
        <v>687</v>
      </c>
    </row>
    <row r="171" spans="9:11" ht="12.75" customHeight="1">
      <c r="I171" s="466" t="s">
        <v>688</v>
      </c>
      <c r="J171" s="466" t="s">
        <v>689</v>
      </c>
      <c r="K171" s="467" t="s">
        <v>690</v>
      </c>
    </row>
    <row r="172" spans="9:11" ht="12.75" customHeight="1">
      <c r="I172" s="466" t="s">
        <v>691</v>
      </c>
      <c r="J172" s="466" t="s">
        <v>692</v>
      </c>
      <c r="K172" s="467" t="s">
        <v>693</v>
      </c>
    </row>
    <row r="173" spans="9:11" ht="12.75" customHeight="1">
      <c r="I173" s="466" t="s">
        <v>694</v>
      </c>
      <c r="J173" s="466" t="s">
        <v>695</v>
      </c>
      <c r="K173" s="467" t="s">
        <v>696</v>
      </c>
    </row>
    <row r="174" spans="9:11" ht="12.75" customHeight="1">
      <c r="I174" s="466" t="s">
        <v>697</v>
      </c>
      <c r="J174" s="466" t="s">
        <v>273</v>
      </c>
      <c r="K174" s="467" t="s">
        <v>274</v>
      </c>
    </row>
    <row r="175" spans="9:11" ht="12.75" customHeight="1">
      <c r="I175" s="466" t="s">
        <v>698</v>
      </c>
      <c r="J175" s="466" t="s">
        <v>699</v>
      </c>
      <c r="K175" s="467" t="s">
        <v>700</v>
      </c>
    </row>
    <row r="176" spans="9:11" ht="12.75" customHeight="1">
      <c r="I176" s="466" t="s">
        <v>701</v>
      </c>
      <c r="J176" s="466" t="s">
        <v>702</v>
      </c>
      <c r="K176" s="467" t="s">
        <v>703</v>
      </c>
    </row>
    <row r="177" spans="9:11" ht="12.75" customHeight="1">
      <c r="I177" s="466" t="s">
        <v>704</v>
      </c>
      <c r="J177" s="466" t="s">
        <v>705</v>
      </c>
      <c r="K177" s="467" t="s">
        <v>706</v>
      </c>
    </row>
    <row r="178" spans="9:11" ht="12.75" customHeight="1">
      <c r="I178" s="466" t="s">
        <v>707</v>
      </c>
      <c r="J178" s="466" t="s">
        <v>708</v>
      </c>
      <c r="K178" s="467" t="s">
        <v>709</v>
      </c>
    </row>
    <row r="179" spans="9:11" ht="12.75" customHeight="1">
      <c r="I179" s="466" t="s">
        <v>710</v>
      </c>
      <c r="J179" s="466" t="s">
        <v>273</v>
      </c>
      <c r="K179" s="467" t="s">
        <v>274</v>
      </c>
    </row>
    <row r="180" spans="9:11" ht="12.75" customHeight="1">
      <c r="I180" s="466" t="s">
        <v>711</v>
      </c>
      <c r="J180" s="466" t="s">
        <v>712</v>
      </c>
      <c r="K180" s="467" t="s">
        <v>713</v>
      </c>
    </row>
    <row r="181" spans="9:11" ht="12.75" customHeight="1">
      <c r="I181" s="466" t="s">
        <v>714</v>
      </c>
      <c r="J181" s="466" t="s">
        <v>708</v>
      </c>
      <c r="K181" s="467" t="s">
        <v>709</v>
      </c>
    </row>
    <row r="182" spans="9:11" ht="12.75" customHeight="1">
      <c r="I182" s="466" t="s">
        <v>715</v>
      </c>
      <c r="J182" s="466" t="s">
        <v>716</v>
      </c>
      <c r="K182" s="467" t="s">
        <v>717</v>
      </c>
    </row>
    <row r="183" spans="9:11" ht="12.75" customHeight="1">
      <c r="I183" s="466" t="s">
        <v>718</v>
      </c>
      <c r="J183" s="466" t="s">
        <v>719</v>
      </c>
      <c r="K183" s="467" t="s">
        <v>720</v>
      </c>
    </row>
    <row r="184" spans="9:11" ht="12.75" customHeight="1">
      <c r="I184" s="466" t="s">
        <v>721</v>
      </c>
      <c r="J184" s="466" t="s">
        <v>722</v>
      </c>
      <c r="K184" s="467" t="s">
        <v>723</v>
      </c>
    </row>
    <row r="185" spans="9:11" ht="12.75" customHeight="1">
      <c r="I185" s="466" t="s">
        <v>724</v>
      </c>
      <c r="J185" s="466" t="s">
        <v>725</v>
      </c>
      <c r="K185" s="467" t="s">
        <v>546</v>
      </c>
    </row>
    <row r="186" spans="9:11" ht="12.75" customHeight="1">
      <c r="I186" s="466" t="s">
        <v>726</v>
      </c>
      <c r="J186" s="466" t="s">
        <v>727</v>
      </c>
      <c r="K186" s="467" t="s">
        <v>728</v>
      </c>
    </row>
    <row r="187" spans="9:11" ht="12.75" customHeight="1">
      <c r="I187" s="466" t="s">
        <v>729</v>
      </c>
      <c r="J187" s="466" t="s">
        <v>730</v>
      </c>
      <c r="K187" s="467" t="s">
        <v>731</v>
      </c>
    </row>
    <row r="188" spans="9:11" ht="12.75" customHeight="1">
      <c r="I188" s="466" t="s">
        <v>732</v>
      </c>
      <c r="J188" s="466" t="s">
        <v>733</v>
      </c>
      <c r="K188" s="467" t="s">
        <v>734</v>
      </c>
    </row>
    <row r="189" spans="9:11" ht="12.75" customHeight="1">
      <c r="I189" s="466" t="s">
        <v>735</v>
      </c>
      <c r="J189" s="466" t="s">
        <v>736</v>
      </c>
      <c r="K189" s="467" t="s">
        <v>737</v>
      </c>
    </row>
    <row r="190" spans="9:11" ht="12.75" customHeight="1">
      <c r="I190" s="466" t="s">
        <v>738</v>
      </c>
      <c r="J190" s="466" t="s">
        <v>739</v>
      </c>
      <c r="K190" s="467" t="s">
        <v>740</v>
      </c>
    </row>
    <row r="191" spans="9:11" ht="12.75" customHeight="1">
      <c r="I191" s="466" t="s">
        <v>741</v>
      </c>
      <c r="J191" s="466" t="s">
        <v>323</v>
      </c>
      <c r="K191" s="467" t="s">
        <v>324</v>
      </c>
    </row>
    <row r="192" spans="9:11" ht="12.75" customHeight="1">
      <c r="I192" s="466" t="s">
        <v>742</v>
      </c>
      <c r="J192" s="466" t="s">
        <v>743</v>
      </c>
      <c r="K192" s="467" t="s">
        <v>744</v>
      </c>
    </row>
    <row r="193" spans="9:11" ht="12.75" customHeight="1">
      <c r="I193" s="466" t="s">
        <v>745</v>
      </c>
      <c r="J193" s="466" t="s">
        <v>746</v>
      </c>
      <c r="K193" s="467" t="s">
        <v>747</v>
      </c>
    </row>
    <row r="194" spans="9:11" ht="12.75" customHeight="1">
      <c r="I194" s="466" t="s">
        <v>748</v>
      </c>
      <c r="J194" s="466" t="s">
        <v>749</v>
      </c>
      <c r="K194" s="467" t="s">
        <v>750</v>
      </c>
    </row>
    <row r="195" spans="9:11" ht="12.75" customHeight="1">
      <c r="I195" s="466" t="s">
        <v>751</v>
      </c>
      <c r="J195" s="466" t="s">
        <v>752</v>
      </c>
      <c r="K195" s="467" t="s">
        <v>753</v>
      </c>
    </row>
    <row r="196" spans="9:11" ht="12.75" customHeight="1">
      <c r="I196" s="466" t="s">
        <v>754</v>
      </c>
      <c r="J196" s="466" t="s">
        <v>755</v>
      </c>
      <c r="K196" s="467" t="s">
        <v>756</v>
      </c>
    </row>
    <row r="197" spans="9:11" ht="12.75" customHeight="1">
      <c r="I197" s="466" t="s">
        <v>757</v>
      </c>
      <c r="J197" s="466" t="s">
        <v>296</v>
      </c>
      <c r="K197" s="467" t="s">
        <v>297</v>
      </c>
    </row>
    <row r="198" spans="9:11" ht="12.75" customHeight="1">
      <c r="I198" s="466" t="s">
        <v>758</v>
      </c>
      <c r="J198" s="466" t="s">
        <v>759</v>
      </c>
      <c r="K198" s="467" t="s">
        <v>760</v>
      </c>
    </row>
    <row r="199" spans="9:11" ht="12.75" customHeight="1">
      <c r="I199" s="466" t="s">
        <v>761</v>
      </c>
      <c r="J199" s="466" t="s">
        <v>762</v>
      </c>
      <c r="K199" s="467" t="s">
        <v>763</v>
      </c>
    </row>
    <row r="200" spans="9:11" ht="12.75" customHeight="1">
      <c r="I200" s="466" t="s">
        <v>764</v>
      </c>
      <c r="J200" s="466" t="s">
        <v>765</v>
      </c>
      <c r="K200" s="467" t="s">
        <v>766</v>
      </c>
    </row>
    <row r="201" spans="9:11" ht="12.75" customHeight="1">
      <c r="I201" s="466" t="s">
        <v>767</v>
      </c>
      <c r="J201" s="466" t="s">
        <v>768</v>
      </c>
      <c r="K201" s="467" t="s">
        <v>769</v>
      </c>
    </row>
    <row r="202" spans="9:11" ht="12.75" customHeight="1">
      <c r="I202" s="466" t="s">
        <v>770</v>
      </c>
      <c r="J202" s="466" t="s">
        <v>771</v>
      </c>
      <c r="K202" s="467" t="s">
        <v>409</v>
      </c>
    </row>
    <row r="203" spans="9:11" ht="12.75" customHeight="1">
      <c r="I203" s="466" t="s">
        <v>772</v>
      </c>
      <c r="J203" s="466" t="s">
        <v>773</v>
      </c>
      <c r="K203" s="467" t="s">
        <v>774</v>
      </c>
    </row>
    <row r="204" spans="9:11" ht="12.75" customHeight="1">
      <c r="I204" s="466" t="s">
        <v>775</v>
      </c>
      <c r="J204" s="466" t="s">
        <v>776</v>
      </c>
      <c r="K204" s="467" t="s">
        <v>777</v>
      </c>
    </row>
    <row r="205" spans="9:11" ht="12.75" customHeight="1">
      <c r="I205" s="466" t="s">
        <v>778</v>
      </c>
      <c r="J205" s="466" t="s">
        <v>779</v>
      </c>
      <c r="K205" s="467" t="s">
        <v>780</v>
      </c>
    </row>
    <row r="206" spans="9:11" ht="12.75" customHeight="1">
      <c r="I206" s="466" t="s">
        <v>781</v>
      </c>
      <c r="J206" s="466" t="s">
        <v>273</v>
      </c>
      <c r="K206" s="467" t="s">
        <v>274</v>
      </c>
    </row>
    <row r="207" spans="9:11" ht="12.75" customHeight="1">
      <c r="I207" s="466" t="s">
        <v>782</v>
      </c>
      <c r="J207" s="466" t="s">
        <v>783</v>
      </c>
      <c r="K207" s="467" t="s">
        <v>784</v>
      </c>
    </row>
    <row r="208" spans="9:11" ht="12.75" customHeight="1">
      <c r="I208" s="466" t="s">
        <v>785</v>
      </c>
      <c r="J208" s="466" t="s">
        <v>786</v>
      </c>
      <c r="K208" s="467" t="s">
        <v>787</v>
      </c>
    </row>
    <row r="209" spans="9:11" ht="12.75" customHeight="1">
      <c r="I209" s="466" t="s">
        <v>788</v>
      </c>
      <c r="J209" s="466" t="s">
        <v>435</v>
      </c>
      <c r="K209" s="467" t="s">
        <v>436</v>
      </c>
    </row>
    <row r="210" spans="9:11" ht="12.75" customHeight="1">
      <c r="I210" s="466" t="s">
        <v>789</v>
      </c>
      <c r="J210" s="466" t="s">
        <v>790</v>
      </c>
      <c r="K210" s="467" t="s">
        <v>791</v>
      </c>
    </row>
    <row r="211" spans="9:11" ht="12.75" customHeight="1">
      <c r="I211" s="466" t="s">
        <v>792</v>
      </c>
      <c r="J211" s="466" t="s">
        <v>793</v>
      </c>
      <c r="K211" s="467" t="s">
        <v>794</v>
      </c>
    </row>
    <row r="212" spans="9:11" ht="12.75" customHeight="1">
      <c r="I212" s="466" t="s">
        <v>795</v>
      </c>
      <c r="J212" s="466" t="s">
        <v>796</v>
      </c>
      <c r="K212" s="467" t="s">
        <v>797</v>
      </c>
    </row>
    <row r="213" spans="9:11" ht="12.75" customHeight="1">
      <c r="K213" s="1"/>
    </row>
    <row r="214" spans="9:11" ht="12.75" customHeight="1">
      <c r="K214" s="1"/>
    </row>
    <row r="215" spans="9:11" ht="12.75" customHeight="1">
      <c r="K215" s="1"/>
    </row>
    <row r="216" spans="9:11" ht="12.75" customHeight="1">
      <c r="K216" s="1"/>
    </row>
    <row r="217" spans="9:11" ht="12.75" customHeight="1">
      <c r="K217" s="1"/>
    </row>
    <row r="218" spans="9:11" ht="12.75" customHeight="1">
      <c r="K218" s="1"/>
    </row>
    <row r="219" spans="9:11" ht="12.75" customHeight="1">
      <c r="K219" s="1"/>
    </row>
    <row r="220" spans="9:11" ht="12.75" customHeight="1">
      <c r="K220" s="1"/>
    </row>
    <row r="221" spans="9:11" ht="12.75" customHeight="1">
      <c r="K221" s="1"/>
    </row>
    <row r="222" spans="9:11" ht="12.75" customHeight="1">
      <c r="K222" s="1"/>
    </row>
    <row r="223" spans="9:11" ht="12.75" customHeight="1">
      <c r="K223" s="1"/>
    </row>
    <row r="224" spans="9:11" ht="12.75" customHeight="1">
      <c r="K224" s="1"/>
    </row>
    <row r="225" spans="11:11" ht="12.75" customHeight="1">
      <c r="K225" s="1"/>
    </row>
    <row r="226" spans="11:11" ht="12.75" customHeight="1">
      <c r="K226" s="1"/>
    </row>
    <row r="227" spans="11:11" ht="12.75" customHeight="1">
      <c r="K227" s="1"/>
    </row>
    <row r="228" spans="11:11" ht="12.75" customHeight="1">
      <c r="K228" s="1"/>
    </row>
    <row r="229" spans="11:11" ht="12.75" customHeight="1">
      <c r="K229" s="1"/>
    </row>
    <row r="230" spans="11:11" ht="12.75" customHeight="1">
      <c r="K230" s="1"/>
    </row>
    <row r="231" spans="11:11" ht="12.75" customHeight="1">
      <c r="K231" s="1"/>
    </row>
    <row r="232" spans="11:11" ht="12.75" customHeight="1">
      <c r="K232" s="1"/>
    </row>
    <row r="233" spans="11:11" ht="12.75" customHeight="1">
      <c r="K233" s="1"/>
    </row>
    <row r="234" spans="11:11" ht="12.75" customHeight="1">
      <c r="K234" s="1"/>
    </row>
    <row r="235" spans="11:11" ht="12.75" customHeight="1">
      <c r="K235" s="1"/>
    </row>
    <row r="236" spans="11:11" ht="12.75" customHeight="1">
      <c r="K236" s="1"/>
    </row>
    <row r="237" spans="11:11" ht="12.75" customHeight="1">
      <c r="K237" s="1"/>
    </row>
    <row r="238" spans="11:11" ht="12.75" customHeight="1">
      <c r="K238" s="1"/>
    </row>
    <row r="239" spans="11:11" ht="12.75" customHeight="1">
      <c r="K239" s="1"/>
    </row>
    <row r="240" spans="11:11" ht="12.75" customHeight="1">
      <c r="K240" s="1"/>
    </row>
    <row r="241" spans="11:11" ht="12.75" customHeight="1">
      <c r="K241" s="1"/>
    </row>
    <row r="242" spans="11:11" ht="12.75" customHeight="1">
      <c r="K242" s="1"/>
    </row>
    <row r="243" spans="11:11" ht="12.75" customHeight="1">
      <c r="K243" s="1"/>
    </row>
    <row r="244" spans="11:11" ht="12.75" customHeight="1">
      <c r="K244" s="1"/>
    </row>
    <row r="245" spans="11:11" ht="12.75" customHeight="1">
      <c r="K245" s="1"/>
    </row>
    <row r="246" spans="11:11" ht="12.75" customHeight="1">
      <c r="K246" s="1"/>
    </row>
    <row r="247" spans="11:11" ht="12.75" customHeight="1">
      <c r="K247" s="1"/>
    </row>
    <row r="248" spans="11:11" ht="12.75" customHeight="1">
      <c r="K248" s="1"/>
    </row>
    <row r="249" spans="11:11" ht="12.75" customHeight="1">
      <c r="K249" s="1"/>
    </row>
    <row r="250" spans="11:11" ht="12.75" customHeight="1">
      <c r="K250" s="1"/>
    </row>
    <row r="251" spans="11:11" ht="12.75" customHeight="1">
      <c r="K251" s="1"/>
    </row>
    <row r="252" spans="11:11" ht="12.75" customHeight="1">
      <c r="K252" s="1"/>
    </row>
    <row r="253" spans="11:11" ht="12.75" customHeight="1">
      <c r="K253" s="1"/>
    </row>
    <row r="254" spans="11:11" ht="12.75" customHeight="1">
      <c r="K254" s="1"/>
    </row>
    <row r="255" spans="11:11" ht="12.75" customHeight="1">
      <c r="K255" s="1"/>
    </row>
    <row r="256" spans="11:11" ht="12.75" customHeight="1">
      <c r="K256" s="1"/>
    </row>
    <row r="257" spans="11:11" ht="12.75" customHeight="1">
      <c r="K257" s="1"/>
    </row>
    <row r="258" spans="11:11" ht="12.75" customHeight="1">
      <c r="K258" s="1"/>
    </row>
    <row r="259" spans="11:11" ht="12.75" customHeight="1">
      <c r="K259" s="1"/>
    </row>
    <row r="260" spans="11:11" ht="12.75" customHeight="1">
      <c r="K260" s="1"/>
    </row>
    <row r="261" spans="11:11" ht="12.75" customHeight="1">
      <c r="K261" s="1"/>
    </row>
    <row r="262" spans="11:11" ht="12.75" customHeight="1">
      <c r="K262" s="1"/>
    </row>
    <row r="263" spans="11:11" ht="12.75" customHeight="1">
      <c r="K263" s="1"/>
    </row>
    <row r="264" spans="11:11" ht="12.75" customHeight="1">
      <c r="K264" s="1"/>
    </row>
    <row r="265" spans="11:11" ht="12.75" customHeight="1">
      <c r="K265" s="1"/>
    </row>
    <row r="266" spans="11:11" ht="12.75" customHeight="1">
      <c r="K266" s="1"/>
    </row>
    <row r="267" spans="11:11" ht="12.75" customHeight="1">
      <c r="K267" s="1"/>
    </row>
    <row r="268" spans="11:11" ht="12.75" customHeight="1">
      <c r="K268" s="1"/>
    </row>
    <row r="269" spans="11:11" ht="12.75" customHeight="1">
      <c r="K269" s="1"/>
    </row>
    <row r="270" spans="11:11" ht="12.75" customHeight="1">
      <c r="K270" s="1"/>
    </row>
    <row r="271" spans="11:11" ht="12.75" customHeight="1">
      <c r="K271" s="1"/>
    </row>
    <row r="272" spans="11:11" ht="12.75" customHeight="1">
      <c r="K272" s="1"/>
    </row>
    <row r="273" spans="11:11" ht="12.75" customHeight="1">
      <c r="K273" s="1"/>
    </row>
    <row r="274" spans="11:11" ht="12.75" customHeight="1">
      <c r="K274" s="1"/>
    </row>
    <row r="275" spans="11:11" ht="12.75" customHeight="1">
      <c r="K275" s="1"/>
    </row>
    <row r="276" spans="11:11" ht="12.75" customHeight="1">
      <c r="K276" s="1"/>
    </row>
    <row r="277" spans="11:11" ht="12.75" customHeight="1">
      <c r="K277" s="1"/>
    </row>
    <row r="278" spans="11:11" ht="12.75" customHeight="1">
      <c r="K278" s="1"/>
    </row>
    <row r="279" spans="11:11" ht="12.75" customHeight="1">
      <c r="K279" s="1"/>
    </row>
    <row r="280" spans="11:11" ht="12.75" customHeight="1">
      <c r="K280" s="1"/>
    </row>
    <row r="281" spans="11:11" ht="12.75" customHeight="1">
      <c r="K281" s="1"/>
    </row>
    <row r="282" spans="11:11" ht="12.75" customHeight="1">
      <c r="K282" s="1"/>
    </row>
    <row r="283" spans="11:11" ht="12.75" customHeight="1">
      <c r="K283" s="1"/>
    </row>
    <row r="284" spans="11:11" ht="12.75" customHeight="1">
      <c r="K284" s="1"/>
    </row>
    <row r="285" spans="11:11" ht="12.75" customHeight="1">
      <c r="K285" s="1"/>
    </row>
    <row r="286" spans="11:11" ht="12.75" customHeight="1">
      <c r="K286" s="1"/>
    </row>
    <row r="287" spans="11:11" ht="12.75" customHeight="1">
      <c r="K287" s="1"/>
    </row>
    <row r="288" spans="11:11" ht="12.75" customHeight="1">
      <c r="K288" s="1"/>
    </row>
    <row r="289" spans="11:11" ht="12.75" customHeight="1">
      <c r="K289" s="1"/>
    </row>
    <row r="290" spans="11:11" ht="12.75" customHeight="1">
      <c r="K290" s="1"/>
    </row>
    <row r="291" spans="11:11" ht="12.75" customHeight="1">
      <c r="K291" s="1"/>
    </row>
    <row r="292" spans="11:11" ht="12.75" customHeight="1">
      <c r="K292" s="1"/>
    </row>
    <row r="293" spans="11:11" ht="12.75" customHeight="1">
      <c r="K293" s="1"/>
    </row>
    <row r="294" spans="11:11" ht="12.75" customHeight="1">
      <c r="K294" s="1"/>
    </row>
    <row r="295" spans="11:11" ht="12.75" customHeight="1">
      <c r="K295" s="1"/>
    </row>
    <row r="296" spans="11:11" ht="12.75" customHeight="1">
      <c r="K296" s="1"/>
    </row>
    <row r="297" spans="11:11" ht="12.75" customHeight="1">
      <c r="K297" s="1"/>
    </row>
    <row r="298" spans="11:11" ht="12.75" customHeight="1">
      <c r="K298" s="1"/>
    </row>
    <row r="299" spans="11:11" ht="12.75" customHeight="1">
      <c r="K299" s="1"/>
    </row>
    <row r="300" spans="11:11" ht="12.75" customHeight="1">
      <c r="K300" s="1"/>
    </row>
    <row r="301" spans="11:11" ht="12.75" customHeight="1">
      <c r="K301" s="1"/>
    </row>
    <row r="302" spans="11:11" ht="12.75" customHeight="1">
      <c r="K302" s="1"/>
    </row>
    <row r="303" spans="11:11" ht="12.75" customHeight="1">
      <c r="K303" s="1"/>
    </row>
    <row r="304" spans="11:11" ht="12.75" customHeight="1">
      <c r="K304" s="1"/>
    </row>
    <row r="305" spans="11:11" ht="12.75" customHeight="1">
      <c r="K305" s="1"/>
    </row>
    <row r="306" spans="11:11" ht="12.75" customHeight="1">
      <c r="K306" s="1"/>
    </row>
    <row r="307" spans="11:11" ht="12.75" customHeight="1">
      <c r="K307" s="1"/>
    </row>
    <row r="308" spans="11:11" ht="12.75" customHeight="1">
      <c r="K308" s="1"/>
    </row>
    <row r="309" spans="11:11" ht="12.75" customHeight="1">
      <c r="K309" s="1"/>
    </row>
    <row r="310" spans="11:11" ht="12.75" customHeight="1">
      <c r="K310" s="1"/>
    </row>
    <row r="311" spans="11:11" ht="12.75" customHeight="1">
      <c r="K311" s="1"/>
    </row>
    <row r="312" spans="11:11" ht="12.75" customHeight="1">
      <c r="K312" s="1"/>
    </row>
    <row r="313" spans="11:11" ht="12.75" customHeight="1">
      <c r="K313" s="1"/>
    </row>
    <row r="314" spans="11:11" ht="12.75" customHeight="1">
      <c r="K314" s="1"/>
    </row>
    <row r="315" spans="11:11" ht="12.75" customHeight="1">
      <c r="K315" s="1"/>
    </row>
    <row r="316" spans="11:11" ht="12.75" customHeight="1">
      <c r="K316" s="1"/>
    </row>
    <row r="317" spans="11:11" ht="12.75" customHeight="1">
      <c r="K317" s="1"/>
    </row>
    <row r="318" spans="11:11" ht="12.75" customHeight="1">
      <c r="K318" s="1"/>
    </row>
    <row r="319" spans="11:11" ht="12.75" customHeight="1">
      <c r="K319" s="1"/>
    </row>
    <row r="320" spans="11:11" ht="12.75" customHeight="1">
      <c r="K320" s="1"/>
    </row>
    <row r="321" spans="11:11" ht="12.75" customHeight="1">
      <c r="K321" s="1"/>
    </row>
    <row r="322" spans="11:11" ht="12.75" customHeight="1">
      <c r="K322" s="1"/>
    </row>
    <row r="323" spans="11:11" ht="12.75" customHeight="1">
      <c r="K323" s="1"/>
    </row>
    <row r="324" spans="11:11" ht="12.75" customHeight="1">
      <c r="K324" s="1"/>
    </row>
    <row r="325" spans="11:11" ht="12.75" customHeight="1">
      <c r="K325" s="1"/>
    </row>
    <row r="326" spans="11:11" ht="12.75" customHeight="1">
      <c r="K326" s="1"/>
    </row>
    <row r="327" spans="11:11" ht="12.75" customHeight="1">
      <c r="K327" s="1"/>
    </row>
    <row r="328" spans="11:11" ht="12.75" customHeight="1">
      <c r="K328" s="1"/>
    </row>
    <row r="329" spans="11:11" ht="12.75" customHeight="1">
      <c r="K329" s="1"/>
    </row>
    <row r="330" spans="11:11" ht="12.75" customHeight="1">
      <c r="K330" s="1"/>
    </row>
    <row r="331" spans="11:11" ht="12.75" customHeight="1">
      <c r="K331" s="1"/>
    </row>
    <row r="332" spans="11:11" ht="12.75" customHeight="1">
      <c r="K332" s="1"/>
    </row>
    <row r="333" spans="11:11" ht="12.75" customHeight="1">
      <c r="K333" s="1"/>
    </row>
    <row r="334" spans="11:11" ht="12.75" customHeight="1">
      <c r="K334" s="1"/>
    </row>
    <row r="335" spans="11:11" ht="12.75" customHeight="1">
      <c r="K335" s="1"/>
    </row>
    <row r="336" spans="11:11" ht="12.75" customHeight="1">
      <c r="K336" s="1"/>
    </row>
    <row r="337" spans="11:11" ht="12.75" customHeight="1">
      <c r="K337" s="1"/>
    </row>
    <row r="338" spans="11:11" ht="12.75" customHeight="1">
      <c r="K338" s="1"/>
    </row>
    <row r="339" spans="11:11" ht="12.75" customHeight="1">
      <c r="K339" s="1"/>
    </row>
    <row r="340" spans="11:11" ht="12.75" customHeight="1">
      <c r="K340" s="1"/>
    </row>
    <row r="341" spans="11:11" ht="12.75" customHeight="1">
      <c r="K341" s="1"/>
    </row>
    <row r="342" spans="11:11" ht="12.75" customHeight="1">
      <c r="K342" s="1"/>
    </row>
    <row r="343" spans="11:11" ht="12.75" customHeight="1">
      <c r="K343" s="1"/>
    </row>
    <row r="344" spans="11:11" ht="12.75" customHeight="1">
      <c r="K344" s="1"/>
    </row>
    <row r="345" spans="11:11" ht="12.75" customHeight="1">
      <c r="K345" s="1"/>
    </row>
    <row r="346" spans="11:11" ht="12.75" customHeight="1">
      <c r="K346" s="1"/>
    </row>
    <row r="347" spans="11:11" ht="12.75" customHeight="1">
      <c r="K347" s="1"/>
    </row>
    <row r="348" spans="11:11" ht="12.75" customHeight="1">
      <c r="K348" s="1"/>
    </row>
    <row r="349" spans="11:11" ht="12.75" customHeight="1">
      <c r="K349" s="1"/>
    </row>
    <row r="350" spans="11:11" ht="12.75" customHeight="1">
      <c r="K350" s="1"/>
    </row>
    <row r="351" spans="11:11" ht="12.75" customHeight="1">
      <c r="K351" s="1"/>
    </row>
    <row r="352" spans="11:11" ht="12.75" customHeight="1">
      <c r="K352" s="1"/>
    </row>
    <row r="353" spans="11:11" ht="12.75" customHeight="1">
      <c r="K353" s="1"/>
    </row>
    <row r="354" spans="11:11" ht="12.75" customHeight="1">
      <c r="K354" s="1"/>
    </row>
    <row r="355" spans="11:11" ht="12.75" customHeight="1">
      <c r="K355" s="1"/>
    </row>
    <row r="356" spans="11:11" ht="12.75" customHeight="1">
      <c r="K356" s="1"/>
    </row>
    <row r="357" spans="11:11" ht="12.75" customHeight="1">
      <c r="K357" s="1"/>
    </row>
    <row r="358" spans="11:11" ht="12.75" customHeight="1">
      <c r="K358" s="1"/>
    </row>
    <row r="359" spans="11:11" ht="12.75" customHeight="1">
      <c r="K359" s="1"/>
    </row>
    <row r="360" spans="11:11" ht="12.75" customHeight="1">
      <c r="K360" s="1"/>
    </row>
    <row r="361" spans="11:11" ht="12.75" customHeight="1">
      <c r="K361" s="1"/>
    </row>
    <row r="362" spans="11:11" ht="12.75" customHeight="1">
      <c r="K362" s="1"/>
    </row>
    <row r="363" spans="11:11" ht="12.75" customHeight="1">
      <c r="K363" s="1"/>
    </row>
    <row r="364" spans="11:11" ht="12.75" customHeight="1">
      <c r="K364" s="1"/>
    </row>
    <row r="365" spans="11:11" ht="12.75" customHeight="1">
      <c r="K365" s="1"/>
    </row>
    <row r="366" spans="11:11" ht="12.75" customHeight="1">
      <c r="K366" s="1"/>
    </row>
    <row r="367" spans="11:11" ht="12.75" customHeight="1">
      <c r="K367" s="1"/>
    </row>
    <row r="368" spans="11:11" ht="12.75" customHeight="1">
      <c r="K368" s="1"/>
    </row>
    <row r="369" spans="11:11" ht="12.75" customHeight="1">
      <c r="K369" s="1"/>
    </row>
    <row r="370" spans="11:11" ht="12.75" customHeight="1">
      <c r="K370" s="1"/>
    </row>
    <row r="371" spans="11:11" ht="12.75" customHeight="1">
      <c r="K371" s="1"/>
    </row>
    <row r="372" spans="11:11" ht="12.75" customHeight="1">
      <c r="K372" s="1"/>
    </row>
    <row r="373" spans="11:11" ht="12.75" customHeight="1">
      <c r="K373" s="1"/>
    </row>
    <row r="374" spans="11:11" ht="12.75" customHeight="1">
      <c r="K374" s="1"/>
    </row>
    <row r="375" spans="11:11" ht="12.75" customHeight="1">
      <c r="K375" s="1"/>
    </row>
    <row r="376" spans="11:11" ht="12.75" customHeight="1">
      <c r="K376" s="1"/>
    </row>
    <row r="377" spans="11:11" ht="12.75" customHeight="1">
      <c r="K377" s="1"/>
    </row>
    <row r="378" spans="11:11" ht="12.75" customHeight="1">
      <c r="K378" s="1"/>
    </row>
    <row r="379" spans="11:11" ht="12.75" customHeight="1">
      <c r="K379" s="1"/>
    </row>
    <row r="380" spans="11:11" ht="12.75" customHeight="1">
      <c r="K380" s="1"/>
    </row>
    <row r="381" spans="11:11" ht="12.75" customHeight="1">
      <c r="K381" s="1"/>
    </row>
    <row r="382" spans="11:11" ht="12.75" customHeight="1">
      <c r="K382" s="1"/>
    </row>
    <row r="383" spans="11:11" ht="12.75" customHeight="1">
      <c r="K383" s="1"/>
    </row>
    <row r="384" spans="11:11" ht="12.75" customHeight="1">
      <c r="K384" s="1"/>
    </row>
    <row r="385" spans="11:11" ht="12.75" customHeight="1">
      <c r="K385" s="1"/>
    </row>
    <row r="386" spans="11:11" ht="12.75" customHeight="1">
      <c r="K386" s="1"/>
    </row>
    <row r="387" spans="11:11" ht="12.75" customHeight="1">
      <c r="K387" s="1"/>
    </row>
    <row r="388" spans="11:11" ht="12.75" customHeight="1">
      <c r="K388" s="1"/>
    </row>
    <row r="389" spans="11:11" ht="12.75" customHeight="1">
      <c r="K389" s="1"/>
    </row>
    <row r="390" spans="11:11" ht="12.75" customHeight="1">
      <c r="K390" s="1"/>
    </row>
    <row r="391" spans="11:11" ht="12.75" customHeight="1">
      <c r="K391" s="1"/>
    </row>
    <row r="392" spans="11:11" ht="12.75" customHeight="1">
      <c r="K392" s="1"/>
    </row>
    <row r="393" spans="11:11" ht="12.75" customHeight="1">
      <c r="K393" s="1"/>
    </row>
    <row r="394" spans="11:11" ht="12.75" customHeight="1">
      <c r="K394" s="1"/>
    </row>
    <row r="395" spans="11:11" ht="12.75" customHeight="1">
      <c r="K395" s="1"/>
    </row>
    <row r="396" spans="11:11" ht="12.75" customHeight="1">
      <c r="K396" s="1"/>
    </row>
    <row r="397" spans="11:11" ht="12.75" customHeight="1">
      <c r="K397" s="1"/>
    </row>
    <row r="398" spans="11:11" ht="12.75" customHeight="1">
      <c r="K398" s="1"/>
    </row>
    <row r="399" spans="11:11" ht="12.75" customHeight="1">
      <c r="K399" s="1"/>
    </row>
    <row r="400" spans="11:11" ht="12.75" customHeight="1">
      <c r="K400" s="1"/>
    </row>
    <row r="401" spans="11:11" ht="12.75" customHeight="1">
      <c r="K401" s="1"/>
    </row>
    <row r="402" spans="11:11" ht="12.75" customHeight="1">
      <c r="K402" s="1"/>
    </row>
    <row r="403" spans="11:11" ht="12.75" customHeight="1">
      <c r="K403" s="1"/>
    </row>
    <row r="404" spans="11:11" ht="12.75" customHeight="1">
      <c r="K404" s="1"/>
    </row>
    <row r="405" spans="11:11" ht="12.75" customHeight="1">
      <c r="K405" s="1"/>
    </row>
    <row r="406" spans="11:11" ht="12.75" customHeight="1">
      <c r="K406" s="1"/>
    </row>
    <row r="407" spans="11:11" ht="12.75" customHeight="1">
      <c r="K407" s="1"/>
    </row>
    <row r="408" spans="11:11" ht="12.75" customHeight="1">
      <c r="K408" s="1"/>
    </row>
    <row r="409" spans="11:11" ht="12.75" customHeight="1">
      <c r="K409" s="1"/>
    </row>
    <row r="410" spans="11:11" ht="12.75" customHeight="1">
      <c r="K410" s="1"/>
    </row>
    <row r="411" spans="11:11" ht="12.75" customHeight="1">
      <c r="K411" s="1"/>
    </row>
    <row r="412" spans="11:11" ht="12.75" customHeight="1">
      <c r="K412" s="1"/>
    </row>
    <row r="413" spans="11:11" ht="12.75" customHeight="1">
      <c r="K413" s="1"/>
    </row>
    <row r="414" spans="11:11" ht="12.75" customHeight="1">
      <c r="K414" s="1"/>
    </row>
    <row r="415" spans="11:11" ht="12.75" customHeight="1">
      <c r="K415" s="1"/>
    </row>
    <row r="416" spans="11:11" ht="12.75" customHeight="1">
      <c r="K416" s="1"/>
    </row>
    <row r="417" spans="11:11" ht="12.75" customHeight="1">
      <c r="K417" s="1"/>
    </row>
    <row r="418" spans="11:11" ht="12.75" customHeight="1">
      <c r="K418" s="1"/>
    </row>
    <row r="419" spans="11:11" ht="12.75" customHeight="1">
      <c r="K419" s="1"/>
    </row>
    <row r="420" spans="11:11" ht="12.75" customHeight="1">
      <c r="K420" s="1"/>
    </row>
    <row r="421" spans="11:11" ht="12.75" customHeight="1">
      <c r="K421" s="1"/>
    </row>
    <row r="422" spans="11:11" ht="12.75" customHeight="1">
      <c r="K422" s="1"/>
    </row>
    <row r="423" spans="11:11" ht="12.75" customHeight="1">
      <c r="K423" s="1"/>
    </row>
    <row r="424" spans="11:11" ht="12.75" customHeight="1">
      <c r="K424" s="1"/>
    </row>
    <row r="425" spans="11:11" ht="12.75" customHeight="1">
      <c r="K425" s="1"/>
    </row>
    <row r="426" spans="11:11" ht="12.75" customHeight="1">
      <c r="K426" s="1"/>
    </row>
    <row r="427" spans="11:11" ht="12.75" customHeight="1">
      <c r="K427" s="1"/>
    </row>
    <row r="428" spans="11:11" ht="12.75" customHeight="1">
      <c r="K428" s="1"/>
    </row>
    <row r="429" spans="11:11" ht="12.75" customHeight="1">
      <c r="K429" s="1"/>
    </row>
    <row r="430" spans="11:11" ht="12.75" customHeight="1">
      <c r="K430" s="1"/>
    </row>
    <row r="431" spans="11:11" ht="12.75" customHeight="1">
      <c r="K431" s="1"/>
    </row>
    <row r="432" spans="11:11" ht="12.75" customHeight="1">
      <c r="K432" s="1"/>
    </row>
    <row r="433" spans="11:11" ht="12.75" customHeight="1">
      <c r="K433" s="1"/>
    </row>
    <row r="434" spans="11:11" ht="12.75" customHeight="1">
      <c r="K434" s="1"/>
    </row>
    <row r="435" spans="11:11" ht="12.75" customHeight="1">
      <c r="K435" s="1"/>
    </row>
    <row r="436" spans="11:11" ht="12.75" customHeight="1">
      <c r="K436" s="1"/>
    </row>
    <row r="437" spans="11:11" ht="12.75" customHeight="1">
      <c r="K437" s="1"/>
    </row>
    <row r="438" spans="11:11" ht="12.75" customHeight="1">
      <c r="K438" s="1"/>
    </row>
    <row r="439" spans="11:11" ht="12.75" customHeight="1">
      <c r="K439" s="1"/>
    </row>
    <row r="440" spans="11:11" ht="12.75" customHeight="1">
      <c r="K440" s="1"/>
    </row>
    <row r="441" spans="11:11" ht="12.75" customHeight="1">
      <c r="K441" s="1"/>
    </row>
    <row r="442" spans="11:11" ht="12.75" customHeight="1">
      <c r="K442" s="1"/>
    </row>
    <row r="443" spans="11:11" ht="12.75" customHeight="1">
      <c r="K443" s="1"/>
    </row>
    <row r="444" spans="11:11" ht="12.75" customHeight="1">
      <c r="K444" s="1"/>
    </row>
    <row r="445" spans="11:11" ht="12.75" customHeight="1">
      <c r="K445" s="1"/>
    </row>
    <row r="446" spans="11:11" ht="12.75" customHeight="1">
      <c r="K446" s="1"/>
    </row>
    <row r="447" spans="11:11" ht="12.75" customHeight="1">
      <c r="K447" s="1"/>
    </row>
    <row r="448" spans="11:11" ht="12.75" customHeight="1">
      <c r="K448" s="1"/>
    </row>
    <row r="449" spans="11:11" ht="12.75" customHeight="1">
      <c r="K449" s="1"/>
    </row>
    <row r="450" spans="11:11" ht="12.75" customHeight="1">
      <c r="K450" s="1"/>
    </row>
    <row r="451" spans="11:11" ht="12.75" customHeight="1">
      <c r="K451" s="1"/>
    </row>
    <row r="452" spans="11:11" ht="12.75" customHeight="1">
      <c r="K452" s="1"/>
    </row>
    <row r="453" spans="11:11" ht="12.75" customHeight="1">
      <c r="K453" s="1"/>
    </row>
    <row r="454" spans="11:11" ht="12.75" customHeight="1">
      <c r="K454" s="1"/>
    </row>
    <row r="455" spans="11:11" ht="12.75" customHeight="1">
      <c r="K455" s="1"/>
    </row>
    <row r="456" spans="11:11" ht="12.75" customHeight="1">
      <c r="K456" s="1"/>
    </row>
    <row r="457" spans="11:11" ht="12.75" customHeight="1">
      <c r="K457" s="1"/>
    </row>
    <row r="458" spans="11:11" ht="12.75" customHeight="1">
      <c r="K458" s="1"/>
    </row>
    <row r="459" spans="11:11" ht="12.75" customHeight="1">
      <c r="K459" s="1"/>
    </row>
    <row r="460" spans="11:11" ht="12.75" customHeight="1">
      <c r="K460" s="1"/>
    </row>
    <row r="461" spans="11:11" ht="12.75" customHeight="1">
      <c r="K461" s="1"/>
    </row>
    <row r="462" spans="11:11" ht="12.75" customHeight="1">
      <c r="K462" s="1"/>
    </row>
    <row r="463" spans="11:11" ht="12.75" customHeight="1">
      <c r="K463" s="1"/>
    </row>
    <row r="464" spans="11:11" ht="12.75" customHeight="1">
      <c r="K464" s="1"/>
    </row>
    <row r="465" spans="11:11" ht="12.75" customHeight="1">
      <c r="K465" s="1"/>
    </row>
    <row r="466" spans="11:11" ht="12.75" customHeight="1">
      <c r="K466" s="1"/>
    </row>
    <row r="467" spans="11:11" ht="12.75" customHeight="1">
      <c r="K467" s="1"/>
    </row>
    <row r="468" spans="11:11" ht="12.75" customHeight="1">
      <c r="K468" s="1"/>
    </row>
    <row r="469" spans="11:11" ht="12.75" customHeight="1">
      <c r="K469" s="1"/>
    </row>
    <row r="470" spans="11:11" ht="12.75" customHeight="1">
      <c r="K470" s="1"/>
    </row>
    <row r="471" spans="11:11" ht="12.75" customHeight="1">
      <c r="K471" s="1"/>
    </row>
    <row r="472" spans="11:11" ht="12.75" customHeight="1">
      <c r="K472" s="1"/>
    </row>
    <row r="473" spans="11:11" ht="12.75" customHeight="1">
      <c r="K473" s="1"/>
    </row>
    <row r="474" spans="11:11" ht="12.75" customHeight="1">
      <c r="K474" s="1"/>
    </row>
    <row r="475" spans="11:11" ht="12.75" customHeight="1">
      <c r="K475" s="1"/>
    </row>
    <row r="476" spans="11:11" ht="12.75" customHeight="1">
      <c r="K476" s="1"/>
    </row>
    <row r="477" spans="11:11" ht="12.75" customHeight="1">
      <c r="K477" s="1"/>
    </row>
    <row r="478" spans="11:11" ht="12.75" customHeight="1">
      <c r="K478" s="1"/>
    </row>
    <row r="479" spans="11:11" ht="12.75" customHeight="1">
      <c r="K479" s="1"/>
    </row>
    <row r="480" spans="11:11" ht="12.75" customHeight="1">
      <c r="K480" s="1"/>
    </row>
    <row r="481" spans="11:11" ht="12.75" customHeight="1">
      <c r="K481" s="1"/>
    </row>
    <row r="482" spans="11:11" ht="12.75" customHeight="1">
      <c r="K482" s="1"/>
    </row>
    <row r="483" spans="11:11" ht="12.75" customHeight="1">
      <c r="K483" s="1"/>
    </row>
    <row r="484" spans="11:11" ht="12.75" customHeight="1">
      <c r="K484" s="1"/>
    </row>
    <row r="485" spans="11:11" ht="12.75" customHeight="1">
      <c r="K485" s="1"/>
    </row>
    <row r="486" spans="11:11" ht="12.75" customHeight="1">
      <c r="K486" s="1"/>
    </row>
    <row r="487" spans="11:11" ht="12.75" customHeight="1">
      <c r="K487" s="1"/>
    </row>
    <row r="488" spans="11:11" ht="12.75" customHeight="1">
      <c r="K488" s="1"/>
    </row>
    <row r="489" spans="11:11" ht="12.75" customHeight="1">
      <c r="K489" s="1"/>
    </row>
    <row r="490" spans="11:11" ht="12.75" customHeight="1">
      <c r="K490" s="1"/>
    </row>
    <row r="491" spans="11:11" ht="12.75" customHeight="1">
      <c r="K491" s="1"/>
    </row>
    <row r="492" spans="11:11" ht="12.75" customHeight="1">
      <c r="K492" s="1"/>
    </row>
    <row r="493" spans="11:11" ht="12.75" customHeight="1">
      <c r="K493" s="1"/>
    </row>
    <row r="494" spans="11:11" ht="12.75" customHeight="1">
      <c r="K494" s="1"/>
    </row>
    <row r="495" spans="11:11" ht="12.75" customHeight="1">
      <c r="K495" s="1"/>
    </row>
    <row r="496" spans="11:11" ht="12.75" customHeight="1">
      <c r="K496" s="1"/>
    </row>
    <row r="497" spans="11:11" ht="12.75" customHeight="1">
      <c r="K497" s="1"/>
    </row>
    <row r="498" spans="11:11" ht="12.75" customHeight="1">
      <c r="K498" s="1"/>
    </row>
    <row r="499" spans="11:11" ht="12.75" customHeight="1">
      <c r="K499" s="1"/>
    </row>
    <row r="500" spans="11:11" ht="12.75" customHeight="1">
      <c r="K500" s="1"/>
    </row>
    <row r="501" spans="11:11" ht="12.75" customHeight="1">
      <c r="K501" s="1"/>
    </row>
    <row r="502" spans="11:11" ht="12.75" customHeight="1">
      <c r="K502" s="1"/>
    </row>
    <row r="503" spans="11:11" ht="12.75" customHeight="1">
      <c r="K503" s="1"/>
    </row>
    <row r="504" spans="11:11" ht="12.75" customHeight="1">
      <c r="K504" s="1"/>
    </row>
    <row r="505" spans="11:11" ht="12.75" customHeight="1">
      <c r="K505" s="1"/>
    </row>
    <row r="506" spans="11:11" ht="12.75" customHeight="1">
      <c r="K506" s="1"/>
    </row>
    <row r="507" spans="11:11" ht="12.75" customHeight="1">
      <c r="K507" s="1"/>
    </row>
    <row r="508" spans="11:11" ht="12.75" customHeight="1">
      <c r="K508" s="1"/>
    </row>
    <row r="509" spans="11:11" ht="12.75" customHeight="1">
      <c r="K509" s="1"/>
    </row>
    <row r="510" spans="11:11" ht="12.75" customHeight="1">
      <c r="K510" s="1"/>
    </row>
    <row r="511" spans="11:11" ht="12.75" customHeight="1">
      <c r="K511" s="1"/>
    </row>
    <row r="512" spans="11:11" ht="12.75" customHeight="1">
      <c r="K512" s="1"/>
    </row>
    <row r="513" spans="11:11" ht="12.75" customHeight="1">
      <c r="K513" s="1"/>
    </row>
    <row r="514" spans="11:11" ht="12.75" customHeight="1">
      <c r="K514" s="1"/>
    </row>
    <row r="515" spans="11:11" ht="12.75" customHeight="1">
      <c r="K515" s="1"/>
    </row>
    <row r="516" spans="11:11" ht="12.75" customHeight="1">
      <c r="K516" s="1"/>
    </row>
    <row r="517" spans="11:11" ht="12.75" customHeight="1">
      <c r="K517" s="1"/>
    </row>
    <row r="518" spans="11:11" ht="12.75" customHeight="1">
      <c r="K518" s="1"/>
    </row>
    <row r="519" spans="11:11" ht="12.75" customHeight="1">
      <c r="K519" s="1"/>
    </row>
    <row r="520" spans="11:11" ht="12.75" customHeight="1">
      <c r="K520" s="1"/>
    </row>
    <row r="521" spans="11:11" ht="12.75" customHeight="1">
      <c r="K521" s="1"/>
    </row>
    <row r="522" spans="11:11" ht="12.75" customHeight="1">
      <c r="K522" s="1"/>
    </row>
    <row r="523" spans="11:11" ht="12.75" customHeight="1">
      <c r="K523" s="1"/>
    </row>
    <row r="524" spans="11:11" ht="12.75" customHeight="1">
      <c r="K524" s="1"/>
    </row>
    <row r="525" spans="11:11" ht="12.75" customHeight="1">
      <c r="K525" s="1"/>
    </row>
    <row r="526" spans="11:11" ht="12.75" customHeight="1">
      <c r="K526" s="1"/>
    </row>
    <row r="527" spans="11:11" ht="12.75" customHeight="1">
      <c r="K527" s="1"/>
    </row>
    <row r="528" spans="11:11" ht="12.75" customHeight="1">
      <c r="K528" s="1"/>
    </row>
    <row r="529" spans="11:11" ht="12.75" customHeight="1">
      <c r="K529" s="1"/>
    </row>
    <row r="530" spans="11:11" ht="12.75" customHeight="1">
      <c r="K530" s="1"/>
    </row>
    <row r="531" spans="11:11" ht="12.75" customHeight="1">
      <c r="K531" s="1"/>
    </row>
    <row r="532" spans="11:11" ht="12.75" customHeight="1">
      <c r="K532" s="1"/>
    </row>
    <row r="533" spans="11:11" ht="12.75" customHeight="1">
      <c r="K533" s="1"/>
    </row>
    <row r="534" spans="11:11" ht="12.75" customHeight="1">
      <c r="K534" s="1"/>
    </row>
    <row r="535" spans="11:11" ht="12.75" customHeight="1">
      <c r="K535" s="1"/>
    </row>
    <row r="536" spans="11:11" ht="12.75" customHeight="1">
      <c r="K536" s="1"/>
    </row>
    <row r="537" spans="11:11" ht="12.75" customHeight="1">
      <c r="K537" s="1"/>
    </row>
    <row r="538" spans="11:11" ht="12.75" customHeight="1">
      <c r="K538" s="1"/>
    </row>
    <row r="539" spans="11:11" ht="12.75" customHeight="1">
      <c r="K539" s="1"/>
    </row>
    <row r="540" spans="11:11" ht="12.75" customHeight="1">
      <c r="K540" s="1"/>
    </row>
    <row r="541" spans="11:11" ht="12.75" customHeight="1">
      <c r="K541" s="1"/>
    </row>
    <row r="542" spans="11:11" ht="12.75" customHeight="1">
      <c r="K542" s="1"/>
    </row>
    <row r="543" spans="11:11" ht="12.75" customHeight="1">
      <c r="K543" s="1"/>
    </row>
    <row r="544" spans="11:11" ht="12.75" customHeight="1">
      <c r="K544" s="1"/>
    </row>
    <row r="545" spans="11:11" ht="12.75" customHeight="1">
      <c r="K545" s="1"/>
    </row>
    <row r="546" spans="11:11" ht="12.75" customHeight="1">
      <c r="K546" s="1"/>
    </row>
    <row r="547" spans="11:11" ht="12.75" customHeight="1">
      <c r="K547" s="1"/>
    </row>
    <row r="548" spans="11:11" ht="12.75" customHeight="1">
      <c r="K548" s="1"/>
    </row>
    <row r="549" spans="11:11" ht="12.75" customHeight="1">
      <c r="K549" s="1"/>
    </row>
    <row r="550" spans="11:11" ht="12.75" customHeight="1">
      <c r="K550" s="1"/>
    </row>
    <row r="551" spans="11:11" ht="12.75" customHeight="1">
      <c r="K551" s="1"/>
    </row>
    <row r="552" spans="11:11" ht="12.75" customHeight="1">
      <c r="K552" s="1"/>
    </row>
    <row r="553" spans="11:11" ht="12.75" customHeight="1">
      <c r="K553" s="1"/>
    </row>
    <row r="554" spans="11:11" ht="12.75" customHeight="1">
      <c r="K554" s="1"/>
    </row>
    <row r="555" spans="11:11" ht="12.75" customHeight="1">
      <c r="K555" s="1"/>
    </row>
    <row r="556" spans="11:11" ht="12.75" customHeight="1">
      <c r="K556" s="1"/>
    </row>
    <row r="557" spans="11:11" ht="12.75" customHeight="1">
      <c r="K557" s="1"/>
    </row>
    <row r="558" spans="11:11" ht="12.75" customHeight="1">
      <c r="K558" s="1"/>
    </row>
    <row r="559" spans="11:11" ht="12.75" customHeight="1">
      <c r="K559" s="1"/>
    </row>
    <row r="560" spans="11:11" ht="12.75" customHeight="1">
      <c r="K560" s="1"/>
    </row>
    <row r="561" spans="11:11" ht="12.75" customHeight="1">
      <c r="K561" s="1"/>
    </row>
    <row r="562" spans="11:11" ht="12.75" customHeight="1">
      <c r="K562" s="1"/>
    </row>
    <row r="563" spans="11:11" ht="12.75" customHeight="1">
      <c r="K563" s="1"/>
    </row>
    <row r="564" spans="11:11" ht="12.75" customHeight="1">
      <c r="K564" s="1"/>
    </row>
    <row r="565" spans="11:11" ht="12.75" customHeight="1">
      <c r="K565" s="1"/>
    </row>
    <row r="566" spans="11:11" ht="12.75" customHeight="1">
      <c r="K566" s="1"/>
    </row>
    <row r="567" spans="11:11" ht="12.75" customHeight="1">
      <c r="K567" s="1"/>
    </row>
    <row r="568" spans="11:11" ht="12.75" customHeight="1">
      <c r="K568" s="1"/>
    </row>
    <row r="569" spans="11:11" ht="12.75" customHeight="1">
      <c r="K569" s="1"/>
    </row>
    <row r="570" spans="11:11" ht="12.75" customHeight="1">
      <c r="K570" s="1"/>
    </row>
    <row r="571" spans="11:11" ht="12.75" customHeight="1">
      <c r="K571" s="1"/>
    </row>
    <row r="572" spans="11:11" ht="12.75" customHeight="1">
      <c r="K572" s="1"/>
    </row>
    <row r="573" spans="11:11" ht="12.75" customHeight="1">
      <c r="K573" s="1"/>
    </row>
    <row r="574" spans="11:11" ht="12.75" customHeight="1">
      <c r="K574" s="1"/>
    </row>
    <row r="575" spans="11:11" ht="12.75" customHeight="1">
      <c r="K575" s="1"/>
    </row>
    <row r="576" spans="11:11" ht="12.75" customHeight="1">
      <c r="K576" s="1"/>
    </row>
    <row r="577" spans="11:11" ht="12.75" customHeight="1">
      <c r="K577" s="1"/>
    </row>
    <row r="578" spans="11:11" ht="12.75" customHeight="1">
      <c r="K578" s="1"/>
    </row>
    <row r="579" spans="11:11" ht="12.75" customHeight="1">
      <c r="K579" s="1"/>
    </row>
    <row r="580" spans="11:11" ht="12.75" customHeight="1">
      <c r="K580" s="1"/>
    </row>
    <row r="581" spans="11:11" ht="12.75" customHeight="1">
      <c r="K581" s="1"/>
    </row>
    <row r="582" spans="11:11" ht="12.75" customHeight="1">
      <c r="K582" s="1"/>
    </row>
    <row r="583" spans="11:11" ht="12.75" customHeight="1">
      <c r="K583" s="1"/>
    </row>
    <row r="584" spans="11:11" ht="12.75" customHeight="1">
      <c r="K584" s="1"/>
    </row>
    <row r="585" spans="11:11" ht="12.75" customHeight="1">
      <c r="K585" s="1"/>
    </row>
    <row r="586" spans="11:11" ht="12.75" customHeight="1">
      <c r="K586" s="1"/>
    </row>
    <row r="587" spans="11:11" ht="12.75" customHeight="1">
      <c r="K587" s="1"/>
    </row>
    <row r="588" spans="11:11" ht="12.75" customHeight="1">
      <c r="K588" s="1"/>
    </row>
    <row r="589" spans="11:11" ht="12.75" customHeight="1">
      <c r="K589" s="1"/>
    </row>
    <row r="590" spans="11:11" ht="12.75" customHeight="1">
      <c r="K590" s="1"/>
    </row>
    <row r="591" spans="11:11" ht="12.75" customHeight="1">
      <c r="K591" s="1"/>
    </row>
    <row r="592" spans="11:11" ht="12.75" customHeight="1">
      <c r="K592" s="1"/>
    </row>
    <row r="593" spans="11:11" ht="12.75" customHeight="1">
      <c r="K593" s="1"/>
    </row>
    <row r="594" spans="11:11" ht="12.75" customHeight="1">
      <c r="K594" s="1"/>
    </row>
    <row r="595" spans="11:11" ht="12.75" customHeight="1">
      <c r="K595" s="1"/>
    </row>
    <row r="596" spans="11:11" ht="12.75" customHeight="1">
      <c r="K596" s="1"/>
    </row>
    <row r="597" spans="11:11" ht="12.75" customHeight="1">
      <c r="K597" s="1"/>
    </row>
    <row r="598" spans="11:11" ht="12.75" customHeight="1">
      <c r="K598" s="1"/>
    </row>
    <row r="599" spans="11:11" ht="12.75" customHeight="1">
      <c r="K599" s="1"/>
    </row>
    <row r="600" spans="11:11" ht="12.75" customHeight="1">
      <c r="K600" s="1"/>
    </row>
    <row r="601" spans="11:11" ht="12.75" customHeight="1">
      <c r="K601" s="1"/>
    </row>
    <row r="602" spans="11:11" ht="12.75" customHeight="1">
      <c r="K602" s="1"/>
    </row>
    <row r="603" spans="11:11" ht="12.75" customHeight="1">
      <c r="K603" s="1"/>
    </row>
    <row r="604" spans="11:11" ht="12.75" customHeight="1">
      <c r="K604" s="1"/>
    </row>
    <row r="605" spans="11:11" ht="12.75" customHeight="1">
      <c r="K605" s="1"/>
    </row>
    <row r="606" spans="11:11" ht="12.75" customHeight="1">
      <c r="K606" s="1"/>
    </row>
    <row r="607" spans="11:11" ht="12.75" customHeight="1">
      <c r="K607" s="1"/>
    </row>
    <row r="608" spans="11:11" ht="12.75" customHeight="1">
      <c r="K608" s="1"/>
    </row>
    <row r="609" spans="11:11" ht="12.75" customHeight="1">
      <c r="K609" s="1"/>
    </row>
    <row r="610" spans="11:11" ht="12.75" customHeight="1">
      <c r="K610" s="1"/>
    </row>
    <row r="611" spans="11:11" ht="12.75" customHeight="1">
      <c r="K611" s="1"/>
    </row>
    <row r="612" spans="11:11" ht="12.75" customHeight="1">
      <c r="K612" s="1"/>
    </row>
    <row r="613" spans="11:11" ht="12.75" customHeight="1">
      <c r="K613" s="1"/>
    </row>
    <row r="614" spans="11:11" ht="12.75" customHeight="1">
      <c r="K614" s="1"/>
    </row>
    <row r="615" spans="11:11" ht="12.75" customHeight="1">
      <c r="K615" s="1"/>
    </row>
    <row r="616" spans="11:11" ht="12.75" customHeight="1">
      <c r="K616" s="1"/>
    </row>
    <row r="617" spans="11:11" ht="12.75" customHeight="1">
      <c r="K617" s="1"/>
    </row>
    <row r="618" spans="11:11" ht="12.75" customHeight="1">
      <c r="K618" s="1"/>
    </row>
    <row r="619" spans="11:11" ht="12.75" customHeight="1">
      <c r="K619" s="1"/>
    </row>
    <row r="620" spans="11:11" ht="12.75" customHeight="1">
      <c r="K620" s="1"/>
    </row>
    <row r="621" spans="11:11" ht="12.75" customHeight="1">
      <c r="K621" s="1"/>
    </row>
    <row r="622" spans="11:11" ht="12.75" customHeight="1">
      <c r="K622" s="1"/>
    </row>
    <row r="623" spans="11:11" ht="12.75" customHeight="1">
      <c r="K623" s="1"/>
    </row>
    <row r="624" spans="11:11" ht="12.75" customHeight="1">
      <c r="K624" s="1"/>
    </row>
    <row r="625" spans="11:11" ht="12.75" customHeight="1">
      <c r="K625" s="1"/>
    </row>
    <row r="626" spans="11:11" ht="12.75" customHeight="1">
      <c r="K626" s="1"/>
    </row>
    <row r="627" spans="11:11" ht="12.75" customHeight="1">
      <c r="K627" s="1"/>
    </row>
    <row r="628" spans="11:11" ht="12.75" customHeight="1">
      <c r="K628" s="1"/>
    </row>
    <row r="629" spans="11:11" ht="12.75" customHeight="1">
      <c r="K629" s="1"/>
    </row>
    <row r="630" spans="11:11" ht="12.75" customHeight="1">
      <c r="K630" s="1"/>
    </row>
    <row r="631" spans="11:11" ht="12.75" customHeight="1">
      <c r="K631" s="1"/>
    </row>
    <row r="632" spans="11:11" ht="12.75" customHeight="1">
      <c r="K632" s="1"/>
    </row>
    <row r="633" spans="11:11" ht="12.75" customHeight="1">
      <c r="K633" s="1"/>
    </row>
    <row r="634" spans="11:11" ht="12.75" customHeight="1">
      <c r="K634" s="1"/>
    </row>
    <row r="635" spans="11:11" ht="12.75" customHeight="1">
      <c r="K635" s="1"/>
    </row>
    <row r="636" spans="11:11" ht="12.75" customHeight="1">
      <c r="K636" s="1"/>
    </row>
    <row r="637" spans="11:11" ht="12.75" customHeight="1">
      <c r="K637" s="1"/>
    </row>
    <row r="638" spans="11:11" ht="12.75" customHeight="1">
      <c r="K638" s="1"/>
    </row>
    <row r="639" spans="11:11" ht="12.75" customHeight="1">
      <c r="K639" s="1"/>
    </row>
    <row r="640" spans="11:11" ht="12.75" customHeight="1">
      <c r="K640" s="1"/>
    </row>
    <row r="641" spans="11:11" ht="12.75" customHeight="1">
      <c r="K641" s="1"/>
    </row>
    <row r="642" spans="11:11" ht="12.75" customHeight="1">
      <c r="K642" s="1"/>
    </row>
    <row r="643" spans="11:11" ht="12.75" customHeight="1">
      <c r="K643" s="1"/>
    </row>
    <row r="644" spans="11:11" ht="12.75" customHeight="1">
      <c r="K644" s="1"/>
    </row>
    <row r="645" spans="11:11" ht="12.75" customHeight="1">
      <c r="K645" s="1"/>
    </row>
    <row r="646" spans="11:11" ht="12.75" customHeight="1">
      <c r="K646" s="1"/>
    </row>
    <row r="647" spans="11:11" ht="12.75" customHeight="1">
      <c r="K647" s="1"/>
    </row>
    <row r="648" spans="11:11" ht="12.75" customHeight="1">
      <c r="K648" s="1"/>
    </row>
    <row r="649" spans="11:11" ht="12.75" customHeight="1">
      <c r="K649" s="1"/>
    </row>
    <row r="650" spans="11:11" ht="12.75" customHeight="1">
      <c r="K650" s="1"/>
    </row>
    <row r="651" spans="11:11" ht="12.75" customHeight="1">
      <c r="K651" s="1"/>
    </row>
    <row r="652" spans="11:11" ht="12.75" customHeight="1">
      <c r="K652" s="1"/>
    </row>
    <row r="653" spans="11:11" ht="12.75" customHeight="1">
      <c r="K653" s="1"/>
    </row>
    <row r="654" spans="11:11" ht="12.75" customHeight="1">
      <c r="K654" s="1"/>
    </row>
    <row r="655" spans="11:11" ht="12.75" customHeight="1">
      <c r="K655" s="1"/>
    </row>
    <row r="656" spans="11:11" ht="12.75" customHeight="1">
      <c r="K656" s="1"/>
    </row>
    <row r="657" spans="11:11" ht="12.75" customHeight="1">
      <c r="K657" s="1"/>
    </row>
    <row r="658" spans="11:11" ht="12.75" customHeight="1">
      <c r="K658" s="1"/>
    </row>
    <row r="659" spans="11:11" ht="12.75" customHeight="1">
      <c r="K659" s="1"/>
    </row>
    <row r="660" spans="11:11" ht="12.75" customHeight="1">
      <c r="K660" s="1"/>
    </row>
    <row r="661" spans="11:11" ht="12.75" customHeight="1">
      <c r="K661" s="1"/>
    </row>
    <row r="662" spans="11:11" ht="12.75" customHeight="1">
      <c r="K662" s="1"/>
    </row>
    <row r="663" spans="11:11" ht="12.75" customHeight="1">
      <c r="K663" s="1"/>
    </row>
    <row r="664" spans="11:11" ht="12.75" customHeight="1">
      <c r="K664" s="1"/>
    </row>
    <row r="665" spans="11:11" ht="12.75" customHeight="1">
      <c r="K665" s="1"/>
    </row>
    <row r="666" spans="11:11" ht="12.75" customHeight="1">
      <c r="K666" s="1"/>
    </row>
    <row r="667" spans="11:11" ht="12.75" customHeight="1">
      <c r="K667" s="1"/>
    </row>
    <row r="668" spans="11:11" ht="12.75" customHeight="1">
      <c r="K668" s="1"/>
    </row>
    <row r="669" spans="11:11" ht="12.75" customHeight="1">
      <c r="K669" s="1"/>
    </row>
    <row r="670" spans="11:11" ht="12.75" customHeight="1">
      <c r="K670" s="1"/>
    </row>
    <row r="671" spans="11:11" ht="12.75" customHeight="1">
      <c r="K671" s="1"/>
    </row>
    <row r="672" spans="11:11" ht="12.75" customHeight="1">
      <c r="K672" s="1"/>
    </row>
    <row r="673" spans="11:11" ht="12.75" customHeight="1">
      <c r="K673" s="1"/>
    </row>
    <row r="674" spans="11:11" ht="12.75" customHeight="1">
      <c r="K674" s="1"/>
    </row>
    <row r="675" spans="11:11" ht="12.75" customHeight="1">
      <c r="K675" s="1"/>
    </row>
    <row r="676" spans="11:11" ht="12.75" customHeight="1">
      <c r="K676" s="1"/>
    </row>
    <row r="677" spans="11:11" ht="12.75" customHeight="1">
      <c r="K677" s="1"/>
    </row>
    <row r="678" spans="11:11" ht="12.75" customHeight="1">
      <c r="K678" s="1"/>
    </row>
    <row r="679" spans="11:11" ht="12.75" customHeight="1">
      <c r="K679" s="1"/>
    </row>
    <row r="680" spans="11:11" ht="12.75" customHeight="1">
      <c r="K680" s="1"/>
    </row>
    <row r="681" spans="11:11" ht="12.75" customHeight="1">
      <c r="K681" s="1"/>
    </row>
    <row r="682" spans="11:11" ht="12.75" customHeight="1">
      <c r="K682" s="1"/>
    </row>
    <row r="683" spans="11:11" ht="12.75" customHeight="1">
      <c r="K683" s="1"/>
    </row>
    <row r="684" spans="11:11" ht="12.75" customHeight="1">
      <c r="K684" s="1"/>
    </row>
    <row r="685" spans="11:11" ht="12.75" customHeight="1">
      <c r="K685" s="1"/>
    </row>
    <row r="686" spans="11:11" ht="12.75" customHeight="1">
      <c r="K686" s="1"/>
    </row>
    <row r="687" spans="11:11" ht="12.75" customHeight="1">
      <c r="K687" s="1"/>
    </row>
    <row r="688" spans="11:11" ht="12.75" customHeight="1">
      <c r="K688" s="1"/>
    </row>
    <row r="689" spans="11:11" ht="12.75" customHeight="1">
      <c r="K689" s="1"/>
    </row>
    <row r="690" spans="11:11" ht="12.75" customHeight="1">
      <c r="K690" s="1"/>
    </row>
    <row r="691" spans="11:11" ht="12.75" customHeight="1">
      <c r="K691" s="1"/>
    </row>
    <row r="692" spans="11:11" ht="12.75" customHeight="1">
      <c r="K692" s="1"/>
    </row>
    <row r="693" spans="11:11" ht="12.75" customHeight="1">
      <c r="K693" s="1"/>
    </row>
    <row r="694" spans="11:11" ht="12.75" customHeight="1">
      <c r="K694" s="1"/>
    </row>
    <row r="695" spans="11:11" ht="12.75" customHeight="1">
      <c r="K695" s="1"/>
    </row>
    <row r="696" spans="11:11" ht="12.75" customHeight="1">
      <c r="K696" s="1"/>
    </row>
    <row r="697" spans="11:11" ht="12.75" customHeight="1">
      <c r="K697" s="1"/>
    </row>
    <row r="698" spans="11:11" ht="12.75" customHeight="1">
      <c r="K698" s="1"/>
    </row>
    <row r="699" spans="11:11" ht="12.75" customHeight="1">
      <c r="K699" s="1"/>
    </row>
    <row r="700" spans="11:11" ht="12.75" customHeight="1">
      <c r="K700" s="1"/>
    </row>
    <row r="701" spans="11:11" ht="12.75" customHeight="1">
      <c r="K701" s="1"/>
    </row>
    <row r="702" spans="11:11" ht="12.75" customHeight="1">
      <c r="K702" s="1"/>
    </row>
    <row r="703" spans="11:11" ht="12.75" customHeight="1">
      <c r="K703" s="1"/>
    </row>
    <row r="704" spans="11:11" ht="12.75" customHeight="1">
      <c r="K704" s="1"/>
    </row>
    <row r="705" spans="11:11" ht="12.75" customHeight="1">
      <c r="K705" s="1"/>
    </row>
    <row r="706" spans="11:11" ht="12.75" customHeight="1">
      <c r="K706" s="1"/>
    </row>
    <row r="707" spans="11:11" ht="12.75" customHeight="1">
      <c r="K707" s="1"/>
    </row>
    <row r="708" spans="11:11" ht="12.75" customHeight="1">
      <c r="K708" s="1"/>
    </row>
    <row r="709" spans="11:11" ht="12.75" customHeight="1">
      <c r="K709" s="1"/>
    </row>
    <row r="710" spans="11:11" ht="12.75" customHeight="1">
      <c r="K710" s="1"/>
    </row>
    <row r="711" spans="11:11" ht="12.75" customHeight="1">
      <c r="K711" s="1"/>
    </row>
    <row r="712" spans="11:11" ht="12.75" customHeight="1">
      <c r="K712" s="1"/>
    </row>
    <row r="713" spans="11:11" ht="12.75" customHeight="1">
      <c r="K713" s="1"/>
    </row>
    <row r="714" spans="11:11" ht="12.75" customHeight="1">
      <c r="K714" s="1"/>
    </row>
    <row r="715" spans="11:11" ht="12.75" customHeight="1">
      <c r="K715" s="1"/>
    </row>
    <row r="716" spans="11:11" ht="12.75" customHeight="1">
      <c r="K716" s="1"/>
    </row>
    <row r="717" spans="11:11" ht="12.75" customHeight="1">
      <c r="K717" s="1"/>
    </row>
    <row r="718" spans="11:11" ht="12.75" customHeight="1">
      <c r="K718" s="1"/>
    </row>
    <row r="719" spans="11:11" ht="12.75" customHeight="1">
      <c r="K719" s="1"/>
    </row>
    <row r="720" spans="11:11" ht="12.75" customHeight="1">
      <c r="K720" s="1"/>
    </row>
    <row r="721" spans="11:11" ht="12.75" customHeight="1">
      <c r="K721" s="1"/>
    </row>
    <row r="722" spans="11:11" ht="12.75" customHeight="1">
      <c r="K722" s="1"/>
    </row>
    <row r="723" spans="11:11" ht="12.75" customHeight="1">
      <c r="K723" s="1"/>
    </row>
    <row r="724" spans="11:11" ht="12.75" customHeight="1">
      <c r="K724" s="1"/>
    </row>
    <row r="725" spans="11:11" ht="12.75" customHeight="1">
      <c r="K725" s="1"/>
    </row>
    <row r="726" spans="11:11" ht="12.75" customHeight="1">
      <c r="K726" s="1"/>
    </row>
    <row r="727" spans="11:11" ht="12.75" customHeight="1">
      <c r="K727" s="1"/>
    </row>
    <row r="728" spans="11:11" ht="12.75" customHeight="1">
      <c r="K728" s="1"/>
    </row>
    <row r="729" spans="11:11" ht="12.75" customHeight="1">
      <c r="K729" s="1"/>
    </row>
    <row r="730" spans="11:11" ht="12.75" customHeight="1">
      <c r="K730" s="1"/>
    </row>
    <row r="731" spans="11:11" ht="12.75" customHeight="1">
      <c r="K731" s="1"/>
    </row>
    <row r="732" spans="11:11" ht="12.75" customHeight="1">
      <c r="K732" s="1"/>
    </row>
    <row r="733" spans="11:11" ht="12.75" customHeight="1">
      <c r="K733" s="1"/>
    </row>
    <row r="734" spans="11:11" ht="12.75" customHeight="1">
      <c r="K734" s="1"/>
    </row>
    <row r="735" spans="11:11" ht="12.75" customHeight="1">
      <c r="K735" s="1"/>
    </row>
    <row r="736" spans="11:11" ht="12.75" customHeight="1">
      <c r="K736" s="1"/>
    </row>
    <row r="737" spans="11:11" ht="12.75" customHeight="1">
      <c r="K737" s="1"/>
    </row>
    <row r="738" spans="11:11" ht="12.75" customHeight="1">
      <c r="K738" s="1"/>
    </row>
    <row r="739" spans="11:11" ht="12.75" customHeight="1">
      <c r="K739" s="1"/>
    </row>
    <row r="740" spans="11:11" ht="12.75" customHeight="1">
      <c r="K740" s="1"/>
    </row>
    <row r="741" spans="11:11" ht="12.75" customHeight="1">
      <c r="K741" s="1"/>
    </row>
    <row r="742" spans="11:11" ht="12.75" customHeight="1">
      <c r="K742" s="1"/>
    </row>
    <row r="743" spans="11:11" ht="12.75" customHeight="1">
      <c r="K743" s="1"/>
    </row>
    <row r="744" spans="11:11" ht="12.75" customHeight="1">
      <c r="K744" s="1"/>
    </row>
    <row r="745" spans="11:11" ht="12.75" customHeight="1">
      <c r="K745" s="1"/>
    </row>
    <row r="746" spans="11:11" ht="12.75" customHeight="1">
      <c r="K746" s="1"/>
    </row>
    <row r="747" spans="11:11" ht="12.75" customHeight="1">
      <c r="K747" s="1"/>
    </row>
    <row r="748" spans="11:11" ht="12.75" customHeight="1">
      <c r="K748" s="1"/>
    </row>
    <row r="749" spans="11:11" ht="12.75" customHeight="1">
      <c r="K749" s="1"/>
    </row>
    <row r="750" spans="11:11" ht="12.75" customHeight="1">
      <c r="K750" s="1"/>
    </row>
    <row r="751" spans="11:11" ht="12.75" customHeight="1">
      <c r="K751" s="1"/>
    </row>
    <row r="752" spans="11:11" ht="12.75" customHeight="1">
      <c r="K752" s="1"/>
    </row>
    <row r="753" spans="11:11" ht="12.75" customHeight="1">
      <c r="K753" s="1"/>
    </row>
    <row r="754" spans="11:11" ht="12.75" customHeight="1">
      <c r="K754" s="1"/>
    </row>
    <row r="755" spans="11:11" ht="12.75" customHeight="1">
      <c r="K755" s="1"/>
    </row>
    <row r="756" spans="11:11" ht="12.75" customHeight="1">
      <c r="K756" s="1"/>
    </row>
    <row r="757" spans="11:11" ht="12.75" customHeight="1">
      <c r="K757" s="1"/>
    </row>
    <row r="758" spans="11:11" ht="12.75" customHeight="1">
      <c r="K758" s="1"/>
    </row>
    <row r="759" spans="11:11" ht="12.75" customHeight="1">
      <c r="K759" s="1"/>
    </row>
    <row r="760" spans="11:11" ht="12.75" customHeight="1">
      <c r="K760" s="1"/>
    </row>
    <row r="761" spans="11:11" ht="12.75" customHeight="1">
      <c r="K761" s="1"/>
    </row>
    <row r="762" spans="11:11" ht="12.75" customHeight="1">
      <c r="K762" s="1"/>
    </row>
    <row r="763" spans="11:11" ht="12.75" customHeight="1">
      <c r="K763" s="1"/>
    </row>
    <row r="764" spans="11:11" ht="12.75" customHeight="1">
      <c r="K764" s="1"/>
    </row>
    <row r="765" spans="11:11" ht="12.75" customHeight="1">
      <c r="K765" s="1"/>
    </row>
    <row r="766" spans="11:11" ht="12.75" customHeight="1">
      <c r="K766" s="1"/>
    </row>
    <row r="767" spans="11:11" ht="12.75" customHeight="1">
      <c r="K767" s="1"/>
    </row>
    <row r="768" spans="11:11" ht="12.75" customHeight="1">
      <c r="K768" s="1"/>
    </row>
    <row r="769" spans="11:11" ht="12.75" customHeight="1">
      <c r="K769" s="1"/>
    </row>
    <row r="770" spans="11:11" ht="12.75" customHeight="1">
      <c r="K770" s="1"/>
    </row>
    <row r="771" spans="11:11" ht="12.75" customHeight="1">
      <c r="K771" s="1"/>
    </row>
    <row r="772" spans="11:11" ht="12.75" customHeight="1">
      <c r="K772" s="1"/>
    </row>
    <row r="773" spans="11:11" ht="12.75" customHeight="1">
      <c r="K773" s="1"/>
    </row>
    <row r="774" spans="11:11" ht="12.75" customHeight="1">
      <c r="K774" s="1"/>
    </row>
    <row r="775" spans="11:11" ht="12.75" customHeight="1">
      <c r="K775" s="1"/>
    </row>
    <row r="776" spans="11:11" ht="12.75" customHeight="1">
      <c r="K776" s="1"/>
    </row>
    <row r="777" spans="11:11" ht="12.75" customHeight="1">
      <c r="K777" s="1"/>
    </row>
    <row r="778" spans="11:11" ht="12.75" customHeight="1">
      <c r="K778" s="1"/>
    </row>
    <row r="779" spans="11:11" ht="12.75" customHeight="1">
      <c r="K779" s="1"/>
    </row>
    <row r="780" spans="11:11" ht="12.75" customHeight="1">
      <c r="K780" s="1"/>
    </row>
    <row r="781" spans="11:11" ht="12.75" customHeight="1">
      <c r="K781" s="1"/>
    </row>
    <row r="782" spans="11:11" ht="12.75" customHeight="1">
      <c r="K782" s="1"/>
    </row>
    <row r="783" spans="11:11" ht="12.75" customHeight="1">
      <c r="K783" s="1"/>
    </row>
    <row r="784" spans="11:11" ht="12.75" customHeight="1">
      <c r="K784" s="1"/>
    </row>
    <row r="785" spans="11:11" ht="12.75" customHeight="1">
      <c r="K785" s="1"/>
    </row>
    <row r="786" spans="11:11" ht="12.75" customHeight="1">
      <c r="K786" s="1"/>
    </row>
    <row r="787" spans="11:11" ht="12.75" customHeight="1">
      <c r="K787" s="1"/>
    </row>
    <row r="788" spans="11:11" ht="12.75" customHeight="1">
      <c r="K788" s="1"/>
    </row>
    <row r="789" spans="11:11" ht="12.75" customHeight="1">
      <c r="K789" s="1"/>
    </row>
    <row r="790" spans="11:11" ht="12.75" customHeight="1">
      <c r="K790" s="1"/>
    </row>
    <row r="791" spans="11:11" ht="12.75" customHeight="1">
      <c r="K791" s="1"/>
    </row>
    <row r="792" spans="11:11" ht="12.75" customHeight="1">
      <c r="K792" s="1"/>
    </row>
    <row r="793" spans="11:11" ht="12.75" customHeight="1">
      <c r="K793" s="1"/>
    </row>
    <row r="794" spans="11:11" ht="12.75" customHeight="1">
      <c r="K794" s="1"/>
    </row>
    <row r="795" spans="11:11" ht="12.75" customHeight="1">
      <c r="K795" s="1"/>
    </row>
    <row r="796" spans="11:11" ht="12.75" customHeight="1">
      <c r="K796" s="1"/>
    </row>
    <row r="797" spans="11:11" ht="12.75" customHeight="1">
      <c r="K797" s="1"/>
    </row>
    <row r="798" spans="11:11" ht="12.75" customHeight="1">
      <c r="K798" s="1"/>
    </row>
    <row r="799" spans="11:11" ht="12.75" customHeight="1">
      <c r="K799" s="1"/>
    </row>
    <row r="800" spans="11:11" ht="12.75" customHeight="1">
      <c r="K800" s="1"/>
    </row>
    <row r="801" spans="11:11" ht="12.75" customHeight="1">
      <c r="K801" s="1"/>
    </row>
    <row r="802" spans="11:11" ht="12.75" customHeight="1">
      <c r="K802" s="1"/>
    </row>
    <row r="803" spans="11:11" ht="12.75" customHeight="1">
      <c r="K803" s="1"/>
    </row>
    <row r="804" spans="11:11" ht="12.75" customHeight="1">
      <c r="K804" s="1"/>
    </row>
    <row r="805" spans="11:11" ht="12.75" customHeight="1">
      <c r="K805" s="1"/>
    </row>
    <row r="806" spans="11:11" ht="12.75" customHeight="1">
      <c r="K806" s="1"/>
    </row>
    <row r="807" spans="11:11" ht="12.75" customHeight="1">
      <c r="K807" s="1"/>
    </row>
    <row r="808" spans="11:11" ht="12.75" customHeight="1">
      <c r="K808" s="1"/>
    </row>
    <row r="809" spans="11:11" ht="12.75" customHeight="1">
      <c r="K809" s="1"/>
    </row>
    <row r="810" spans="11:11" ht="12.75" customHeight="1">
      <c r="K810" s="1"/>
    </row>
    <row r="811" spans="11:11" ht="12.75" customHeight="1">
      <c r="K811" s="1"/>
    </row>
    <row r="812" spans="11:11" ht="12.75" customHeight="1">
      <c r="K812" s="1"/>
    </row>
    <row r="813" spans="11:11" ht="12.75" customHeight="1">
      <c r="K813" s="1"/>
    </row>
    <row r="814" spans="11:11" ht="12.75" customHeight="1">
      <c r="K814" s="1"/>
    </row>
    <row r="815" spans="11:11" ht="12.75" customHeight="1">
      <c r="K815" s="1"/>
    </row>
    <row r="816" spans="11:11" ht="12.75" customHeight="1">
      <c r="K816" s="1"/>
    </row>
    <row r="817" spans="11:11" ht="12.75" customHeight="1">
      <c r="K817" s="1"/>
    </row>
    <row r="818" spans="11:11" ht="12.75" customHeight="1">
      <c r="K818" s="1"/>
    </row>
    <row r="819" spans="11:11" ht="12.75" customHeight="1">
      <c r="K819" s="1"/>
    </row>
    <row r="820" spans="11:11" ht="12.75" customHeight="1">
      <c r="K820" s="1"/>
    </row>
    <row r="821" spans="11:11" ht="12.75" customHeight="1">
      <c r="K821" s="1"/>
    </row>
    <row r="822" spans="11:11" ht="12.75" customHeight="1">
      <c r="K822" s="1"/>
    </row>
    <row r="823" spans="11:11" ht="12.75" customHeight="1">
      <c r="K823" s="1"/>
    </row>
    <row r="824" spans="11:11" ht="12.75" customHeight="1">
      <c r="K824" s="1"/>
    </row>
    <row r="825" spans="11:11" ht="12.75" customHeight="1">
      <c r="K825" s="1"/>
    </row>
    <row r="826" spans="11:11" ht="12.75" customHeight="1">
      <c r="K826" s="1"/>
    </row>
    <row r="827" spans="11:11" ht="12.75" customHeight="1">
      <c r="K827" s="1"/>
    </row>
    <row r="828" spans="11:11" ht="12.75" customHeight="1">
      <c r="K828" s="1"/>
    </row>
    <row r="829" spans="11:11" ht="12.75" customHeight="1">
      <c r="K829" s="1"/>
    </row>
    <row r="830" spans="11:11" ht="12.75" customHeight="1">
      <c r="K830" s="1"/>
    </row>
    <row r="831" spans="11:11" ht="12.75" customHeight="1">
      <c r="K831" s="1"/>
    </row>
    <row r="832" spans="11:11" ht="12.75" customHeight="1">
      <c r="K832" s="1"/>
    </row>
    <row r="833" spans="11:11" ht="12.75" customHeight="1">
      <c r="K833" s="1"/>
    </row>
    <row r="834" spans="11:11" ht="12.75" customHeight="1">
      <c r="K834" s="1"/>
    </row>
    <row r="835" spans="11:11" ht="12.75" customHeight="1">
      <c r="K835" s="1"/>
    </row>
    <row r="836" spans="11:11" ht="12.75" customHeight="1">
      <c r="K836" s="1"/>
    </row>
    <row r="837" spans="11:11" ht="12.75" customHeight="1">
      <c r="K837" s="1"/>
    </row>
    <row r="838" spans="11:11" ht="12.75" customHeight="1">
      <c r="K838" s="1"/>
    </row>
    <row r="839" spans="11:11" ht="12.75" customHeight="1">
      <c r="K839" s="1"/>
    </row>
    <row r="840" spans="11:11" ht="12.75" customHeight="1">
      <c r="K840" s="1"/>
    </row>
    <row r="841" spans="11:11" ht="12.75" customHeight="1">
      <c r="K841" s="1"/>
    </row>
    <row r="842" spans="11:11" ht="12.75" customHeight="1">
      <c r="K842" s="1"/>
    </row>
    <row r="843" spans="11:11" ht="12.75" customHeight="1">
      <c r="K843" s="1"/>
    </row>
    <row r="844" spans="11:11" ht="12.75" customHeight="1">
      <c r="K844" s="1"/>
    </row>
    <row r="845" spans="11:11" ht="12.75" customHeight="1">
      <c r="K845" s="1"/>
    </row>
    <row r="846" spans="11:11" ht="12.75" customHeight="1">
      <c r="K846" s="1"/>
    </row>
    <row r="847" spans="11:11" ht="12.75" customHeight="1">
      <c r="K847" s="1"/>
    </row>
    <row r="848" spans="11:11" ht="12.75" customHeight="1">
      <c r="K848" s="1"/>
    </row>
    <row r="849" spans="11:11" ht="12.75" customHeight="1">
      <c r="K849" s="1"/>
    </row>
    <row r="850" spans="11:11" ht="12.75" customHeight="1">
      <c r="K850" s="1"/>
    </row>
    <row r="851" spans="11:11" ht="12.75" customHeight="1">
      <c r="K851" s="1"/>
    </row>
    <row r="852" spans="11:11" ht="12.75" customHeight="1">
      <c r="K852" s="1"/>
    </row>
    <row r="853" spans="11:11" ht="12.75" customHeight="1">
      <c r="K853" s="1"/>
    </row>
    <row r="854" spans="11:11" ht="12.75" customHeight="1">
      <c r="K854" s="1"/>
    </row>
    <row r="855" spans="11:11" ht="12.75" customHeight="1">
      <c r="K855" s="1"/>
    </row>
    <row r="856" spans="11:11" ht="12.75" customHeight="1">
      <c r="K856" s="1"/>
    </row>
    <row r="857" spans="11:11" ht="12.75" customHeight="1">
      <c r="K857" s="1"/>
    </row>
    <row r="858" spans="11:11" ht="12.75" customHeight="1">
      <c r="K858" s="1"/>
    </row>
    <row r="859" spans="11:11" ht="12.75" customHeight="1">
      <c r="K859" s="1"/>
    </row>
    <row r="860" spans="11:11" ht="12.75" customHeight="1">
      <c r="K860" s="1"/>
    </row>
    <row r="861" spans="11:11" ht="12.75" customHeight="1">
      <c r="K861" s="1"/>
    </row>
    <row r="862" spans="11:11" ht="12.75" customHeight="1">
      <c r="K862" s="1"/>
    </row>
    <row r="863" spans="11:11" ht="12.75" customHeight="1">
      <c r="K863" s="1"/>
    </row>
    <row r="864" spans="11:11" ht="12.75" customHeight="1">
      <c r="K864" s="1"/>
    </row>
    <row r="865" spans="11:11" ht="12.75" customHeight="1">
      <c r="K865" s="1"/>
    </row>
    <row r="866" spans="11:11" ht="12.75" customHeight="1">
      <c r="K866" s="1"/>
    </row>
    <row r="867" spans="11:11" ht="12.75" customHeight="1">
      <c r="K867" s="1"/>
    </row>
    <row r="868" spans="11:11" ht="12.75" customHeight="1">
      <c r="K868" s="1"/>
    </row>
    <row r="869" spans="11:11" ht="12.75" customHeight="1">
      <c r="K869" s="1"/>
    </row>
    <row r="870" spans="11:11" ht="12.75" customHeight="1">
      <c r="K870" s="1"/>
    </row>
    <row r="871" spans="11:11" ht="12.75" customHeight="1">
      <c r="K871" s="1"/>
    </row>
    <row r="872" spans="11:11" ht="12.75" customHeight="1">
      <c r="K872" s="1"/>
    </row>
    <row r="873" spans="11:11" ht="12.75" customHeight="1">
      <c r="K873" s="1"/>
    </row>
    <row r="874" spans="11:11" ht="12.75" customHeight="1">
      <c r="K874" s="1"/>
    </row>
    <row r="875" spans="11:11" ht="12.75" customHeight="1">
      <c r="K875" s="1"/>
    </row>
    <row r="876" spans="11:11" ht="12.75" customHeight="1">
      <c r="K876" s="1"/>
    </row>
    <row r="877" spans="11:11" ht="12.75" customHeight="1">
      <c r="K877" s="1"/>
    </row>
    <row r="878" spans="11:11" ht="12.75" customHeight="1">
      <c r="K878" s="1"/>
    </row>
    <row r="879" spans="11:11" ht="12.75" customHeight="1">
      <c r="K879" s="1"/>
    </row>
    <row r="880" spans="11:11" ht="12.75" customHeight="1">
      <c r="K880" s="1"/>
    </row>
    <row r="881" spans="11:11" ht="12.75" customHeight="1">
      <c r="K881" s="1"/>
    </row>
    <row r="882" spans="11:11" ht="12.75" customHeight="1">
      <c r="K882" s="1"/>
    </row>
    <row r="883" spans="11:11" ht="12.75" customHeight="1">
      <c r="K883" s="1"/>
    </row>
    <row r="884" spans="11:11" ht="12.75" customHeight="1">
      <c r="K884" s="1"/>
    </row>
    <row r="885" spans="11:11" ht="12.75" customHeight="1">
      <c r="K885" s="1"/>
    </row>
    <row r="886" spans="11:11" ht="12.75" customHeight="1">
      <c r="K886" s="1"/>
    </row>
    <row r="887" spans="11:11" ht="12.75" customHeight="1">
      <c r="K887" s="1"/>
    </row>
    <row r="888" spans="11:11" ht="12.75" customHeight="1">
      <c r="K888" s="1"/>
    </row>
    <row r="889" spans="11:11" ht="12.75" customHeight="1">
      <c r="K889" s="1"/>
    </row>
    <row r="890" spans="11:11" ht="12.75" customHeight="1">
      <c r="K890" s="1"/>
    </row>
    <row r="891" spans="11:11" ht="12.75" customHeight="1">
      <c r="K891" s="1"/>
    </row>
    <row r="892" spans="11:11" ht="12.75" customHeight="1">
      <c r="K892" s="1"/>
    </row>
    <row r="893" spans="11:11" ht="12.75" customHeight="1">
      <c r="K893" s="1"/>
    </row>
    <row r="894" spans="11:11" ht="12.75" customHeight="1">
      <c r="K894" s="1"/>
    </row>
    <row r="895" spans="11:11" ht="12.75" customHeight="1">
      <c r="K895" s="1"/>
    </row>
    <row r="896" spans="11:11" ht="12.75" customHeight="1">
      <c r="K896" s="1"/>
    </row>
    <row r="897" spans="11:11" ht="12.75" customHeight="1">
      <c r="K897" s="1"/>
    </row>
    <row r="898" spans="11:11" ht="12.75" customHeight="1">
      <c r="K898" s="1"/>
    </row>
    <row r="899" spans="11:11" ht="12.75" customHeight="1">
      <c r="K899" s="1"/>
    </row>
    <row r="900" spans="11:11" ht="12.75" customHeight="1">
      <c r="K900" s="1"/>
    </row>
    <row r="901" spans="11:11" ht="12.75" customHeight="1">
      <c r="K901" s="1"/>
    </row>
    <row r="902" spans="11:11" ht="12.75" customHeight="1">
      <c r="K902" s="1"/>
    </row>
    <row r="903" spans="11:11" ht="12.75" customHeight="1">
      <c r="K903" s="1"/>
    </row>
    <row r="904" spans="11:11" ht="12.75" customHeight="1">
      <c r="K904" s="1"/>
    </row>
    <row r="905" spans="11:11" ht="12.75" customHeight="1">
      <c r="K905" s="1"/>
    </row>
    <row r="906" spans="11:11" ht="12.75" customHeight="1">
      <c r="K906" s="1"/>
    </row>
    <row r="907" spans="11:11" ht="12.75" customHeight="1">
      <c r="K907" s="1"/>
    </row>
    <row r="908" spans="11:11" ht="12.75" customHeight="1">
      <c r="K908" s="1"/>
    </row>
    <row r="909" spans="11:11" ht="12.75" customHeight="1">
      <c r="K909" s="1"/>
    </row>
    <row r="910" spans="11:11" ht="12.75" customHeight="1">
      <c r="K910" s="1"/>
    </row>
    <row r="911" spans="11:11" ht="12.75" customHeight="1">
      <c r="K911" s="1"/>
    </row>
    <row r="912" spans="11:11" ht="12.75" customHeight="1">
      <c r="K912" s="1"/>
    </row>
    <row r="913" spans="11:11" ht="12.75" customHeight="1">
      <c r="K913" s="1"/>
    </row>
    <row r="914" spans="11:11" ht="12.75" customHeight="1">
      <c r="K914" s="1"/>
    </row>
    <row r="915" spans="11:11" ht="12.75" customHeight="1">
      <c r="K915" s="1"/>
    </row>
    <row r="916" spans="11:11" ht="12.75" customHeight="1">
      <c r="K916" s="1"/>
    </row>
    <row r="917" spans="11:11" ht="12.75" customHeight="1">
      <c r="K917" s="1"/>
    </row>
    <row r="918" spans="11:11" ht="12.75" customHeight="1">
      <c r="K918" s="1"/>
    </row>
    <row r="919" spans="11:11" ht="12.75" customHeight="1">
      <c r="K919" s="1"/>
    </row>
    <row r="920" spans="11:11" ht="12.75" customHeight="1">
      <c r="K920" s="1"/>
    </row>
    <row r="921" spans="11:11" ht="12.75" customHeight="1">
      <c r="K921" s="1"/>
    </row>
    <row r="922" spans="11:11" ht="12.75" customHeight="1">
      <c r="K922" s="1"/>
    </row>
    <row r="923" spans="11:11" ht="12.75" customHeight="1">
      <c r="K923" s="1"/>
    </row>
    <row r="924" spans="11:11" ht="12.75" customHeight="1">
      <c r="K924" s="1"/>
    </row>
    <row r="925" spans="11:11" ht="12.75" customHeight="1">
      <c r="K925" s="1"/>
    </row>
    <row r="926" spans="11:11" ht="12.75" customHeight="1">
      <c r="K926" s="1"/>
    </row>
    <row r="927" spans="11:11" ht="12.75" customHeight="1">
      <c r="K927" s="1"/>
    </row>
    <row r="928" spans="11:11" ht="12.75" customHeight="1">
      <c r="K928" s="1"/>
    </row>
    <row r="929" spans="11:11" ht="12.75" customHeight="1">
      <c r="K929" s="1"/>
    </row>
    <row r="930" spans="11:11" ht="12.75" customHeight="1">
      <c r="K930" s="1"/>
    </row>
    <row r="931" spans="11:11" ht="12.75" customHeight="1">
      <c r="K931" s="1"/>
    </row>
    <row r="932" spans="11:11" ht="12.75" customHeight="1">
      <c r="K932" s="1"/>
    </row>
    <row r="933" spans="11:11" ht="12.75" customHeight="1">
      <c r="K933" s="1"/>
    </row>
    <row r="934" spans="11:11" ht="12.75" customHeight="1">
      <c r="K934" s="1"/>
    </row>
    <row r="935" spans="11:11" ht="12.75" customHeight="1">
      <c r="K935" s="1"/>
    </row>
    <row r="936" spans="11:11" ht="12.75" customHeight="1">
      <c r="K936" s="1"/>
    </row>
    <row r="937" spans="11:11" ht="12.75" customHeight="1">
      <c r="K937" s="1"/>
    </row>
    <row r="938" spans="11:11" ht="12.75" customHeight="1">
      <c r="K938" s="1"/>
    </row>
    <row r="939" spans="11:11" ht="12.75" customHeight="1">
      <c r="K939" s="1"/>
    </row>
    <row r="940" spans="11:11" ht="12.75" customHeight="1">
      <c r="K940" s="1"/>
    </row>
    <row r="941" spans="11:11" ht="12.75" customHeight="1">
      <c r="K941" s="1"/>
    </row>
    <row r="942" spans="11:11" ht="12.75" customHeight="1">
      <c r="K942" s="1"/>
    </row>
    <row r="943" spans="11:11" ht="12.75" customHeight="1">
      <c r="K943" s="1"/>
    </row>
    <row r="944" spans="11:11" ht="12.75" customHeight="1">
      <c r="K944" s="1"/>
    </row>
    <row r="945" spans="11:11" ht="12.75" customHeight="1">
      <c r="K945" s="1"/>
    </row>
    <row r="946" spans="11:11" ht="12.75" customHeight="1">
      <c r="K946" s="1"/>
    </row>
    <row r="947" spans="11:11" ht="12.75" customHeight="1">
      <c r="K947" s="1"/>
    </row>
    <row r="948" spans="11:11" ht="12.75" customHeight="1">
      <c r="K948" s="1"/>
    </row>
    <row r="949" spans="11:11" ht="12.75" customHeight="1">
      <c r="K949" s="1"/>
    </row>
    <row r="950" spans="11:11" ht="12.75" customHeight="1">
      <c r="K950" s="1"/>
    </row>
    <row r="951" spans="11:11" ht="12.75" customHeight="1">
      <c r="K951" s="1"/>
    </row>
    <row r="952" spans="11:11" ht="12.75" customHeight="1">
      <c r="K952" s="1"/>
    </row>
    <row r="953" spans="11:11" ht="12.75" customHeight="1">
      <c r="K953" s="1"/>
    </row>
    <row r="954" spans="11:11" ht="12.75" customHeight="1">
      <c r="K954" s="1"/>
    </row>
    <row r="955" spans="11:11" ht="12.75" customHeight="1">
      <c r="K955" s="1"/>
    </row>
    <row r="956" spans="11:11" ht="12.75" customHeight="1">
      <c r="K956" s="1"/>
    </row>
    <row r="957" spans="11:11" ht="12.75" customHeight="1">
      <c r="K957" s="1"/>
    </row>
    <row r="958" spans="11:11" ht="12.75" customHeight="1">
      <c r="K958" s="1"/>
    </row>
    <row r="959" spans="11:11" ht="12.75" customHeight="1">
      <c r="K959" s="1"/>
    </row>
    <row r="960" spans="11:11" ht="12.75" customHeight="1">
      <c r="K960" s="1"/>
    </row>
    <row r="961" spans="11:11" ht="12.75" customHeight="1">
      <c r="K961" s="1"/>
    </row>
    <row r="962" spans="11:11" ht="12.75" customHeight="1">
      <c r="K962" s="1"/>
    </row>
    <row r="963" spans="11:11" ht="12.75" customHeight="1">
      <c r="K963" s="1"/>
    </row>
    <row r="964" spans="11:11" ht="12.75" customHeight="1">
      <c r="K964" s="1"/>
    </row>
    <row r="965" spans="11:11" ht="12.75" customHeight="1">
      <c r="K965" s="1"/>
    </row>
    <row r="966" spans="11:11" ht="12.75" customHeight="1">
      <c r="K966" s="1"/>
    </row>
    <row r="967" spans="11:11" ht="12.75" customHeight="1">
      <c r="K967" s="1"/>
    </row>
    <row r="968" spans="11:11" ht="12.75" customHeight="1">
      <c r="K968" s="1"/>
    </row>
    <row r="969" spans="11:11" ht="12.75" customHeight="1">
      <c r="K969" s="1"/>
    </row>
    <row r="970" spans="11:11" ht="12.75" customHeight="1">
      <c r="K970" s="1"/>
    </row>
    <row r="971" spans="11:11" ht="12.75" customHeight="1">
      <c r="K971" s="1"/>
    </row>
    <row r="972" spans="11:11" ht="12.75" customHeight="1">
      <c r="K972" s="1"/>
    </row>
    <row r="973" spans="11:11" ht="12.75" customHeight="1">
      <c r="K973" s="1"/>
    </row>
    <row r="974" spans="11:11" ht="12.75" customHeight="1">
      <c r="K974" s="1"/>
    </row>
    <row r="975" spans="11:11" ht="12.75" customHeight="1">
      <c r="K975" s="1"/>
    </row>
    <row r="976" spans="11:11" ht="12.75" customHeight="1">
      <c r="K976" s="1"/>
    </row>
    <row r="977" spans="11:11" ht="12.75" customHeight="1">
      <c r="K977" s="1"/>
    </row>
    <row r="978" spans="11:11" ht="12.75" customHeight="1">
      <c r="K978" s="1"/>
    </row>
    <row r="979" spans="11:11" ht="12.75" customHeight="1">
      <c r="K979" s="1"/>
    </row>
    <row r="980" spans="11:11" ht="12.75" customHeight="1">
      <c r="K980" s="1"/>
    </row>
    <row r="981" spans="11:11" ht="12.75" customHeight="1">
      <c r="K981" s="1"/>
    </row>
    <row r="982" spans="11:11" ht="12.75" customHeight="1">
      <c r="K982" s="1"/>
    </row>
    <row r="983" spans="11:11" ht="12.75" customHeight="1">
      <c r="K983" s="1"/>
    </row>
    <row r="984" spans="11:11" ht="12.75" customHeight="1">
      <c r="K984" s="1"/>
    </row>
    <row r="985" spans="11:11" ht="12.75" customHeight="1">
      <c r="K985" s="1"/>
    </row>
    <row r="986" spans="11:11" ht="12.75" customHeight="1">
      <c r="K986" s="1"/>
    </row>
    <row r="987" spans="11:11" ht="12.75" customHeight="1">
      <c r="K987" s="1"/>
    </row>
    <row r="988" spans="11:11" ht="12.75" customHeight="1">
      <c r="K988" s="1"/>
    </row>
    <row r="989" spans="11:11" ht="12.75" customHeight="1">
      <c r="K989" s="1"/>
    </row>
    <row r="990" spans="11:11" ht="12.75" customHeight="1">
      <c r="K990" s="1"/>
    </row>
    <row r="991" spans="11:11" ht="12.75" customHeight="1">
      <c r="K991" s="1"/>
    </row>
    <row r="992" spans="11:11" ht="12.75" customHeight="1">
      <c r="K992" s="1"/>
    </row>
    <row r="993" spans="11:11" ht="12.75" customHeight="1">
      <c r="K993" s="1"/>
    </row>
    <row r="994" spans="11:11" ht="12.75" customHeight="1">
      <c r="K994" s="1"/>
    </row>
    <row r="995" spans="11:11" ht="12.75" customHeight="1">
      <c r="K995" s="1"/>
    </row>
    <row r="996" spans="11:11" ht="12.75" customHeight="1">
      <c r="K996" s="1"/>
    </row>
    <row r="997" spans="11:11" ht="12.75" customHeight="1">
      <c r="K997" s="1"/>
    </row>
    <row r="998" spans="11:11" ht="12.75" customHeight="1">
      <c r="K998" s="1"/>
    </row>
    <row r="999" spans="11:11" ht="12.75" customHeight="1">
      <c r="K999" s="1"/>
    </row>
    <row r="1000" spans="11:11" ht="12.75" customHeight="1">
      <c r="K1000" s="1"/>
    </row>
  </sheetData>
  <mergeCells count="2">
    <mergeCell ref="A1:G1"/>
    <mergeCell ref="I1:K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9</vt:i4>
      </vt:variant>
    </vt:vector>
  </HeadingPairs>
  <TitlesOfParts>
    <vt:vector size="19" baseType="lpstr">
      <vt:lpstr>Detalhes do Projeto</vt:lpstr>
      <vt:lpstr>Casos de Uso</vt:lpstr>
      <vt:lpstr>Reuso</vt:lpstr>
      <vt:lpstr>Funções Dados</vt:lpstr>
      <vt:lpstr>Funções Transações</vt:lpstr>
      <vt:lpstr>Indices PF</vt:lpstr>
      <vt:lpstr>Cálculo PF</vt:lpstr>
      <vt:lpstr>Relatórios</vt:lpstr>
      <vt:lpstr>Helper</vt:lpstr>
      <vt:lpstr>Relatórios Editáveis</vt:lpstr>
      <vt:lpstr>Conditional_Clause</vt:lpstr>
      <vt:lpstr>Data_Types</vt:lpstr>
      <vt:lpstr>List_Country</vt:lpstr>
      <vt:lpstr>List_Currency</vt:lpstr>
      <vt:lpstr>Reuso!Task_Reference</vt:lpstr>
      <vt:lpstr>Task_Reference</vt:lpstr>
      <vt:lpstr>Transaction_Types</vt:lpstr>
      <vt:lpstr>UC_Ref</vt:lpstr>
      <vt:lpstr>World_Currencies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Luciano Jr. Mattiello</cp:lastModifiedBy>
  <dcterms:modified xsi:type="dcterms:W3CDTF">2022-09-24T00:26:03Z</dcterms:modified>
</cp:coreProperties>
</file>