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uck49/Desktop/bjfile/"/>
    </mc:Choice>
  </mc:AlternateContent>
  <bookViews>
    <workbookView xWindow="0" yWindow="0" windowWidth="28800" windowHeight="18000" tabRatio="500"/>
  </bookViews>
  <sheets>
    <sheet name="熵权法计算方法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39" i="1"/>
  <c r="N4" i="1"/>
  <c r="N5" i="1"/>
  <c r="N6" i="1"/>
  <c r="N7" i="1"/>
  <c r="N8" i="1"/>
  <c r="N9" i="1"/>
  <c r="N10" i="1"/>
  <c r="N11" i="1"/>
  <c r="N12" i="1"/>
  <c r="N13" i="1"/>
  <c r="N14" i="1"/>
  <c r="C29" i="1"/>
  <c r="V5" i="1"/>
  <c r="V4" i="1"/>
  <c r="V6" i="1"/>
  <c r="V7" i="1"/>
  <c r="V8" i="1"/>
  <c r="V9" i="1"/>
  <c r="V10" i="1"/>
  <c r="V11" i="1"/>
  <c r="V12" i="1"/>
  <c r="V13" i="1"/>
  <c r="V14" i="1"/>
  <c r="K20" i="1"/>
  <c r="V20" i="1"/>
  <c r="K21" i="1"/>
  <c r="V21" i="1"/>
  <c r="K22" i="1"/>
  <c r="V22" i="1"/>
  <c r="K23" i="1"/>
  <c r="V23" i="1"/>
  <c r="K24" i="1"/>
  <c r="V24" i="1"/>
  <c r="K25" i="1"/>
  <c r="V25" i="1"/>
  <c r="K26" i="1"/>
  <c r="V26" i="1"/>
  <c r="K27" i="1"/>
  <c r="V27" i="1"/>
  <c r="K28" i="1"/>
  <c r="V28" i="1"/>
  <c r="K29" i="1"/>
  <c r="V29" i="1"/>
  <c r="U5" i="1"/>
  <c r="U4" i="1"/>
  <c r="U6" i="1"/>
  <c r="U7" i="1"/>
  <c r="U8" i="1"/>
  <c r="U9" i="1"/>
  <c r="U10" i="1"/>
  <c r="U11" i="1"/>
  <c r="U12" i="1"/>
  <c r="U13" i="1"/>
  <c r="U14" i="1"/>
  <c r="J20" i="1"/>
  <c r="U20" i="1"/>
  <c r="J21" i="1"/>
  <c r="U21" i="1"/>
  <c r="J22" i="1"/>
  <c r="U22" i="1"/>
  <c r="J23" i="1"/>
  <c r="U23" i="1"/>
  <c r="J24" i="1"/>
  <c r="U24" i="1"/>
  <c r="J25" i="1"/>
  <c r="U25" i="1"/>
  <c r="J26" i="1"/>
  <c r="U26" i="1"/>
  <c r="J27" i="1"/>
  <c r="U27" i="1"/>
  <c r="J28" i="1"/>
  <c r="U28" i="1"/>
  <c r="J29" i="1"/>
  <c r="U29" i="1"/>
  <c r="T5" i="1"/>
  <c r="T4" i="1"/>
  <c r="T6" i="1"/>
  <c r="T7" i="1"/>
  <c r="T8" i="1"/>
  <c r="T9" i="1"/>
  <c r="T10" i="1"/>
  <c r="T11" i="1"/>
  <c r="T12" i="1"/>
  <c r="T13" i="1"/>
  <c r="T14" i="1"/>
  <c r="I20" i="1"/>
  <c r="T20" i="1"/>
  <c r="I21" i="1"/>
  <c r="T21" i="1"/>
  <c r="I22" i="1"/>
  <c r="T22" i="1"/>
  <c r="I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S5" i="1"/>
  <c r="S4" i="1"/>
  <c r="S6" i="1"/>
  <c r="S7" i="1"/>
  <c r="S8" i="1"/>
  <c r="S9" i="1"/>
  <c r="S10" i="1"/>
  <c r="S11" i="1"/>
  <c r="S12" i="1"/>
  <c r="S13" i="1"/>
  <c r="S14" i="1"/>
  <c r="H20" i="1"/>
  <c r="S20" i="1"/>
  <c r="H21" i="1"/>
  <c r="S21" i="1"/>
  <c r="H22" i="1"/>
  <c r="S22" i="1"/>
  <c r="H23" i="1"/>
  <c r="S23" i="1"/>
  <c r="H24" i="1"/>
  <c r="S24" i="1"/>
  <c r="H25" i="1"/>
  <c r="S25" i="1"/>
  <c r="H26" i="1"/>
  <c r="S26" i="1"/>
  <c r="H27" i="1"/>
  <c r="S27" i="1"/>
  <c r="H28" i="1"/>
  <c r="S28" i="1"/>
  <c r="H29" i="1"/>
  <c r="S29" i="1"/>
  <c r="R5" i="1"/>
  <c r="R4" i="1"/>
  <c r="R6" i="1"/>
  <c r="R7" i="1"/>
  <c r="R8" i="1"/>
  <c r="R9" i="1"/>
  <c r="R10" i="1"/>
  <c r="R11" i="1"/>
  <c r="R12" i="1"/>
  <c r="R13" i="1"/>
  <c r="R14" i="1"/>
  <c r="G20" i="1"/>
  <c r="R20" i="1"/>
  <c r="G21" i="1"/>
  <c r="R21" i="1"/>
  <c r="G22" i="1"/>
  <c r="R22" i="1"/>
  <c r="G23" i="1"/>
  <c r="R23" i="1"/>
  <c r="G24" i="1"/>
  <c r="R24" i="1"/>
  <c r="G25" i="1"/>
  <c r="R25" i="1"/>
  <c r="G26" i="1"/>
  <c r="R26" i="1"/>
  <c r="G27" i="1"/>
  <c r="R27" i="1"/>
  <c r="G28" i="1"/>
  <c r="R28" i="1"/>
  <c r="G29" i="1"/>
  <c r="R29" i="1"/>
  <c r="Q5" i="1"/>
  <c r="Q4" i="1"/>
  <c r="Q6" i="1"/>
  <c r="Q7" i="1"/>
  <c r="Q8" i="1"/>
  <c r="Q9" i="1"/>
  <c r="Q10" i="1"/>
  <c r="Q11" i="1"/>
  <c r="Q12" i="1"/>
  <c r="Q13" i="1"/>
  <c r="Q14" i="1"/>
  <c r="F20" i="1"/>
  <c r="Q20" i="1"/>
  <c r="F21" i="1"/>
  <c r="Q21" i="1"/>
  <c r="F22" i="1"/>
  <c r="Q22" i="1"/>
  <c r="F23" i="1"/>
  <c r="Q23" i="1"/>
  <c r="F24" i="1"/>
  <c r="Q24" i="1"/>
  <c r="F25" i="1"/>
  <c r="Q25" i="1"/>
  <c r="F26" i="1"/>
  <c r="Q26" i="1"/>
  <c r="F27" i="1"/>
  <c r="Q27" i="1"/>
  <c r="F28" i="1"/>
  <c r="Q28" i="1"/>
  <c r="F29" i="1"/>
  <c r="Q29" i="1"/>
  <c r="P5" i="1"/>
  <c r="P4" i="1"/>
  <c r="P6" i="1"/>
  <c r="P7" i="1"/>
  <c r="P8" i="1"/>
  <c r="P9" i="1"/>
  <c r="P10" i="1"/>
  <c r="P11" i="1"/>
  <c r="P12" i="1"/>
  <c r="P13" i="1"/>
  <c r="P14" i="1"/>
  <c r="E20" i="1"/>
  <c r="P20" i="1"/>
  <c r="E21" i="1"/>
  <c r="P21" i="1"/>
  <c r="E22" i="1"/>
  <c r="P22" i="1"/>
  <c r="E23" i="1"/>
  <c r="P23" i="1"/>
  <c r="E24" i="1"/>
  <c r="P24" i="1"/>
  <c r="E25" i="1"/>
  <c r="P25" i="1"/>
  <c r="E26" i="1"/>
  <c r="P26" i="1"/>
  <c r="E27" i="1"/>
  <c r="P27" i="1"/>
  <c r="E28" i="1"/>
  <c r="P28" i="1"/>
  <c r="E29" i="1"/>
  <c r="P29" i="1"/>
  <c r="O5" i="1"/>
  <c r="O4" i="1"/>
  <c r="O6" i="1"/>
  <c r="O7" i="1"/>
  <c r="O8" i="1"/>
  <c r="O9" i="1"/>
  <c r="O10" i="1"/>
  <c r="O11" i="1"/>
  <c r="O12" i="1"/>
  <c r="O13" i="1"/>
  <c r="O14" i="1"/>
  <c r="D20" i="1"/>
  <c r="O20" i="1"/>
  <c r="D21" i="1"/>
  <c r="O21" i="1"/>
  <c r="D22" i="1"/>
  <c r="O22" i="1"/>
  <c r="D23" i="1"/>
  <c r="O23" i="1"/>
  <c r="D24" i="1"/>
  <c r="O24" i="1"/>
  <c r="D25" i="1"/>
  <c r="O25" i="1"/>
  <c r="D26" i="1"/>
  <c r="O26" i="1"/>
  <c r="D27" i="1"/>
  <c r="O27" i="1"/>
  <c r="D28" i="1"/>
  <c r="O28" i="1"/>
  <c r="D29" i="1"/>
  <c r="O29" i="1"/>
  <c r="D19" i="1"/>
  <c r="O19" i="1"/>
  <c r="E19" i="1"/>
  <c r="P19" i="1"/>
  <c r="F19" i="1"/>
  <c r="Q19" i="1"/>
  <c r="G19" i="1"/>
  <c r="R19" i="1"/>
  <c r="H19" i="1"/>
  <c r="S19" i="1"/>
  <c r="I19" i="1"/>
  <c r="T19" i="1"/>
  <c r="J19" i="1"/>
  <c r="U19" i="1"/>
  <c r="K19" i="1"/>
  <c r="V19" i="1"/>
  <c r="C20" i="1"/>
  <c r="N20" i="1"/>
  <c r="C21" i="1"/>
  <c r="N21" i="1"/>
  <c r="C22" i="1"/>
  <c r="N22" i="1"/>
  <c r="C23" i="1"/>
  <c r="N23" i="1"/>
  <c r="C24" i="1"/>
  <c r="N24" i="1"/>
  <c r="C25" i="1"/>
  <c r="N25" i="1"/>
  <c r="C26" i="1"/>
  <c r="N26" i="1"/>
  <c r="C27" i="1"/>
  <c r="N27" i="1"/>
  <c r="C28" i="1"/>
  <c r="N28" i="1"/>
  <c r="N29" i="1"/>
  <c r="C19" i="1"/>
  <c r="N19" i="1"/>
  <c r="C34" i="1"/>
  <c r="D34" i="1"/>
  <c r="E34" i="1"/>
  <c r="F34" i="1"/>
  <c r="G34" i="1"/>
  <c r="H34" i="1"/>
  <c r="I34" i="1"/>
  <c r="J34" i="1"/>
  <c r="K34" i="1"/>
  <c r="N34" i="1"/>
  <c r="O34" i="1"/>
  <c r="P34" i="1"/>
  <c r="Q34" i="1"/>
  <c r="R34" i="1"/>
  <c r="S34" i="1"/>
  <c r="T34" i="1"/>
  <c r="U34" i="1"/>
  <c r="V34" i="1"/>
</calcChain>
</file>

<file path=xl/sharedStrings.xml><?xml version="1.0" encoding="utf-8"?>
<sst xmlns="http://schemas.openxmlformats.org/spreadsheetml/2006/main" count="126" uniqueCount="31">
  <si>
    <t>科室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</si>
  <si>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</si>
  <si>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</si>
  <si>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</si>
  <si>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</si>
  <si>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</si>
  <si>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</si>
  <si>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</si>
  <si>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</si>
  <si>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</si>
  <si>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</si>
  <si>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</si>
  <si>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</si>
  <si>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</si>
  <si>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</si>
  <si>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</si>
  <si>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</si>
  <si>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</si>
  <si>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</si>
  <si>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</si>
  <si>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</si>
  <si>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指标</t>
    <rPh sb="0" eb="1">
      <t>zhi'biao</t>
    </rPh>
    <phoneticPr fontId="1" type="noConversion"/>
  </si>
  <si>
    <t>熵值</t>
    <rPh sb="0" eb="1">
      <t>shang'zhi</t>
    </rPh>
    <phoneticPr fontId="1" type="noConversion"/>
  </si>
  <si>
    <r>
      <rPr>
        <b/>
        <sz val="20"/>
        <color theme="1"/>
        <rFont val="DengXian (正文)"/>
        <charset val="134"/>
      </rPr>
      <t>2、</t>
    </r>
    <r>
      <rPr>
        <sz val="12"/>
        <color theme="1"/>
        <rFont val="DengXian"/>
        <family val="2"/>
        <charset val="134"/>
        <scheme val="minor"/>
      </rPr>
      <t>11个科室9项整体护理评价指标得分标准化表</t>
    </r>
    <phoneticPr fontId="1" type="noConversion"/>
  </si>
  <si>
    <r>
      <rPr>
        <b/>
        <sz val="20"/>
        <color theme="1"/>
        <rFont val="DengXian (正文)"/>
        <charset val="134"/>
      </rPr>
      <t>1、</t>
    </r>
    <r>
      <rPr>
        <sz val="12"/>
        <color theme="1"/>
        <rFont val="DengXian"/>
        <family val="2"/>
        <charset val="134"/>
        <scheme val="minor"/>
      </rPr>
      <t>11个科室9项整体护理评价指标得分表</t>
    </r>
    <rPh sb="19" eb="20">
      <t>biao</t>
    </rPh>
    <phoneticPr fontId="1" type="noConversion"/>
  </si>
  <si>
    <r>
      <rPr>
        <b/>
        <sz val="20"/>
        <color theme="1"/>
        <rFont val="DengXian (正文)"/>
        <charset val="134"/>
      </rPr>
      <t>3、</t>
    </r>
    <r>
      <rPr>
        <sz val="12"/>
        <color theme="1"/>
        <rFont val="DengXian"/>
        <family val="2"/>
        <charset val="134"/>
        <scheme val="minor"/>
      </rPr>
      <t>11个科室9项整体护理评价指标得分权重表</t>
    </r>
    <rPh sb="19" eb="20">
      <t>quan'zhong</t>
    </rPh>
    <rPh sb="21" eb="22">
      <t>biao</t>
    </rPh>
    <phoneticPr fontId="1" type="noConversion"/>
  </si>
  <si>
    <r>
      <rPr>
        <b/>
        <sz val="20"/>
        <color theme="1"/>
        <rFont val="DengXian (正文)"/>
        <charset val="134"/>
      </rPr>
      <t>4、</t>
    </r>
    <r>
      <rPr>
        <sz val="12"/>
        <color theme="1"/>
        <rFont val="DengXian"/>
        <family val="2"/>
        <charset val="134"/>
        <scheme val="minor"/>
      </rPr>
      <t>11个科室9项整体护理评价指标得分权重对数表</t>
    </r>
    <rPh sb="19" eb="20">
      <t>quan'zhong</t>
    </rPh>
    <rPh sb="21" eb="22">
      <t>dui'shu</t>
    </rPh>
    <rPh sb="23" eb="24">
      <t>biao</t>
    </rPh>
    <phoneticPr fontId="1" type="noConversion"/>
  </si>
  <si>
    <r>
      <rPr>
        <b/>
        <sz val="20"/>
        <color theme="1"/>
        <rFont val="DengXian (正文)"/>
        <charset val="134"/>
      </rPr>
      <t>5、</t>
    </r>
    <r>
      <rPr>
        <sz val="12"/>
        <color theme="1"/>
        <rFont val="DengXian"/>
        <family val="2"/>
        <charset val="134"/>
        <scheme val="minor"/>
      </rPr>
      <t>9项整体护理评价指标信息熵表</t>
    </r>
    <phoneticPr fontId="1" type="noConversion"/>
  </si>
  <si>
    <r>
      <rPr>
        <b/>
        <sz val="20"/>
        <color theme="1"/>
        <rFont val="DengXian (正文)"/>
        <charset val="134"/>
      </rPr>
      <t>6、</t>
    </r>
    <r>
      <rPr>
        <sz val="12"/>
        <color theme="1"/>
        <rFont val="DengXian"/>
        <family val="2"/>
        <charset val="134"/>
        <scheme val="minor"/>
      </rPr>
      <t>9项整体护理评价指标信息熵权重表</t>
    </r>
    <rPh sb="12" eb="13">
      <t>xin'xi'shang</t>
    </rPh>
    <rPh sb="15" eb="16">
      <t>quan'zhong</t>
    </rPh>
    <rPh sb="17" eb="18">
      <t>biao</t>
    </rPh>
    <phoneticPr fontId="1" type="noConversion"/>
  </si>
  <si>
    <t>科室</t>
    <rPh sb="0" eb="1">
      <t>ke'shi</t>
    </rPh>
    <phoneticPr fontId="1" type="noConversion"/>
  </si>
  <si>
    <r>
      <rPr>
        <b/>
        <sz val="20"/>
        <color theme="1"/>
        <rFont val="DengXian (正文)"/>
        <charset val="134"/>
      </rPr>
      <t>7、</t>
    </r>
    <r>
      <rPr>
        <sz val="12"/>
        <color theme="1"/>
        <rFont val="DengXian"/>
        <family val="2"/>
        <charset val="134"/>
        <scheme val="minor"/>
      </rPr>
      <t>11个科室最终得分表</t>
    </r>
    <rPh sb="4" eb="5">
      <t>ge</t>
    </rPh>
    <rPh sb="5" eb="6">
      <t>ke'shi</t>
    </rPh>
    <rPh sb="7" eb="8">
      <t>zui'zhong'de'fen'b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</si>
</sst>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20"/>
      <color theme="1"/>
      <name val="DengXian (正文)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5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8"/>
  <sheetViews>
    <sheetView tabSelected="1" topLeftCell="A31" zoomScale="131" workbookViewId="0">
      <selection activeCell="G45" sqref="G45"/>
    </sheetView>
  </sheetViews>
  <sheetFormatPr baseColWidth="10" defaultRowHeight="16" x14ac:dyDescent="0.2"/>
  <cols>
    <col min="2" max="2" width="19" customWidth="1"/>
    <col min="3" max="3" width="10.83203125" customWidth="1"/>
  </cols>
  <sheetData>
    <row r="1" spans="2:22" ht="17" thickBot="1" x14ac:dyDescent="0.25"/>
    <row r="2" spans="2:22" ht="30" customHeight="1" x14ac:dyDescent="0.2">
      <c r="B2" s="7" t="s">
        <v>24</v>
      </c>
      <c r="C2" s="8"/>
      <c r="D2" s="8"/>
      <c r="E2" s="8"/>
      <c r="F2" s="8"/>
      <c r="G2" s="8"/>
      <c r="H2" s="8"/>
      <c r="I2" s="8"/>
      <c r="J2" s="8"/>
      <c r="K2" s="9"/>
      <c r="M2" s="7" t="s">
        <v>23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M3" s="1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3" t="s">
        <v>9</v>
      </c>
    </row>
    <row r="4" spans="2:22" x14ac:dyDescent="0.2">
      <c r="B4" s="1" t="s">
        <v>10</v>
      </c>
      <c r="C4" s="2">
        <v>100</v>
      </c>
      <c r="D4" s="2">
        <v>90</v>
      </c>
      <c r="E4" s="2">
        <v>100</v>
      </c>
      <c r="F4" s="2">
        <v>84</v>
      </c>
      <c r="G4" s="2">
        <v>90</v>
      </c>
      <c r="H4" s="2">
        <v>100</v>
      </c>
      <c r="I4" s="2">
        <v>100</v>
      </c>
      <c r="J4" s="2">
        <v>100</v>
      </c>
      <c r="K4" s="3">
        <v>100</v>
      </c>
      <c r="M4" s="1" t="s">
        <v>10</v>
      </c>
      <c r="N4" s="2">
        <f>(C4-MIN(C$4:C$14))/(MAX(C$4:C$14)-MIN(C$4:C$14))</f>
        <v>1</v>
      </c>
      <c r="O4" s="2">
        <f>(D4-MIN(D$4:D$14))/(MAX(D$4:D$14)-MIN(D$4:D$14))</f>
        <v>0</v>
      </c>
      <c r="P4" s="2">
        <f>(E4-MIN(E$4:E$14))/(MAX(E$4:E$14)-MIN(E$4:E$14))</f>
        <v>1</v>
      </c>
      <c r="Q4" s="2">
        <f>(F4-MIN(F$4:F$14))/(MAX(F$4:F$14)-MIN(F$4:F$14))</f>
        <v>0</v>
      </c>
      <c r="R4" s="2">
        <f>(G4-MIN(G$4:G$14))/(MAX(G$4:G$14)-MIN(G$4:G$14))</f>
        <v>0.5</v>
      </c>
      <c r="S4" s="2">
        <f>(H4-MIN(H$4:H$14))/(MAX(H$4:H$14)-MIN(H$4:H$14))</f>
        <v>1</v>
      </c>
      <c r="T4" s="2">
        <f>(I4-MIN(I$4:I$14))/(MAX(I$4:I$14)-MIN(I$4:I$14))</f>
        <v>1</v>
      </c>
      <c r="U4" s="2">
        <f>(J4-MIN(J$4:J$14))/(MAX(J$4:J$14)-MIN(J$4:J$14))</f>
        <v>1</v>
      </c>
      <c r="V4" s="3">
        <f>(K4-MIN(K$4:K$14))/(MAX(K$4:K$14)-MIN(K$4:K$14))</f>
        <v>1</v>
      </c>
    </row>
    <row r="5" spans="2:22" x14ac:dyDescent="0.2">
      <c r="B5" s="1" t="s">
        <v>11</v>
      </c>
      <c r="C5" s="2">
        <v>100</v>
      </c>
      <c r="D5" s="2">
        <v>100</v>
      </c>
      <c r="E5" s="2">
        <v>78.599999999999994</v>
      </c>
      <c r="F5" s="2">
        <v>100</v>
      </c>
      <c r="G5" s="2">
        <v>90</v>
      </c>
      <c r="H5" s="2">
        <v>100</v>
      </c>
      <c r="I5" s="2">
        <v>100</v>
      </c>
      <c r="J5" s="2">
        <v>100</v>
      </c>
      <c r="K5" s="3">
        <v>100</v>
      </c>
      <c r="M5" s="1" t="s">
        <v>11</v>
      </c>
      <c r="N5" s="2">
        <f>(C5-MIN(C$4:C$14))/(MAX(C$4:C$14)-MIN(C$4:C$14))</f>
        <v>1</v>
      </c>
      <c r="O5" s="2">
        <f>(D5-MIN(D$4:D$14))/(MAX(D$4:D$14)-MIN(D$4:D$14))</f>
        <v>1</v>
      </c>
      <c r="P5" s="2">
        <f>(E5-MIN(E$4:E$14))/(MAX(E$4:E$14)-MIN(E$4:E$14))</f>
        <v>0</v>
      </c>
      <c r="Q5" s="2">
        <f>(F5-MIN(F$4:F$14))/(MAX(F$4:F$14)-MIN(F$4:F$14))</f>
        <v>1</v>
      </c>
      <c r="R5" s="2">
        <f>(G5-MIN(G$4:G$14))/(MAX(G$4:G$14)-MIN(G$4:G$14))</f>
        <v>0.5</v>
      </c>
      <c r="S5" s="2">
        <f>(H5-MIN(H$4:H$14))/(MAX(H$4:H$14)-MIN(H$4:H$14))</f>
        <v>1</v>
      </c>
      <c r="T5" s="2">
        <f>(I5-MIN(I$4:I$14))/(MAX(I$4:I$14)-MIN(I$4:I$14))</f>
        <v>1</v>
      </c>
      <c r="U5" s="2">
        <f>(J5-MIN(J$4:J$14))/(MAX(J$4:J$14)-MIN(J$4:J$14))</f>
        <v>1</v>
      </c>
      <c r="V5" s="3">
        <f>(K5-MIN(K$4:K$14))/(MAX(K$4:K$14)-MIN(K$4:K$14))</f>
        <v>1</v>
      </c>
    </row>
    <row r="6" spans="2:22" x14ac:dyDescent="0.2">
      <c r="B6" s="1" t="s">
        <v>12</v>
      </c>
      <c r="C6" s="2">
        <v>75</v>
      </c>
      <c r="D6" s="2">
        <v>100</v>
      </c>
      <c r="E6" s="2">
        <v>85.7</v>
      </c>
      <c r="F6" s="2">
        <v>100</v>
      </c>
      <c r="G6" s="2">
        <v>90</v>
      </c>
      <c r="H6" s="2">
        <v>100</v>
      </c>
      <c r="I6" s="2">
        <v>100</v>
      </c>
      <c r="J6" s="2">
        <v>100</v>
      </c>
      <c r="K6" s="3">
        <v>100</v>
      </c>
      <c r="M6" s="1" t="s">
        <v>12</v>
      </c>
      <c r="N6" s="2">
        <f>(C6-MIN(C$4:C$14))/(MAX(C$4:C$14)-MIN(C$4:C$14))</f>
        <v>0</v>
      </c>
      <c r="O6" s="2">
        <f>(D6-MIN(D$4:D$14))/(MAX(D$4:D$14)-MIN(D$4:D$14))</f>
        <v>1</v>
      </c>
      <c r="P6" s="2">
        <f>(E6-MIN(E$4:E$14))/(MAX(E$4:E$14)-MIN(E$4:E$14))</f>
        <v>0.33177570093457975</v>
      </c>
      <c r="Q6" s="2">
        <f>(F6-MIN(F$4:F$14))/(MAX(F$4:F$14)-MIN(F$4:F$14))</f>
        <v>1</v>
      </c>
      <c r="R6" s="2">
        <f>(G6-MIN(G$4:G$14))/(MAX(G$4:G$14)-MIN(G$4:G$14))</f>
        <v>0.5</v>
      </c>
      <c r="S6" s="2">
        <f>(H6-MIN(H$4:H$14))/(MAX(H$4:H$14)-MIN(H$4:H$14))</f>
        <v>1</v>
      </c>
      <c r="T6" s="2">
        <f>(I6-MIN(I$4:I$14))/(MAX(I$4:I$14)-MIN(I$4:I$14))</f>
        <v>1</v>
      </c>
      <c r="U6" s="2">
        <f>(J6-MIN(J$4:J$14))/(MAX(J$4:J$14)-MIN(J$4:J$14))</f>
        <v>1</v>
      </c>
      <c r="V6" s="3">
        <f>(K6-MIN(K$4:K$14))/(MAX(K$4:K$14)-MIN(K$4:K$14))</f>
        <v>1</v>
      </c>
    </row>
    <row r="7" spans="2:22" x14ac:dyDescent="0.2">
      <c r="B7" s="1" t="s">
        <v>13</v>
      </c>
      <c r="C7" s="2">
        <v>100</v>
      </c>
      <c r="D7" s="2">
        <v>100</v>
      </c>
      <c r="E7" s="2">
        <v>78.599999999999994</v>
      </c>
      <c r="F7" s="2">
        <v>100</v>
      </c>
      <c r="G7" s="2">
        <v>90</v>
      </c>
      <c r="H7" s="2">
        <v>100</v>
      </c>
      <c r="I7" s="2">
        <v>94.4</v>
      </c>
      <c r="J7" s="2">
        <v>100</v>
      </c>
      <c r="K7" s="3">
        <v>100</v>
      </c>
      <c r="M7" s="1" t="s">
        <v>13</v>
      </c>
      <c r="N7" s="2">
        <f>(C7-MIN(C$4:C$14))/(MAX(C$4:C$14)-MIN(C$4:C$14))</f>
        <v>1</v>
      </c>
      <c r="O7" s="2">
        <f>(D7-MIN(D$4:D$14))/(MAX(D$4:D$14)-MIN(D$4:D$14))</f>
        <v>1</v>
      </c>
      <c r="P7" s="2">
        <f>(E7-MIN(E$4:E$14))/(MAX(E$4:E$14)-MIN(E$4:E$14))</f>
        <v>0</v>
      </c>
      <c r="Q7" s="2">
        <f>(F7-MIN(F$4:F$14))/(MAX(F$4:F$14)-MIN(F$4:F$14))</f>
        <v>1</v>
      </c>
      <c r="R7" s="2">
        <f>(G7-MIN(G$4:G$14))/(MAX(G$4:G$14)-MIN(G$4:G$14))</f>
        <v>0.5</v>
      </c>
      <c r="S7" s="2">
        <f>(H7-MIN(H$4:H$14))/(MAX(H$4:H$14)-MIN(H$4:H$14))</f>
        <v>1</v>
      </c>
      <c r="T7" s="2">
        <f>(I7-MIN(I$4:I$14))/(MAX(I$4:I$14)-MIN(I$4:I$14))</f>
        <v>0.87387387387387405</v>
      </c>
      <c r="U7" s="2">
        <f>(J7-MIN(J$4:J$14))/(MAX(J$4:J$14)-MIN(J$4:J$14))</f>
        <v>1</v>
      </c>
      <c r="V7" s="3">
        <f>(K7-MIN(K$4:K$14))/(MAX(K$4:K$14)-MIN(K$4:K$14))</f>
        <v>1</v>
      </c>
    </row>
    <row r="8" spans="2:22" x14ac:dyDescent="0.2">
      <c r="B8" s="1" t="s">
        <v>14</v>
      </c>
      <c r="C8" s="2">
        <v>100</v>
      </c>
      <c r="D8" s="2">
        <v>90</v>
      </c>
      <c r="E8" s="2">
        <v>100</v>
      </c>
      <c r="F8" s="2">
        <v>100</v>
      </c>
      <c r="G8" s="2">
        <v>100</v>
      </c>
      <c r="H8" s="2">
        <v>90</v>
      </c>
      <c r="I8" s="2">
        <v>100</v>
      </c>
      <c r="J8" s="2">
        <v>100</v>
      </c>
      <c r="K8" s="3">
        <v>80</v>
      </c>
      <c r="M8" s="1" t="s">
        <v>14</v>
      </c>
      <c r="N8" s="2">
        <f>(C8-MIN(C$4:C$14))/(MAX(C$4:C$14)-MIN(C$4:C$14))</f>
        <v>1</v>
      </c>
      <c r="O8" s="2">
        <f>(D8-MIN(D$4:D$14))/(MAX(D$4:D$14)-MIN(D$4:D$14))</f>
        <v>0</v>
      </c>
      <c r="P8" s="2">
        <f>(E8-MIN(E$4:E$14))/(MAX(E$4:E$14)-MIN(E$4:E$14))</f>
        <v>1</v>
      </c>
      <c r="Q8" s="2">
        <f>(F8-MIN(F$4:F$14))/(MAX(F$4:F$14)-MIN(F$4:F$14))</f>
        <v>1</v>
      </c>
      <c r="R8" s="2">
        <f>(G8-MIN(G$4:G$14))/(MAX(G$4:G$14)-MIN(G$4:G$14))</f>
        <v>1</v>
      </c>
      <c r="S8" s="2">
        <f>(H8-MIN(H$4:H$14))/(MAX(H$4:H$14)-MIN(H$4:H$14))</f>
        <v>0</v>
      </c>
      <c r="T8" s="2">
        <f>(I8-MIN(I$4:I$14))/(MAX(I$4:I$14)-MIN(I$4:I$14))</f>
        <v>1</v>
      </c>
      <c r="U8" s="2">
        <f>(J8-MIN(J$4:J$14))/(MAX(J$4:J$14)-MIN(J$4:J$14))</f>
        <v>1</v>
      </c>
      <c r="V8" s="3">
        <f>(K8-MIN(K$4:K$14))/(MAX(K$4:K$14)-MIN(K$4:K$14))</f>
        <v>0</v>
      </c>
    </row>
    <row r="9" spans="2:22" x14ac:dyDescent="0.2">
      <c r="B9" s="1" t="s">
        <v>15</v>
      </c>
      <c r="C9" s="2">
        <v>100</v>
      </c>
      <c r="D9" s="2">
        <v>100</v>
      </c>
      <c r="E9" s="2">
        <v>100</v>
      </c>
      <c r="F9" s="2">
        <v>100</v>
      </c>
      <c r="G9" s="2">
        <v>90</v>
      </c>
      <c r="H9" s="2">
        <v>100</v>
      </c>
      <c r="I9" s="2">
        <v>100</v>
      </c>
      <c r="J9" s="2">
        <v>85.7</v>
      </c>
      <c r="K9" s="3">
        <v>100</v>
      </c>
      <c r="M9" s="1" t="s">
        <v>15</v>
      </c>
      <c r="N9" s="2">
        <f>(C9-MIN(C$4:C$14))/(MAX(C$4:C$14)-MIN(C$4:C$14))</f>
        <v>1</v>
      </c>
      <c r="O9" s="2">
        <f>(D9-MIN(D$4:D$14))/(MAX(D$4:D$14)-MIN(D$4:D$14))</f>
        <v>1</v>
      </c>
      <c r="P9" s="2">
        <f>(E9-MIN(E$4:E$14))/(MAX(E$4:E$14)-MIN(E$4:E$14))</f>
        <v>1</v>
      </c>
      <c r="Q9" s="2">
        <f>(F9-MIN(F$4:F$14))/(MAX(F$4:F$14)-MIN(F$4:F$14))</f>
        <v>1</v>
      </c>
      <c r="R9" s="2">
        <f>(G9-MIN(G$4:G$14))/(MAX(G$4:G$14)-MIN(G$4:G$14))</f>
        <v>0.5</v>
      </c>
      <c r="S9" s="2">
        <f>(H9-MIN(H$4:H$14))/(MAX(H$4:H$14)-MIN(H$4:H$14))</f>
        <v>1</v>
      </c>
      <c r="T9" s="2">
        <f>(I9-MIN(I$4:I$14))/(MAX(I$4:I$14)-MIN(I$4:I$14))</f>
        <v>1</v>
      </c>
      <c r="U9" s="2">
        <f>(J9-MIN(J$4:J$14))/(MAX(J$4:J$14)-MIN(J$4:J$14))</f>
        <v>0</v>
      </c>
      <c r="V9" s="3">
        <f>(K9-MIN(K$4:K$14))/(MAX(K$4:K$14)-MIN(K$4:K$14))</f>
        <v>1</v>
      </c>
    </row>
    <row r="10" spans="2:22" x14ac:dyDescent="0.2">
      <c r="B10" s="1" t="s">
        <v>16</v>
      </c>
      <c r="C10" s="2">
        <v>100</v>
      </c>
      <c r="D10" s="2">
        <v>100</v>
      </c>
      <c r="E10" s="2">
        <v>78.599999999999994</v>
      </c>
      <c r="F10" s="2">
        <v>100</v>
      </c>
      <c r="G10" s="2">
        <v>90</v>
      </c>
      <c r="H10" s="2">
        <v>100</v>
      </c>
      <c r="I10" s="2">
        <v>55.6</v>
      </c>
      <c r="J10" s="2">
        <v>100</v>
      </c>
      <c r="K10" s="3">
        <v>100</v>
      </c>
      <c r="M10" s="1" t="s">
        <v>16</v>
      </c>
      <c r="N10" s="2">
        <f>(C10-MIN(C$4:C$14))/(MAX(C$4:C$14)-MIN(C$4:C$14))</f>
        <v>1</v>
      </c>
      <c r="O10" s="2">
        <f>(D10-MIN(D$4:D$14))/(MAX(D$4:D$14)-MIN(D$4:D$14))</f>
        <v>1</v>
      </c>
      <c r="P10" s="2">
        <f>(E10-MIN(E$4:E$14))/(MAX(E$4:E$14)-MIN(E$4:E$14))</f>
        <v>0</v>
      </c>
      <c r="Q10" s="2">
        <f>(F10-MIN(F$4:F$14))/(MAX(F$4:F$14)-MIN(F$4:F$14))</f>
        <v>1</v>
      </c>
      <c r="R10" s="2">
        <f>(G10-MIN(G$4:G$14))/(MAX(G$4:G$14)-MIN(G$4:G$14))</f>
        <v>0.5</v>
      </c>
      <c r="S10" s="2">
        <f>(H10-MIN(H$4:H$14))/(MAX(H$4:H$14)-MIN(H$4:H$14))</f>
        <v>1</v>
      </c>
      <c r="T10" s="2">
        <f>(I10-MIN(I$4:I$14))/(MAX(I$4:I$14)-MIN(I$4:I$14))</f>
        <v>0</v>
      </c>
      <c r="U10" s="2">
        <f>(J10-MIN(J$4:J$14))/(MAX(J$4:J$14)-MIN(J$4:J$14))</f>
        <v>1</v>
      </c>
      <c r="V10" s="3">
        <f>(K10-MIN(K$4:K$14))/(MAX(K$4:K$14)-MIN(K$4:K$14))</f>
        <v>1</v>
      </c>
    </row>
    <row r="11" spans="2:22" x14ac:dyDescent="0.2">
      <c r="B11" s="1" t="s">
        <v>17</v>
      </c>
      <c r="C11" s="2">
        <v>87.5</v>
      </c>
      <c r="D11" s="2">
        <v>100</v>
      </c>
      <c r="E11" s="2">
        <v>85.7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3">
        <v>100</v>
      </c>
      <c r="M11" s="1" t="s">
        <v>17</v>
      </c>
      <c r="N11" s="2">
        <f>(C11-MIN(C$4:C$14))/(MAX(C$4:C$14)-MIN(C$4:C$14))</f>
        <v>0.5</v>
      </c>
      <c r="O11" s="2">
        <f>(D11-MIN(D$4:D$14))/(MAX(D$4:D$14)-MIN(D$4:D$14))</f>
        <v>1</v>
      </c>
      <c r="P11" s="2">
        <f>(E11-MIN(E$4:E$14))/(MAX(E$4:E$14)-MIN(E$4:E$14))</f>
        <v>0.33177570093457975</v>
      </c>
      <c r="Q11" s="2">
        <f>(F11-MIN(F$4:F$14))/(MAX(F$4:F$14)-MIN(F$4:F$14))</f>
        <v>1</v>
      </c>
      <c r="R11" s="2">
        <f>(G11-MIN(G$4:G$14))/(MAX(G$4:G$14)-MIN(G$4:G$14))</f>
        <v>1</v>
      </c>
      <c r="S11" s="2">
        <f>(H11-MIN(H$4:H$14))/(MAX(H$4:H$14)-MIN(H$4:H$14))</f>
        <v>1</v>
      </c>
      <c r="T11" s="2">
        <f>(I11-MIN(I$4:I$14))/(MAX(I$4:I$14)-MIN(I$4:I$14))</f>
        <v>1</v>
      </c>
      <c r="U11" s="2">
        <f>(J11-MIN(J$4:J$14))/(MAX(J$4:J$14)-MIN(J$4:J$14))</f>
        <v>1</v>
      </c>
      <c r="V11" s="3">
        <f>(K11-MIN(K$4:K$14))/(MAX(K$4:K$14)-MIN(K$4:K$14))</f>
        <v>1</v>
      </c>
    </row>
    <row r="12" spans="2:22" x14ac:dyDescent="0.2">
      <c r="B12" s="1" t="s">
        <v>18</v>
      </c>
      <c r="C12" s="2">
        <v>100</v>
      </c>
      <c r="D12" s="2">
        <v>100</v>
      </c>
      <c r="E12" s="2">
        <v>92.9</v>
      </c>
      <c r="F12" s="2">
        <v>100</v>
      </c>
      <c r="G12" s="2">
        <v>80</v>
      </c>
      <c r="H12" s="2">
        <v>100</v>
      </c>
      <c r="I12" s="2">
        <v>100</v>
      </c>
      <c r="J12" s="2">
        <v>100</v>
      </c>
      <c r="K12" s="3">
        <v>100</v>
      </c>
      <c r="M12" s="1" t="s">
        <v>18</v>
      </c>
      <c r="N12" s="2">
        <f>(C12-MIN(C$4:C$14))/(MAX(C$4:C$14)-MIN(C$4:C$14))</f>
        <v>1</v>
      </c>
      <c r="O12" s="2">
        <f>(D12-MIN(D$4:D$14))/(MAX(D$4:D$14)-MIN(D$4:D$14))</f>
        <v>1</v>
      </c>
      <c r="P12" s="2">
        <f>(E12-MIN(E$4:E$14))/(MAX(E$4:E$14)-MIN(E$4:E$14))</f>
        <v>0.66822429906542091</v>
      </c>
      <c r="Q12" s="2">
        <f>(F12-MIN(F$4:F$14))/(MAX(F$4:F$14)-MIN(F$4:F$14))</f>
        <v>1</v>
      </c>
      <c r="R12" s="2">
        <f>(G12-MIN(G$4:G$14))/(MAX(G$4:G$14)-MIN(G$4:G$14))</f>
        <v>0</v>
      </c>
      <c r="S12" s="2">
        <f>(H12-MIN(H$4:H$14))/(MAX(H$4:H$14)-MIN(H$4:H$14))</f>
        <v>1</v>
      </c>
      <c r="T12" s="2">
        <f>(I12-MIN(I$4:I$14))/(MAX(I$4:I$14)-MIN(I$4:I$14))</f>
        <v>1</v>
      </c>
      <c r="U12" s="2">
        <f>(J12-MIN(J$4:J$14))/(MAX(J$4:J$14)-MIN(J$4:J$14))</f>
        <v>1</v>
      </c>
      <c r="V12" s="3">
        <f>(K12-MIN(K$4:K$14))/(MAX(K$4:K$14)-MIN(K$4:K$14))</f>
        <v>1</v>
      </c>
    </row>
    <row r="13" spans="2:22" x14ac:dyDescent="0.2">
      <c r="B13" s="1" t="s">
        <v>19</v>
      </c>
      <c r="C13" s="2">
        <v>100</v>
      </c>
      <c r="D13" s="2">
        <v>90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3">
        <v>100</v>
      </c>
      <c r="M13" s="1" t="s">
        <v>19</v>
      </c>
      <c r="N13" s="2">
        <f>(C13-MIN(C$4:C$14))/(MAX(C$4:C$14)-MIN(C$4:C$14))</f>
        <v>1</v>
      </c>
      <c r="O13" s="2">
        <f>(D13-MIN(D$4:D$14))/(MAX(D$4:D$14)-MIN(D$4:D$14))</f>
        <v>0</v>
      </c>
      <c r="P13" s="2">
        <f>(E13-MIN(E$4:E$14))/(MAX(E$4:E$14)-MIN(E$4:E$14))</f>
        <v>1</v>
      </c>
      <c r="Q13" s="2">
        <f>(F13-MIN(F$4:F$14))/(MAX(F$4:F$14)-MIN(F$4:F$14))</f>
        <v>1</v>
      </c>
      <c r="R13" s="2">
        <f>(G13-MIN(G$4:G$14))/(MAX(G$4:G$14)-MIN(G$4:G$14))</f>
        <v>1</v>
      </c>
      <c r="S13" s="2">
        <f>(H13-MIN(H$4:H$14))/(MAX(H$4:H$14)-MIN(H$4:H$14))</f>
        <v>1</v>
      </c>
      <c r="T13" s="2">
        <f>(I13-MIN(I$4:I$14))/(MAX(I$4:I$14)-MIN(I$4:I$14))</f>
        <v>1</v>
      </c>
      <c r="U13" s="2">
        <f>(J13-MIN(J$4:J$14))/(MAX(J$4:J$14)-MIN(J$4:J$14))</f>
        <v>1</v>
      </c>
      <c r="V13" s="3">
        <f>(K13-MIN(K$4:K$14))/(MAX(K$4:K$14)-MIN(K$4:K$14))</f>
        <v>1</v>
      </c>
    </row>
    <row r="14" spans="2:22" ht="17" thickBot="1" x14ac:dyDescent="0.25">
      <c r="B14" s="4" t="s">
        <v>20</v>
      </c>
      <c r="C14" s="5">
        <v>100</v>
      </c>
      <c r="D14" s="5">
        <v>100</v>
      </c>
      <c r="E14" s="5">
        <v>92.9</v>
      </c>
      <c r="F14" s="5">
        <v>100</v>
      </c>
      <c r="G14" s="5">
        <v>90</v>
      </c>
      <c r="H14" s="5">
        <v>100</v>
      </c>
      <c r="I14" s="5">
        <v>100</v>
      </c>
      <c r="J14" s="5">
        <v>100</v>
      </c>
      <c r="K14" s="6">
        <v>100</v>
      </c>
      <c r="M14" s="4" t="s">
        <v>20</v>
      </c>
      <c r="N14" s="5">
        <f>(C14-MIN(C$4:C$14))/(MAX(C$4:C$14)-MIN(C$4:C$14))</f>
        <v>1</v>
      </c>
      <c r="O14" s="5">
        <f>(D14-MIN(D$4:D$14))/(MAX(D$4:D$14)-MIN(D$4:D$14))</f>
        <v>1</v>
      </c>
      <c r="P14" s="5">
        <f>(E14-MIN(E$4:E$14))/(MAX(E$4:E$14)-MIN(E$4:E$14))</f>
        <v>0.66822429906542091</v>
      </c>
      <c r="Q14" s="5">
        <f>(F14-MIN(F$4:F$14))/(MAX(F$4:F$14)-MIN(F$4:F$14))</f>
        <v>1</v>
      </c>
      <c r="R14" s="5">
        <f>(G14-MIN(G$4:G$14))/(MAX(G$4:G$14)-MIN(G$4:G$14))</f>
        <v>0.5</v>
      </c>
      <c r="S14" s="5">
        <f>(H14-MIN(H$4:H$14))/(MAX(H$4:H$14)-MIN(H$4:H$14))</f>
        <v>1</v>
      </c>
      <c r="T14" s="5">
        <f>(I14-MIN(I$4:I$14))/(MAX(I$4:I$14)-MIN(I$4:I$14))</f>
        <v>1</v>
      </c>
      <c r="U14" s="5">
        <f>(J14-MIN(J$4:J$14))/(MAX(J$4:J$14)-MIN(J$4:J$14))</f>
        <v>1</v>
      </c>
      <c r="V14" s="6">
        <f>(K14-MIN(K$4:K$14))/(MAX(K$4:K$14)-MIN(K$4:K$14))</f>
        <v>1</v>
      </c>
    </row>
    <row r="16" spans="2:22" ht="17" thickBot="1" x14ac:dyDescent="0.25"/>
    <row r="17" spans="2:22" ht="35" customHeight="1" x14ac:dyDescent="0.2">
      <c r="B17" s="7" t="s">
        <v>25</v>
      </c>
      <c r="C17" s="8"/>
      <c r="D17" s="8"/>
      <c r="E17" s="8"/>
      <c r="F17" s="8"/>
      <c r="G17" s="8"/>
      <c r="H17" s="8"/>
      <c r="I17" s="8"/>
      <c r="J17" s="8"/>
      <c r="K17" s="9"/>
      <c r="M17" s="7" t="s">
        <v>26</v>
      </c>
      <c r="N17" s="8"/>
      <c r="O17" s="8"/>
      <c r="P17" s="8"/>
      <c r="Q17" s="8"/>
      <c r="R17" s="8"/>
      <c r="S17" s="8"/>
      <c r="T17" s="8"/>
      <c r="U17" s="8"/>
      <c r="V17" s="9"/>
    </row>
    <row r="18" spans="2:22" x14ac:dyDescent="0.2">
      <c r="B18" s="1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3" t="s">
        <v>9</v>
      </c>
      <c r="M18" s="1" t="s">
        <v>0</v>
      </c>
      <c r="N18" s="2" t="s">
        <v>1</v>
      </c>
      <c r="O18" s="2" t="s">
        <v>2</v>
      </c>
      <c r="P18" s="2" t="s">
        <v>3</v>
      </c>
      <c r="Q18" s="2" t="s">
        <v>4</v>
      </c>
      <c r="R18" s="2" t="s">
        <v>5</v>
      </c>
      <c r="S18" s="2" t="s">
        <v>6</v>
      </c>
      <c r="T18" s="2" t="s">
        <v>7</v>
      </c>
      <c r="U18" s="2" t="s">
        <v>8</v>
      </c>
      <c r="V18" s="3" t="s">
        <v>9</v>
      </c>
    </row>
    <row r="19" spans="2:22" x14ac:dyDescent="0.2">
      <c r="B19" s="1" t="s">
        <v>10</v>
      </c>
      <c r="C19" s="2">
        <f>N4/SUM(N$4:N$14)</f>
        <v>0.10526315789473684</v>
      </c>
      <c r="D19" s="2">
        <f>O4/SUM(O$4:O$14)</f>
        <v>0</v>
      </c>
      <c r="E19" s="2">
        <f>P4/SUM(P$4:P$14)</f>
        <v>0.16666666666666663</v>
      </c>
      <c r="F19" s="2">
        <f>Q4/SUM(Q$4:Q$14)</f>
        <v>0</v>
      </c>
      <c r="G19" s="2">
        <f>R4/SUM(R$4:R$14)</f>
        <v>7.6923076923076927E-2</v>
      </c>
      <c r="H19" s="2">
        <f>S4/SUM(S$4:S$14)</f>
        <v>0.1</v>
      </c>
      <c r="I19" s="2">
        <f>T4/SUM(T$4:T$14)</f>
        <v>0.10127737226277372</v>
      </c>
      <c r="J19" s="2">
        <f>U4/SUM(U$4:U$14)</f>
        <v>0.1</v>
      </c>
      <c r="K19" s="3">
        <f>V4/SUM(V$4:V$14)</f>
        <v>0.1</v>
      </c>
      <c r="M19" s="1" t="s">
        <v>10</v>
      </c>
      <c r="N19" s="2">
        <f>IF(C19=0,0,LN(C19))</f>
        <v>-2.2512917986064953</v>
      </c>
      <c r="O19" s="2">
        <f t="shared" ref="O19:V29" si="0">IF(D19=0,0,LN(D19))</f>
        <v>0</v>
      </c>
      <c r="P19" s="2">
        <f t="shared" si="0"/>
        <v>-1.7917594692280552</v>
      </c>
      <c r="Q19" s="2">
        <f t="shared" si="0"/>
        <v>0</v>
      </c>
      <c r="R19" s="2">
        <f t="shared" si="0"/>
        <v>-2.5649493574615367</v>
      </c>
      <c r="S19" s="2">
        <f t="shared" si="0"/>
        <v>-2.3025850929940455</v>
      </c>
      <c r="T19" s="2">
        <f t="shared" si="0"/>
        <v>-2.2898922661956269</v>
      </c>
      <c r="U19" s="2">
        <f t="shared" si="0"/>
        <v>-2.3025850929940455</v>
      </c>
      <c r="V19" s="3">
        <f t="shared" si="0"/>
        <v>-2.3025850929940455</v>
      </c>
    </row>
    <row r="20" spans="2:22" x14ac:dyDescent="0.2">
      <c r="B20" s="1" t="s">
        <v>11</v>
      </c>
      <c r="C20" s="2">
        <f>N5/SUM(N$4:N$14)</f>
        <v>0.10526315789473684</v>
      </c>
      <c r="D20" s="2">
        <f>O5/SUM(O$4:O$14)</f>
        <v>0.125</v>
      </c>
      <c r="E20" s="2">
        <f>P5/SUM(P$4:P$14)</f>
        <v>0</v>
      </c>
      <c r="F20" s="2">
        <f>Q5/SUM(Q$4:Q$14)</f>
        <v>0.1</v>
      </c>
      <c r="G20" s="2">
        <f>R5/SUM(R$4:R$14)</f>
        <v>7.6923076923076927E-2</v>
      </c>
      <c r="H20" s="2">
        <f>S5/SUM(S$4:S$14)</f>
        <v>0.1</v>
      </c>
      <c r="I20" s="2">
        <f>T5/SUM(T$4:T$14)</f>
        <v>0.10127737226277372</v>
      </c>
      <c r="J20" s="2">
        <f>U5/SUM(U$4:U$14)</f>
        <v>0.1</v>
      </c>
      <c r="K20" s="3">
        <f>V5/SUM(V$4:V$14)</f>
        <v>0.1</v>
      </c>
      <c r="M20" s="1" t="s">
        <v>11</v>
      </c>
      <c r="N20" s="2">
        <f t="shared" ref="N20:N29" si="1">IF(C20=0,0,LN(C20))</f>
        <v>-2.2512917986064953</v>
      </c>
      <c r="O20" s="2">
        <f t="shared" si="0"/>
        <v>-2.0794415416798357</v>
      </c>
      <c r="P20" s="2">
        <f t="shared" si="0"/>
        <v>0</v>
      </c>
      <c r="Q20" s="2">
        <f t="shared" si="0"/>
        <v>-2.3025850929940455</v>
      </c>
      <c r="R20" s="2">
        <f t="shared" si="0"/>
        <v>-2.5649493574615367</v>
      </c>
      <c r="S20" s="2">
        <f t="shared" si="0"/>
        <v>-2.3025850929940455</v>
      </c>
      <c r="T20" s="2">
        <f t="shared" si="0"/>
        <v>-2.2898922661956269</v>
      </c>
      <c r="U20" s="2">
        <f t="shared" si="0"/>
        <v>-2.3025850929940455</v>
      </c>
      <c r="V20" s="3">
        <f t="shared" si="0"/>
        <v>-2.3025850929940455</v>
      </c>
    </row>
    <row r="21" spans="2:22" x14ac:dyDescent="0.2">
      <c r="B21" s="1" t="s">
        <v>12</v>
      </c>
      <c r="C21" s="2">
        <f>N6/SUM(N$4:N$14)</f>
        <v>0</v>
      </c>
      <c r="D21" s="2">
        <f>O6/SUM(O$4:O$14)</f>
        <v>0.125</v>
      </c>
      <c r="E21" s="2">
        <f>P6/SUM(P$4:P$14)</f>
        <v>5.5295950155763281E-2</v>
      </c>
      <c r="F21" s="2">
        <f>Q6/SUM(Q$4:Q$14)</f>
        <v>0.1</v>
      </c>
      <c r="G21" s="2">
        <f>R6/SUM(R$4:R$14)</f>
        <v>7.6923076923076927E-2</v>
      </c>
      <c r="H21" s="2">
        <f>S6/SUM(S$4:S$14)</f>
        <v>0.1</v>
      </c>
      <c r="I21" s="2">
        <f>T6/SUM(T$4:T$14)</f>
        <v>0.10127737226277372</v>
      </c>
      <c r="J21" s="2">
        <f>U6/SUM(U$4:U$14)</f>
        <v>0.1</v>
      </c>
      <c r="K21" s="3">
        <f>V6/SUM(V$4:V$14)</f>
        <v>0.1</v>
      </c>
      <c r="M21" s="1" t="s">
        <v>12</v>
      </c>
      <c r="N21" s="2">
        <f t="shared" si="1"/>
        <v>0</v>
      </c>
      <c r="O21" s="2">
        <f t="shared" si="0"/>
        <v>-2.0794415416798357</v>
      </c>
      <c r="P21" s="2">
        <f t="shared" si="0"/>
        <v>-2.8950556072085902</v>
      </c>
      <c r="Q21" s="2">
        <f t="shared" si="0"/>
        <v>-2.3025850929940455</v>
      </c>
      <c r="R21" s="2">
        <f t="shared" si="0"/>
        <v>-2.5649493574615367</v>
      </c>
      <c r="S21" s="2">
        <f t="shared" si="0"/>
        <v>-2.3025850929940455</v>
      </c>
      <c r="T21" s="2">
        <f t="shared" si="0"/>
        <v>-2.2898922661956269</v>
      </c>
      <c r="U21" s="2">
        <f t="shared" si="0"/>
        <v>-2.3025850929940455</v>
      </c>
      <c r="V21" s="3">
        <f t="shared" si="0"/>
        <v>-2.3025850929940455</v>
      </c>
    </row>
    <row r="22" spans="2:22" x14ac:dyDescent="0.2">
      <c r="B22" s="1" t="s">
        <v>13</v>
      </c>
      <c r="C22" s="2">
        <f>N7/SUM(N$4:N$14)</f>
        <v>0.10526315789473684</v>
      </c>
      <c r="D22" s="2">
        <f>O7/SUM(O$4:O$14)</f>
        <v>0.125</v>
      </c>
      <c r="E22" s="2">
        <f>P7/SUM(P$4:P$14)</f>
        <v>0</v>
      </c>
      <c r="F22" s="2">
        <f>Q7/SUM(Q$4:Q$14)</f>
        <v>0.1</v>
      </c>
      <c r="G22" s="2">
        <f>R7/SUM(R$4:R$14)</f>
        <v>7.6923076923076927E-2</v>
      </c>
      <c r="H22" s="2">
        <f>S7/SUM(S$4:S$14)</f>
        <v>0.1</v>
      </c>
      <c r="I22" s="2">
        <f>T7/SUM(T$4:T$14)</f>
        <v>8.8503649635036513E-2</v>
      </c>
      <c r="J22" s="2">
        <f>U7/SUM(U$4:U$14)</f>
        <v>0.1</v>
      </c>
      <c r="K22" s="3">
        <f>V7/SUM(V$4:V$14)</f>
        <v>0.1</v>
      </c>
      <c r="M22" s="1" t="s">
        <v>13</v>
      </c>
      <c r="N22" s="2">
        <f t="shared" si="1"/>
        <v>-2.2512917986064953</v>
      </c>
      <c r="O22" s="2">
        <f t="shared" si="0"/>
        <v>-2.0794415416798357</v>
      </c>
      <c r="P22" s="2">
        <f t="shared" si="0"/>
        <v>0</v>
      </c>
      <c r="Q22" s="2">
        <f t="shared" si="0"/>
        <v>-2.3025850929940455</v>
      </c>
      <c r="R22" s="2">
        <f t="shared" si="0"/>
        <v>-2.5649493574615367</v>
      </c>
      <c r="S22" s="2">
        <f t="shared" si="0"/>
        <v>-2.3025850929940455</v>
      </c>
      <c r="T22" s="2">
        <f t="shared" si="0"/>
        <v>-2.424711489004578</v>
      </c>
      <c r="U22" s="2">
        <f t="shared" si="0"/>
        <v>-2.3025850929940455</v>
      </c>
      <c r="V22" s="3">
        <f t="shared" si="0"/>
        <v>-2.3025850929940455</v>
      </c>
    </row>
    <row r="23" spans="2:22" x14ac:dyDescent="0.2">
      <c r="B23" s="1" t="s">
        <v>14</v>
      </c>
      <c r="C23" s="2">
        <f>N8/SUM(N$4:N$14)</f>
        <v>0.10526315789473684</v>
      </c>
      <c r="D23" s="2">
        <f>O8/SUM(O$4:O$14)</f>
        <v>0</v>
      </c>
      <c r="E23" s="2">
        <f>P8/SUM(P$4:P$14)</f>
        <v>0.16666666666666663</v>
      </c>
      <c r="F23" s="2">
        <f>Q8/SUM(Q$4:Q$14)</f>
        <v>0.1</v>
      </c>
      <c r="G23" s="2">
        <f>R8/SUM(R$4:R$14)</f>
        <v>0.15384615384615385</v>
      </c>
      <c r="H23" s="2">
        <f>S8/SUM(S$4:S$14)</f>
        <v>0</v>
      </c>
      <c r="I23" s="2">
        <f>T8/SUM(T$4:T$14)</f>
        <v>0.10127737226277372</v>
      </c>
      <c r="J23" s="2">
        <f>U8/SUM(U$4:U$14)</f>
        <v>0.1</v>
      </c>
      <c r="K23" s="3">
        <f>V8/SUM(V$4:V$14)</f>
        <v>0</v>
      </c>
      <c r="M23" s="1" t="s">
        <v>14</v>
      </c>
      <c r="N23" s="2">
        <f t="shared" si="1"/>
        <v>-2.2512917986064953</v>
      </c>
      <c r="O23" s="2">
        <f t="shared" si="0"/>
        <v>0</v>
      </c>
      <c r="P23" s="2">
        <f t="shared" si="0"/>
        <v>-1.7917594692280552</v>
      </c>
      <c r="Q23" s="2">
        <f t="shared" si="0"/>
        <v>-2.3025850929940455</v>
      </c>
      <c r="R23" s="2">
        <f t="shared" si="0"/>
        <v>-1.8718021769015913</v>
      </c>
      <c r="S23" s="2">
        <f t="shared" si="0"/>
        <v>0</v>
      </c>
      <c r="T23" s="2">
        <f t="shared" si="0"/>
        <v>-2.2898922661956269</v>
      </c>
      <c r="U23" s="2">
        <f t="shared" si="0"/>
        <v>-2.3025850929940455</v>
      </c>
      <c r="V23" s="3">
        <f t="shared" si="0"/>
        <v>0</v>
      </c>
    </row>
    <row r="24" spans="2:22" x14ac:dyDescent="0.2">
      <c r="B24" s="1" t="s">
        <v>15</v>
      </c>
      <c r="C24" s="2">
        <f>N9/SUM(N$4:N$14)</f>
        <v>0.10526315789473684</v>
      </c>
      <c r="D24" s="2">
        <f>O9/SUM(O$4:O$14)</f>
        <v>0.125</v>
      </c>
      <c r="E24" s="2">
        <f>P9/SUM(P$4:P$14)</f>
        <v>0.16666666666666663</v>
      </c>
      <c r="F24" s="2">
        <f>Q9/SUM(Q$4:Q$14)</f>
        <v>0.1</v>
      </c>
      <c r="G24" s="2">
        <f>R9/SUM(R$4:R$14)</f>
        <v>7.6923076923076927E-2</v>
      </c>
      <c r="H24" s="2">
        <f>S9/SUM(S$4:S$14)</f>
        <v>0.1</v>
      </c>
      <c r="I24" s="2">
        <f>T9/SUM(T$4:T$14)</f>
        <v>0.10127737226277372</v>
      </c>
      <c r="J24" s="2">
        <f>U9/SUM(U$4:U$14)</f>
        <v>0</v>
      </c>
      <c r="K24" s="3">
        <f>V9/SUM(V$4:V$14)</f>
        <v>0.1</v>
      </c>
      <c r="M24" s="1" t="s">
        <v>15</v>
      </c>
      <c r="N24" s="2">
        <f t="shared" si="1"/>
        <v>-2.2512917986064953</v>
      </c>
      <c r="O24" s="2">
        <f t="shared" si="0"/>
        <v>-2.0794415416798357</v>
      </c>
      <c r="P24" s="2">
        <f t="shared" si="0"/>
        <v>-1.7917594692280552</v>
      </c>
      <c r="Q24" s="2">
        <f t="shared" si="0"/>
        <v>-2.3025850929940455</v>
      </c>
      <c r="R24" s="2">
        <f t="shared" si="0"/>
        <v>-2.5649493574615367</v>
      </c>
      <c r="S24" s="2">
        <f t="shared" si="0"/>
        <v>-2.3025850929940455</v>
      </c>
      <c r="T24" s="2">
        <f t="shared" si="0"/>
        <v>-2.2898922661956269</v>
      </c>
      <c r="U24" s="2">
        <f t="shared" si="0"/>
        <v>0</v>
      </c>
      <c r="V24" s="3">
        <f t="shared" si="0"/>
        <v>-2.3025850929940455</v>
      </c>
    </row>
    <row r="25" spans="2:22" x14ac:dyDescent="0.2">
      <c r="B25" s="1" t="s">
        <v>16</v>
      </c>
      <c r="C25" s="2">
        <f>N10/SUM(N$4:N$14)</f>
        <v>0.10526315789473684</v>
      </c>
      <c r="D25" s="2">
        <f>O10/SUM(O$4:O$14)</f>
        <v>0.125</v>
      </c>
      <c r="E25" s="2">
        <f>P10/SUM(P$4:P$14)</f>
        <v>0</v>
      </c>
      <c r="F25" s="2">
        <f>Q10/SUM(Q$4:Q$14)</f>
        <v>0.1</v>
      </c>
      <c r="G25" s="2">
        <f>R10/SUM(R$4:R$14)</f>
        <v>7.6923076923076927E-2</v>
      </c>
      <c r="H25" s="2">
        <f>S10/SUM(S$4:S$14)</f>
        <v>0.1</v>
      </c>
      <c r="I25" s="2">
        <f>T10/SUM(T$4:T$14)</f>
        <v>0</v>
      </c>
      <c r="J25" s="2">
        <f>U10/SUM(U$4:U$14)</f>
        <v>0.1</v>
      </c>
      <c r="K25" s="3">
        <f>V10/SUM(V$4:V$14)</f>
        <v>0.1</v>
      </c>
      <c r="M25" s="1" t="s">
        <v>16</v>
      </c>
      <c r="N25" s="2">
        <f t="shared" si="1"/>
        <v>-2.2512917986064953</v>
      </c>
      <c r="O25" s="2">
        <f t="shared" si="0"/>
        <v>-2.0794415416798357</v>
      </c>
      <c r="P25" s="2">
        <f t="shared" si="0"/>
        <v>0</v>
      </c>
      <c r="Q25" s="2">
        <f t="shared" si="0"/>
        <v>-2.3025850929940455</v>
      </c>
      <c r="R25" s="2">
        <f t="shared" si="0"/>
        <v>-2.5649493574615367</v>
      </c>
      <c r="S25" s="2">
        <f t="shared" si="0"/>
        <v>-2.3025850929940455</v>
      </c>
      <c r="T25" s="2">
        <f t="shared" si="0"/>
        <v>0</v>
      </c>
      <c r="U25" s="2">
        <f t="shared" si="0"/>
        <v>-2.3025850929940455</v>
      </c>
      <c r="V25" s="3">
        <f t="shared" si="0"/>
        <v>-2.3025850929940455</v>
      </c>
    </row>
    <row r="26" spans="2:22" x14ac:dyDescent="0.2">
      <c r="B26" s="1" t="s">
        <v>17</v>
      </c>
      <c r="C26" s="2">
        <f>N11/SUM(N$4:N$14)</f>
        <v>5.2631578947368418E-2</v>
      </c>
      <c r="D26" s="2">
        <f>O11/SUM(O$4:O$14)</f>
        <v>0.125</v>
      </c>
      <c r="E26" s="2">
        <f>P11/SUM(P$4:P$14)</f>
        <v>5.5295950155763281E-2</v>
      </c>
      <c r="F26" s="2">
        <f>Q11/SUM(Q$4:Q$14)</f>
        <v>0.1</v>
      </c>
      <c r="G26" s="2">
        <f>R11/SUM(R$4:R$14)</f>
        <v>0.15384615384615385</v>
      </c>
      <c r="H26" s="2">
        <f>S11/SUM(S$4:S$14)</f>
        <v>0.1</v>
      </c>
      <c r="I26" s="2">
        <f>T11/SUM(T$4:T$14)</f>
        <v>0.10127737226277372</v>
      </c>
      <c r="J26" s="2">
        <f>U11/SUM(U$4:U$14)</f>
        <v>0.1</v>
      </c>
      <c r="K26" s="3">
        <f>V11/SUM(V$4:V$14)</f>
        <v>0.1</v>
      </c>
      <c r="M26" s="1" t="s">
        <v>17</v>
      </c>
      <c r="N26" s="2">
        <f t="shared" si="1"/>
        <v>-2.9444389791664407</v>
      </c>
      <c r="O26" s="2">
        <f t="shared" si="0"/>
        <v>-2.0794415416798357</v>
      </c>
      <c r="P26" s="2">
        <f t="shared" si="0"/>
        <v>-2.8950556072085902</v>
      </c>
      <c r="Q26" s="2">
        <f t="shared" si="0"/>
        <v>-2.3025850929940455</v>
      </c>
      <c r="R26" s="2">
        <f t="shared" si="0"/>
        <v>-1.8718021769015913</v>
      </c>
      <c r="S26" s="2">
        <f t="shared" si="0"/>
        <v>-2.3025850929940455</v>
      </c>
      <c r="T26" s="2">
        <f t="shared" si="0"/>
        <v>-2.2898922661956269</v>
      </c>
      <c r="U26" s="2">
        <f t="shared" si="0"/>
        <v>-2.3025850929940455</v>
      </c>
      <c r="V26" s="3">
        <f t="shared" si="0"/>
        <v>-2.3025850929940455</v>
      </c>
    </row>
    <row r="27" spans="2:22" x14ac:dyDescent="0.2">
      <c r="B27" s="1" t="s">
        <v>18</v>
      </c>
      <c r="C27" s="2">
        <f>N12/SUM(N$4:N$14)</f>
        <v>0.10526315789473684</v>
      </c>
      <c r="D27" s="2">
        <f>O12/SUM(O$4:O$14)</f>
        <v>0.125</v>
      </c>
      <c r="E27" s="2">
        <f>P12/SUM(P$4:P$14)</f>
        <v>0.11137071651090347</v>
      </c>
      <c r="F27" s="2">
        <f>Q12/SUM(Q$4:Q$14)</f>
        <v>0.1</v>
      </c>
      <c r="G27" s="2">
        <f>R12/SUM(R$4:R$14)</f>
        <v>0</v>
      </c>
      <c r="H27" s="2">
        <f>S12/SUM(S$4:S$14)</f>
        <v>0.1</v>
      </c>
      <c r="I27" s="2">
        <f>T12/SUM(T$4:T$14)</f>
        <v>0.10127737226277372</v>
      </c>
      <c r="J27" s="2">
        <f>U12/SUM(U$4:U$14)</f>
        <v>0.1</v>
      </c>
      <c r="K27" s="3">
        <f>V12/SUM(V$4:V$14)</f>
        <v>0.1</v>
      </c>
      <c r="M27" s="1" t="s">
        <v>18</v>
      </c>
      <c r="N27" s="2">
        <f t="shared" si="1"/>
        <v>-2.2512917986064953</v>
      </c>
      <c r="O27" s="2">
        <f t="shared" si="0"/>
        <v>-2.0794415416798357</v>
      </c>
      <c r="P27" s="2">
        <f t="shared" si="0"/>
        <v>-2.1948908539899987</v>
      </c>
      <c r="Q27" s="2">
        <f t="shared" si="0"/>
        <v>-2.3025850929940455</v>
      </c>
      <c r="R27" s="2">
        <f t="shared" si="0"/>
        <v>0</v>
      </c>
      <c r="S27" s="2">
        <f t="shared" si="0"/>
        <v>-2.3025850929940455</v>
      </c>
      <c r="T27" s="2">
        <f t="shared" si="0"/>
        <v>-2.2898922661956269</v>
      </c>
      <c r="U27" s="2">
        <f t="shared" si="0"/>
        <v>-2.3025850929940455</v>
      </c>
      <c r="V27" s="3">
        <f t="shared" si="0"/>
        <v>-2.3025850929940455</v>
      </c>
    </row>
    <row r="28" spans="2:22" x14ac:dyDescent="0.2">
      <c r="B28" s="1" t="s">
        <v>19</v>
      </c>
      <c r="C28" s="2">
        <f>N13/SUM(N$4:N$14)</f>
        <v>0.10526315789473684</v>
      </c>
      <c r="D28" s="2">
        <f>O13/SUM(O$4:O$14)</f>
        <v>0</v>
      </c>
      <c r="E28" s="2">
        <f>P13/SUM(P$4:P$14)</f>
        <v>0.16666666666666663</v>
      </c>
      <c r="F28" s="2">
        <f>Q13/SUM(Q$4:Q$14)</f>
        <v>0.1</v>
      </c>
      <c r="G28" s="2">
        <f>R13/SUM(R$4:R$14)</f>
        <v>0.15384615384615385</v>
      </c>
      <c r="H28" s="2">
        <f>S13/SUM(S$4:S$14)</f>
        <v>0.1</v>
      </c>
      <c r="I28" s="2">
        <f>T13/SUM(T$4:T$14)</f>
        <v>0.10127737226277372</v>
      </c>
      <c r="J28" s="2">
        <f>U13/SUM(U$4:U$14)</f>
        <v>0.1</v>
      </c>
      <c r="K28" s="3">
        <f>V13/SUM(V$4:V$14)</f>
        <v>0.1</v>
      </c>
      <c r="M28" s="1" t="s">
        <v>19</v>
      </c>
      <c r="N28" s="2">
        <f t="shared" si="1"/>
        <v>-2.2512917986064953</v>
      </c>
      <c r="O28" s="2">
        <f t="shared" si="0"/>
        <v>0</v>
      </c>
      <c r="P28" s="2">
        <f t="shared" si="0"/>
        <v>-1.7917594692280552</v>
      </c>
      <c r="Q28" s="2">
        <f t="shared" si="0"/>
        <v>-2.3025850929940455</v>
      </c>
      <c r="R28" s="2">
        <f t="shared" si="0"/>
        <v>-1.8718021769015913</v>
      </c>
      <c r="S28" s="2">
        <f t="shared" si="0"/>
        <v>-2.3025850929940455</v>
      </c>
      <c r="T28" s="2">
        <f t="shared" si="0"/>
        <v>-2.2898922661956269</v>
      </c>
      <c r="U28" s="2">
        <f t="shared" si="0"/>
        <v>-2.3025850929940455</v>
      </c>
      <c r="V28" s="3">
        <f t="shared" si="0"/>
        <v>-2.3025850929940455</v>
      </c>
    </row>
    <row r="29" spans="2:22" ht="17" thickBot="1" x14ac:dyDescent="0.25">
      <c r="B29" s="4" t="s">
        <v>20</v>
      </c>
      <c r="C29" s="5">
        <f>N14/SUM(N$4:N$14)</f>
        <v>0.10526315789473684</v>
      </c>
      <c r="D29" s="5">
        <f>O14/SUM(O$4:O$14)</f>
        <v>0.125</v>
      </c>
      <c r="E29" s="5">
        <f>P14/SUM(P$4:P$14)</f>
        <v>0.11137071651090347</v>
      </c>
      <c r="F29" s="5">
        <f>Q14/SUM(Q$4:Q$14)</f>
        <v>0.1</v>
      </c>
      <c r="G29" s="5">
        <f>R14/SUM(R$4:R$14)</f>
        <v>7.6923076923076927E-2</v>
      </c>
      <c r="H29" s="5">
        <f>S14/SUM(S$4:S$14)</f>
        <v>0.1</v>
      </c>
      <c r="I29" s="5">
        <f>T14/SUM(T$4:T$14)</f>
        <v>0.10127737226277372</v>
      </c>
      <c r="J29" s="5">
        <f>U14/SUM(U$4:U$14)</f>
        <v>0.1</v>
      </c>
      <c r="K29" s="6">
        <f>V14/SUM(V$4:V$14)</f>
        <v>0.1</v>
      </c>
      <c r="M29" s="4" t="s">
        <v>20</v>
      </c>
      <c r="N29" s="5">
        <f t="shared" si="1"/>
        <v>-2.2512917986064953</v>
      </c>
      <c r="O29" s="5">
        <f t="shared" si="0"/>
        <v>-2.0794415416798357</v>
      </c>
      <c r="P29" s="5">
        <f t="shared" si="0"/>
        <v>-2.1948908539899987</v>
      </c>
      <c r="Q29" s="5">
        <f t="shared" si="0"/>
        <v>-2.3025850929940455</v>
      </c>
      <c r="R29" s="5">
        <f t="shared" si="0"/>
        <v>-2.5649493574615367</v>
      </c>
      <c r="S29" s="5">
        <f t="shared" si="0"/>
        <v>-2.3025850929940455</v>
      </c>
      <c r="T29" s="5">
        <f t="shared" si="0"/>
        <v>-2.2898922661956269</v>
      </c>
      <c r="U29" s="5">
        <f t="shared" si="0"/>
        <v>-2.3025850929940455</v>
      </c>
      <c r="V29" s="6">
        <f t="shared" si="0"/>
        <v>-2.3025850929940455</v>
      </c>
    </row>
    <row r="31" spans="2:22" ht="17" thickBot="1" x14ac:dyDescent="0.25"/>
    <row r="32" spans="2:22" ht="35" customHeight="1" x14ac:dyDescent="0.2">
      <c r="B32" s="7" t="s">
        <v>27</v>
      </c>
      <c r="C32" s="8"/>
      <c r="D32" s="8"/>
      <c r="E32" s="8"/>
      <c r="F32" s="8"/>
      <c r="G32" s="8"/>
      <c r="H32" s="8"/>
      <c r="I32" s="8"/>
      <c r="J32" s="8"/>
      <c r="K32" s="9"/>
      <c r="M32" s="7" t="s">
        <v>28</v>
      </c>
      <c r="N32" s="8"/>
      <c r="O32" s="8"/>
      <c r="P32" s="8"/>
      <c r="Q32" s="8"/>
      <c r="R32" s="8"/>
      <c r="S32" s="8"/>
      <c r="T32" s="8"/>
      <c r="U32" s="8"/>
      <c r="V32" s="9"/>
    </row>
    <row r="33" spans="2:22" x14ac:dyDescent="0.2">
      <c r="B33" s="1" t="s">
        <v>21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  <c r="J33" s="2" t="s">
        <v>8</v>
      </c>
      <c r="K33" s="3" t="s">
        <v>9</v>
      </c>
      <c r="M33" s="1" t="s">
        <v>21</v>
      </c>
      <c r="N33" s="2" t="s">
        <v>1</v>
      </c>
      <c r="O33" s="2" t="s">
        <v>2</v>
      </c>
      <c r="P33" s="2" t="s">
        <v>3</v>
      </c>
      <c r="Q33" s="2" t="s">
        <v>4</v>
      </c>
      <c r="R33" s="2" t="s">
        <v>5</v>
      </c>
      <c r="S33" s="2" t="s">
        <v>6</v>
      </c>
      <c r="T33" s="2" t="s">
        <v>7</v>
      </c>
      <c r="U33" s="2" t="s">
        <v>8</v>
      </c>
      <c r="V33" s="3" t="s">
        <v>9</v>
      </c>
    </row>
    <row r="34" spans="2:22" ht="17" thickBot="1" x14ac:dyDescent="0.25">
      <c r="B34" s="4" t="s">
        <v>22</v>
      </c>
      <c r="C34" s="5">
        <f>-1/LN(11)*(SUMPRODUCT(C19:C29,N19:N29))</f>
        <v>0.95407554079391677</v>
      </c>
      <c r="D34" s="5">
        <f>-1/LN(11)*(SUMPRODUCT(D19:D29,O19:O29))</f>
        <v>0.86719447895366342</v>
      </c>
      <c r="E34" s="5">
        <f>-1/LN(11)*(SUMPRODUCT(E19:E29,P19:P29))</f>
        <v>0.83555323320415231</v>
      </c>
      <c r="F34" s="5">
        <f>-1/LN(11)*(SUMPRODUCT(F19:F29,Q19:Q29))</f>
        <v>0.96025256778912738</v>
      </c>
      <c r="G34" s="5">
        <f>-1/LN(11)*(SUMPRODUCT(G19:G29,R19:R29))</f>
        <v>0.93625242920062834</v>
      </c>
      <c r="H34" s="5">
        <f>-1/LN(11)*(SUMPRODUCT(H19:H29,S19:S29))</f>
        <v>0.96025256778912738</v>
      </c>
      <c r="I34" s="5">
        <f>-1/LN(11)*(SUMPRODUCT(I19:I29,T19:T29))</f>
        <v>0.95993527555893787</v>
      </c>
      <c r="J34" s="5">
        <f>-1/LN(11)*(SUMPRODUCT(J19:J29,U19:U29))</f>
        <v>0.96025256778912738</v>
      </c>
      <c r="K34" s="6">
        <f>-1/LN(11)*(SUMPRODUCT(K19:K29,V19:V29))</f>
        <v>0.96025256778912738</v>
      </c>
      <c r="M34" s="4" t="s">
        <v>22</v>
      </c>
      <c r="N34" s="5">
        <f>(1-C34)/(9-SUM($C34:$K34))</f>
        <v>7.5785590838899269E-2</v>
      </c>
      <c r="O34" s="5">
        <f>(1-D34)/(9-SUM($C34:$K34))</f>
        <v>0.21915870220702122</v>
      </c>
      <c r="P34" s="5">
        <f>(1-E34)/(9-SUM($C34:$K34))</f>
        <v>0.27137380817582207</v>
      </c>
      <c r="Q34" s="5">
        <f>(1-F34)/(9-SUM($C34:$K34))</f>
        <v>6.5592119896559734E-2</v>
      </c>
      <c r="R34" s="5">
        <f>(1-G34)/(9-SUM($C34:$K34))</f>
        <v>0.10519769641478981</v>
      </c>
      <c r="S34" s="5">
        <f>(1-H34)/(9-SUM($C34:$K34))</f>
        <v>6.5592119896559734E-2</v>
      </c>
      <c r="T34" s="5">
        <f>(1-I34)/(9-SUM($C34:$K34))</f>
        <v>6.6115722777229435E-2</v>
      </c>
      <c r="U34" s="5">
        <f>(1-J34)/(9-SUM($C34:$K34))</f>
        <v>6.5592119896559734E-2</v>
      </c>
      <c r="V34" s="6">
        <f>(1-K34)/(9-SUM($C34:$K34))</f>
        <v>6.5592119896559734E-2</v>
      </c>
    </row>
    <row r="36" spans="2:22" ht="17" thickBot="1" x14ac:dyDescent="0.25"/>
    <row r="37" spans="2:22" ht="26" x14ac:dyDescent="0.2">
      <c r="B37" s="7" t="s">
        <v>30</v>
      </c>
      <c r="C37" s="9"/>
    </row>
    <row r="38" spans="2:22" x14ac:dyDescent="0.2">
      <c r="B38" s="1" t="s">
        <v>29</v>
      </c>
      <c r="C38" s="3" t="s">
        <v>22</v>
      </c>
    </row>
    <row r="39" spans="2:22" x14ac:dyDescent="0.2">
      <c r="B39" s="1" t="s">
        <v>10</v>
      </c>
      <c r="C39" s="3">
        <f>SUMPRODUCT(C4:K4,$N$34:$V$34)</f>
        <v>95.706962095437021</v>
      </c>
    </row>
    <row r="40" spans="2:22" x14ac:dyDescent="0.2">
      <c r="B40" s="1" t="s">
        <v>11</v>
      </c>
      <c r="C40" s="3">
        <f t="shared" ref="C40:C49" si="2">SUMPRODUCT(C5:K5,$N$34:$V$34)</f>
        <v>93.140623540889592</v>
      </c>
    </row>
    <row r="41" spans="2:22" x14ac:dyDescent="0.2">
      <c r="B41" s="1" t="s">
        <v>12</v>
      </c>
      <c r="C41" s="3">
        <f t="shared" si="2"/>
        <v>93.172737807965447</v>
      </c>
    </row>
    <row r="42" spans="2:22" x14ac:dyDescent="0.2">
      <c r="B42" s="1" t="s">
        <v>13</v>
      </c>
      <c r="C42" s="3">
        <f t="shared" si="2"/>
        <v>92.770375493337113</v>
      </c>
    </row>
    <row r="43" spans="2:22" x14ac:dyDescent="0.2">
      <c r="B43" s="1" t="s">
        <v>14</v>
      </c>
      <c r="C43" s="3">
        <f t="shared" si="2"/>
        <v>95.840649381033074</v>
      </c>
    </row>
    <row r="44" spans="2:22" x14ac:dyDescent="0.2">
      <c r="B44" s="1" t="s">
        <v>15</v>
      </c>
      <c r="C44" s="3">
        <f t="shared" si="2"/>
        <v>98.010055721331383</v>
      </c>
    </row>
    <row r="45" spans="2:22" x14ac:dyDescent="0.2">
      <c r="B45" s="1" t="s">
        <v>16</v>
      </c>
      <c r="C45" s="3">
        <f t="shared" si="2"/>
        <v>90.205085449580608</v>
      </c>
    </row>
    <row r="46" spans="2:22" x14ac:dyDescent="0.2">
      <c r="B46" s="1" t="s">
        <v>17</v>
      </c>
      <c r="C46" s="3">
        <f t="shared" si="2"/>
        <v>95.172034657599582</v>
      </c>
    </row>
    <row r="47" spans="2:22" ht="16" customHeight="1" x14ac:dyDescent="0.2">
      <c r="B47" s="1" t="s">
        <v>18</v>
      </c>
      <c r="C47" s="3">
        <f t="shared" si="2"/>
        <v>95.969292033655947</v>
      </c>
    </row>
    <row r="48" spans="2:22" x14ac:dyDescent="0.2">
      <c r="B48" s="1" t="s">
        <v>19</v>
      </c>
      <c r="C48" s="3">
        <f t="shared" si="2"/>
        <v>97.808412977929876</v>
      </c>
    </row>
    <row r="49" spans="2:3" ht="17" thickBot="1" x14ac:dyDescent="0.25">
      <c r="B49" s="4" t="s">
        <v>20</v>
      </c>
      <c r="C49" s="6">
        <f t="shared" si="2"/>
        <v>97.021268997803858</v>
      </c>
    </row>
    <row r="57" spans="2:3" ht="29" customHeight="1" x14ac:dyDescent="0.2"/>
    <row r="58" spans="2:3" ht="16" customHeight="1" x14ac:dyDescent="0.2"/>
  </sheetData>
  <mergeCells count="7">
    <mergeCell ref="B37:C37"/>
    <mergeCell ref="M32:V32"/>
    <mergeCell ref="B32:K32"/>
    <mergeCell ref="B2:K2"/>
    <mergeCell ref="M2:V2"/>
    <mergeCell ref="B17:K17"/>
    <mergeCell ref="M17:V1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熵权法计算方法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2019-03-15T03:43:18Z</dcterms:created>
  <dcterms:modified xsi:type="dcterms:W3CDTF">2019-03-15T05:46:01Z</dcterms:modified>
</cp:coreProperties>
</file>